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7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Sheet1!$A$1:$M$325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"/>
  <c r="D4"/>
  <c r="D5"/>
  <c r="D6"/>
  <c r="D7"/>
  <c r="D8"/>
  <c r="D9"/>
  <c r="D10"/>
  <c r="D11"/>
  <c r="D12"/>
  <c r="D2"/>
  <c r="G303"/>
  <c r="G304"/>
  <c r="G305"/>
  <c r="G306"/>
  <c r="G312"/>
  <c r="G313"/>
  <c r="G314"/>
  <c r="G317"/>
  <c r="G318"/>
  <c r="H7"/>
  <c r="G7" s="1"/>
  <c r="H8"/>
  <c r="G8" s="1"/>
  <c r="H9"/>
  <c r="G9" s="1"/>
  <c r="H10"/>
  <c r="G10" s="1"/>
  <c r="H11"/>
  <c r="G11" s="1"/>
  <c r="H12"/>
  <c r="G12" s="1"/>
  <c r="H13"/>
  <c r="G13" s="1"/>
  <c r="H14"/>
  <c r="G14" s="1"/>
  <c r="H15"/>
  <c r="G15" s="1"/>
  <c r="H16"/>
  <c r="G16" s="1"/>
  <c r="H17"/>
  <c r="G17" s="1"/>
  <c r="H18"/>
  <c r="G18" s="1"/>
  <c r="H19"/>
  <c r="G19" s="1"/>
  <c r="H20"/>
  <c r="G20" s="1"/>
  <c r="H21"/>
  <c r="G21" s="1"/>
  <c r="H22"/>
  <c r="G22" s="1"/>
  <c r="H23"/>
  <c r="G23" s="1"/>
  <c r="H24"/>
  <c r="G24" s="1"/>
  <c r="H25"/>
  <c r="G25" s="1"/>
  <c r="H26"/>
  <c r="G26" s="1"/>
  <c r="H27"/>
  <c r="G27" s="1"/>
  <c r="H28"/>
  <c r="G28" s="1"/>
  <c r="H29"/>
  <c r="G29" s="1"/>
  <c r="H30"/>
  <c r="G30" s="1"/>
  <c r="H31"/>
  <c r="G31" s="1"/>
  <c r="H32"/>
  <c r="G32" s="1"/>
  <c r="H33"/>
  <c r="G33" s="1"/>
  <c r="H34"/>
  <c r="G34" s="1"/>
  <c r="H35"/>
  <c r="G35" s="1"/>
  <c r="H36"/>
  <c r="G36" s="1"/>
  <c r="H37"/>
  <c r="G37" s="1"/>
  <c r="H38"/>
  <c r="G38" s="1"/>
  <c r="H39"/>
  <c r="G39" s="1"/>
  <c r="H40"/>
  <c r="G40" s="1"/>
  <c r="H41"/>
  <c r="G41" s="1"/>
  <c r="H42"/>
  <c r="G42" s="1"/>
  <c r="H43"/>
  <c r="G43" s="1"/>
  <c r="H44"/>
  <c r="G44" s="1"/>
  <c r="H45"/>
  <c r="G45" s="1"/>
  <c r="H46"/>
  <c r="G46" s="1"/>
  <c r="H47"/>
  <c r="G47" s="1"/>
  <c r="H48"/>
  <c r="G48" s="1"/>
  <c r="H49"/>
  <c r="G49" s="1"/>
  <c r="H50"/>
  <c r="G50" s="1"/>
  <c r="H51"/>
  <c r="G51" s="1"/>
  <c r="H52"/>
  <c r="G52" s="1"/>
  <c r="H53"/>
  <c r="G53" s="1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H65"/>
  <c r="G65" s="1"/>
  <c r="H66"/>
  <c r="G66" s="1"/>
  <c r="H67"/>
  <c r="G67" s="1"/>
  <c r="H68"/>
  <c r="G68" s="1"/>
  <c r="H69"/>
  <c r="G69" s="1"/>
  <c r="H70"/>
  <c r="G70" s="1"/>
  <c r="H71"/>
  <c r="G71" s="1"/>
  <c r="H72"/>
  <c r="G72" s="1"/>
  <c r="H73"/>
  <c r="G73" s="1"/>
  <c r="H74"/>
  <c r="G74" s="1"/>
  <c r="H75"/>
  <c r="G75" s="1"/>
  <c r="H76"/>
  <c r="G76" s="1"/>
  <c r="H77"/>
  <c r="G77" s="1"/>
  <c r="H78"/>
  <c r="G78" s="1"/>
  <c r="H79"/>
  <c r="G79" s="1"/>
  <c r="H80"/>
  <c r="G80" s="1"/>
  <c r="H81"/>
  <c r="G81" s="1"/>
  <c r="H82"/>
  <c r="G82" s="1"/>
  <c r="H83"/>
  <c r="G83" s="1"/>
  <c r="H84"/>
  <c r="G84" s="1"/>
  <c r="H85"/>
  <c r="G85" s="1"/>
  <c r="H86"/>
  <c r="G86" s="1"/>
  <c r="H87"/>
  <c r="G87" s="1"/>
  <c r="H88"/>
  <c r="G88" s="1"/>
  <c r="H89"/>
  <c r="G89" s="1"/>
  <c r="H90"/>
  <c r="G90" s="1"/>
  <c r="H91"/>
  <c r="G91" s="1"/>
  <c r="H92"/>
  <c r="G92" s="1"/>
  <c r="H93"/>
  <c r="G93" s="1"/>
  <c r="H94"/>
  <c r="G94" s="1"/>
  <c r="H95"/>
  <c r="G95" s="1"/>
  <c r="H96"/>
  <c r="G96" s="1"/>
  <c r="H97"/>
  <c r="G97" s="1"/>
  <c r="H98"/>
  <c r="G98" s="1"/>
  <c r="H99"/>
  <c r="G99" s="1"/>
  <c r="H100"/>
  <c r="G100" s="1"/>
  <c r="H101"/>
  <c r="G101" s="1"/>
  <c r="H102"/>
  <c r="G102" s="1"/>
  <c r="H103"/>
  <c r="G103" s="1"/>
  <c r="H104"/>
  <c r="G104" s="1"/>
  <c r="H105"/>
  <c r="G105" s="1"/>
  <c r="H106"/>
  <c r="G106" s="1"/>
  <c r="H107"/>
  <c r="G107" s="1"/>
  <c r="H108"/>
  <c r="G108" s="1"/>
  <c r="H109"/>
  <c r="G109" s="1"/>
  <c r="H110"/>
  <c r="G110" s="1"/>
  <c r="H111"/>
  <c r="G111" s="1"/>
  <c r="H112"/>
  <c r="G112" s="1"/>
  <c r="H113"/>
  <c r="G113" s="1"/>
  <c r="H114"/>
  <c r="G114" s="1"/>
  <c r="H115"/>
  <c r="G115" s="1"/>
  <c r="H116"/>
  <c r="G116" s="1"/>
  <c r="H117"/>
  <c r="G117" s="1"/>
  <c r="H118"/>
  <c r="G118" s="1"/>
  <c r="H119"/>
  <c r="G119" s="1"/>
  <c r="H120"/>
  <c r="G120" s="1"/>
  <c r="H121"/>
  <c r="G121" s="1"/>
  <c r="H122"/>
  <c r="G122" s="1"/>
  <c r="H123"/>
  <c r="G123" s="1"/>
  <c r="H124"/>
  <c r="G124" s="1"/>
  <c r="H125"/>
  <c r="G125" s="1"/>
  <c r="H126"/>
  <c r="G126" s="1"/>
  <c r="H127"/>
  <c r="G127" s="1"/>
  <c r="H128"/>
  <c r="G128" s="1"/>
  <c r="H129"/>
  <c r="G129" s="1"/>
  <c r="H130"/>
  <c r="G130" s="1"/>
  <c r="H131"/>
  <c r="G131" s="1"/>
  <c r="H132"/>
  <c r="G132" s="1"/>
  <c r="H133"/>
  <c r="G133" s="1"/>
  <c r="H134"/>
  <c r="G134" s="1"/>
  <c r="H135"/>
  <c r="G135" s="1"/>
  <c r="H136"/>
  <c r="G136" s="1"/>
  <c r="H137"/>
  <c r="G137" s="1"/>
  <c r="H138"/>
  <c r="G138" s="1"/>
  <c r="H139"/>
  <c r="G139" s="1"/>
  <c r="H140"/>
  <c r="G140" s="1"/>
  <c r="H141"/>
  <c r="G141" s="1"/>
  <c r="H142"/>
  <c r="G142" s="1"/>
  <c r="H143"/>
  <c r="G143" s="1"/>
  <c r="H144"/>
  <c r="G144" s="1"/>
  <c r="H145"/>
  <c r="G145" s="1"/>
  <c r="H146"/>
  <c r="G146" s="1"/>
  <c r="H147"/>
  <c r="G147" s="1"/>
  <c r="H148"/>
  <c r="G148" s="1"/>
  <c r="H149"/>
  <c r="G149" s="1"/>
  <c r="H150"/>
  <c r="G150" s="1"/>
  <c r="H151"/>
  <c r="G151" s="1"/>
  <c r="H152"/>
  <c r="G152" s="1"/>
  <c r="H153"/>
  <c r="G153" s="1"/>
  <c r="H154"/>
  <c r="G154" s="1"/>
  <c r="H155"/>
  <c r="G155" s="1"/>
  <c r="H156"/>
  <c r="G156" s="1"/>
  <c r="H157"/>
  <c r="G157" s="1"/>
  <c r="H158"/>
  <c r="G158" s="1"/>
  <c r="H159"/>
  <c r="G159" s="1"/>
  <c r="H160"/>
  <c r="G160" s="1"/>
  <c r="H161"/>
  <c r="G161" s="1"/>
  <c r="H162"/>
  <c r="G162" s="1"/>
  <c r="H163"/>
  <c r="G163" s="1"/>
  <c r="H164"/>
  <c r="G164" s="1"/>
  <c r="H165"/>
  <c r="G165" s="1"/>
  <c r="H166"/>
  <c r="G166" s="1"/>
  <c r="H167"/>
  <c r="G167" s="1"/>
  <c r="H168"/>
  <c r="G168" s="1"/>
  <c r="H169"/>
  <c r="H170"/>
  <c r="H171"/>
  <c r="H172"/>
  <c r="H173"/>
  <c r="H174"/>
  <c r="H175"/>
  <c r="H176"/>
  <c r="H177"/>
  <c r="H178"/>
  <c r="G178" s="1"/>
  <c r="H179"/>
  <c r="G179" s="1"/>
  <c r="H180"/>
  <c r="G180" s="1"/>
  <c r="H181"/>
  <c r="G181" s="1"/>
  <c r="H182"/>
  <c r="G182" s="1"/>
  <c r="H183"/>
  <c r="G183" s="1"/>
  <c r="H184"/>
  <c r="G184" s="1"/>
  <c r="H185"/>
  <c r="G185" s="1"/>
  <c r="H186"/>
  <c r="G186" s="1"/>
  <c r="H187"/>
  <c r="G187" s="1"/>
  <c r="H188"/>
  <c r="G188" s="1"/>
  <c r="H189"/>
  <c r="G189" s="1"/>
  <c r="H190"/>
  <c r="G190" s="1"/>
  <c r="H191"/>
  <c r="G191" s="1"/>
  <c r="H192"/>
  <c r="G192" s="1"/>
  <c r="H193"/>
  <c r="G193" s="1"/>
  <c r="H194"/>
  <c r="G194" s="1"/>
  <c r="H195"/>
  <c r="G195" s="1"/>
  <c r="H196"/>
  <c r="G196" s="1"/>
  <c r="H197"/>
  <c r="G197" s="1"/>
  <c r="H198"/>
  <c r="G198" s="1"/>
  <c r="H199"/>
  <c r="G199" s="1"/>
  <c r="H200"/>
  <c r="G200" s="1"/>
  <c r="H201"/>
  <c r="G201" s="1"/>
  <c r="H202"/>
  <c r="G202" s="1"/>
  <c r="H203"/>
  <c r="G203" s="1"/>
  <c r="H204"/>
  <c r="G204" s="1"/>
  <c r="H205"/>
  <c r="G205" s="1"/>
  <c r="H206"/>
  <c r="G206" s="1"/>
  <c r="H207"/>
  <c r="G207" s="1"/>
  <c r="H208"/>
  <c r="G208" s="1"/>
  <c r="H209"/>
  <c r="G209" s="1"/>
  <c r="H210"/>
  <c r="G210" s="1"/>
  <c r="H211"/>
  <c r="G211" s="1"/>
  <c r="H212"/>
  <c r="G212" s="1"/>
  <c r="H213"/>
  <c r="G213" s="1"/>
  <c r="H214"/>
  <c r="G214" s="1"/>
  <c r="H215"/>
  <c r="G215" s="1"/>
  <c r="H216"/>
  <c r="G216" s="1"/>
  <c r="H217"/>
  <c r="G217" s="1"/>
  <c r="H218"/>
  <c r="G218" s="1"/>
  <c r="H219"/>
  <c r="G219" s="1"/>
  <c r="H220"/>
  <c r="G220" s="1"/>
  <c r="H221"/>
  <c r="G221" s="1"/>
  <c r="H222"/>
  <c r="G222" s="1"/>
  <c r="H223"/>
  <c r="G223" s="1"/>
  <c r="H224"/>
  <c r="G224" s="1"/>
  <c r="H225"/>
  <c r="G225" s="1"/>
  <c r="H226"/>
  <c r="G226" s="1"/>
  <c r="H227"/>
  <c r="G227" s="1"/>
  <c r="H228"/>
  <c r="G228" s="1"/>
  <c r="H229"/>
  <c r="G229" s="1"/>
  <c r="H230"/>
  <c r="G230" s="1"/>
  <c r="H231"/>
  <c r="G231" s="1"/>
  <c r="H232"/>
  <c r="G232" s="1"/>
  <c r="H233"/>
  <c r="G233" s="1"/>
  <c r="H234"/>
  <c r="G234" s="1"/>
  <c r="H235"/>
  <c r="G235" s="1"/>
  <c r="H236"/>
  <c r="G236" s="1"/>
  <c r="H237"/>
  <c r="G237" s="1"/>
  <c r="H238"/>
  <c r="G238" s="1"/>
  <c r="H239"/>
  <c r="G239" s="1"/>
  <c r="H240"/>
  <c r="G240" s="1"/>
  <c r="H241"/>
  <c r="G241" s="1"/>
  <c r="H242"/>
  <c r="G242" s="1"/>
  <c r="H243"/>
  <c r="G243" s="1"/>
  <c r="H244"/>
  <c r="G244" s="1"/>
  <c r="H245"/>
  <c r="G245" s="1"/>
  <c r="H246"/>
  <c r="G246" s="1"/>
  <c r="H247"/>
  <c r="G247" s="1"/>
  <c r="H248"/>
  <c r="G248" s="1"/>
  <c r="H249"/>
  <c r="G249" s="1"/>
  <c r="H250"/>
  <c r="G250" s="1"/>
  <c r="H251"/>
  <c r="G251" s="1"/>
  <c r="H252"/>
  <c r="G252" s="1"/>
  <c r="H253"/>
  <c r="G253" s="1"/>
  <c r="H254"/>
  <c r="G254" s="1"/>
  <c r="H255"/>
  <c r="G255" s="1"/>
  <c r="H256"/>
  <c r="G256" s="1"/>
  <c r="H257"/>
  <c r="G257" s="1"/>
  <c r="H258"/>
  <c r="G258" s="1"/>
  <c r="H259"/>
  <c r="G259" s="1"/>
  <c r="H260"/>
  <c r="G260" s="1"/>
  <c r="H261"/>
  <c r="G261" s="1"/>
  <c r="H262"/>
  <c r="G262" s="1"/>
  <c r="H263"/>
  <c r="G263" s="1"/>
  <c r="H264"/>
  <c r="G264" s="1"/>
  <c r="H265"/>
  <c r="G265" s="1"/>
  <c r="H266"/>
  <c r="G266" s="1"/>
  <c r="H267"/>
  <c r="G267" s="1"/>
  <c r="H268"/>
  <c r="G268" s="1"/>
  <c r="H269"/>
  <c r="G269" s="1"/>
  <c r="H270"/>
  <c r="G270" s="1"/>
  <c r="H271"/>
  <c r="G271" s="1"/>
  <c r="H272"/>
  <c r="G272" s="1"/>
  <c r="H273"/>
  <c r="G273" s="1"/>
  <c r="H274"/>
  <c r="G274" s="1"/>
  <c r="H275"/>
  <c r="G275" s="1"/>
  <c r="H276"/>
  <c r="G276" s="1"/>
  <c r="H277"/>
  <c r="G277" s="1"/>
  <c r="H278"/>
  <c r="G278" s="1"/>
  <c r="H279"/>
  <c r="G279" s="1"/>
  <c r="H280"/>
  <c r="G280" s="1"/>
  <c r="H281"/>
  <c r="G281" s="1"/>
  <c r="H282"/>
  <c r="G282" s="1"/>
  <c r="H283"/>
  <c r="G283" s="1"/>
  <c r="H284"/>
  <c r="G284" s="1"/>
  <c r="H285"/>
  <c r="G285" s="1"/>
  <c r="H286"/>
  <c r="G286" s="1"/>
  <c r="H287"/>
  <c r="G287" s="1"/>
  <c r="H288"/>
  <c r="G288" s="1"/>
  <c r="H289"/>
  <c r="G289" s="1"/>
  <c r="H290"/>
  <c r="G290" s="1"/>
  <c r="H291"/>
  <c r="G291" s="1"/>
  <c r="H292"/>
  <c r="G292" s="1"/>
  <c r="H293"/>
  <c r="G293" s="1"/>
  <c r="H294"/>
  <c r="G294" s="1"/>
  <c r="H295"/>
  <c r="G295" s="1"/>
  <c r="H296"/>
  <c r="G296" s="1"/>
  <c r="H297"/>
  <c r="G297" s="1"/>
  <c r="H298"/>
  <c r="G298" s="1"/>
  <c r="H299"/>
  <c r="G299" s="1"/>
  <c r="H300"/>
  <c r="G300" s="1"/>
  <c r="H301"/>
  <c r="G301" s="1"/>
  <c r="H302"/>
  <c r="G302" s="1"/>
  <c r="H307"/>
  <c r="G307" s="1"/>
  <c r="H308"/>
  <c r="G308" s="1"/>
  <c r="H309"/>
  <c r="G309" s="1"/>
  <c r="H310"/>
  <c r="G310" s="1"/>
  <c r="G311"/>
  <c r="H315"/>
  <c r="G315" s="1"/>
  <c r="H316"/>
  <c r="G316" s="1"/>
  <c r="H319"/>
  <c r="G319" s="1"/>
  <c r="H320"/>
  <c r="G320" s="1"/>
  <c r="H321"/>
  <c r="G321" s="1"/>
  <c r="H322"/>
  <c r="G322" s="1"/>
  <c r="H323"/>
  <c r="G323" s="1"/>
  <c r="H324"/>
  <c r="G324" s="1"/>
  <c r="H325"/>
  <c r="G325" s="1"/>
  <c r="H3"/>
  <c r="G3" s="1"/>
  <c r="H4"/>
  <c r="G4" s="1"/>
  <c r="H5"/>
  <c r="H6"/>
  <c r="G6" s="1"/>
  <c r="H2"/>
  <c r="L3"/>
  <c r="M3" s="1"/>
  <c r="F3" s="1"/>
  <c r="L4"/>
  <c r="M4" s="1"/>
  <c r="F4" s="1"/>
  <c r="L5"/>
  <c r="M5" s="1"/>
  <c r="L6"/>
  <c r="M6" s="1"/>
  <c r="F6" s="1"/>
  <c r="L7"/>
  <c r="M7" s="1"/>
  <c r="F7" s="1"/>
  <c r="L8"/>
  <c r="M8" s="1"/>
  <c r="L9"/>
  <c r="M9" s="1"/>
  <c r="F9" s="1"/>
  <c r="L10"/>
  <c r="M10" s="1"/>
  <c r="L11"/>
  <c r="M11" s="1"/>
  <c r="F11" s="1"/>
  <c r="L12"/>
  <c r="M12" s="1"/>
  <c r="F12" s="1"/>
  <c r="L13"/>
  <c r="M13" s="1"/>
  <c r="L14"/>
  <c r="M14" s="1"/>
  <c r="F14" s="1"/>
  <c r="L15"/>
  <c r="M15" s="1"/>
  <c r="F15" s="1"/>
  <c r="L16"/>
  <c r="M16" s="1"/>
  <c r="L17"/>
  <c r="M17" s="1"/>
  <c r="F17" s="1"/>
  <c r="L18"/>
  <c r="M18" s="1"/>
  <c r="F18" s="1"/>
  <c r="L19"/>
  <c r="M19" s="1"/>
  <c r="L20"/>
  <c r="M20" s="1"/>
  <c r="F20" s="1"/>
  <c r="L21"/>
  <c r="M21" s="1"/>
  <c r="F21" s="1"/>
  <c r="L22"/>
  <c r="M22" s="1"/>
  <c r="L23"/>
  <c r="M23" s="1"/>
  <c r="F23" s="1"/>
  <c r="L24"/>
  <c r="M24" s="1"/>
  <c r="F24" s="1"/>
  <c r="L25"/>
  <c r="M25" s="1"/>
  <c r="L26"/>
  <c r="M26" s="1"/>
  <c r="F26" s="1"/>
  <c r="L27"/>
  <c r="M27" s="1"/>
  <c r="L28"/>
  <c r="M28" s="1"/>
  <c r="F28" s="1"/>
  <c r="L29"/>
  <c r="M29" s="1"/>
  <c r="F29" s="1"/>
  <c r="L30"/>
  <c r="M30" s="1"/>
  <c r="F30" s="1"/>
  <c r="L31"/>
  <c r="M31" s="1"/>
  <c r="F31" s="1"/>
  <c r="L32"/>
  <c r="M32" s="1"/>
  <c r="F32" s="1"/>
  <c r="L33"/>
  <c r="M33" s="1"/>
  <c r="F33" s="1"/>
  <c r="L34"/>
  <c r="M34" s="1"/>
  <c r="F34" s="1"/>
  <c r="L35"/>
  <c r="M35" s="1"/>
  <c r="F35" s="1"/>
  <c r="L36"/>
  <c r="M36" s="1"/>
  <c r="F36" s="1"/>
  <c r="L37"/>
  <c r="M37" s="1"/>
  <c r="F37" s="1"/>
  <c r="L38"/>
  <c r="M38" s="1"/>
  <c r="L39"/>
  <c r="M39" s="1"/>
  <c r="L40"/>
  <c r="M40" s="1"/>
  <c r="L41"/>
  <c r="M41" s="1"/>
  <c r="L42"/>
  <c r="M42" s="1"/>
  <c r="L43"/>
  <c r="M43" s="1"/>
  <c r="L44"/>
  <c r="M44" s="1"/>
  <c r="F44" s="1"/>
  <c r="L45"/>
  <c r="M45" s="1"/>
  <c r="F45" s="1"/>
  <c r="L46"/>
  <c r="M46" s="1"/>
  <c r="F46" s="1"/>
  <c r="L47"/>
  <c r="M47" s="1"/>
  <c r="F47" s="1"/>
  <c r="L48"/>
  <c r="M48" s="1"/>
  <c r="F48" s="1"/>
  <c r="L49"/>
  <c r="M49" s="1"/>
  <c r="F49" s="1"/>
  <c r="L50"/>
  <c r="M50" s="1"/>
  <c r="F50" s="1"/>
  <c r="L51"/>
  <c r="M51" s="1"/>
  <c r="F51" s="1"/>
  <c r="L52"/>
  <c r="M52" s="1"/>
  <c r="F52" s="1"/>
  <c r="L53"/>
  <c r="M53" s="1"/>
  <c r="F53" s="1"/>
  <c r="L54"/>
  <c r="M54" s="1"/>
  <c r="F54" s="1"/>
  <c r="L55"/>
  <c r="M55" s="1"/>
  <c r="F55" s="1"/>
  <c r="L56"/>
  <c r="M56" s="1"/>
  <c r="F56" s="1"/>
  <c r="L57"/>
  <c r="M57" s="1"/>
  <c r="F57" s="1"/>
  <c r="L58"/>
  <c r="M58" s="1"/>
  <c r="F58" s="1"/>
  <c r="L59"/>
  <c r="M59" s="1"/>
  <c r="F59" s="1"/>
  <c r="L60"/>
  <c r="M60" s="1"/>
  <c r="F60" s="1"/>
  <c r="L61"/>
  <c r="M61" s="1"/>
  <c r="F61" s="1"/>
  <c r="L62"/>
  <c r="M62" s="1"/>
  <c r="F62" s="1"/>
  <c r="L63"/>
  <c r="M63" s="1"/>
  <c r="F63" s="1"/>
  <c r="L64"/>
  <c r="M64" s="1"/>
  <c r="F64" s="1"/>
  <c r="L65"/>
  <c r="M65" s="1"/>
  <c r="F65" s="1"/>
  <c r="L66"/>
  <c r="M66" s="1"/>
  <c r="F66" s="1"/>
  <c r="L67"/>
  <c r="M67" s="1"/>
  <c r="F67" s="1"/>
  <c r="L68"/>
  <c r="M68" s="1"/>
  <c r="F68" s="1"/>
  <c r="L69"/>
  <c r="M69" s="1"/>
  <c r="F69" s="1"/>
  <c r="L70"/>
  <c r="M70" s="1"/>
  <c r="F70" s="1"/>
  <c r="L71"/>
  <c r="M71" s="1"/>
  <c r="F71" s="1"/>
  <c r="L72"/>
  <c r="M72" s="1"/>
  <c r="F72" s="1"/>
  <c r="L73"/>
  <c r="M73" s="1"/>
  <c r="F73" s="1"/>
  <c r="L74"/>
  <c r="M74" s="1"/>
  <c r="F74" s="1"/>
  <c r="L75"/>
  <c r="M75" s="1"/>
  <c r="F75" s="1"/>
  <c r="L76"/>
  <c r="M76" s="1"/>
  <c r="F76" s="1"/>
  <c r="L77"/>
  <c r="M77" s="1"/>
  <c r="F77" s="1"/>
  <c r="L78"/>
  <c r="M78" s="1"/>
  <c r="F78" s="1"/>
  <c r="L79"/>
  <c r="M79" s="1"/>
  <c r="F79" s="1"/>
  <c r="L80"/>
  <c r="M80" s="1"/>
  <c r="F80" s="1"/>
  <c r="L81"/>
  <c r="M81" s="1"/>
  <c r="F81" s="1"/>
  <c r="L82"/>
  <c r="M82" s="1"/>
  <c r="F82" s="1"/>
  <c r="L83"/>
  <c r="M83" s="1"/>
  <c r="F83" s="1"/>
  <c r="L84"/>
  <c r="M84" s="1"/>
  <c r="F84" s="1"/>
  <c r="L85"/>
  <c r="M85" s="1"/>
  <c r="F85" s="1"/>
  <c r="L86"/>
  <c r="M86" s="1"/>
  <c r="F86" s="1"/>
  <c r="L87"/>
  <c r="M87" s="1"/>
  <c r="F87" s="1"/>
  <c r="L88"/>
  <c r="M88" s="1"/>
  <c r="F88" s="1"/>
  <c r="L89"/>
  <c r="M89" s="1"/>
  <c r="F89" s="1"/>
  <c r="L90"/>
  <c r="M90" s="1"/>
  <c r="F90" s="1"/>
  <c r="L91"/>
  <c r="M91" s="1"/>
  <c r="F91" s="1"/>
  <c r="L92"/>
  <c r="M92" s="1"/>
  <c r="F92" s="1"/>
  <c r="L93"/>
  <c r="M93" s="1"/>
  <c r="F93" s="1"/>
  <c r="L94"/>
  <c r="M94" s="1"/>
  <c r="F94" s="1"/>
  <c r="L95"/>
  <c r="M95" s="1"/>
  <c r="F95" s="1"/>
  <c r="L96"/>
  <c r="M96" s="1"/>
  <c r="F96" s="1"/>
  <c r="L97"/>
  <c r="M97" s="1"/>
  <c r="F97" s="1"/>
  <c r="L98"/>
  <c r="M98" s="1"/>
  <c r="F98" s="1"/>
  <c r="L99"/>
  <c r="M99" s="1"/>
  <c r="F99" s="1"/>
  <c r="L100"/>
  <c r="M100" s="1"/>
  <c r="F100" s="1"/>
  <c r="L101"/>
  <c r="M101" s="1"/>
  <c r="F101" s="1"/>
  <c r="L102"/>
  <c r="M102" s="1"/>
  <c r="F102" s="1"/>
  <c r="L103"/>
  <c r="M103" s="1"/>
  <c r="F103" s="1"/>
  <c r="L104"/>
  <c r="M104" s="1"/>
  <c r="F104" s="1"/>
  <c r="L105"/>
  <c r="M105" s="1"/>
  <c r="F105" s="1"/>
  <c r="L106"/>
  <c r="M106" s="1"/>
  <c r="F106" s="1"/>
  <c r="L107"/>
  <c r="M107" s="1"/>
  <c r="F107" s="1"/>
  <c r="L108"/>
  <c r="M108" s="1"/>
  <c r="F108" s="1"/>
  <c r="L109"/>
  <c r="M109" s="1"/>
  <c r="F109" s="1"/>
  <c r="L110"/>
  <c r="M110" s="1"/>
  <c r="F110" s="1"/>
  <c r="L111"/>
  <c r="M111" s="1"/>
  <c r="F111" s="1"/>
  <c r="L112"/>
  <c r="M112" s="1"/>
  <c r="F112" s="1"/>
  <c r="L113"/>
  <c r="M113" s="1"/>
  <c r="F113" s="1"/>
  <c r="L114"/>
  <c r="M114" s="1"/>
  <c r="F114" s="1"/>
  <c r="L115"/>
  <c r="M115" s="1"/>
  <c r="F115" s="1"/>
  <c r="L116"/>
  <c r="M116" s="1"/>
  <c r="F116" s="1"/>
  <c r="L117"/>
  <c r="M117" s="1"/>
  <c r="F117" s="1"/>
  <c r="L118"/>
  <c r="M118" s="1"/>
  <c r="F118" s="1"/>
  <c r="L119"/>
  <c r="M119" s="1"/>
  <c r="F119" s="1"/>
  <c r="L120"/>
  <c r="M120" s="1"/>
  <c r="F120" s="1"/>
  <c r="L121"/>
  <c r="M121" s="1"/>
  <c r="F121" s="1"/>
  <c r="L122"/>
  <c r="M122" s="1"/>
  <c r="F122" s="1"/>
  <c r="L123"/>
  <c r="M123" s="1"/>
  <c r="F123" s="1"/>
  <c r="L124"/>
  <c r="M124" s="1"/>
  <c r="F124" s="1"/>
  <c r="L125"/>
  <c r="M125" s="1"/>
  <c r="F125" s="1"/>
  <c r="L126"/>
  <c r="M126" s="1"/>
  <c r="F126" s="1"/>
  <c r="L127"/>
  <c r="M127" s="1"/>
  <c r="F127" s="1"/>
  <c r="L128"/>
  <c r="M128" s="1"/>
  <c r="F128" s="1"/>
  <c r="L129"/>
  <c r="M129" s="1"/>
  <c r="F129" s="1"/>
  <c r="L130"/>
  <c r="M130" s="1"/>
  <c r="F130" s="1"/>
  <c r="L131"/>
  <c r="M131" s="1"/>
  <c r="F131" s="1"/>
  <c r="L132"/>
  <c r="M132" s="1"/>
  <c r="F132" s="1"/>
  <c r="L133"/>
  <c r="M133" s="1"/>
  <c r="F133" s="1"/>
  <c r="L134"/>
  <c r="M134" s="1"/>
  <c r="F134" s="1"/>
  <c r="L135"/>
  <c r="M135" s="1"/>
  <c r="F135" s="1"/>
  <c r="L136"/>
  <c r="M136" s="1"/>
  <c r="F136" s="1"/>
  <c r="L137"/>
  <c r="M137" s="1"/>
  <c r="F137" s="1"/>
  <c r="L138"/>
  <c r="M138" s="1"/>
  <c r="F138" s="1"/>
  <c r="L139"/>
  <c r="M139" s="1"/>
  <c r="F139" s="1"/>
  <c r="L140"/>
  <c r="M140" s="1"/>
  <c r="F140" s="1"/>
  <c r="L141"/>
  <c r="M141" s="1"/>
  <c r="F141" s="1"/>
  <c r="L142"/>
  <c r="M142" s="1"/>
  <c r="F142" s="1"/>
  <c r="L143"/>
  <c r="M143" s="1"/>
  <c r="F143" s="1"/>
  <c r="L144"/>
  <c r="M144" s="1"/>
  <c r="F144" s="1"/>
  <c r="L145"/>
  <c r="M145" s="1"/>
  <c r="F145" s="1"/>
  <c r="L146"/>
  <c r="M146" s="1"/>
  <c r="F146" s="1"/>
  <c r="L147"/>
  <c r="M147" s="1"/>
  <c r="F147" s="1"/>
  <c r="L148"/>
  <c r="M148" s="1"/>
  <c r="F148" s="1"/>
  <c r="L149"/>
  <c r="M149" s="1"/>
  <c r="F149" s="1"/>
  <c r="L150"/>
  <c r="M150" s="1"/>
  <c r="F150" s="1"/>
  <c r="L151"/>
  <c r="M151" s="1"/>
  <c r="F151" s="1"/>
  <c r="L152"/>
  <c r="M152" s="1"/>
  <c r="F152" s="1"/>
  <c r="L153"/>
  <c r="M153" s="1"/>
  <c r="F153" s="1"/>
  <c r="L154"/>
  <c r="M154" s="1"/>
  <c r="F154" s="1"/>
  <c r="L155"/>
  <c r="M155" s="1"/>
  <c r="F155" s="1"/>
  <c r="L156"/>
  <c r="M156" s="1"/>
  <c r="F156" s="1"/>
  <c r="L157"/>
  <c r="M157" s="1"/>
  <c r="F157" s="1"/>
  <c r="L158"/>
  <c r="M158" s="1"/>
  <c r="F158" s="1"/>
  <c r="L159"/>
  <c r="M159" s="1"/>
  <c r="F159" s="1"/>
  <c r="L160"/>
  <c r="M160" s="1"/>
  <c r="F160" s="1"/>
  <c r="L161"/>
  <c r="M161" s="1"/>
  <c r="F161" s="1"/>
  <c r="L162"/>
  <c r="M162" s="1"/>
  <c r="F162" s="1"/>
  <c r="L163"/>
  <c r="M163" s="1"/>
  <c r="F163" s="1"/>
  <c r="L164"/>
  <c r="M164" s="1"/>
  <c r="F164" s="1"/>
  <c r="L165"/>
  <c r="M165" s="1"/>
  <c r="F165" s="1"/>
  <c r="L166"/>
  <c r="M166" s="1"/>
  <c r="F166" s="1"/>
  <c r="L167"/>
  <c r="M167" s="1"/>
  <c r="F167" s="1"/>
  <c r="L168"/>
  <c r="M168" s="1"/>
  <c r="F168" s="1"/>
  <c r="L169"/>
  <c r="M169" s="1"/>
  <c r="F169" s="1"/>
  <c r="L170"/>
  <c r="M170" s="1"/>
  <c r="F170" s="1"/>
  <c r="L171"/>
  <c r="M171" s="1"/>
  <c r="F171" s="1"/>
  <c r="L172"/>
  <c r="M172" s="1"/>
  <c r="F172" s="1"/>
  <c r="L173"/>
  <c r="M173" s="1"/>
  <c r="F173" s="1"/>
  <c r="L174"/>
  <c r="M174" s="1"/>
  <c r="F174" s="1"/>
  <c r="L175"/>
  <c r="M175" s="1"/>
  <c r="F175" s="1"/>
  <c r="L176"/>
  <c r="M176" s="1"/>
  <c r="F176" s="1"/>
  <c r="L177"/>
  <c r="M177" s="1"/>
  <c r="F177" s="1"/>
  <c r="L178"/>
  <c r="M178" s="1"/>
  <c r="F178" s="1"/>
  <c r="L179"/>
  <c r="M179" s="1"/>
  <c r="F179" s="1"/>
  <c r="L180"/>
  <c r="M180" s="1"/>
  <c r="F180" s="1"/>
  <c r="L181"/>
  <c r="M181" s="1"/>
  <c r="F181" s="1"/>
  <c r="L182"/>
  <c r="M182" s="1"/>
  <c r="F182" s="1"/>
  <c r="L183"/>
  <c r="M183" s="1"/>
  <c r="F183" s="1"/>
  <c r="L184"/>
  <c r="M184" s="1"/>
  <c r="F184" s="1"/>
  <c r="L185"/>
  <c r="M185" s="1"/>
  <c r="F185" s="1"/>
  <c r="L186"/>
  <c r="M186" s="1"/>
  <c r="F186" s="1"/>
  <c r="L187"/>
  <c r="M187" s="1"/>
  <c r="F187" s="1"/>
  <c r="L188"/>
  <c r="M188" s="1"/>
  <c r="F188" s="1"/>
  <c r="L189"/>
  <c r="M189" s="1"/>
  <c r="F189" s="1"/>
  <c r="L190"/>
  <c r="M190" s="1"/>
  <c r="F190" s="1"/>
  <c r="L191"/>
  <c r="M191" s="1"/>
  <c r="F191" s="1"/>
  <c r="L192"/>
  <c r="M192" s="1"/>
  <c r="F192" s="1"/>
  <c r="L193"/>
  <c r="M193" s="1"/>
  <c r="F193" s="1"/>
  <c r="L194"/>
  <c r="M194" s="1"/>
  <c r="F194" s="1"/>
  <c r="L195"/>
  <c r="M195" s="1"/>
  <c r="F195" s="1"/>
  <c r="L196"/>
  <c r="M196" s="1"/>
  <c r="F196" s="1"/>
  <c r="L197"/>
  <c r="M197" s="1"/>
  <c r="F197" s="1"/>
  <c r="L198"/>
  <c r="M198" s="1"/>
  <c r="F198" s="1"/>
  <c r="L199"/>
  <c r="M199" s="1"/>
  <c r="F199" s="1"/>
  <c r="L200"/>
  <c r="M200" s="1"/>
  <c r="F200" s="1"/>
  <c r="L201"/>
  <c r="M201" s="1"/>
  <c r="F201" s="1"/>
  <c r="L202"/>
  <c r="M202" s="1"/>
  <c r="F202" s="1"/>
  <c r="L203"/>
  <c r="M203" s="1"/>
  <c r="F203" s="1"/>
  <c r="L204"/>
  <c r="M204" s="1"/>
  <c r="F204" s="1"/>
  <c r="L205"/>
  <c r="M205" s="1"/>
  <c r="F205" s="1"/>
  <c r="L206"/>
  <c r="M206" s="1"/>
  <c r="F206" s="1"/>
  <c r="L207"/>
  <c r="M207" s="1"/>
  <c r="F207" s="1"/>
  <c r="L208"/>
  <c r="M208" s="1"/>
  <c r="F208" s="1"/>
  <c r="L209"/>
  <c r="M209" s="1"/>
  <c r="F209" s="1"/>
  <c r="L210"/>
  <c r="M210" s="1"/>
  <c r="F210" s="1"/>
  <c r="L211"/>
  <c r="M211" s="1"/>
  <c r="F211" s="1"/>
  <c r="L212"/>
  <c r="M212" s="1"/>
  <c r="F212" s="1"/>
  <c r="L213"/>
  <c r="M213" s="1"/>
  <c r="F213" s="1"/>
  <c r="L214"/>
  <c r="M214" s="1"/>
  <c r="F214" s="1"/>
  <c r="L215"/>
  <c r="M215" s="1"/>
  <c r="F215" s="1"/>
  <c r="L216"/>
  <c r="M216" s="1"/>
  <c r="F216" s="1"/>
  <c r="L217"/>
  <c r="M217" s="1"/>
  <c r="F217" s="1"/>
  <c r="L218"/>
  <c r="M218" s="1"/>
  <c r="F218" s="1"/>
  <c r="L219"/>
  <c r="M219" s="1"/>
  <c r="F219" s="1"/>
  <c r="L220"/>
  <c r="M220" s="1"/>
  <c r="F220" s="1"/>
  <c r="L221"/>
  <c r="M221" s="1"/>
  <c r="F221" s="1"/>
  <c r="L222"/>
  <c r="M222" s="1"/>
  <c r="F222" s="1"/>
  <c r="L223"/>
  <c r="M223" s="1"/>
  <c r="F223" s="1"/>
  <c r="L224"/>
  <c r="M224" s="1"/>
  <c r="F224" s="1"/>
  <c r="L225"/>
  <c r="M225" s="1"/>
  <c r="F225" s="1"/>
  <c r="L226"/>
  <c r="M226" s="1"/>
  <c r="F226" s="1"/>
  <c r="L227"/>
  <c r="M227" s="1"/>
  <c r="F227" s="1"/>
  <c r="L228"/>
  <c r="M228" s="1"/>
  <c r="F228" s="1"/>
  <c r="L229"/>
  <c r="M229" s="1"/>
  <c r="F229" s="1"/>
  <c r="L230"/>
  <c r="M230" s="1"/>
  <c r="F230" s="1"/>
  <c r="L231"/>
  <c r="M231" s="1"/>
  <c r="F231" s="1"/>
  <c r="L232"/>
  <c r="M232" s="1"/>
  <c r="F232" s="1"/>
  <c r="L233"/>
  <c r="M233" s="1"/>
  <c r="F233" s="1"/>
  <c r="L234"/>
  <c r="M234" s="1"/>
  <c r="F234" s="1"/>
  <c r="L235"/>
  <c r="M235" s="1"/>
  <c r="F235" s="1"/>
  <c r="L236"/>
  <c r="M236" s="1"/>
  <c r="F236" s="1"/>
  <c r="L237"/>
  <c r="M237" s="1"/>
  <c r="F237" s="1"/>
  <c r="L238"/>
  <c r="M238" s="1"/>
  <c r="F238" s="1"/>
  <c r="L239"/>
  <c r="M239" s="1"/>
  <c r="F239" s="1"/>
  <c r="L240"/>
  <c r="M240" s="1"/>
  <c r="F240" s="1"/>
  <c r="L241"/>
  <c r="M241" s="1"/>
  <c r="F241" s="1"/>
  <c r="L242"/>
  <c r="M242" s="1"/>
  <c r="F242" s="1"/>
  <c r="L243"/>
  <c r="M243" s="1"/>
  <c r="F243" s="1"/>
  <c r="L244"/>
  <c r="M244" s="1"/>
  <c r="F244" s="1"/>
  <c r="L245"/>
  <c r="M245" s="1"/>
  <c r="F245" s="1"/>
  <c r="L246"/>
  <c r="M246" s="1"/>
  <c r="F246" s="1"/>
  <c r="L247"/>
  <c r="M247" s="1"/>
  <c r="F247" s="1"/>
  <c r="L248"/>
  <c r="M248" s="1"/>
  <c r="F248" s="1"/>
  <c r="L249"/>
  <c r="M249" s="1"/>
  <c r="F249" s="1"/>
  <c r="L250"/>
  <c r="M250" s="1"/>
  <c r="F250" s="1"/>
  <c r="L251"/>
  <c r="M251" s="1"/>
  <c r="F251" s="1"/>
  <c r="L252"/>
  <c r="M252" s="1"/>
  <c r="F252" s="1"/>
  <c r="L253"/>
  <c r="M253" s="1"/>
  <c r="F253" s="1"/>
  <c r="L254"/>
  <c r="M254" s="1"/>
  <c r="F254" s="1"/>
  <c r="L255"/>
  <c r="M255" s="1"/>
  <c r="F255" s="1"/>
  <c r="L256"/>
  <c r="M256" s="1"/>
  <c r="F256" s="1"/>
  <c r="L257"/>
  <c r="M257" s="1"/>
  <c r="F257" s="1"/>
  <c r="L258"/>
  <c r="M258" s="1"/>
  <c r="F258" s="1"/>
  <c r="L259"/>
  <c r="M259" s="1"/>
  <c r="F259" s="1"/>
  <c r="L260"/>
  <c r="M260" s="1"/>
  <c r="F260" s="1"/>
  <c r="L261"/>
  <c r="M261" s="1"/>
  <c r="F261" s="1"/>
  <c r="L262"/>
  <c r="M262" s="1"/>
  <c r="F262" s="1"/>
  <c r="L263"/>
  <c r="M263" s="1"/>
  <c r="F263" s="1"/>
  <c r="L264"/>
  <c r="M264" s="1"/>
  <c r="F264" s="1"/>
  <c r="L265"/>
  <c r="M265" s="1"/>
  <c r="F265" s="1"/>
  <c r="L266"/>
  <c r="M266" s="1"/>
  <c r="F266" s="1"/>
  <c r="L267"/>
  <c r="M267" s="1"/>
  <c r="F267" s="1"/>
  <c r="L268"/>
  <c r="M268" s="1"/>
  <c r="F268" s="1"/>
  <c r="L269"/>
  <c r="M269" s="1"/>
  <c r="F269" s="1"/>
  <c r="L270"/>
  <c r="M270" s="1"/>
  <c r="F270" s="1"/>
  <c r="L271"/>
  <c r="M271" s="1"/>
  <c r="F271" s="1"/>
  <c r="L272"/>
  <c r="M272" s="1"/>
  <c r="F272" s="1"/>
  <c r="L273"/>
  <c r="M273" s="1"/>
  <c r="F273" s="1"/>
  <c r="L274"/>
  <c r="M274" s="1"/>
  <c r="F274" s="1"/>
  <c r="L275"/>
  <c r="M275" s="1"/>
  <c r="F275" s="1"/>
  <c r="L276"/>
  <c r="M276" s="1"/>
  <c r="F276" s="1"/>
  <c r="L277"/>
  <c r="M277" s="1"/>
  <c r="F277" s="1"/>
  <c r="L278"/>
  <c r="M278" s="1"/>
  <c r="F278" s="1"/>
  <c r="L279"/>
  <c r="M279" s="1"/>
  <c r="F279" s="1"/>
  <c r="L280"/>
  <c r="M280" s="1"/>
  <c r="F280" s="1"/>
  <c r="L281"/>
  <c r="M281" s="1"/>
  <c r="F281" s="1"/>
  <c r="L282"/>
  <c r="M282" s="1"/>
  <c r="F282" s="1"/>
  <c r="L283"/>
  <c r="M283" s="1"/>
  <c r="F283" s="1"/>
  <c r="L284"/>
  <c r="M284" s="1"/>
  <c r="F284" s="1"/>
  <c r="L285"/>
  <c r="M285" s="1"/>
  <c r="F285" s="1"/>
  <c r="L286"/>
  <c r="M286" s="1"/>
  <c r="F286" s="1"/>
  <c r="L287"/>
  <c r="M287" s="1"/>
  <c r="F287" s="1"/>
  <c r="L288"/>
  <c r="M288" s="1"/>
  <c r="F288" s="1"/>
  <c r="L289"/>
  <c r="M289" s="1"/>
  <c r="F289" s="1"/>
  <c r="L290"/>
  <c r="M290" s="1"/>
  <c r="F290" s="1"/>
  <c r="L291"/>
  <c r="M291" s="1"/>
  <c r="F291" s="1"/>
  <c r="L292"/>
  <c r="M292" s="1"/>
  <c r="F292" s="1"/>
  <c r="L293"/>
  <c r="M293" s="1"/>
  <c r="F293" s="1"/>
  <c r="L294"/>
  <c r="M294" s="1"/>
  <c r="F294" s="1"/>
  <c r="L295"/>
  <c r="M295" s="1"/>
  <c r="F295" s="1"/>
  <c r="L296"/>
  <c r="M296" s="1"/>
  <c r="F296" s="1"/>
  <c r="L297"/>
  <c r="M297" s="1"/>
  <c r="F297" s="1"/>
  <c r="L298"/>
  <c r="M298" s="1"/>
  <c r="F298" s="1"/>
  <c r="L299"/>
  <c r="M299" s="1"/>
  <c r="F299" s="1"/>
  <c r="L300"/>
  <c r="M300" s="1"/>
  <c r="F300" s="1"/>
  <c r="L301"/>
  <c r="M301" s="1"/>
  <c r="F301" s="1"/>
  <c r="L302"/>
  <c r="M302" s="1"/>
  <c r="F302" s="1"/>
  <c r="L303"/>
  <c r="M303" s="1"/>
  <c r="F303" s="1"/>
  <c r="L304"/>
  <c r="M304" s="1"/>
  <c r="F304" s="1"/>
  <c r="L305"/>
  <c r="M305" s="1"/>
  <c r="F305" s="1"/>
  <c r="L306"/>
  <c r="M306" s="1"/>
  <c r="F306" s="1"/>
  <c r="L307"/>
  <c r="M307" s="1"/>
  <c r="F307" s="1"/>
  <c r="L308"/>
  <c r="M308" s="1"/>
  <c r="F308" s="1"/>
  <c r="L309"/>
  <c r="M309" s="1"/>
  <c r="F309" s="1"/>
  <c r="L310"/>
  <c r="M310" s="1"/>
  <c r="F310" s="1"/>
  <c r="L311"/>
  <c r="M311" s="1"/>
  <c r="F311" s="1"/>
  <c r="L312"/>
  <c r="M312" s="1"/>
  <c r="F312" s="1"/>
  <c r="L313"/>
  <c r="M313" s="1"/>
  <c r="F313" s="1"/>
  <c r="L314"/>
  <c r="M314" s="1"/>
  <c r="F314" s="1"/>
  <c r="L315"/>
  <c r="M315" s="1"/>
  <c r="F315" s="1"/>
  <c r="L316"/>
  <c r="M316" s="1"/>
  <c r="F316" s="1"/>
  <c r="L317"/>
  <c r="M317" s="1"/>
  <c r="F317" s="1"/>
  <c r="L318"/>
  <c r="M318" s="1"/>
  <c r="F318" s="1"/>
  <c r="L319"/>
  <c r="M319" s="1"/>
  <c r="F319" s="1"/>
  <c r="L320"/>
  <c r="M320" s="1"/>
  <c r="F320" s="1"/>
  <c r="L321"/>
  <c r="M321" s="1"/>
  <c r="F321" s="1"/>
  <c r="L322"/>
  <c r="M322" s="1"/>
  <c r="F322" s="1"/>
  <c r="L323"/>
  <c r="M323" s="1"/>
  <c r="F323" s="1"/>
  <c r="L324"/>
  <c r="M324" s="1"/>
  <c r="F324" s="1"/>
  <c r="L325"/>
  <c r="M325" s="1"/>
  <c r="F325" s="1"/>
  <c r="L2"/>
  <c r="M2" s="1"/>
  <c r="F2" s="1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J2"/>
  <c r="K2"/>
  <c r="I2"/>
  <c r="E2" l="1"/>
  <c r="E16"/>
  <c r="E12"/>
  <c r="E8"/>
  <c r="E323"/>
  <c r="E319"/>
  <c r="E315"/>
  <c r="E311"/>
  <c r="E307"/>
  <c r="E303"/>
  <c r="E299"/>
  <c r="E295"/>
  <c r="E291"/>
  <c r="E287"/>
  <c r="E283"/>
  <c r="E279"/>
  <c r="E275"/>
  <c r="E271"/>
  <c r="E267"/>
  <c r="E263"/>
  <c r="E259"/>
  <c r="E255"/>
  <c r="E251"/>
  <c r="E247"/>
  <c r="E243"/>
  <c r="E239"/>
  <c r="E235"/>
  <c r="E231"/>
  <c r="E227"/>
  <c r="E223"/>
  <c r="E219"/>
  <c r="E215"/>
  <c r="E211"/>
  <c r="E207"/>
  <c r="E203"/>
  <c r="E199"/>
  <c r="E195"/>
  <c r="E191"/>
  <c r="E187"/>
  <c r="E26"/>
  <c r="E22"/>
  <c r="E18"/>
  <c r="E183"/>
  <c r="E179"/>
  <c r="E175"/>
  <c r="E171"/>
  <c r="E167"/>
  <c r="E163"/>
  <c r="E159"/>
  <c r="E155"/>
  <c r="E151"/>
  <c r="E147"/>
  <c r="E49"/>
  <c r="E45"/>
  <c r="E41"/>
  <c r="E37"/>
  <c r="E33"/>
  <c r="E29"/>
  <c r="E25"/>
  <c r="G5"/>
  <c r="E14"/>
  <c r="E10"/>
  <c r="E6"/>
  <c r="E325"/>
  <c r="E321"/>
  <c r="E317"/>
  <c r="E313"/>
  <c r="E309"/>
  <c r="E305"/>
  <c r="E301"/>
  <c r="E297"/>
  <c r="E293"/>
  <c r="E289"/>
  <c r="E285"/>
  <c r="E141"/>
  <c r="E137"/>
  <c r="E133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17"/>
  <c r="E13"/>
  <c r="E9"/>
  <c r="E5"/>
  <c r="E324"/>
  <c r="E320"/>
  <c r="E316"/>
  <c r="E312"/>
  <c r="E308"/>
  <c r="E304"/>
  <c r="E300"/>
  <c r="E296"/>
  <c r="E292"/>
  <c r="E288"/>
  <c r="E284"/>
  <c r="E280"/>
  <c r="E276"/>
  <c r="E272"/>
  <c r="E268"/>
  <c r="E264"/>
  <c r="E260"/>
  <c r="E256"/>
  <c r="E252"/>
  <c r="E248"/>
  <c r="E244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2"/>
  <c r="E138"/>
  <c r="E134"/>
  <c r="E130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1"/>
  <c r="E15"/>
  <c r="E11"/>
  <c r="E7"/>
  <c r="E4"/>
  <c r="E3"/>
  <c r="E322"/>
  <c r="E318"/>
  <c r="E314"/>
  <c r="E310"/>
  <c r="E306"/>
  <c r="E302"/>
  <c r="E298"/>
  <c r="E294"/>
  <c r="E290"/>
  <c r="E286"/>
  <c r="E282"/>
  <c r="E278"/>
  <c r="E274"/>
  <c r="E270"/>
  <c r="E266"/>
  <c r="E262"/>
  <c r="E258"/>
  <c r="E254"/>
  <c r="E250"/>
  <c r="E246"/>
  <c r="E242"/>
  <c r="E238"/>
  <c r="E234"/>
  <c r="E230"/>
  <c r="E226"/>
  <c r="E222"/>
  <c r="E218"/>
  <c r="E214"/>
  <c r="E210"/>
  <c r="E206"/>
  <c r="E202"/>
  <c r="E198"/>
  <c r="E194"/>
  <c r="E190"/>
  <c r="E186"/>
  <c r="E182"/>
  <c r="E178"/>
  <c r="E174"/>
  <c r="E170"/>
  <c r="E166"/>
  <c r="E162"/>
  <c r="E158"/>
  <c r="E154"/>
  <c r="E150"/>
  <c r="E146"/>
  <c r="E140"/>
  <c r="E136"/>
  <c r="E132"/>
  <c r="E128"/>
  <c r="E124"/>
  <c r="E120"/>
  <c r="E116"/>
  <c r="E112"/>
  <c r="E108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281"/>
  <c r="E277"/>
  <c r="E273"/>
  <c r="E269"/>
  <c r="E265"/>
  <c r="E261"/>
  <c r="E257"/>
  <c r="E253"/>
  <c r="E249"/>
  <c r="E245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3"/>
  <c r="E139"/>
  <c r="E135"/>
  <c r="E131"/>
  <c r="E127"/>
  <c r="E123"/>
  <c r="E119"/>
  <c r="E115"/>
  <c r="E111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</calcChain>
</file>

<file path=xl/sharedStrings.xml><?xml version="1.0" encoding="utf-8"?>
<sst xmlns="http://schemas.openxmlformats.org/spreadsheetml/2006/main" count="1022" uniqueCount="697">
  <si>
    <t>0x00,0x00</t>
  </si>
  <si>
    <t>TLS_NULL_WITH_NULL_NULL</t>
  </si>
  <si>
    <t>[RFC5246]</t>
  </si>
  <si>
    <t>0x00,0x01</t>
  </si>
  <si>
    <t>TLS_RSA_WITH_NULL_MD5</t>
  </si>
  <si>
    <t>0x00,0x02</t>
  </si>
  <si>
    <t>TLS_RSA_WITH_NULL_SHA</t>
  </si>
  <si>
    <t>0x00,0x03</t>
  </si>
  <si>
    <t>TLS_RSA_EXPORT_WITH_RC4_40_MD5</t>
  </si>
  <si>
    <t>[RFC4346][RFC6347]</t>
  </si>
  <si>
    <t>0x00,0x04</t>
  </si>
  <si>
    <t>TLS_RSA_WITH_RC4_128_MD5</t>
  </si>
  <si>
    <t>[RFC5246][RFC6347]</t>
  </si>
  <si>
    <t>0x00,0x05</t>
  </si>
  <si>
    <t>TLS_RSA_WITH_RC4_128_SHA</t>
  </si>
  <si>
    <t>0x00,0x06</t>
  </si>
  <si>
    <t>TLS_RSA_EXPORT_WITH_RC2_CBC_40_MD5</t>
  </si>
  <si>
    <t>[RFC4346]</t>
  </si>
  <si>
    <t>0x00,0x07</t>
  </si>
  <si>
    <t>TLS_RSA_WITH_IDEA_CBC_SHA</t>
  </si>
  <si>
    <t>[RFC5469]</t>
  </si>
  <si>
    <t>0x00,0x08</t>
  </si>
  <si>
    <t>TLS_RSA_EXPORT_WITH_DES40_CBC_SHA</t>
  </si>
  <si>
    <t>0x00,0x09</t>
  </si>
  <si>
    <t>TLS_RSA_WITH_DES_CBC_SHA</t>
  </si>
  <si>
    <t>0x00,0x0A</t>
  </si>
  <si>
    <t>TLS_RSA_WITH_3DES_EDE_CBC_SHA</t>
  </si>
  <si>
    <t>0x00,0x0B</t>
  </si>
  <si>
    <t>TLS_DH_DSS_EXPORT_WITH_DES40_CBC_SHA</t>
  </si>
  <si>
    <t>0x00,0x0C</t>
  </si>
  <si>
    <t>TLS_DH_DSS_WITH_DES_CBC_SHA</t>
  </si>
  <si>
    <t>0x00,0x0D</t>
  </si>
  <si>
    <t>TLS_DH_DSS_WITH_3DES_EDE_CBC_SHA</t>
  </si>
  <si>
    <t>0x00,0x0E</t>
  </si>
  <si>
    <t>TLS_DH_RSA_EXPORT_WITH_DES40_CBC_SHA</t>
  </si>
  <si>
    <t>0x00,0x0F</t>
  </si>
  <si>
    <t>TLS_DH_RSA_WITH_DES_CBC_SHA</t>
  </si>
  <si>
    <t>0x00,0x10</t>
  </si>
  <si>
    <t>TLS_DH_RSA_WITH_3DES_EDE_CBC_SHA</t>
  </si>
  <si>
    <t>0x00,0x11</t>
  </si>
  <si>
    <t>TLS_DHE_DSS_EXPORT_WITH_DES40_CBC_SHA</t>
  </si>
  <si>
    <t>0x00,0x12</t>
  </si>
  <si>
    <t>TLS_DHE_DSS_WITH_DES_CBC_SHA</t>
  </si>
  <si>
    <t>0x00,0x13</t>
  </si>
  <si>
    <t>TLS_DHE_DSS_WITH_3DES_EDE_CBC_SHA</t>
  </si>
  <si>
    <t>0x00,0x14</t>
  </si>
  <si>
    <t>TLS_DHE_RSA_EXPORT_WITH_DES40_CBC_SHA</t>
  </si>
  <si>
    <t>0x00,0x15</t>
  </si>
  <si>
    <t>TLS_DHE_RSA_WITH_DES_CBC_SHA</t>
  </si>
  <si>
    <t>0x00,0x16</t>
  </si>
  <si>
    <t>TLS_DHE_RSA_WITH_3DES_EDE_CBC_SHA</t>
  </si>
  <si>
    <t>0x00,0x17</t>
  </si>
  <si>
    <t>TLS_DH_anon_EXPORT_WITH_RC4_40_MD5</t>
  </si>
  <si>
    <t>0x00,0x18</t>
  </si>
  <si>
    <t>TLS_DH_anon_WITH_RC4_128_MD5</t>
  </si>
  <si>
    <t>0x00,0x19</t>
  </si>
  <si>
    <t>TLS_DH_anon_EXPORT_WITH_DES40_CBC_SHA</t>
  </si>
  <si>
    <t>0x00,0x1A</t>
  </si>
  <si>
    <t>TLS_DH_anon_WITH_DES_CBC_SHA</t>
  </si>
  <si>
    <t>0x00,0x1B</t>
  </si>
  <si>
    <t>TLS_DH_anon_WITH_3DES_EDE_CBC_SHA</t>
  </si>
  <si>
    <t>0x00,0x1E</t>
  </si>
  <si>
    <t>TLS_KRB5_WITH_DES_CBC_SHA</t>
  </si>
  <si>
    <t>[RFC2712]</t>
  </si>
  <si>
    <t>0x00,0x1F</t>
  </si>
  <si>
    <t>TLS_KRB5_WITH_3DES_EDE_CBC_SHA</t>
  </si>
  <si>
    <t>0x00,0x20</t>
  </si>
  <si>
    <t>TLS_KRB5_WITH_RC4_128_SHA</t>
  </si>
  <si>
    <t>[RFC2712][RFC6347]</t>
  </si>
  <si>
    <t>0x00,0x21</t>
  </si>
  <si>
    <t>TLS_KRB5_WITH_IDEA_CBC_SHA</t>
  </si>
  <si>
    <t>0x00,0x22</t>
  </si>
  <si>
    <t>TLS_KRB5_WITH_DES_CBC_MD5</t>
  </si>
  <si>
    <t>0x00,0x23</t>
  </si>
  <si>
    <t>TLS_KRB5_WITH_3DES_EDE_CBC_MD5</t>
  </si>
  <si>
    <t>0x00,0x24</t>
  </si>
  <si>
    <t>TLS_KRB5_WITH_RC4_128_MD5</t>
  </si>
  <si>
    <t>0x00,0x25</t>
  </si>
  <si>
    <t>TLS_KRB5_WITH_IDEA_CBC_MD5</t>
  </si>
  <si>
    <t>0x00,0x26</t>
  </si>
  <si>
    <t>TLS_KRB5_EXPORT_WITH_DES_CBC_40_SHA</t>
  </si>
  <si>
    <t>0x00,0x27</t>
  </si>
  <si>
    <t>TLS_KRB5_EXPORT_WITH_RC2_CBC_40_SHA</t>
  </si>
  <si>
    <t>0x00,0x28</t>
  </si>
  <si>
    <t>TLS_KRB5_EXPORT_WITH_RC4_40_SHA</t>
  </si>
  <si>
    <t>0x00,0x29</t>
  </si>
  <si>
    <t>TLS_KRB5_EXPORT_WITH_DES_CBC_40_MD5</t>
  </si>
  <si>
    <t>0x00,0x2A</t>
  </si>
  <si>
    <t>TLS_KRB5_EXPORT_WITH_RC2_CBC_40_MD5</t>
  </si>
  <si>
    <t>0x00,0x2B</t>
  </si>
  <si>
    <t>TLS_KRB5_EXPORT_WITH_RC4_40_MD5</t>
  </si>
  <si>
    <t>0x00,0x2C</t>
  </si>
  <si>
    <t>TLS_PSK_WITH_NULL_SHA</t>
  </si>
  <si>
    <t>[RFC4785]</t>
  </si>
  <si>
    <t>0x00,0x2D</t>
  </si>
  <si>
    <t>TLS_DHE_PSK_WITH_NULL_SHA</t>
  </si>
  <si>
    <t>0x00,0x2E</t>
  </si>
  <si>
    <t>TLS_RSA_PSK_WITH_NULL_SHA</t>
  </si>
  <si>
    <t>0x00,0x2F</t>
  </si>
  <si>
    <t>TLS_RSA_WITH_AES_128_CBC_SHA</t>
  </si>
  <si>
    <t>0x00,0x30</t>
  </si>
  <si>
    <t>TLS_DH_DSS_WITH_AES_128_CBC_SHA</t>
  </si>
  <si>
    <t>0x00,0x31</t>
  </si>
  <si>
    <t>TLS_DH_RSA_WITH_AES_128_CBC_SHA</t>
  </si>
  <si>
    <t>0x00,0x32</t>
  </si>
  <si>
    <t>TLS_DHE_DSS_WITH_AES_128_CBC_SHA</t>
  </si>
  <si>
    <t>0x00,0x33</t>
  </si>
  <si>
    <t>TLS_DHE_RSA_WITH_AES_128_CBC_SHA</t>
  </si>
  <si>
    <t>0x00,0x34</t>
  </si>
  <si>
    <t>TLS_DH_anon_WITH_AES_128_CBC_SHA</t>
  </si>
  <si>
    <t>0x00,0x35</t>
  </si>
  <si>
    <t>TLS_RSA_WITH_AES_256_CBC_SHA</t>
  </si>
  <si>
    <t>0x00,0x36</t>
  </si>
  <si>
    <t>TLS_DH_DSS_WITH_AES_256_CBC_SHA</t>
  </si>
  <si>
    <t>0x00,0x37</t>
  </si>
  <si>
    <t>TLS_DH_RSA_WITH_AES_256_CBC_SHA</t>
  </si>
  <si>
    <t>0x00,0x38</t>
  </si>
  <si>
    <t>TLS_DHE_DSS_WITH_AES_256_CBC_SHA</t>
  </si>
  <si>
    <t>0x00,0x39</t>
  </si>
  <si>
    <t>TLS_DHE_RSA_WITH_AES_256_CBC_SHA</t>
  </si>
  <si>
    <t>0x00,0x3A</t>
  </si>
  <si>
    <t>TLS_DH_anon_WITH_AES_256_CBC_SHA</t>
  </si>
  <si>
    <t>0x00,0x3B</t>
  </si>
  <si>
    <t>TLS_RSA_WITH_NULL_SHA256</t>
  </si>
  <si>
    <t>0x00,0x3C</t>
  </si>
  <si>
    <t>TLS_RSA_WITH_AES_128_CBC_SHA256</t>
  </si>
  <si>
    <t>0x00,0x3D</t>
  </si>
  <si>
    <t>TLS_RSA_WITH_AES_256_CBC_SHA256</t>
  </si>
  <si>
    <t>0x00,0x3E</t>
  </si>
  <si>
    <t>TLS_DH_DSS_WITH_AES_128_CBC_SHA256</t>
  </si>
  <si>
    <t>0x00,0x3F</t>
  </si>
  <si>
    <t>TLS_DH_RSA_WITH_AES_128_CBC_SHA256</t>
  </si>
  <si>
    <t>0x00,0x40</t>
  </si>
  <si>
    <t>TLS_DHE_DSS_WITH_AES_128_CBC_SHA256</t>
  </si>
  <si>
    <t>0x00,0x41</t>
  </si>
  <si>
    <t>TLS_RSA_WITH_CAMELLIA_128_CBC_SHA</t>
  </si>
  <si>
    <t>[RFC5932]</t>
  </si>
  <si>
    <t>0x00,0x42</t>
  </si>
  <si>
    <t>TLS_DH_DSS_WITH_CAMELLIA_128_CBC_SHA</t>
  </si>
  <si>
    <t>0x00,0x43</t>
  </si>
  <si>
    <t>TLS_DH_RSA_WITH_CAMELLIA_128_CBC_SHA</t>
  </si>
  <si>
    <t>0x00,0x44</t>
  </si>
  <si>
    <t>TLS_DHE_DSS_WITH_CAMELLIA_128_CBC_SHA</t>
  </si>
  <si>
    <t>0x00,0x45</t>
  </si>
  <si>
    <t>TLS_DHE_RSA_WITH_CAMELLIA_128_CBC_SHA</t>
  </si>
  <si>
    <t>0x00,0x46</t>
  </si>
  <si>
    <t>TLS_DH_anon_WITH_CAMELLIA_128_CBC_SHA</t>
  </si>
  <si>
    <t>0x00,0x67</t>
  </si>
  <si>
    <t>TLS_DHE_RSA_WITH_AES_128_CBC_SHA256</t>
  </si>
  <si>
    <t>0x00,0x68</t>
  </si>
  <si>
    <t>TLS_DH_DSS_WITH_AES_256_CBC_SHA256</t>
  </si>
  <si>
    <t>0x00,0x69</t>
  </si>
  <si>
    <t>TLS_DH_RSA_WITH_AES_256_CBC_SHA256</t>
  </si>
  <si>
    <t>0x00,0x6A</t>
  </si>
  <si>
    <t>TLS_DHE_DSS_WITH_AES_256_CBC_SHA256</t>
  </si>
  <si>
    <t>0x00,0x6B</t>
  </si>
  <si>
    <t>TLS_DHE_RSA_WITH_AES_256_CBC_SHA256</t>
  </si>
  <si>
    <t>0x00,0x6C</t>
  </si>
  <si>
    <t>TLS_DH_anon_WITH_AES_128_CBC_SHA256</t>
  </si>
  <si>
    <t>0x00,0x6D</t>
  </si>
  <si>
    <t>TLS_DH_anon_WITH_AES_256_CBC_SHA256</t>
  </si>
  <si>
    <t>0x00,0x84</t>
  </si>
  <si>
    <t>TLS_RSA_WITH_CAMELLIA_256_CBC_SHA</t>
  </si>
  <si>
    <t>0x00,0x85</t>
  </si>
  <si>
    <t>TLS_DH_DSS_WITH_CAMELLIA_256_CBC_SHA</t>
  </si>
  <si>
    <t>0x00,0x86</t>
  </si>
  <si>
    <t>TLS_DH_RSA_WITH_CAMELLIA_256_CBC_SHA</t>
  </si>
  <si>
    <t>0x00,0x87</t>
  </si>
  <si>
    <t>TLS_DHE_DSS_WITH_CAMELLIA_256_CBC_SHA</t>
  </si>
  <si>
    <t>0x00,0x88</t>
  </si>
  <si>
    <t>TLS_DHE_RSA_WITH_CAMELLIA_256_CBC_SHA</t>
  </si>
  <si>
    <t>0x00,0x89</t>
  </si>
  <si>
    <t>TLS_DH_anon_WITH_CAMELLIA_256_CBC_SHA</t>
  </si>
  <si>
    <t>0x00,0x8A</t>
  </si>
  <si>
    <t>TLS_PSK_WITH_RC4_128_SHA</t>
  </si>
  <si>
    <t>[RFC4279][RFC6347]</t>
  </si>
  <si>
    <t>0x00,0x8B</t>
  </si>
  <si>
    <t>TLS_PSK_WITH_3DES_EDE_CBC_SHA</t>
  </si>
  <si>
    <t>[RFC4279]</t>
  </si>
  <si>
    <t>0x00,0x8C</t>
  </si>
  <si>
    <t>TLS_PSK_WITH_AES_128_CBC_SHA</t>
  </si>
  <si>
    <t>0x00,0x8D</t>
  </si>
  <si>
    <t>TLS_PSK_WITH_AES_256_CBC_SHA</t>
  </si>
  <si>
    <t>0x00,0x8E</t>
  </si>
  <si>
    <t>TLS_DHE_PSK_WITH_RC4_128_SHA</t>
  </si>
  <si>
    <t>0x00,0x8F</t>
  </si>
  <si>
    <t>TLS_DHE_PSK_WITH_3DES_EDE_CBC_SHA</t>
  </si>
  <si>
    <t>0x00,0x90</t>
  </si>
  <si>
    <t>TLS_DHE_PSK_WITH_AES_128_CBC_SHA</t>
  </si>
  <si>
    <t>0x00,0x91</t>
  </si>
  <si>
    <t>TLS_DHE_PSK_WITH_AES_256_CBC_SHA</t>
  </si>
  <si>
    <t>0x00,0x92</t>
  </si>
  <si>
    <t>TLS_RSA_PSK_WITH_RC4_128_SHA</t>
  </si>
  <si>
    <t>0x00,0x93</t>
  </si>
  <si>
    <t>TLS_RSA_PSK_WITH_3DES_EDE_CBC_SHA</t>
  </si>
  <si>
    <t>0x00,0x94</t>
  </si>
  <si>
    <t>TLS_RSA_PSK_WITH_AES_128_CBC_SHA</t>
  </si>
  <si>
    <t>0x00,0x95</t>
  </si>
  <si>
    <t>TLS_RSA_PSK_WITH_AES_256_CBC_SHA</t>
  </si>
  <si>
    <t>0x00,0x96</t>
  </si>
  <si>
    <t>TLS_RSA_WITH_SEED_CBC_SHA</t>
  </si>
  <si>
    <t>[RFC4162]</t>
  </si>
  <si>
    <t>0x00,0x97</t>
  </si>
  <si>
    <t>TLS_DH_DSS_WITH_SEED_CBC_SHA</t>
  </si>
  <si>
    <t>0x00,0x98</t>
  </si>
  <si>
    <t>TLS_DH_RSA_WITH_SEED_CBC_SHA</t>
  </si>
  <si>
    <t>0x00,0x99</t>
  </si>
  <si>
    <t>TLS_DHE_DSS_WITH_SEED_CBC_SHA</t>
  </si>
  <si>
    <t>0x00,0x9A</t>
  </si>
  <si>
    <t>TLS_DHE_RSA_WITH_SEED_CBC_SHA</t>
  </si>
  <si>
    <t>0x00,0x9B</t>
  </si>
  <si>
    <t>TLS_DH_anon_WITH_SEED_CBC_SHA</t>
  </si>
  <si>
    <t>0x00,0x9C</t>
  </si>
  <si>
    <t>TLS_RSA_WITH_AES_128_GCM_SHA256</t>
  </si>
  <si>
    <t>[RFC5288]</t>
  </si>
  <si>
    <t>0x00,0x9D</t>
  </si>
  <si>
    <t>TLS_RSA_WITH_AES_256_GCM_SHA384</t>
  </si>
  <si>
    <t>0x00,0x9E</t>
  </si>
  <si>
    <t>TLS_DHE_RSA_WITH_AES_128_GCM_SHA256</t>
  </si>
  <si>
    <t>0x00,0x9F</t>
  </si>
  <si>
    <t>TLS_DHE_RSA_WITH_AES_256_GCM_SHA384</t>
  </si>
  <si>
    <t>0x00,0xA0</t>
  </si>
  <si>
    <t>TLS_DH_RSA_WITH_AES_128_GCM_SHA256</t>
  </si>
  <si>
    <t>0x00,0xA1</t>
  </si>
  <si>
    <t>TLS_DH_RSA_WITH_AES_256_GCM_SHA384</t>
  </si>
  <si>
    <t>0x00,0xA2</t>
  </si>
  <si>
    <t>TLS_DHE_DSS_WITH_AES_128_GCM_SHA256</t>
  </si>
  <si>
    <t>0x00,0xA3</t>
  </si>
  <si>
    <t>TLS_DHE_DSS_WITH_AES_256_GCM_SHA384</t>
  </si>
  <si>
    <t>0x00,0xA4</t>
  </si>
  <si>
    <t>TLS_DH_DSS_WITH_AES_128_GCM_SHA256</t>
  </si>
  <si>
    <t>0x00,0xA5</t>
  </si>
  <si>
    <t>TLS_DH_DSS_WITH_AES_256_GCM_SHA384</t>
  </si>
  <si>
    <t>0x00,0xA6</t>
  </si>
  <si>
    <t>TLS_DH_anon_WITH_AES_128_GCM_SHA256</t>
  </si>
  <si>
    <t>0x00,0xA7</t>
  </si>
  <si>
    <t>TLS_DH_anon_WITH_AES_256_GCM_SHA384</t>
  </si>
  <si>
    <t>0x00,0xA8</t>
  </si>
  <si>
    <t>TLS_PSK_WITH_AES_128_GCM_SHA256</t>
  </si>
  <si>
    <t>[RFC5487]</t>
  </si>
  <si>
    <t>0x00,0xA9</t>
  </si>
  <si>
    <t>TLS_PSK_WITH_AES_256_GCM_SHA384</t>
  </si>
  <si>
    <t>0x00,0xAA</t>
  </si>
  <si>
    <t>TLS_DHE_PSK_WITH_AES_128_GCM_SHA256</t>
  </si>
  <si>
    <t>0x00,0xAB</t>
  </si>
  <si>
    <t>TLS_DHE_PSK_WITH_AES_256_GCM_SHA384</t>
  </si>
  <si>
    <t>0x00,0xAC</t>
  </si>
  <si>
    <t>TLS_RSA_PSK_WITH_AES_128_GCM_SHA256</t>
  </si>
  <si>
    <t>0x00,0xAD</t>
  </si>
  <si>
    <t>TLS_RSA_PSK_WITH_AES_256_GCM_SHA384</t>
  </si>
  <si>
    <t>0x00,0xAE</t>
  </si>
  <si>
    <t>TLS_PSK_WITH_AES_128_CBC_SHA256</t>
  </si>
  <si>
    <t>0x00,0xAF</t>
  </si>
  <si>
    <t>TLS_PSK_WITH_AES_256_CBC_SHA384</t>
  </si>
  <si>
    <t>0x00,0xB0</t>
  </si>
  <si>
    <t>TLS_PSK_WITH_NULL_SHA256</t>
  </si>
  <si>
    <t>0x00,0xB1</t>
  </si>
  <si>
    <t>TLS_PSK_WITH_NULL_SHA384</t>
  </si>
  <si>
    <t>0x00,0xB2</t>
  </si>
  <si>
    <t>TLS_DHE_PSK_WITH_AES_128_CBC_SHA256</t>
  </si>
  <si>
    <t>0x00,0xB3</t>
  </si>
  <si>
    <t>TLS_DHE_PSK_WITH_AES_256_CBC_SHA384</t>
  </si>
  <si>
    <t>0x00,0xB4</t>
  </si>
  <si>
    <t>TLS_DHE_PSK_WITH_NULL_SHA256</t>
  </si>
  <si>
    <t>0x00,0xB5</t>
  </si>
  <si>
    <t>TLS_DHE_PSK_WITH_NULL_SHA384</t>
  </si>
  <si>
    <t>0x00,0xB6</t>
  </si>
  <si>
    <t>TLS_RSA_PSK_WITH_AES_128_CBC_SHA256</t>
  </si>
  <si>
    <t>0x00,0xB7</t>
  </si>
  <si>
    <t>TLS_RSA_PSK_WITH_AES_256_CBC_SHA384</t>
  </si>
  <si>
    <t>0x00,0xB8</t>
  </si>
  <si>
    <t>TLS_RSA_PSK_WITH_NULL_SHA256</t>
  </si>
  <si>
    <t>0x00,0xB9</t>
  </si>
  <si>
    <t>TLS_RSA_PSK_WITH_NULL_SHA384</t>
  </si>
  <si>
    <t>0x00,0xBA</t>
  </si>
  <si>
    <t>TLS_RSA_WITH_CAMELLIA_128_CBC_SHA256</t>
  </si>
  <si>
    <t>0x00,0xBB</t>
  </si>
  <si>
    <t>TLS_DH_DSS_WITH_CAMELLIA_128_CBC_SHA256</t>
  </si>
  <si>
    <t>0x00,0xBC</t>
  </si>
  <si>
    <t>TLS_DH_RSA_WITH_CAMELLIA_128_CBC_SHA256</t>
  </si>
  <si>
    <t>0x00,0xBD</t>
  </si>
  <si>
    <t>TLS_DHE_DSS_WITH_CAMELLIA_128_CBC_SHA256</t>
  </si>
  <si>
    <t>0x00,0xBE</t>
  </si>
  <si>
    <t>TLS_DHE_RSA_WITH_CAMELLIA_128_CBC_SHA256</t>
  </si>
  <si>
    <t>0x00,0xBF</t>
  </si>
  <si>
    <t>TLS_DH_anon_WITH_CAMELLIA_128_CBC_SHA256</t>
  </si>
  <si>
    <t>0x00,0xC0</t>
  </si>
  <si>
    <t>TLS_RSA_WITH_CAMELLIA_256_CBC_SHA256</t>
  </si>
  <si>
    <t>0x00,0xC1</t>
  </si>
  <si>
    <t>TLS_DH_DSS_WITH_CAMELLIA_256_CBC_SHA256</t>
  </si>
  <si>
    <t>0x00,0xC2</t>
  </si>
  <si>
    <t>TLS_DH_RSA_WITH_CAMELLIA_256_CBC_SHA256</t>
  </si>
  <si>
    <t>0x00,0xC3</t>
  </si>
  <si>
    <t>TLS_DHE_DSS_WITH_CAMELLIA_256_CBC_SHA256</t>
  </si>
  <si>
    <t>0x00,0xC4</t>
  </si>
  <si>
    <t>TLS_DHE_RSA_WITH_CAMELLIA_256_CBC_SHA256</t>
  </si>
  <si>
    <t>0x00,0xC5</t>
  </si>
  <si>
    <t>TLS_DH_anon_WITH_CAMELLIA_256_CBC_SHA256</t>
  </si>
  <si>
    <t>0xC0,0x01</t>
  </si>
  <si>
    <t>TLS_ECDH_ECDSA_WITH_NULL_SHA</t>
  </si>
  <si>
    <t>[RFC4492]</t>
  </si>
  <si>
    <t>0xC0,0x02</t>
  </si>
  <si>
    <t>TLS_ECDH_ECDSA_WITH_RC4_128_SHA</t>
  </si>
  <si>
    <t>[RFC4492][RFC6347]</t>
  </si>
  <si>
    <t>0xC0,0x03</t>
  </si>
  <si>
    <t>TLS_ECDH_ECDSA_WITH_3DES_EDE_CBC_SHA</t>
  </si>
  <si>
    <t>0xC0,0x04</t>
  </si>
  <si>
    <t>TLS_ECDH_ECDSA_WITH_AES_128_CBC_SHA</t>
  </si>
  <si>
    <t>0xC0,0x05</t>
  </si>
  <si>
    <t>TLS_ECDH_ECDSA_WITH_AES_256_CBC_SHA</t>
  </si>
  <si>
    <t>0xC0,0x06</t>
  </si>
  <si>
    <t>TLS_ECDHE_ECDSA_WITH_NULL_SHA</t>
  </si>
  <si>
    <t>0xC0,0x07</t>
  </si>
  <si>
    <t>TLS_ECDHE_ECDSA_WITH_RC4_128_SHA</t>
  </si>
  <si>
    <t>0xC0,0x08</t>
  </si>
  <si>
    <t>TLS_ECDHE_ECDSA_WITH_3DES_EDE_CBC_SHA</t>
  </si>
  <si>
    <t>0xC0,0x09</t>
  </si>
  <si>
    <t>TLS_ECDHE_ECDSA_WITH_AES_128_CBC_SHA</t>
  </si>
  <si>
    <t>0xC0,0x0A</t>
  </si>
  <si>
    <t>TLS_ECDHE_ECDSA_WITH_AES_256_CBC_SHA</t>
  </si>
  <si>
    <t>0xC0,0x0B</t>
  </si>
  <si>
    <t>TLS_ECDH_RSA_WITH_NULL_SHA</t>
  </si>
  <si>
    <t>0xC0,0x0C</t>
  </si>
  <si>
    <t>TLS_ECDH_RSA_WITH_RC4_128_SHA</t>
  </si>
  <si>
    <t>0xC0,0x0D</t>
  </si>
  <si>
    <t>TLS_ECDH_RSA_WITH_3DES_EDE_CBC_SHA</t>
  </si>
  <si>
    <t>0xC0,0x0E</t>
  </si>
  <si>
    <t>TLS_ECDH_RSA_WITH_AES_128_CBC_SHA</t>
  </si>
  <si>
    <t>0xC0,0x0F</t>
  </si>
  <si>
    <t>TLS_ECDH_RSA_WITH_AES_256_CBC_SHA</t>
  </si>
  <si>
    <t>0xC0,0x10</t>
  </si>
  <si>
    <t>TLS_ECDHE_RSA_WITH_NULL_SHA</t>
  </si>
  <si>
    <t>0xC0,0x11</t>
  </si>
  <si>
    <t>TLS_ECDHE_RSA_WITH_RC4_128_SHA</t>
  </si>
  <si>
    <t>0xC0,0x12</t>
  </si>
  <si>
    <t>TLS_ECDHE_RSA_WITH_3DES_EDE_CBC_SHA</t>
  </si>
  <si>
    <t>0xC0,0x13</t>
  </si>
  <si>
    <t>TLS_ECDHE_RSA_WITH_AES_128_CBC_SHA</t>
  </si>
  <si>
    <t>0xC0,0x14</t>
  </si>
  <si>
    <t>TLS_ECDHE_RSA_WITH_AES_256_CBC_SHA</t>
  </si>
  <si>
    <t>0xC0,0x15</t>
  </si>
  <si>
    <t>TLS_ECDH_anon_WITH_NULL_SHA</t>
  </si>
  <si>
    <t>0xC0,0x16</t>
  </si>
  <si>
    <t>TLS_ECDH_anon_WITH_RC4_128_SHA</t>
  </si>
  <si>
    <t>0xC0,0x17</t>
  </si>
  <si>
    <t>TLS_ECDH_anon_WITH_3DES_EDE_CBC_SHA</t>
  </si>
  <si>
    <t>0xC0,0x18</t>
  </si>
  <si>
    <t>TLS_ECDH_anon_WITH_AES_128_CBC_SHA</t>
  </si>
  <si>
    <t>0xC0,0x19</t>
  </si>
  <si>
    <t>TLS_ECDH_anon_WITH_AES_256_CBC_SHA</t>
  </si>
  <si>
    <t>0xC0,0x1A</t>
  </si>
  <si>
    <t>TLS_SRP_SHA_WITH_3DES_EDE_CBC_SHA</t>
  </si>
  <si>
    <t>[RFC5054]</t>
  </si>
  <si>
    <t>0xC0,0x1B</t>
  </si>
  <si>
    <t>TLS_SRP_SHA_RSA_WITH_3DES_EDE_CBC_SHA</t>
  </si>
  <si>
    <t>0xC0,0x1C</t>
  </si>
  <si>
    <t>TLS_SRP_SHA_DSS_WITH_3DES_EDE_CBC_SHA</t>
  </si>
  <si>
    <t>0xC0,0x1D</t>
  </si>
  <si>
    <t>TLS_SRP_SHA_WITH_AES_128_CBC_SHA</t>
  </si>
  <si>
    <t>0xC0,0x1E</t>
  </si>
  <si>
    <t>TLS_SRP_SHA_RSA_WITH_AES_128_CBC_SHA</t>
  </si>
  <si>
    <t>0xC0,0x1F</t>
  </si>
  <si>
    <t>TLS_SRP_SHA_DSS_WITH_AES_128_CBC_SHA</t>
  </si>
  <si>
    <t>0xC0,0x20</t>
  </si>
  <si>
    <t>TLS_SRP_SHA_WITH_AES_256_CBC_SHA</t>
  </si>
  <si>
    <t>0xC0,0x21</t>
  </si>
  <si>
    <t>TLS_SRP_SHA_RSA_WITH_AES_256_CBC_SHA</t>
  </si>
  <si>
    <t>0xC0,0x22</t>
  </si>
  <si>
    <t>TLS_SRP_SHA_DSS_WITH_AES_256_CBC_SHA</t>
  </si>
  <si>
    <t>0xC0,0x23</t>
  </si>
  <si>
    <t>TLS_ECDHE_ECDSA_WITH_AES_128_CBC_SHA256</t>
  </si>
  <si>
    <t>[RFC5289]</t>
  </si>
  <si>
    <t>0xC0,0x24</t>
  </si>
  <si>
    <t>TLS_ECDHE_ECDSA_WITH_AES_256_CBC_SHA384</t>
  </si>
  <si>
    <t>0xC0,0x25</t>
  </si>
  <si>
    <t>TLS_ECDH_ECDSA_WITH_AES_128_CBC_SHA256</t>
  </si>
  <si>
    <t>0xC0,0x26</t>
  </si>
  <si>
    <t>TLS_ECDH_ECDSA_WITH_AES_256_CBC_SHA384</t>
  </si>
  <si>
    <t>0xC0,0x27</t>
  </si>
  <si>
    <t>TLS_ECDHE_RSA_WITH_AES_128_CBC_SHA256</t>
  </si>
  <si>
    <t>0xC0,0x28</t>
  </si>
  <si>
    <t>TLS_ECDHE_RSA_WITH_AES_256_CBC_SHA384</t>
  </si>
  <si>
    <t>0xC0,0x29</t>
  </si>
  <si>
    <t>TLS_ECDH_RSA_WITH_AES_128_CBC_SHA256</t>
  </si>
  <si>
    <t>0xC0,0x2A</t>
  </si>
  <si>
    <t>TLS_ECDH_RSA_WITH_AES_256_CBC_SHA384</t>
  </si>
  <si>
    <t>0xC0,0x2B</t>
  </si>
  <si>
    <t>TLS_ECDHE_ECDSA_WITH_AES_128_GCM_SHA256</t>
  </si>
  <si>
    <t>0xC0,0x2C</t>
  </si>
  <si>
    <t>TLS_ECDHE_ECDSA_WITH_AES_256_GCM_SHA384</t>
  </si>
  <si>
    <t>0xC0,0x2D</t>
  </si>
  <si>
    <t>TLS_ECDH_ECDSA_WITH_AES_128_GCM_SHA256</t>
  </si>
  <si>
    <t>0xC0,0x2E</t>
  </si>
  <si>
    <t>TLS_ECDH_ECDSA_WITH_AES_256_GCM_SHA384</t>
  </si>
  <si>
    <t>0xC0,0x2F</t>
  </si>
  <si>
    <t>TLS_ECDHE_RSA_WITH_AES_128_GCM_SHA256</t>
  </si>
  <si>
    <t>0xC0,0x30</t>
  </si>
  <si>
    <t>TLS_ECDHE_RSA_WITH_AES_256_GCM_SHA384</t>
  </si>
  <si>
    <t>0xC0,0x31</t>
  </si>
  <si>
    <t>TLS_ECDH_RSA_WITH_AES_128_GCM_SHA256</t>
  </si>
  <si>
    <t>0xC0,0x32</t>
  </si>
  <si>
    <t>TLS_ECDH_RSA_WITH_AES_256_GCM_SHA384</t>
  </si>
  <si>
    <t>0xC0,0x33</t>
  </si>
  <si>
    <t>TLS_ECDHE_PSK_WITH_RC4_128_SHA</t>
  </si>
  <si>
    <t>[RFC5489][RFC6347]</t>
  </si>
  <si>
    <t>0xC0,0x34</t>
  </si>
  <si>
    <t>TLS_ECDHE_PSK_WITH_3DES_EDE_CBC_SHA</t>
  </si>
  <si>
    <t>[RFC5489]</t>
  </si>
  <si>
    <t>0xC0,0x35</t>
  </si>
  <si>
    <t>TLS_ECDHE_PSK_WITH_AES_128_CBC_SHA</t>
  </si>
  <si>
    <t>0xC0,0x36</t>
  </si>
  <si>
    <t>TLS_ECDHE_PSK_WITH_AES_256_CBC_SHA</t>
  </si>
  <si>
    <t>0xC0,0x37</t>
  </si>
  <si>
    <t>TLS_ECDHE_PSK_WITH_AES_128_CBC_SHA256</t>
  </si>
  <si>
    <t>0xC0,0x38</t>
  </si>
  <si>
    <t>TLS_ECDHE_PSK_WITH_AES_256_CBC_SHA384</t>
  </si>
  <si>
    <t>0xC0,0x39</t>
  </si>
  <si>
    <t>TLS_ECDHE_PSK_WITH_NULL_SHA</t>
  </si>
  <si>
    <t>0xC0,0x3A</t>
  </si>
  <si>
    <t>TLS_ECDHE_PSK_WITH_NULL_SHA256</t>
  </si>
  <si>
    <t>0xC0,0x3B</t>
  </si>
  <si>
    <t>TLS_ECDHE_PSK_WITH_NULL_SHA384</t>
  </si>
  <si>
    <t>0xC0,0x3C</t>
  </si>
  <si>
    <t>TLS_RSA_WITH_ARIA_128_CBC_SHA256</t>
  </si>
  <si>
    <t>[RFC6209]</t>
  </si>
  <si>
    <t>0xC0,0x3D</t>
  </si>
  <si>
    <t>TLS_RSA_WITH_ARIA_256_CBC_SHA384</t>
  </si>
  <si>
    <t>0xC0,0x3E</t>
  </si>
  <si>
    <t>TLS_DH_DSS_WITH_ARIA_128_CBC_SHA256</t>
  </si>
  <si>
    <t>0xC0,0x3F</t>
  </si>
  <si>
    <t>TLS_DH_DSS_WITH_ARIA_256_CBC_SHA384</t>
  </si>
  <si>
    <t>0xC0,0x40</t>
  </si>
  <si>
    <t>TLS_DH_RSA_WITH_ARIA_128_CBC_SHA256</t>
  </si>
  <si>
    <t>0xC0,0x41</t>
  </si>
  <si>
    <t>TLS_DH_RSA_WITH_ARIA_256_CBC_SHA384</t>
  </si>
  <si>
    <t>0xC0,0x42</t>
  </si>
  <si>
    <t>TLS_DHE_DSS_WITH_ARIA_128_CBC_SHA256</t>
  </si>
  <si>
    <t>0xC0,0x43</t>
  </si>
  <si>
    <t>TLS_DHE_DSS_WITH_ARIA_256_CBC_SHA384</t>
  </si>
  <si>
    <t>0xC0,0x44</t>
  </si>
  <si>
    <t>TLS_DHE_RSA_WITH_ARIA_128_CBC_SHA256</t>
  </si>
  <si>
    <t>0xC0,0x45</t>
  </si>
  <si>
    <t>TLS_DHE_RSA_WITH_ARIA_256_CBC_SHA384</t>
  </si>
  <si>
    <t>0xC0,0x46</t>
  </si>
  <si>
    <t>TLS_DH_anon_WITH_ARIA_128_CBC_SHA256</t>
  </si>
  <si>
    <t>0xC0,0x47</t>
  </si>
  <si>
    <t>TLS_DH_anon_WITH_ARIA_256_CBC_SHA384</t>
  </si>
  <si>
    <t>0xC0,0x48</t>
  </si>
  <si>
    <t>TLS_ECDHE_ECDSA_WITH_ARIA_128_CBC_SHA256</t>
  </si>
  <si>
    <t>0xC0,0x49</t>
  </si>
  <si>
    <t>TLS_ECDHE_ECDSA_WITH_ARIA_256_CBC_SHA384</t>
  </si>
  <si>
    <t>0xC0,0x4A</t>
  </si>
  <si>
    <t>TLS_ECDH_ECDSA_WITH_ARIA_128_CBC_SHA256</t>
  </si>
  <si>
    <t>0xC0,0x4B</t>
  </si>
  <si>
    <t>TLS_ECDH_ECDSA_WITH_ARIA_256_CBC_SHA384</t>
  </si>
  <si>
    <t>0xC0,0x4C</t>
  </si>
  <si>
    <t>TLS_ECDHE_RSA_WITH_ARIA_128_CBC_SHA256</t>
  </si>
  <si>
    <t>0xC0,0x4D</t>
  </si>
  <si>
    <t>TLS_ECDHE_RSA_WITH_ARIA_256_CBC_SHA384</t>
  </si>
  <si>
    <t>0xC0,0x4E</t>
  </si>
  <si>
    <t>TLS_ECDH_RSA_WITH_ARIA_128_CBC_SHA256</t>
  </si>
  <si>
    <t>0xC0,0x4F</t>
  </si>
  <si>
    <t>TLS_ECDH_RSA_WITH_ARIA_256_CBC_SHA384</t>
  </si>
  <si>
    <t>0xC0,0x50</t>
  </si>
  <si>
    <t>TLS_RSA_WITH_ARIA_128_GCM_SHA256</t>
  </si>
  <si>
    <t>0xC0,0x51</t>
  </si>
  <si>
    <t>TLS_RSA_WITH_ARIA_256_GCM_SHA384</t>
  </si>
  <si>
    <t>0xC0,0x52</t>
  </si>
  <si>
    <t>TLS_DHE_RSA_WITH_ARIA_128_GCM_SHA256</t>
  </si>
  <si>
    <t>0xC0,0x53</t>
  </si>
  <si>
    <t>TLS_DHE_RSA_WITH_ARIA_256_GCM_SHA384</t>
  </si>
  <si>
    <t>0xC0,0x54</t>
  </si>
  <si>
    <t>TLS_DH_RSA_WITH_ARIA_128_GCM_SHA256</t>
  </si>
  <si>
    <t>0xC0,0x55</t>
  </si>
  <si>
    <t>TLS_DH_RSA_WITH_ARIA_256_GCM_SHA384</t>
  </si>
  <si>
    <t>0xC0,0x56</t>
  </si>
  <si>
    <t>TLS_DHE_DSS_WITH_ARIA_128_GCM_SHA256</t>
  </si>
  <si>
    <t>0xC0,0x57</t>
  </si>
  <si>
    <t>TLS_DHE_DSS_WITH_ARIA_256_GCM_SHA384</t>
  </si>
  <si>
    <t>0xC0,0x58</t>
  </si>
  <si>
    <t>TLS_DH_DSS_WITH_ARIA_128_GCM_SHA256</t>
  </si>
  <si>
    <t>0xC0,0x59</t>
  </si>
  <si>
    <t>TLS_DH_DSS_WITH_ARIA_256_GCM_SHA384</t>
  </si>
  <si>
    <t>0xC0,0x5A</t>
  </si>
  <si>
    <t>TLS_DH_anon_WITH_ARIA_128_GCM_SHA256</t>
  </si>
  <si>
    <t>0xC0,0x5B</t>
  </si>
  <si>
    <t>TLS_DH_anon_WITH_ARIA_256_GCM_SHA384</t>
  </si>
  <si>
    <t>0xC0,0x5C</t>
  </si>
  <si>
    <t>TLS_ECDHE_ECDSA_WITH_ARIA_128_GCM_SHA256</t>
  </si>
  <si>
    <t>0xC0,0x5D</t>
  </si>
  <si>
    <t>TLS_ECDHE_ECDSA_WITH_ARIA_256_GCM_SHA384</t>
  </si>
  <si>
    <t>0xC0,0x5E</t>
  </si>
  <si>
    <t>TLS_ECDH_ECDSA_WITH_ARIA_128_GCM_SHA256</t>
  </si>
  <si>
    <t>0xC0,0x5F</t>
  </si>
  <si>
    <t>TLS_ECDH_ECDSA_WITH_ARIA_256_GCM_SHA384</t>
  </si>
  <si>
    <t>0xC0,0x60</t>
  </si>
  <si>
    <t>TLS_ECDHE_RSA_WITH_ARIA_128_GCM_SHA256</t>
  </si>
  <si>
    <t>0xC0,0x61</t>
  </si>
  <si>
    <t>TLS_ECDHE_RSA_WITH_ARIA_256_GCM_SHA384</t>
  </si>
  <si>
    <t>0xC0,0x62</t>
  </si>
  <si>
    <t>TLS_ECDH_RSA_WITH_ARIA_128_GCM_SHA256</t>
  </si>
  <si>
    <t>0xC0,0x63</t>
  </si>
  <si>
    <t>TLS_ECDH_RSA_WITH_ARIA_256_GCM_SHA384</t>
  </si>
  <si>
    <t>0xC0,0x64</t>
  </si>
  <si>
    <t>TLS_PSK_WITH_ARIA_128_CBC_SHA256</t>
  </si>
  <si>
    <t>0xC0,0x65</t>
  </si>
  <si>
    <t>TLS_PSK_WITH_ARIA_256_CBC_SHA384</t>
  </si>
  <si>
    <t>0xC0,0x66</t>
  </si>
  <si>
    <t>TLS_DHE_PSK_WITH_ARIA_128_CBC_SHA256</t>
  </si>
  <si>
    <t>0xC0,0x67</t>
  </si>
  <si>
    <t>TLS_DHE_PSK_WITH_ARIA_256_CBC_SHA384</t>
  </si>
  <si>
    <t>0xC0,0x68</t>
  </si>
  <si>
    <t>TLS_RSA_PSK_WITH_ARIA_128_CBC_SHA256</t>
  </si>
  <si>
    <t>0xC0,0x69</t>
  </si>
  <si>
    <t>TLS_RSA_PSK_WITH_ARIA_256_CBC_SHA384</t>
  </si>
  <si>
    <t>0xC0,0x6A</t>
  </si>
  <si>
    <t>TLS_PSK_WITH_ARIA_128_GCM_SHA256</t>
  </si>
  <si>
    <t>0xC0,0x6B</t>
  </si>
  <si>
    <t>TLS_PSK_WITH_ARIA_256_GCM_SHA384</t>
  </si>
  <si>
    <t>0xC0,0x6C</t>
  </si>
  <si>
    <t>TLS_DHE_PSK_WITH_ARIA_128_GCM_SHA256</t>
  </si>
  <si>
    <t>0xC0,0x6D</t>
  </si>
  <si>
    <t>TLS_DHE_PSK_WITH_ARIA_256_GCM_SHA384</t>
  </si>
  <si>
    <t>0xC0,0x6E</t>
  </si>
  <si>
    <t>TLS_RSA_PSK_WITH_ARIA_128_GCM_SHA256</t>
  </si>
  <si>
    <t>0xC0,0x6F</t>
  </si>
  <si>
    <t>TLS_RSA_PSK_WITH_ARIA_256_GCM_SHA384</t>
  </si>
  <si>
    <t>0xC0,0x70</t>
  </si>
  <si>
    <t>TLS_ECDHE_PSK_WITH_ARIA_128_CBC_SHA256</t>
  </si>
  <si>
    <t>0xC0,0x71</t>
  </si>
  <si>
    <t>TLS_ECDHE_PSK_WITH_ARIA_256_CBC_SHA384</t>
  </si>
  <si>
    <t>0xC0,0x72</t>
  </si>
  <si>
    <t>TLS_ECDHE_ECDSA_WITH_CAMELLIA_128_CBC_SHA256</t>
  </si>
  <si>
    <t>[RFC6367]</t>
  </si>
  <si>
    <t>0xC0,0x73</t>
  </si>
  <si>
    <t>TLS_ECDHE_ECDSA_WITH_CAMELLIA_256_CBC_SHA384</t>
  </si>
  <si>
    <t>0xC0,0x74</t>
  </si>
  <si>
    <t>TLS_ECDH_ECDSA_WITH_CAMELLIA_128_CBC_SHA256</t>
  </si>
  <si>
    <t>0xC0,0x75</t>
  </si>
  <si>
    <t>TLS_ECDH_ECDSA_WITH_CAMELLIA_256_CBC_SHA384</t>
  </si>
  <si>
    <t>0xC0,0x76</t>
  </si>
  <si>
    <t>TLS_ECDHE_RSA_WITH_CAMELLIA_128_CBC_SHA256</t>
  </si>
  <si>
    <t>0xC0,0x77</t>
  </si>
  <si>
    <t>TLS_ECDHE_RSA_WITH_CAMELLIA_256_CBC_SHA384</t>
  </si>
  <si>
    <t>0xC0,0x78</t>
  </si>
  <si>
    <t>TLS_ECDH_RSA_WITH_CAMELLIA_128_CBC_SHA256</t>
  </si>
  <si>
    <t>0xC0,0x79</t>
  </si>
  <si>
    <t>TLS_ECDH_RSA_WITH_CAMELLIA_256_CBC_SHA384</t>
  </si>
  <si>
    <t>0xC0,0x7A</t>
  </si>
  <si>
    <t>TLS_RSA_WITH_CAMELLIA_128_GCM_SHA256</t>
  </si>
  <si>
    <t>0xC0,0x7B</t>
  </si>
  <si>
    <t>TLS_RSA_WITH_CAMELLIA_256_GCM_SHA384</t>
  </si>
  <si>
    <t>0xC0,0x7C</t>
  </si>
  <si>
    <t>TLS_DHE_RSA_WITH_CAMELLIA_128_GCM_SHA256</t>
  </si>
  <si>
    <t>0xC0,0x7D</t>
  </si>
  <si>
    <t>TLS_DHE_RSA_WITH_CAMELLIA_256_GCM_SHA384</t>
  </si>
  <si>
    <t>0xC0,0x7E</t>
  </si>
  <si>
    <t>TLS_DH_RSA_WITH_CAMELLIA_128_GCM_SHA256</t>
  </si>
  <si>
    <t>0xC0,0x7F</t>
  </si>
  <si>
    <t>TLS_DH_RSA_WITH_CAMELLIA_256_GCM_SHA384</t>
  </si>
  <si>
    <t>0xC0,0x80</t>
  </si>
  <si>
    <t>TLS_DHE_DSS_WITH_CAMELLIA_128_GCM_SHA256</t>
  </si>
  <si>
    <t>0xC0,0x81</t>
  </si>
  <si>
    <t>TLS_DHE_DSS_WITH_CAMELLIA_256_GCM_SHA384</t>
  </si>
  <si>
    <t>0xC0,0x82</t>
  </si>
  <si>
    <t>TLS_DH_DSS_WITH_CAMELLIA_128_GCM_SHA256</t>
  </si>
  <si>
    <t>0xC0,0x83</t>
  </si>
  <si>
    <t>TLS_DH_DSS_WITH_CAMELLIA_256_GCM_SHA384</t>
  </si>
  <si>
    <t>0xC0,0x84</t>
  </si>
  <si>
    <t>TLS_DH_anon_WITH_CAMELLIA_128_GCM_SHA256</t>
  </si>
  <si>
    <t>0xC0,0x85</t>
  </si>
  <si>
    <t>TLS_DH_anon_WITH_CAMELLIA_256_GCM_SHA384</t>
  </si>
  <si>
    <t>0xC0,0x86</t>
  </si>
  <si>
    <t>TLS_ECDHE_ECDSA_WITH_CAMELLIA_128_GCM_SHA256</t>
  </si>
  <si>
    <t>0xC0,0x87</t>
  </si>
  <si>
    <t>TLS_ECDHE_ECDSA_WITH_CAMELLIA_256_GCM_SHA384</t>
  </si>
  <si>
    <t>0xC0,0x88</t>
  </si>
  <si>
    <t>TLS_ECDH_ECDSA_WITH_CAMELLIA_128_GCM_SHA256</t>
  </si>
  <si>
    <t>0xC0,0x89</t>
  </si>
  <si>
    <t>TLS_ECDH_ECDSA_WITH_CAMELLIA_256_GCM_SHA384</t>
  </si>
  <si>
    <t>0xC0,0x8A</t>
  </si>
  <si>
    <t>TLS_ECDHE_RSA_WITH_CAMELLIA_128_GCM_SHA256</t>
  </si>
  <si>
    <t>0xC0,0x8B</t>
  </si>
  <si>
    <t>TLS_ECDHE_RSA_WITH_CAMELLIA_256_GCM_SHA384</t>
  </si>
  <si>
    <t>0xC0,0x8C</t>
  </si>
  <si>
    <t>TLS_ECDH_RSA_WITH_CAMELLIA_128_GCM_SHA256</t>
  </si>
  <si>
    <t>0xC0,0x8D</t>
  </si>
  <si>
    <t>TLS_ECDH_RSA_WITH_CAMELLIA_256_GCM_SHA384</t>
  </si>
  <si>
    <t>0xC0,0x8E</t>
  </si>
  <si>
    <t>TLS_PSK_WITH_CAMELLIA_128_GCM_SHA256</t>
  </si>
  <si>
    <t>0xC0,0x8F</t>
  </si>
  <si>
    <t>TLS_PSK_WITH_CAMELLIA_256_GCM_SHA384</t>
  </si>
  <si>
    <t>0xC0,0x90</t>
  </si>
  <si>
    <t>TLS_DHE_PSK_WITH_CAMELLIA_128_GCM_SHA256</t>
  </si>
  <si>
    <t>0xC0,0x91</t>
  </si>
  <si>
    <t>TLS_DHE_PSK_WITH_CAMELLIA_256_GCM_SHA384</t>
  </si>
  <si>
    <t>0xC0,0x92</t>
  </si>
  <si>
    <t>TLS_RSA_PSK_WITH_CAMELLIA_128_GCM_SHA256</t>
  </si>
  <si>
    <t>0xC0,0x93</t>
  </si>
  <si>
    <t>TLS_RSA_PSK_WITH_CAMELLIA_256_GCM_SHA384</t>
  </si>
  <si>
    <t>0xC0,0x94</t>
  </si>
  <si>
    <t>TLS_PSK_WITH_CAMELLIA_128_CBC_SHA256</t>
  </si>
  <si>
    <t>0xC0,0x95</t>
  </si>
  <si>
    <t>TLS_PSK_WITH_CAMELLIA_256_CBC_SHA384</t>
  </si>
  <si>
    <t>0xC0,0x96</t>
  </si>
  <si>
    <t>TLS_DHE_PSK_WITH_CAMELLIA_128_CBC_SHA256</t>
  </si>
  <si>
    <t>0xC0,0x97</t>
  </si>
  <si>
    <t>TLS_DHE_PSK_WITH_CAMELLIA_256_CBC_SHA384</t>
  </si>
  <si>
    <t>0xC0,0x98</t>
  </si>
  <si>
    <t>TLS_RSA_PSK_WITH_CAMELLIA_128_CBC_SHA256</t>
  </si>
  <si>
    <t>0xC0,0x99</t>
  </si>
  <si>
    <t>TLS_RSA_PSK_WITH_CAMELLIA_256_CBC_SHA384</t>
  </si>
  <si>
    <t>0xC0,0x9A</t>
  </si>
  <si>
    <t>TLS_ECDHE_PSK_WITH_CAMELLIA_128_CBC_SHA256</t>
  </si>
  <si>
    <t>0xC0,0x9B</t>
  </si>
  <si>
    <t>TLS_ECDHE_PSK_WITH_CAMELLIA_256_CBC_SHA384</t>
  </si>
  <si>
    <t>0xC0,0x9C</t>
  </si>
  <si>
    <t>TLS_RSA_WITH_AES_128_CCM</t>
  </si>
  <si>
    <t>[RFC6655]</t>
  </si>
  <si>
    <t>0xC0,0x9D</t>
  </si>
  <si>
    <t>TLS_RSA_WITH_AES_256_CCM</t>
  </si>
  <si>
    <t>0xC0,0x9E</t>
  </si>
  <si>
    <t>TLS_DHE_RSA_WITH_AES_128_CCM</t>
  </si>
  <si>
    <t>0xC0,0x9F</t>
  </si>
  <si>
    <t>TLS_DHE_RSA_WITH_AES_256_CCM</t>
  </si>
  <si>
    <t>0xC0,0xA0</t>
  </si>
  <si>
    <t>TLS_RSA_WITH_AES_128_CCM_8</t>
  </si>
  <si>
    <t>0xC0,0xA1</t>
  </si>
  <si>
    <t>TLS_RSA_WITH_AES_256_CCM_8</t>
  </si>
  <si>
    <t>0xC0,0xA2</t>
  </si>
  <si>
    <t>TLS_DHE_RSA_WITH_AES_128_CCM_8</t>
  </si>
  <si>
    <t>0xC0,0xA3</t>
  </si>
  <si>
    <t>TLS_DHE_RSA_WITH_AES_256_CCM_8</t>
  </si>
  <si>
    <t>0xC0,0xA4</t>
  </si>
  <si>
    <t>TLS_PSK_WITH_AES_128_CCM</t>
  </si>
  <si>
    <t>0xC0,0xA5</t>
  </si>
  <si>
    <t>TLS_PSK_WITH_AES_256_CCM</t>
  </si>
  <si>
    <t>0xC0,0xA6</t>
  </si>
  <si>
    <t>TLS_DHE_PSK_WITH_AES_128_CCM</t>
  </si>
  <si>
    <t>0xC0,0xA7</t>
  </si>
  <si>
    <t>TLS_DHE_PSK_WITH_AES_256_CCM</t>
  </si>
  <si>
    <t>0xC0,0xA8</t>
  </si>
  <si>
    <t>TLS_PSK_WITH_AES_128_CCM_8</t>
  </si>
  <si>
    <t>0xC0,0xA9</t>
  </si>
  <si>
    <t>TLS_PSK_WITH_AES_256_CCM_8</t>
  </si>
  <si>
    <t>0xC0,0xAA</t>
  </si>
  <si>
    <t>TLS_PSK_DHE_WITH_AES_128_CCM_8</t>
  </si>
  <si>
    <t>0xC0,0xAB</t>
  </si>
  <si>
    <t>TLS_PSK_DHE_WITH_AES_256_CCM_8</t>
  </si>
  <si>
    <t>0xC0,0xAC</t>
  </si>
  <si>
    <t>TLS_ECDHE_ECDSA_WITH_AES_128_CCM</t>
  </si>
  <si>
    <t>[RFC7251]</t>
  </si>
  <si>
    <t>0xC0,0xAD</t>
  </si>
  <si>
    <t>TLS_ECDHE_ECDSA_WITH_AES_256_CCM</t>
  </si>
  <si>
    <t>0xC0,0xAE</t>
  </si>
  <si>
    <t>TLS_ECDHE_ECDSA_WITH_AES_128_CCM_8</t>
  </si>
  <si>
    <t>0xC0,0xAF</t>
  </si>
  <si>
    <t>TLS_ECDHE_ECDSA_WITH_AES_256_CCM_8</t>
  </si>
  <si>
    <t>0xCC,0xA8</t>
  </si>
  <si>
    <t>TLS_ECDHE_RSA_WITH_CHACHA20_POLY1305_SHA256</t>
  </si>
  <si>
    <t>[draft-ietf-tls-chacha20-poly1305]</t>
  </si>
  <si>
    <t>0xCC,0xA9</t>
  </si>
  <si>
    <t>TLS_ECDHE_ECDSA_WITH_CHACHA20_POLY1305_SHA256</t>
  </si>
  <si>
    <t>0xCC,0xAA</t>
  </si>
  <si>
    <t>TLS_DHE_RSA_WITH_CHACHA20_POLY1305_SHA256</t>
  </si>
  <si>
    <t>0xCC,0xAB</t>
  </si>
  <si>
    <t>TLS_PSK_WITH_CHACHA20_POLY1305_SHA256</t>
  </si>
  <si>
    <t>0xCC,0xAC</t>
  </si>
  <si>
    <t>TLS_ECDHE_PSK_WITH_CHACHA20_POLY1305_SHA256</t>
  </si>
  <si>
    <t>0xCC,0xAD</t>
  </si>
  <si>
    <t>TLS_DHE_PSK_WITH_CHACHA20_POLY1305_SHA256</t>
  </si>
  <si>
    <t>0xCC,0xAE</t>
  </si>
  <si>
    <t>TLS_RSA_PSK_WITH_CHACHA20_POLY1305_SHA256</t>
  </si>
  <si>
    <t>Value</t>
  </si>
  <si>
    <t>Name</t>
  </si>
  <si>
    <t>RFC</t>
  </si>
  <si>
    <t>First '_'</t>
  </si>
  <si>
    <t>Second '_'</t>
  </si>
  <si>
    <t>Third '_'</t>
  </si>
  <si>
    <t>Key exchange</t>
  </si>
  <si>
    <t>WITH</t>
  </si>
  <si>
    <t>Auth</t>
  </si>
  <si>
    <t>Text until with</t>
  </si>
  <si>
    <t>HMAC</t>
  </si>
  <si>
    <t>Sym Key</t>
  </si>
  <si>
    <t>NULL</t>
  </si>
  <si>
    <t>3DES_EDE_CBC</t>
  </si>
  <si>
    <t>AES_128_CBC</t>
  </si>
  <si>
    <t>AES_256_CBC</t>
  </si>
  <si>
    <t>CCM_8</t>
  </si>
  <si>
    <t>RSA</t>
  </si>
  <si>
    <t>DSS</t>
  </si>
  <si>
    <t>anon</t>
  </si>
  <si>
    <t>KRB5</t>
  </si>
  <si>
    <t>Static variable</t>
  </si>
  <si>
    <t>Add to id map</t>
  </si>
  <si>
    <t>Add to string map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</si>
</sst>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177"/>
      <scheme val="minor"/>
    </font>
    <font>
      <sz val="11"/>
      <color theme="1"/>
      <name val="Courier New"/>
      <family val="3"/>
    </font>
    <font>
      <u/>
      <sz val="11"/>
      <color theme="10"/>
      <name val="Arial"/>
      <family val="2"/>
      <charset val="177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ana.org/go/rfc5487" TargetMode="External"/><Relationship Id="rId299" Type="http://schemas.openxmlformats.org/officeDocument/2006/relationships/hyperlink" Target="http://www.iana.org/go/rfc7251" TargetMode="External"/><Relationship Id="rId303" Type="http://schemas.openxmlformats.org/officeDocument/2006/relationships/hyperlink" Target="http://www.iana.org/go/draft-ietf-tls-chacha20-poly1305" TargetMode="External"/><Relationship Id="rId21" Type="http://schemas.openxmlformats.org/officeDocument/2006/relationships/hyperlink" Target="http://www.iana.org/go/rfc4346" TargetMode="External"/><Relationship Id="rId42" Type="http://schemas.openxmlformats.org/officeDocument/2006/relationships/hyperlink" Target="http://www.iana.org/go/rfc5246" TargetMode="External"/><Relationship Id="rId63" Type="http://schemas.openxmlformats.org/officeDocument/2006/relationships/hyperlink" Target="http://www.iana.org/go/rfc5246" TargetMode="External"/><Relationship Id="rId84" Type="http://schemas.openxmlformats.org/officeDocument/2006/relationships/hyperlink" Target="http://www.iana.org/go/rfc4162" TargetMode="External"/><Relationship Id="rId138" Type="http://schemas.openxmlformats.org/officeDocument/2006/relationships/hyperlink" Target="http://www.iana.org/go/rfc4492" TargetMode="External"/><Relationship Id="rId159" Type="http://schemas.openxmlformats.org/officeDocument/2006/relationships/hyperlink" Target="http://www.iana.org/go/rfc5054" TargetMode="External"/><Relationship Id="rId170" Type="http://schemas.openxmlformats.org/officeDocument/2006/relationships/hyperlink" Target="http://www.iana.org/go/rfc5289" TargetMode="External"/><Relationship Id="rId191" Type="http://schemas.openxmlformats.org/officeDocument/2006/relationships/hyperlink" Target="http://www.iana.org/go/rfc6209" TargetMode="External"/><Relationship Id="rId205" Type="http://schemas.openxmlformats.org/officeDocument/2006/relationships/hyperlink" Target="http://www.iana.org/go/rfc6209" TargetMode="External"/><Relationship Id="rId226" Type="http://schemas.openxmlformats.org/officeDocument/2006/relationships/hyperlink" Target="http://www.iana.org/go/rfc6209" TargetMode="External"/><Relationship Id="rId247" Type="http://schemas.openxmlformats.org/officeDocument/2006/relationships/hyperlink" Target="http://www.iana.org/go/rfc6367" TargetMode="External"/><Relationship Id="rId107" Type="http://schemas.openxmlformats.org/officeDocument/2006/relationships/hyperlink" Target="http://www.iana.org/go/rfc5487" TargetMode="External"/><Relationship Id="rId268" Type="http://schemas.openxmlformats.org/officeDocument/2006/relationships/hyperlink" Target="http://www.iana.org/go/rfc6367" TargetMode="External"/><Relationship Id="rId289" Type="http://schemas.openxmlformats.org/officeDocument/2006/relationships/hyperlink" Target="http://www.iana.org/go/rfc6655" TargetMode="External"/><Relationship Id="rId11" Type="http://schemas.openxmlformats.org/officeDocument/2006/relationships/hyperlink" Target="http://www.iana.org/go/rfc5246" TargetMode="External"/><Relationship Id="rId32" Type="http://schemas.openxmlformats.org/officeDocument/2006/relationships/hyperlink" Target="http://www.iana.org/go/rfc2712" TargetMode="External"/><Relationship Id="rId53" Type="http://schemas.openxmlformats.org/officeDocument/2006/relationships/hyperlink" Target="http://www.iana.org/go/rfc5246" TargetMode="External"/><Relationship Id="rId74" Type="http://schemas.openxmlformats.org/officeDocument/2006/relationships/hyperlink" Target="http://www.iana.org/go/rfc4279" TargetMode="External"/><Relationship Id="rId128" Type="http://schemas.openxmlformats.org/officeDocument/2006/relationships/hyperlink" Target="http://www.iana.org/go/rfc5932" TargetMode="External"/><Relationship Id="rId149" Type="http://schemas.openxmlformats.org/officeDocument/2006/relationships/hyperlink" Target="http://www.iana.org/go/rfc4492" TargetMode="External"/><Relationship Id="rId5" Type="http://schemas.openxmlformats.org/officeDocument/2006/relationships/hyperlink" Target="http://www.iana.org/go/rfc5469" TargetMode="External"/><Relationship Id="rId95" Type="http://schemas.openxmlformats.org/officeDocument/2006/relationships/hyperlink" Target="http://www.iana.org/go/rfc5288" TargetMode="External"/><Relationship Id="rId160" Type="http://schemas.openxmlformats.org/officeDocument/2006/relationships/hyperlink" Target="http://www.iana.org/go/rfc5289" TargetMode="External"/><Relationship Id="rId181" Type="http://schemas.openxmlformats.org/officeDocument/2006/relationships/hyperlink" Target="http://www.iana.org/go/rfc5489" TargetMode="External"/><Relationship Id="rId216" Type="http://schemas.openxmlformats.org/officeDocument/2006/relationships/hyperlink" Target="http://www.iana.org/go/rfc6209" TargetMode="External"/><Relationship Id="rId237" Type="http://schemas.openxmlformats.org/officeDocument/2006/relationships/hyperlink" Target="http://www.iana.org/go/rfc6209" TargetMode="External"/><Relationship Id="rId258" Type="http://schemas.openxmlformats.org/officeDocument/2006/relationships/hyperlink" Target="http://www.iana.org/go/rfc6367" TargetMode="External"/><Relationship Id="rId279" Type="http://schemas.openxmlformats.org/officeDocument/2006/relationships/hyperlink" Target="http://www.iana.org/go/rfc6367" TargetMode="External"/><Relationship Id="rId22" Type="http://schemas.openxmlformats.org/officeDocument/2006/relationships/hyperlink" Target="http://www.iana.org/go/rfc5469" TargetMode="External"/><Relationship Id="rId43" Type="http://schemas.openxmlformats.org/officeDocument/2006/relationships/hyperlink" Target="http://www.iana.org/go/rfc5246" TargetMode="External"/><Relationship Id="rId64" Type="http://schemas.openxmlformats.org/officeDocument/2006/relationships/hyperlink" Target="http://www.iana.org/go/rfc5246" TargetMode="External"/><Relationship Id="rId118" Type="http://schemas.openxmlformats.org/officeDocument/2006/relationships/hyperlink" Target="http://www.iana.org/go/rfc5487" TargetMode="External"/><Relationship Id="rId139" Type="http://schemas.openxmlformats.org/officeDocument/2006/relationships/hyperlink" Target="http://www.iana.org/go/rfc4492" TargetMode="External"/><Relationship Id="rId290" Type="http://schemas.openxmlformats.org/officeDocument/2006/relationships/hyperlink" Target="http://www.iana.org/go/rfc6655" TargetMode="External"/><Relationship Id="rId304" Type="http://schemas.openxmlformats.org/officeDocument/2006/relationships/hyperlink" Target="http://www.iana.org/go/draft-ietf-tls-chacha20-poly1305" TargetMode="External"/><Relationship Id="rId85" Type="http://schemas.openxmlformats.org/officeDocument/2006/relationships/hyperlink" Target="http://www.iana.org/go/rfc4162" TargetMode="External"/><Relationship Id="rId150" Type="http://schemas.openxmlformats.org/officeDocument/2006/relationships/hyperlink" Target="http://www.iana.org/go/rfc4492" TargetMode="External"/><Relationship Id="rId171" Type="http://schemas.openxmlformats.org/officeDocument/2006/relationships/hyperlink" Target="http://www.iana.org/go/rfc5289" TargetMode="External"/><Relationship Id="rId192" Type="http://schemas.openxmlformats.org/officeDocument/2006/relationships/hyperlink" Target="http://www.iana.org/go/rfc6209" TargetMode="External"/><Relationship Id="rId206" Type="http://schemas.openxmlformats.org/officeDocument/2006/relationships/hyperlink" Target="http://www.iana.org/go/rfc6209" TargetMode="External"/><Relationship Id="rId227" Type="http://schemas.openxmlformats.org/officeDocument/2006/relationships/hyperlink" Target="http://www.iana.org/go/rfc6209" TargetMode="External"/><Relationship Id="rId248" Type="http://schemas.openxmlformats.org/officeDocument/2006/relationships/hyperlink" Target="http://www.iana.org/go/rfc6367" TargetMode="External"/><Relationship Id="rId269" Type="http://schemas.openxmlformats.org/officeDocument/2006/relationships/hyperlink" Target="http://www.iana.org/go/rfc6367" TargetMode="External"/><Relationship Id="rId12" Type="http://schemas.openxmlformats.org/officeDocument/2006/relationships/hyperlink" Target="http://www.iana.org/go/rfc4346" TargetMode="External"/><Relationship Id="rId33" Type="http://schemas.openxmlformats.org/officeDocument/2006/relationships/hyperlink" Target="http://www.iana.org/go/rfc2712" TargetMode="External"/><Relationship Id="rId108" Type="http://schemas.openxmlformats.org/officeDocument/2006/relationships/hyperlink" Target="http://www.iana.org/go/rfc5487" TargetMode="External"/><Relationship Id="rId129" Type="http://schemas.openxmlformats.org/officeDocument/2006/relationships/hyperlink" Target="http://www.iana.org/go/rfc5932" TargetMode="External"/><Relationship Id="rId280" Type="http://schemas.openxmlformats.org/officeDocument/2006/relationships/hyperlink" Target="http://www.iana.org/go/rfc6655" TargetMode="External"/><Relationship Id="rId54" Type="http://schemas.openxmlformats.org/officeDocument/2006/relationships/hyperlink" Target="http://www.iana.org/go/rfc5246" TargetMode="External"/><Relationship Id="rId75" Type="http://schemas.openxmlformats.org/officeDocument/2006/relationships/hyperlink" Target="http://www.iana.org/go/rfc4279" TargetMode="External"/><Relationship Id="rId96" Type="http://schemas.openxmlformats.org/officeDocument/2006/relationships/hyperlink" Target="http://www.iana.org/go/rfc5288" TargetMode="External"/><Relationship Id="rId140" Type="http://schemas.openxmlformats.org/officeDocument/2006/relationships/hyperlink" Target="http://www.iana.org/go/rfc4492" TargetMode="External"/><Relationship Id="rId161" Type="http://schemas.openxmlformats.org/officeDocument/2006/relationships/hyperlink" Target="http://www.iana.org/go/rfc5289" TargetMode="External"/><Relationship Id="rId182" Type="http://schemas.openxmlformats.org/officeDocument/2006/relationships/hyperlink" Target="http://www.iana.org/go/rfc5489" TargetMode="External"/><Relationship Id="rId217" Type="http://schemas.openxmlformats.org/officeDocument/2006/relationships/hyperlink" Target="http://www.iana.org/go/rfc6209" TargetMode="External"/><Relationship Id="rId6" Type="http://schemas.openxmlformats.org/officeDocument/2006/relationships/hyperlink" Target="http://www.iana.org/go/rfc4346" TargetMode="External"/><Relationship Id="rId238" Type="http://schemas.openxmlformats.org/officeDocument/2006/relationships/hyperlink" Target="http://www.iana.org/go/rfc6367" TargetMode="External"/><Relationship Id="rId259" Type="http://schemas.openxmlformats.org/officeDocument/2006/relationships/hyperlink" Target="http://www.iana.org/go/rfc6367" TargetMode="External"/><Relationship Id="rId23" Type="http://schemas.openxmlformats.org/officeDocument/2006/relationships/hyperlink" Target="http://www.iana.org/go/rfc5246" TargetMode="External"/><Relationship Id="rId119" Type="http://schemas.openxmlformats.org/officeDocument/2006/relationships/hyperlink" Target="http://www.iana.org/go/rfc5932" TargetMode="External"/><Relationship Id="rId270" Type="http://schemas.openxmlformats.org/officeDocument/2006/relationships/hyperlink" Target="http://www.iana.org/go/rfc6367" TargetMode="External"/><Relationship Id="rId291" Type="http://schemas.openxmlformats.org/officeDocument/2006/relationships/hyperlink" Target="http://www.iana.org/go/rfc6655" TargetMode="External"/><Relationship Id="rId305" Type="http://schemas.openxmlformats.org/officeDocument/2006/relationships/hyperlink" Target="http://www.iana.org/go/draft-ietf-tls-chacha20-poly1305" TargetMode="External"/><Relationship Id="rId44" Type="http://schemas.openxmlformats.org/officeDocument/2006/relationships/hyperlink" Target="http://www.iana.org/go/rfc5246" TargetMode="External"/><Relationship Id="rId65" Type="http://schemas.openxmlformats.org/officeDocument/2006/relationships/hyperlink" Target="http://www.iana.org/go/rfc5246" TargetMode="External"/><Relationship Id="rId86" Type="http://schemas.openxmlformats.org/officeDocument/2006/relationships/hyperlink" Target="http://www.iana.org/go/rfc4162" TargetMode="External"/><Relationship Id="rId130" Type="http://schemas.openxmlformats.org/officeDocument/2006/relationships/hyperlink" Target="http://www.iana.org/go/rfc5932" TargetMode="External"/><Relationship Id="rId151" Type="http://schemas.openxmlformats.org/officeDocument/2006/relationships/hyperlink" Target="http://www.iana.org/go/rfc5054" TargetMode="External"/><Relationship Id="rId172" Type="http://schemas.openxmlformats.org/officeDocument/2006/relationships/hyperlink" Target="http://www.iana.org/go/rfc5289" TargetMode="External"/><Relationship Id="rId193" Type="http://schemas.openxmlformats.org/officeDocument/2006/relationships/hyperlink" Target="http://www.iana.org/go/rfc6209" TargetMode="External"/><Relationship Id="rId207" Type="http://schemas.openxmlformats.org/officeDocument/2006/relationships/hyperlink" Target="http://www.iana.org/go/rfc6209" TargetMode="External"/><Relationship Id="rId228" Type="http://schemas.openxmlformats.org/officeDocument/2006/relationships/hyperlink" Target="http://www.iana.org/go/rfc6209" TargetMode="External"/><Relationship Id="rId249" Type="http://schemas.openxmlformats.org/officeDocument/2006/relationships/hyperlink" Target="http://www.iana.org/go/rfc6367" TargetMode="External"/><Relationship Id="rId13" Type="http://schemas.openxmlformats.org/officeDocument/2006/relationships/hyperlink" Target="http://www.iana.org/go/rfc5469" TargetMode="External"/><Relationship Id="rId109" Type="http://schemas.openxmlformats.org/officeDocument/2006/relationships/hyperlink" Target="http://www.iana.org/go/rfc5487" TargetMode="External"/><Relationship Id="rId260" Type="http://schemas.openxmlformats.org/officeDocument/2006/relationships/hyperlink" Target="http://www.iana.org/go/rfc6367" TargetMode="External"/><Relationship Id="rId281" Type="http://schemas.openxmlformats.org/officeDocument/2006/relationships/hyperlink" Target="http://www.iana.org/go/rfc6655" TargetMode="External"/><Relationship Id="rId34" Type="http://schemas.openxmlformats.org/officeDocument/2006/relationships/hyperlink" Target="http://www.iana.org/go/rfc4785" TargetMode="External"/><Relationship Id="rId55" Type="http://schemas.openxmlformats.org/officeDocument/2006/relationships/hyperlink" Target="http://www.iana.org/go/rfc5932" TargetMode="External"/><Relationship Id="rId76" Type="http://schemas.openxmlformats.org/officeDocument/2006/relationships/hyperlink" Target="http://www.iana.org/go/rfc4279" TargetMode="External"/><Relationship Id="rId97" Type="http://schemas.openxmlformats.org/officeDocument/2006/relationships/hyperlink" Target="http://www.iana.org/go/rfc5288" TargetMode="External"/><Relationship Id="rId120" Type="http://schemas.openxmlformats.org/officeDocument/2006/relationships/hyperlink" Target="http://www.iana.org/go/rfc5932" TargetMode="External"/><Relationship Id="rId141" Type="http://schemas.openxmlformats.org/officeDocument/2006/relationships/hyperlink" Target="http://www.iana.org/go/rfc4492" TargetMode="External"/><Relationship Id="rId7" Type="http://schemas.openxmlformats.org/officeDocument/2006/relationships/hyperlink" Target="http://www.iana.org/go/rfc5469" TargetMode="External"/><Relationship Id="rId162" Type="http://schemas.openxmlformats.org/officeDocument/2006/relationships/hyperlink" Target="http://www.iana.org/go/rfc5289" TargetMode="External"/><Relationship Id="rId183" Type="http://schemas.openxmlformats.org/officeDocument/2006/relationships/hyperlink" Target="http://www.iana.org/go/rfc5489" TargetMode="External"/><Relationship Id="rId218" Type="http://schemas.openxmlformats.org/officeDocument/2006/relationships/hyperlink" Target="http://www.iana.org/go/rfc6209" TargetMode="External"/><Relationship Id="rId239" Type="http://schemas.openxmlformats.org/officeDocument/2006/relationships/hyperlink" Target="http://www.iana.org/go/rfc6367" TargetMode="External"/><Relationship Id="rId250" Type="http://schemas.openxmlformats.org/officeDocument/2006/relationships/hyperlink" Target="http://www.iana.org/go/rfc6367" TargetMode="External"/><Relationship Id="rId271" Type="http://schemas.openxmlformats.org/officeDocument/2006/relationships/hyperlink" Target="http://www.iana.org/go/rfc6367" TargetMode="External"/><Relationship Id="rId292" Type="http://schemas.openxmlformats.org/officeDocument/2006/relationships/hyperlink" Target="http://www.iana.org/go/rfc6655" TargetMode="External"/><Relationship Id="rId306" Type="http://schemas.openxmlformats.org/officeDocument/2006/relationships/hyperlink" Target="http://www.iana.org/go/draft-ietf-tls-chacha20-poly1305" TargetMode="External"/><Relationship Id="rId24" Type="http://schemas.openxmlformats.org/officeDocument/2006/relationships/hyperlink" Target="http://www.iana.org/go/rfc2712" TargetMode="External"/><Relationship Id="rId40" Type="http://schemas.openxmlformats.org/officeDocument/2006/relationships/hyperlink" Target="http://www.iana.org/go/rfc5246" TargetMode="External"/><Relationship Id="rId45" Type="http://schemas.openxmlformats.org/officeDocument/2006/relationships/hyperlink" Target="http://www.iana.org/go/rfc5246" TargetMode="External"/><Relationship Id="rId66" Type="http://schemas.openxmlformats.org/officeDocument/2006/relationships/hyperlink" Target="http://www.iana.org/go/rfc5246" TargetMode="External"/><Relationship Id="rId87" Type="http://schemas.openxmlformats.org/officeDocument/2006/relationships/hyperlink" Target="http://www.iana.org/go/rfc4162" TargetMode="External"/><Relationship Id="rId110" Type="http://schemas.openxmlformats.org/officeDocument/2006/relationships/hyperlink" Target="http://www.iana.org/go/rfc5487" TargetMode="External"/><Relationship Id="rId115" Type="http://schemas.openxmlformats.org/officeDocument/2006/relationships/hyperlink" Target="http://www.iana.org/go/rfc5487" TargetMode="External"/><Relationship Id="rId131" Type="http://schemas.openxmlformats.org/officeDocument/2006/relationships/hyperlink" Target="http://www.iana.org/go/rfc4492" TargetMode="External"/><Relationship Id="rId136" Type="http://schemas.openxmlformats.org/officeDocument/2006/relationships/hyperlink" Target="http://www.iana.org/go/rfc4492" TargetMode="External"/><Relationship Id="rId157" Type="http://schemas.openxmlformats.org/officeDocument/2006/relationships/hyperlink" Target="http://www.iana.org/go/rfc5054" TargetMode="External"/><Relationship Id="rId178" Type="http://schemas.openxmlformats.org/officeDocument/2006/relationships/hyperlink" Target="http://www.iana.org/go/rfc5489" TargetMode="External"/><Relationship Id="rId301" Type="http://schemas.openxmlformats.org/officeDocument/2006/relationships/hyperlink" Target="http://www.iana.org/go/draft-ietf-tls-chacha20-poly1305" TargetMode="External"/><Relationship Id="rId61" Type="http://schemas.openxmlformats.org/officeDocument/2006/relationships/hyperlink" Target="http://www.iana.org/go/rfc5246" TargetMode="External"/><Relationship Id="rId82" Type="http://schemas.openxmlformats.org/officeDocument/2006/relationships/hyperlink" Target="http://www.iana.org/go/rfc4279" TargetMode="External"/><Relationship Id="rId152" Type="http://schemas.openxmlformats.org/officeDocument/2006/relationships/hyperlink" Target="http://www.iana.org/go/rfc5054" TargetMode="External"/><Relationship Id="rId173" Type="http://schemas.openxmlformats.org/officeDocument/2006/relationships/hyperlink" Target="http://www.iana.org/go/rfc5289" TargetMode="External"/><Relationship Id="rId194" Type="http://schemas.openxmlformats.org/officeDocument/2006/relationships/hyperlink" Target="http://www.iana.org/go/rfc6209" TargetMode="External"/><Relationship Id="rId199" Type="http://schemas.openxmlformats.org/officeDocument/2006/relationships/hyperlink" Target="http://www.iana.org/go/rfc6209" TargetMode="External"/><Relationship Id="rId203" Type="http://schemas.openxmlformats.org/officeDocument/2006/relationships/hyperlink" Target="http://www.iana.org/go/rfc6209" TargetMode="External"/><Relationship Id="rId208" Type="http://schemas.openxmlformats.org/officeDocument/2006/relationships/hyperlink" Target="http://www.iana.org/go/rfc6209" TargetMode="External"/><Relationship Id="rId229" Type="http://schemas.openxmlformats.org/officeDocument/2006/relationships/hyperlink" Target="http://www.iana.org/go/rfc6209" TargetMode="External"/><Relationship Id="rId19" Type="http://schemas.openxmlformats.org/officeDocument/2006/relationships/hyperlink" Target="http://www.iana.org/go/rfc5469" TargetMode="External"/><Relationship Id="rId224" Type="http://schemas.openxmlformats.org/officeDocument/2006/relationships/hyperlink" Target="http://www.iana.org/go/rfc6209" TargetMode="External"/><Relationship Id="rId240" Type="http://schemas.openxmlformats.org/officeDocument/2006/relationships/hyperlink" Target="http://www.iana.org/go/rfc6367" TargetMode="External"/><Relationship Id="rId245" Type="http://schemas.openxmlformats.org/officeDocument/2006/relationships/hyperlink" Target="http://www.iana.org/go/rfc6367" TargetMode="External"/><Relationship Id="rId261" Type="http://schemas.openxmlformats.org/officeDocument/2006/relationships/hyperlink" Target="http://www.iana.org/go/rfc6367" TargetMode="External"/><Relationship Id="rId266" Type="http://schemas.openxmlformats.org/officeDocument/2006/relationships/hyperlink" Target="http://www.iana.org/go/rfc6367" TargetMode="External"/><Relationship Id="rId287" Type="http://schemas.openxmlformats.org/officeDocument/2006/relationships/hyperlink" Target="http://www.iana.org/go/rfc6655" TargetMode="External"/><Relationship Id="rId14" Type="http://schemas.openxmlformats.org/officeDocument/2006/relationships/hyperlink" Target="http://www.iana.org/go/rfc5246" TargetMode="External"/><Relationship Id="rId30" Type="http://schemas.openxmlformats.org/officeDocument/2006/relationships/hyperlink" Target="http://www.iana.org/go/rfc2712" TargetMode="External"/><Relationship Id="rId35" Type="http://schemas.openxmlformats.org/officeDocument/2006/relationships/hyperlink" Target="http://www.iana.org/go/rfc4785" TargetMode="External"/><Relationship Id="rId56" Type="http://schemas.openxmlformats.org/officeDocument/2006/relationships/hyperlink" Target="http://www.iana.org/go/rfc5932" TargetMode="External"/><Relationship Id="rId77" Type="http://schemas.openxmlformats.org/officeDocument/2006/relationships/hyperlink" Target="http://www.iana.org/go/rfc4279" TargetMode="External"/><Relationship Id="rId100" Type="http://schemas.openxmlformats.org/officeDocument/2006/relationships/hyperlink" Target="http://www.iana.org/go/rfc5288" TargetMode="External"/><Relationship Id="rId105" Type="http://schemas.openxmlformats.org/officeDocument/2006/relationships/hyperlink" Target="http://www.iana.org/go/rfc5487" TargetMode="External"/><Relationship Id="rId126" Type="http://schemas.openxmlformats.org/officeDocument/2006/relationships/hyperlink" Target="http://www.iana.org/go/rfc5932" TargetMode="External"/><Relationship Id="rId147" Type="http://schemas.openxmlformats.org/officeDocument/2006/relationships/hyperlink" Target="http://www.iana.org/go/rfc4492" TargetMode="External"/><Relationship Id="rId168" Type="http://schemas.openxmlformats.org/officeDocument/2006/relationships/hyperlink" Target="http://www.iana.org/go/rfc5289" TargetMode="External"/><Relationship Id="rId282" Type="http://schemas.openxmlformats.org/officeDocument/2006/relationships/hyperlink" Target="http://www.iana.org/go/rfc6655" TargetMode="External"/><Relationship Id="rId8" Type="http://schemas.openxmlformats.org/officeDocument/2006/relationships/hyperlink" Target="http://www.iana.org/go/rfc5246" TargetMode="External"/><Relationship Id="rId51" Type="http://schemas.openxmlformats.org/officeDocument/2006/relationships/hyperlink" Target="http://www.iana.org/go/rfc5246" TargetMode="External"/><Relationship Id="rId72" Type="http://schemas.openxmlformats.org/officeDocument/2006/relationships/hyperlink" Target="http://www.iana.org/go/rfc5932" TargetMode="External"/><Relationship Id="rId93" Type="http://schemas.openxmlformats.org/officeDocument/2006/relationships/hyperlink" Target="http://www.iana.org/go/rfc5288" TargetMode="External"/><Relationship Id="rId98" Type="http://schemas.openxmlformats.org/officeDocument/2006/relationships/hyperlink" Target="http://www.iana.org/go/rfc5288" TargetMode="External"/><Relationship Id="rId121" Type="http://schemas.openxmlformats.org/officeDocument/2006/relationships/hyperlink" Target="http://www.iana.org/go/rfc5932" TargetMode="External"/><Relationship Id="rId142" Type="http://schemas.openxmlformats.org/officeDocument/2006/relationships/hyperlink" Target="http://www.iana.org/go/rfc4492" TargetMode="External"/><Relationship Id="rId163" Type="http://schemas.openxmlformats.org/officeDocument/2006/relationships/hyperlink" Target="http://www.iana.org/go/rfc5289" TargetMode="External"/><Relationship Id="rId184" Type="http://schemas.openxmlformats.org/officeDocument/2006/relationships/hyperlink" Target="http://www.iana.org/go/rfc6209" TargetMode="External"/><Relationship Id="rId189" Type="http://schemas.openxmlformats.org/officeDocument/2006/relationships/hyperlink" Target="http://www.iana.org/go/rfc6209" TargetMode="External"/><Relationship Id="rId219" Type="http://schemas.openxmlformats.org/officeDocument/2006/relationships/hyperlink" Target="http://www.iana.org/go/rfc6209" TargetMode="External"/><Relationship Id="rId3" Type="http://schemas.openxmlformats.org/officeDocument/2006/relationships/hyperlink" Target="http://www.iana.org/go/rfc5246" TargetMode="External"/><Relationship Id="rId214" Type="http://schemas.openxmlformats.org/officeDocument/2006/relationships/hyperlink" Target="http://www.iana.org/go/rfc6209" TargetMode="External"/><Relationship Id="rId230" Type="http://schemas.openxmlformats.org/officeDocument/2006/relationships/hyperlink" Target="http://www.iana.org/go/rfc6209" TargetMode="External"/><Relationship Id="rId235" Type="http://schemas.openxmlformats.org/officeDocument/2006/relationships/hyperlink" Target="http://www.iana.org/go/rfc6209" TargetMode="External"/><Relationship Id="rId251" Type="http://schemas.openxmlformats.org/officeDocument/2006/relationships/hyperlink" Target="http://www.iana.org/go/rfc6367" TargetMode="External"/><Relationship Id="rId256" Type="http://schemas.openxmlformats.org/officeDocument/2006/relationships/hyperlink" Target="http://www.iana.org/go/rfc6367" TargetMode="External"/><Relationship Id="rId277" Type="http://schemas.openxmlformats.org/officeDocument/2006/relationships/hyperlink" Target="http://www.iana.org/go/rfc6367" TargetMode="External"/><Relationship Id="rId298" Type="http://schemas.openxmlformats.org/officeDocument/2006/relationships/hyperlink" Target="http://www.iana.org/go/rfc7251" TargetMode="External"/><Relationship Id="rId25" Type="http://schemas.openxmlformats.org/officeDocument/2006/relationships/hyperlink" Target="http://www.iana.org/go/rfc2712" TargetMode="External"/><Relationship Id="rId46" Type="http://schemas.openxmlformats.org/officeDocument/2006/relationships/hyperlink" Target="http://www.iana.org/go/rfc5246" TargetMode="External"/><Relationship Id="rId67" Type="http://schemas.openxmlformats.org/officeDocument/2006/relationships/hyperlink" Target="http://www.iana.org/go/rfc5246" TargetMode="External"/><Relationship Id="rId116" Type="http://schemas.openxmlformats.org/officeDocument/2006/relationships/hyperlink" Target="http://www.iana.org/go/rfc5487" TargetMode="External"/><Relationship Id="rId137" Type="http://schemas.openxmlformats.org/officeDocument/2006/relationships/hyperlink" Target="http://www.iana.org/go/rfc4492" TargetMode="External"/><Relationship Id="rId158" Type="http://schemas.openxmlformats.org/officeDocument/2006/relationships/hyperlink" Target="http://www.iana.org/go/rfc5054" TargetMode="External"/><Relationship Id="rId272" Type="http://schemas.openxmlformats.org/officeDocument/2006/relationships/hyperlink" Target="http://www.iana.org/go/rfc6367" TargetMode="External"/><Relationship Id="rId293" Type="http://schemas.openxmlformats.org/officeDocument/2006/relationships/hyperlink" Target="http://www.iana.org/go/rfc6655" TargetMode="External"/><Relationship Id="rId302" Type="http://schemas.openxmlformats.org/officeDocument/2006/relationships/hyperlink" Target="http://www.iana.org/go/draft-ietf-tls-chacha20-poly1305" TargetMode="External"/><Relationship Id="rId307" Type="http://schemas.openxmlformats.org/officeDocument/2006/relationships/printerSettings" Target="../printerSettings/printerSettings1.bin"/><Relationship Id="rId20" Type="http://schemas.openxmlformats.org/officeDocument/2006/relationships/hyperlink" Target="http://www.iana.org/go/rfc5246" TargetMode="External"/><Relationship Id="rId41" Type="http://schemas.openxmlformats.org/officeDocument/2006/relationships/hyperlink" Target="http://www.iana.org/go/rfc5246" TargetMode="External"/><Relationship Id="rId62" Type="http://schemas.openxmlformats.org/officeDocument/2006/relationships/hyperlink" Target="http://www.iana.org/go/rfc5246" TargetMode="External"/><Relationship Id="rId83" Type="http://schemas.openxmlformats.org/officeDocument/2006/relationships/hyperlink" Target="http://www.iana.org/go/rfc4162" TargetMode="External"/><Relationship Id="rId88" Type="http://schemas.openxmlformats.org/officeDocument/2006/relationships/hyperlink" Target="http://www.iana.org/go/rfc4162" TargetMode="External"/><Relationship Id="rId111" Type="http://schemas.openxmlformats.org/officeDocument/2006/relationships/hyperlink" Target="http://www.iana.org/go/rfc5487" TargetMode="External"/><Relationship Id="rId132" Type="http://schemas.openxmlformats.org/officeDocument/2006/relationships/hyperlink" Target="http://www.iana.org/go/rfc4492" TargetMode="External"/><Relationship Id="rId153" Type="http://schemas.openxmlformats.org/officeDocument/2006/relationships/hyperlink" Target="http://www.iana.org/go/rfc5054" TargetMode="External"/><Relationship Id="rId174" Type="http://schemas.openxmlformats.org/officeDocument/2006/relationships/hyperlink" Target="http://www.iana.org/go/rfc5289" TargetMode="External"/><Relationship Id="rId179" Type="http://schemas.openxmlformats.org/officeDocument/2006/relationships/hyperlink" Target="http://www.iana.org/go/rfc5489" TargetMode="External"/><Relationship Id="rId195" Type="http://schemas.openxmlformats.org/officeDocument/2006/relationships/hyperlink" Target="http://www.iana.org/go/rfc6209" TargetMode="External"/><Relationship Id="rId209" Type="http://schemas.openxmlformats.org/officeDocument/2006/relationships/hyperlink" Target="http://www.iana.org/go/rfc6209" TargetMode="External"/><Relationship Id="rId190" Type="http://schemas.openxmlformats.org/officeDocument/2006/relationships/hyperlink" Target="http://www.iana.org/go/rfc6209" TargetMode="External"/><Relationship Id="rId204" Type="http://schemas.openxmlformats.org/officeDocument/2006/relationships/hyperlink" Target="http://www.iana.org/go/rfc6209" TargetMode="External"/><Relationship Id="rId220" Type="http://schemas.openxmlformats.org/officeDocument/2006/relationships/hyperlink" Target="http://www.iana.org/go/rfc6209" TargetMode="External"/><Relationship Id="rId225" Type="http://schemas.openxmlformats.org/officeDocument/2006/relationships/hyperlink" Target="http://www.iana.org/go/rfc6209" TargetMode="External"/><Relationship Id="rId241" Type="http://schemas.openxmlformats.org/officeDocument/2006/relationships/hyperlink" Target="http://www.iana.org/go/rfc6367" TargetMode="External"/><Relationship Id="rId246" Type="http://schemas.openxmlformats.org/officeDocument/2006/relationships/hyperlink" Target="http://www.iana.org/go/rfc6367" TargetMode="External"/><Relationship Id="rId267" Type="http://schemas.openxmlformats.org/officeDocument/2006/relationships/hyperlink" Target="http://www.iana.org/go/rfc6367" TargetMode="External"/><Relationship Id="rId288" Type="http://schemas.openxmlformats.org/officeDocument/2006/relationships/hyperlink" Target="http://www.iana.org/go/rfc6655" TargetMode="External"/><Relationship Id="rId15" Type="http://schemas.openxmlformats.org/officeDocument/2006/relationships/hyperlink" Target="http://www.iana.org/go/rfc4346" TargetMode="External"/><Relationship Id="rId36" Type="http://schemas.openxmlformats.org/officeDocument/2006/relationships/hyperlink" Target="http://www.iana.org/go/rfc4785" TargetMode="External"/><Relationship Id="rId57" Type="http://schemas.openxmlformats.org/officeDocument/2006/relationships/hyperlink" Target="http://www.iana.org/go/rfc5932" TargetMode="External"/><Relationship Id="rId106" Type="http://schemas.openxmlformats.org/officeDocument/2006/relationships/hyperlink" Target="http://www.iana.org/go/rfc5487" TargetMode="External"/><Relationship Id="rId127" Type="http://schemas.openxmlformats.org/officeDocument/2006/relationships/hyperlink" Target="http://www.iana.org/go/rfc5932" TargetMode="External"/><Relationship Id="rId262" Type="http://schemas.openxmlformats.org/officeDocument/2006/relationships/hyperlink" Target="http://www.iana.org/go/rfc6367" TargetMode="External"/><Relationship Id="rId283" Type="http://schemas.openxmlformats.org/officeDocument/2006/relationships/hyperlink" Target="http://www.iana.org/go/rfc6655" TargetMode="External"/><Relationship Id="rId10" Type="http://schemas.openxmlformats.org/officeDocument/2006/relationships/hyperlink" Target="http://www.iana.org/go/rfc5469" TargetMode="External"/><Relationship Id="rId31" Type="http://schemas.openxmlformats.org/officeDocument/2006/relationships/hyperlink" Target="http://www.iana.org/go/rfc2712" TargetMode="External"/><Relationship Id="rId52" Type="http://schemas.openxmlformats.org/officeDocument/2006/relationships/hyperlink" Target="http://www.iana.org/go/rfc5246" TargetMode="External"/><Relationship Id="rId73" Type="http://schemas.openxmlformats.org/officeDocument/2006/relationships/hyperlink" Target="http://www.iana.org/go/rfc5932" TargetMode="External"/><Relationship Id="rId78" Type="http://schemas.openxmlformats.org/officeDocument/2006/relationships/hyperlink" Target="http://www.iana.org/go/rfc4279" TargetMode="External"/><Relationship Id="rId94" Type="http://schemas.openxmlformats.org/officeDocument/2006/relationships/hyperlink" Target="http://www.iana.org/go/rfc5288" TargetMode="External"/><Relationship Id="rId99" Type="http://schemas.openxmlformats.org/officeDocument/2006/relationships/hyperlink" Target="http://www.iana.org/go/rfc5288" TargetMode="External"/><Relationship Id="rId101" Type="http://schemas.openxmlformats.org/officeDocument/2006/relationships/hyperlink" Target="http://www.iana.org/go/rfc5487" TargetMode="External"/><Relationship Id="rId122" Type="http://schemas.openxmlformats.org/officeDocument/2006/relationships/hyperlink" Target="http://www.iana.org/go/rfc5932" TargetMode="External"/><Relationship Id="rId143" Type="http://schemas.openxmlformats.org/officeDocument/2006/relationships/hyperlink" Target="http://www.iana.org/go/rfc4492" TargetMode="External"/><Relationship Id="rId148" Type="http://schemas.openxmlformats.org/officeDocument/2006/relationships/hyperlink" Target="http://www.iana.org/go/rfc4492" TargetMode="External"/><Relationship Id="rId164" Type="http://schemas.openxmlformats.org/officeDocument/2006/relationships/hyperlink" Target="http://www.iana.org/go/rfc5289" TargetMode="External"/><Relationship Id="rId169" Type="http://schemas.openxmlformats.org/officeDocument/2006/relationships/hyperlink" Target="http://www.iana.org/go/rfc5289" TargetMode="External"/><Relationship Id="rId185" Type="http://schemas.openxmlformats.org/officeDocument/2006/relationships/hyperlink" Target="http://www.iana.org/go/rfc6209" TargetMode="External"/><Relationship Id="rId4" Type="http://schemas.openxmlformats.org/officeDocument/2006/relationships/hyperlink" Target="http://www.iana.org/go/rfc4346" TargetMode="External"/><Relationship Id="rId9" Type="http://schemas.openxmlformats.org/officeDocument/2006/relationships/hyperlink" Target="http://www.iana.org/go/rfc4346" TargetMode="External"/><Relationship Id="rId180" Type="http://schemas.openxmlformats.org/officeDocument/2006/relationships/hyperlink" Target="http://www.iana.org/go/rfc5489" TargetMode="External"/><Relationship Id="rId210" Type="http://schemas.openxmlformats.org/officeDocument/2006/relationships/hyperlink" Target="http://www.iana.org/go/rfc6209" TargetMode="External"/><Relationship Id="rId215" Type="http://schemas.openxmlformats.org/officeDocument/2006/relationships/hyperlink" Target="http://www.iana.org/go/rfc6209" TargetMode="External"/><Relationship Id="rId236" Type="http://schemas.openxmlformats.org/officeDocument/2006/relationships/hyperlink" Target="http://www.iana.org/go/rfc6209" TargetMode="External"/><Relationship Id="rId257" Type="http://schemas.openxmlformats.org/officeDocument/2006/relationships/hyperlink" Target="http://www.iana.org/go/rfc6367" TargetMode="External"/><Relationship Id="rId278" Type="http://schemas.openxmlformats.org/officeDocument/2006/relationships/hyperlink" Target="http://www.iana.org/go/rfc6367" TargetMode="External"/><Relationship Id="rId26" Type="http://schemas.openxmlformats.org/officeDocument/2006/relationships/hyperlink" Target="http://www.iana.org/go/rfc2712" TargetMode="External"/><Relationship Id="rId231" Type="http://schemas.openxmlformats.org/officeDocument/2006/relationships/hyperlink" Target="http://www.iana.org/go/rfc6209" TargetMode="External"/><Relationship Id="rId252" Type="http://schemas.openxmlformats.org/officeDocument/2006/relationships/hyperlink" Target="http://www.iana.org/go/rfc6367" TargetMode="External"/><Relationship Id="rId273" Type="http://schemas.openxmlformats.org/officeDocument/2006/relationships/hyperlink" Target="http://www.iana.org/go/rfc6367" TargetMode="External"/><Relationship Id="rId294" Type="http://schemas.openxmlformats.org/officeDocument/2006/relationships/hyperlink" Target="http://www.iana.org/go/rfc6655" TargetMode="External"/><Relationship Id="rId47" Type="http://schemas.openxmlformats.org/officeDocument/2006/relationships/hyperlink" Target="http://www.iana.org/go/rfc5246" TargetMode="External"/><Relationship Id="rId68" Type="http://schemas.openxmlformats.org/officeDocument/2006/relationships/hyperlink" Target="http://www.iana.org/go/rfc5932" TargetMode="External"/><Relationship Id="rId89" Type="http://schemas.openxmlformats.org/officeDocument/2006/relationships/hyperlink" Target="http://www.iana.org/go/rfc5288" TargetMode="External"/><Relationship Id="rId112" Type="http://schemas.openxmlformats.org/officeDocument/2006/relationships/hyperlink" Target="http://www.iana.org/go/rfc5487" TargetMode="External"/><Relationship Id="rId133" Type="http://schemas.openxmlformats.org/officeDocument/2006/relationships/hyperlink" Target="http://www.iana.org/go/rfc4492" TargetMode="External"/><Relationship Id="rId154" Type="http://schemas.openxmlformats.org/officeDocument/2006/relationships/hyperlink" Target="http://www.iana.org/go/rfc5054" TargetMode="External"/><Relationship Id="rId175" Type="http://schemas.openxmlformats.org/officeDocument/2006/relationships/hyperlink" Target="http://www.iana.org/go/rfc5289" TargetMode="External"/><Relationship Id="rId196" Type="http://schemas.openxmlformats.org/officeDocument/2006/relationships/hyperlink" Target="http://www.iana.org/go/rfc6209" TargetMode="External"/><Relationship Id="rId200" Type="http://schemas.openxmlformats.org/officeDocument/2006/relationships/hyperlink" Target="http://www.iana.org/go/rfc6209" TargetMode="External"/><Relationship Id="rId16" Type="http://schemas.openxmlformats.org/officeDocument/2006/relationships/hyperlink" Target="http://www.iana.org/go/rfc5469" TargetMode="External"/><Relationship Id="rId221" Type="http://schemas.openxmlformats.org/officeDocument/2006/relationships/hyperlink" Target="http://www.iana.org/go/rfc6209" TargetMode="External"/><Relationship Id="rId242" Type="http://schemas.openxmlformats.org/officeDocument/2006/relationships/hyperlink" Target="http://www.iana.org/go/rfc6367" TargetMode="External"/><Relationship Id="rId263" Type="http://schemas.openxmlformats.org/officeDocument/2006/relationships/hyperlink" Target="http://www.iana.org/go/rfc6367" TargetMode="External"/><Relationship Id="rId284" Type="http://schemas.openxmlformats.org/officeDocument/2006/relationships/hyperlink" Target="http://www.iana.org/go/rfc6655" TargetMode="External"/><Relationship Id="rId37" Type="http://schemas.openxmlformats.org/officeDocument/2006/relationships/hyperlink" Target="http://www.iana.org/go/rfc5246" TargetMode="External"/><Relationship Id="rId58" Type="http://schemas.openxmlformats.org/officeDocument/2006/relationships/hyperlink" Target="http://www.iana.org/go/rfc5932" TargetMode="External"/><Relationship Id="rId79" Type="http://schemas.openxmlformats.org/officeDocument/2006/relationships/hyperlink" Target="http://www.iana.org/go/rfc4279" TargetMode="External"/><Relationship Id="rId102" Type="http://schemas.openxmlformats.org/officeDocument/2006/relationships/hyperlink" Target="http://www.iana.org/go/rfc5487" TargetMode="External"/><Relationship Id="rId123" Type="http://schemas.openxmlformats.org/officeDocument/2006/relationships/hyperlink" Target="http://www.iana.org/go/rfc5932" TargetMode="External"/><Relationship Id="rId144" Type="http://schemas.openxmlformats.org/officeDocument/2006/relationships/hyperlink" Target="http://www.iana.org/go/rfc4492" TargetMode="External"/><Relationship Id="rId90" Type="http://schemas.openxmlformats.org/officeDocument/2006/relationships/hyperlink" Target="http://www.iana.org/go/rfc5288" TargetMode="External"/><Relationship Id="rId165" Type="http://schemas.openxmlformats.org/officeDocument/2006/relationships/hyperlink" Target="http://www.iana.org/go/rfc5289" TargetMode="External"/><Relationship Id="rId186" Type="http://schemas.openxmlformats.org/officeDocument/2006/relationships/hyperlink" Target="http://www.iana.org/go/rfc6209" TargetMode="External"/><Relationship Id="rId211" Type="http://schemas.openxmlformats.org/officeDocument/2006/relationships/hyperlink" Target="http://www.iana.org/go/rfc6209" TargetMode="External"/><Relationship Id="rId232" Type="http://schemas.openxmlformats.org/officeDocument/2006/relationships/hyperlink" Target="http://www.iana.org/go/rfc6209" TargetMode="External"/><Relationship Id="rId253" Type="http://schemas.openxmlformats.org/officeDocument/2006/relationships/hyperlink" Target="http://www.iana.org/go/rfc6367" TargetMode="External"/><Relationship Id="rId274" Type="http://schemas.openxmlformats.org/officeDocument/2006/relationships/hyperlink" Target="http://www.iana.org/go/rfc6367" TargetMode="External"/><Relationship Id="rId295" Type="http://schemas.openxmlformats.org/officeDocument/2006/relationships/hyperlink" Target="http://www.iana.org/go/rfc6655" TargetMode="External"/><Relationship Id="rId27" Type="http://schemas.openxmlformats.org/officeDocument/2006/relationships/hyperlink" Target="http://www.iana.org/go/rfc2712" TargetMode="External"/><Relationship Id="rId48" Type="http://schemas.openxmlformats.org/officeDocument/2006/relationships/hyperlink" Target="http://www.iana.org/go/rfc5246" TargetMode="External"/><Relationship Id="rId69" Type="http://schemas.openxmlformats.org/officeDocument/2006/relationships/hyperlink" Target="http://www.iana.org/go/rfc5932" TargetMode="External"/><Relationship Id="rId113" Type="http://schemas.openxmlformats.org/officeDocument/2006/relationships/hyperlink" Target="http://www.iana.org/go/rfc5487" TargetMode="External"/><Relationship Id="rId134" Type="http://schemas.openxmlformats.org/officeDocument/2006/relationships/hyperlink" Target="http://www.iana.org/go/rfc4492" TargetMode="External"/><Relationship Id="rId80" Type="http://schemas.openxmlformats.org/officeDocument/2006/relationships/hyperlink" Target="http://www.iana.org/go/rfc4279" TargetMode="External"/><Relationship Id="rId155" Type="http://schemas.openxmlformats.org/officeDocument/2006/relationships/hyperlink" Target="http://www.iana.org/go/rfc5054" TargetMode="External"/><Relationship Id="rId176" Type="http://schemas.openxmlformats.org/officeDocument/2006/relationships/hyperlink" Target="http://www.iana.org/go/rfc5489" TargetMode="External"/><Relationship Id="rId197" Type="http://schemas.openxmlformats.org/officeDocument/2006/relationships/hyperlink" Target="http://www.iana.org/go/rfc6209" TargetMode="External"/><Relationship Id="rId201" Type="http://schemas.openxmlformats.org/officeDocument/2006/relationships/hyperlink" Target="http://www.iana.org/go/rfc6209" TargetMode="External"/><Relationship Id="rId222" Type="http://schemas.openxmlformats.org/officeDocument/2006/relationships/hyperlink" Target="http://www.iana.org/go/rfc6209" TargetMode="External"/><Relationship Id="rId243" Type="http://schemas.openxmlformats.org/officeDocument/2006/relationships/hyperlink" Target="http://www.iana.org/go/rfc6367" TargetMode="External"/><Relationship Id="rId264" Type="http://schemas.openxmlformats.org/officeDocument/2006/relationships/hyperlink" Target="http://www.iana.org/go/rfc6367" TargetMode="External"/><Relationship Id="rId285" Type="http://schemas.openxmlformats.org/officeDocument/2006/relationships/hyperlink" Target="http://www.iana.org/go/rfc6655" TargetMode="External"/><Relationship Id="rId17" Type="http://schemas.openxmlformats.org/officeDocument/2006/relationships/hyperlink" Target="http://www.iana.org/go/rfc5246" TargetMode="External"/><Relationship Id="rId38" Type="http://schemas.openxmlformats.org/officeDocument/2006/relationships/hyperlink" Target="http://www.iana.org/go/rfc5246" TargetMode="External"/><Relationship Id="rId59" Type="http://schemas.openxmlformats.org/officeDocument/2006/relationships/hyperlink" Target="http://www.iana.org/go/rfc5932" TargetMode="External"/><Relationship Id="rId103" Type="http://schemas.openxmlformats.org/officeDocument/2006/relationships/hyperlink" Target="http://www.iana.org/go/rfc5487" TargetMode="External"/><Relationship Id="rId124" Type="http://schemas.openxmlformats.org/officeDocument/2006/relationships/hyperlink" Target="http://www.iana.org/go/rfc5932" TargetMode="External"/><Relationship Id="rId70" Type="http://schemas.openxmlformats.org/officeDocument/2006/relationships/hyperlink" Target="http://www.iana.org/go/rfc5932" TargetMode="External"/><Relationship Id="rId91" Type="http://schemas.openxmlformats.org/officeDocument/2006/relationships/hyperlink" Target="http://www.iana.org/go/rfc5288" TargetMode="External"/><Relationship Id="rId145" Type="http://schemas.openxmlformats.org/officeDocument/2006/relationships/hyperlink" Target="http://www.iana.org/go/rfc4492" TargetMode="External"/><Relationship Id="rId166" Type="http://schemas.openxmlformats.org/officeDocument/2006/relationships/hyperlink" Target="http://www.iana.org/go/rfc5289" TargetMode="External"/><Relationship Id="rId187" Type="http://schemas.openxmlformats.org/officeDocument/2006/relationships/hyperlink" Target="http://www.iana.org/go/rfc6209" TargetMode="External"/><Relationship Id="rId1" Type="http://schemas.openxmlformats.org/officeDocument/2006/relationships/hyperlink" Target="http://www.iana.org/go/rfc5246" TargetMode="External"/><Relationship Id="rId212" Type="http://schemas.openxmlformats.org/officeDocument/2006/relationships/hyperlink" Target="http://www.iana.org/go/rfc6209" TargetMode="External"/><Relationship Id="rId233" Type="http://schemas.openxmlformats.org/officeDocument/2006/relationships/hyperlink" Target="http://www.iana.org/go/rfc6209" TargetMode="External"/><Relationship Id="rId254" Type="http://schemas.openxmlformats.org/officeDocument/2006/relationships/hyperlink" Target="http://www.iana.org/go/rfc6367" TargetMode="External"/><Relationship Id="rId28" Type="http://schemas.openxmlformats.org/officeDocument/2006/relationships/hyperlink" Target="http://www.iana.org/go/rfc2712" TargetMode="External"/><Relationship Id="rId49" Type="http://schemas.openxmlformats.org/officeDocument/2006/relationships/hyperlink" Target="http://www.iana.org/go/rfc5246" TargetMode="External"/><Relationship Id="rId114" Type="http://schemas.openxmlformats.org/officeDocument/2006/relationships/hyperlink" Target="http://www.iana.org/go/rfc5487" TargetMode="External"/><Relationship Id="rId275" Type="http://schemas.openxmlformats.org/officeDocument/2006/relationships/hyperlink" Target="http://www.iana.org/go/rfc6367" TargetMode="External"/><Relationship Id="rId296" Type="http://schemas.openxmlformats.org/officeDocument/2006/relationships/hyperlink" Target="http://www.iana.org/go/rfc7251" TargetMode="External"/><Relationship Id="rId300" Type="http://schemas.openxmlformats.org/officeDocument/2006/relationships/hyperlink" Target="http://www.iana.org/go/draft-ietf-tls-chacha20-poly1305" TargetMode="External"/><Relationship Id="rId60" Type="http://schemas.openxmlformats.org/officeDocument/2006/relationships/hyperlink" Target="http://www.iana.org/go/rfc5932" TargetMode="External"/><Relationship Id="rId81" Type="http://schemas.openxmlformats.org/officeDocument/2006/relationships/hyperlink" Target="http://www.iana.org/go/rfc4279" TargetMode="External"/><Relationship Id="rId135" Type="http://schemas.openxmlformats.org/officeDocument/2006/relationships/hyperlink" Target="http://www.iana.org/go/rfc4492" TargetMode="External"/><Relationship Id="rId156" Type="http://schemas.openxmlformats.org/officeDocument/2006/relationships/hyperlink" Target="http://www.iana.org/go/rfc5054" TargetMode="External"/><Relationship Id="rId177" Type="http://schemas.openxmlformats.org/officeDocument/2006/relationships/hyperlink" Target="http://www.iana.org/go/rfc5489" TargetMode="External"/><Relationship Id="rId198" Type="http://schemas.openxmlformats.org/officeDocument/2006/relationships/hyperlink" Target="http://www.iana.org/go/rfc6209" TargetMode="External"/><Relationship Id="rId202" Type="http://schemas.openxmlformats.org/officeDocument/2006/relationships/hyperlink" Target="http://www.iana.org/go/rfc6209" TargetMode="External"/><Relationship Id="rId223" Type="http://schemas.openxmlformats.org/officeDocument/2006/relationships/hyperlink" Target="http://www.iana.org/go/rfc6209" TargetMode="External"/><Relationship Id="rId244" Type="http://schemas.openxmlformats.org/officeDocument/2006/relationships/hyperlink" Target="http://www.iana.org/go/rfc6367" TargetMode="External"/><Relationship Id="rId18" Type="http://schemas.openxmlformats.org/officeDocument/2006/relationships/hyperlink" Target="http://www.iana.org/go/rfc4346" TargetMode="External"/><Relationship Id="rId39" Type="http://schemas.openxmlformats.org/officeDocument/2006/relationships/hyperlink" Target="http://www.iana.org/go/rfc5246" TargetMode="External"/><Relationship Id="rId265" Type="http://schemas.openxmlformats.org/officeDocument/2006/relationships/hyperlink" Target="http://www.iana.org/go/rfc6367" TargetMode="External"/><Relationship Id="rId286" Type="http://schemas.openxmlformats.org/officeDocument/2006/relationships/hyperlink" Target="http://www.iana.org/go/rfc6655" TargetMode="External"/><Relationship Id="rId50" Type="http://schemas.openxmlformats.org/officeDocument/2006/relationships/hyperlink" Target="http://www.iana.org/go/rfc5246" TargetMode="External"/><Relationship Id="rId104" Type="http://schemas.openxmlformats.org/officeDocument/2006/relationships/hyperlink" Target="http://www.iana.org/go/rfc5487" TargetMode="External"/><Relationship Id="rId125" Type="http://schemas.openxmlformats.org/officeDocument/2006/relationships/hyperlink" Target="http://www.iana.org/go/rfc5932" TargetMode="External"/><Relationship Id="rId146" Type="http://schemas.openxmlformats.org/officeDocument/2006/relationships/hyperlink" Target="http://www.iana.org/go/rfc4492" TargetMode="External"/><Relationship Id="rId167" Type="http://schemas.openxmlformats.org/officeDocument/2006/relationships/hyperlink" Target="http://www.iana.org/go/rfc5289" TargetMode="External"/><Relationship Id="rId188" Type="http://schemas.openxmlformats.org/officeDocument/2006/relationships/hyperlink" Target="http://www.iana.org/go/rfc6209" TargetMode="External"/><Relationship Id="rId71" Type="http://schemas.openxmlformats.org/officeDocument/2006/relationships/hyperlink" Target="http://www.iana.org/go/rfc5932" TargetMode="External"/><Relationship Id="rId92" Type="http://schemas.openxmlformats.org/officeDocument/2006/relationships/hyperlink" Target="http://www.iana.org/go/rfc5288" TargetMode="External"/><Relationship Id="rId213" Type="http://schemas.openxmlformats.org/officeDocument/2006/relationships/hyperlink" Target="http://www.iana.org/go/rfc6209" TargetMode="External"/><Relationship Id="rId234" Type="http://schemas.openxmlformats.org/officeDocument/2006/relationships/hyperlink" Target="http://www.iana.org/go/rfc6209" TargetMode="External"/><Relationship Id="rId2" Type="http://schemas.openxmlformats.org/officeDocument/2006/relationships/hyperlink" Target="http://www.iana.org/go/rfc5246" TargetMode="External"/><Relationship Id="rId29" Type="http://schemas.openxmlformats.org/officeDocument/2006/relationships/hyperlink" Target="http://www.iana.org/go/rfc2712" TargetMode="External"/><Relationship Id="rId255" Type="http://schemas.openxmlformats.org/officeDocument/2006/relationships/hyperlink" Target="http://www.iana.org/go/rfc6367" TargetMode="External"/><Relationship Id="rId276" Type="http://schemas.openxmlformats.org/officeDocument/2006/relationships/hyperlink" Target="http://www.iana.org/go/rfc6367" TargetMode="External"/><Relationship Id="rId297" Type="http://schemas.openxmlformats.org/officeDocument/2006/relationships/hyperlink" Target="http://www.iana.org/go/rfc7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5"/>
  <sheetViews>
    <sheetView rightToLeft="1" tabSelected="1" topLeftCell="G289" workbookViewId="0">
      <selection activeCell="P2" sqref="P2:P325"/>
    </sheetView>
  </sheetViews>
  <sheetFormatPr defaultColWidth="37.625" defaultRowHeight="14.25"/>
  <cols>
    <col min="2" max="2" width="58.875" customWidth="1"/>
    <col min="5" max="5" width="14.375" bestFit="1" customWidth="1"/>
    <col min="6" max="6" width="8.5" bestFit="1" customWidth="1"/>
    <col min="7" max="7" width="20.5" bestFit="1" customWidth="1"/>
    <col min="8" max="8" width="8" bestFit="1" customWidth="1"/>
    <col min="9" max="9" width="6.75" bestFit="1" customWidth="1"/>
    <col min="10" max="10" width="9.375" bestFit="1" customWidth="1"/>
    <col min="11" max="11" width="7.625" bestFit="1" customWidth="1"/>
    <col min="12" max="12" width="5.5" bestFit="1" customWidth="1"/>
    <col min="13" max="13" width="23" bestFit="1" customWidth="1"/>
    <col min="15" max="15" width="40.25" customWidth="1"/>
  </cols>
  <sheetData>
    <row r="1" spans="1:16">
      <c r="A1" t="s">
        <v>673</v>
      </c>
      <c r="B1" t="s">
        <v>674</v>
      </c>
      <c r="C1" t="s">
        <v>675</v>
      </c>
      <c r="E1" t="s">
        <v>679</v>
      </c>
      <c r="F1" t="s">
        <v>681</v>
      </c>
      <c r="G1" t="s">
        <v>684</v>
      </c>
      <c r="H1" t="s">
        <v>683</v>
      </c>
      <c r="I1" t="s">
        <v>676</v>
      </c>
      <c r="J1" t="s">
        <v>677</v>
      </c>
      <c r="K1" t="s">
        <v>678</v>
      </c>
      <c r="L1" t="s">
        <v>680</v>
      </c>
      <c r="M1" t="s">
        <v>682</v>
      </c>
      <c r="N1" t="s">
        <v>694</v>
      </c>
      <c r="O1" t="s">
        <v>695</v>
      </c>
      <c r="P1" t="s">
        <v>696</v>
      </c>
    </row>
    <row r="2" spans="1:16" ht="15.75">
      <c r="A2" s="1" t="s">
        <v>0</v>
      </c>
      <c r="B2" s="2" t="s">
        <v>1</v>
      </c>
      <c r="C2" s="3" t="s">
        <v>2</v>
      </c>
      <c r="D2" t="str">
        <f>"0x"&amp; SUBSTITUTE(SUBSTITUTE(A2, "0x", ""), ",", "")</f>
        <v>0x0000</v>
      </c>
      <c r="E2" t="str">
        <f>MID(B2,I2+1,J2-I2-1)</f>
        <v>NULL</v>
      </c>
      <c r="F2" t="str">
        <f>RIGHT(M2,LEN(M2)-FIND("|",SUBSTITUTE(M2,"_","|",LEN(M2)-LEN(SUBSTITUTE(M2,"_","")))))</f>
        <v>NULL</v>
      </c>
      <c r="G2" t="s">
        <v>685</v>
      </c>
      <c r="H2" t="str">
        <f>RIGHT(B2,LEN(B2)-FIND("|",SUBSTITUTE(B2,"_","|",LEN(B2)-LEN(SUBSTITUTE(B2,"_","")))))</f>
        <v>NULL</v>
      </c>
      <c r="I2" s="4">
        <f>FIND(CHAR(1),SUBSTITUTE(B2,"_",CHAR(1),1))</f>
        <v>4</v>
      </c>
      <c r="J2" s="4">
        <f>FIND(CHAR(1),SUBSTITUTE(B2,"_",CHAR(1),2))</f>
        <v>9</v>
      </c>
      <c r="K2" s="4">
        <f>FIND(CHAR(1),SUBSTITUTE(B2,"_",CHAR(1),3))</f>
        <v>14</v>
      </c>
      <c r="L2">
        <f>FIND("WITH",B2,1)</f>
        <v>10</v>
      </c>
      <c r="M2" t="str">
        <f>LEFT(B2,L2-2)</f>
        <v>TLS_NULL</v>
      </c>
      <c r="N2" t="str">
        <f>"static const SSLCipherSuite Cipher" &amp; ROW()-1 &amp; " = SSLCipherSuite(" &amp; D2 &amp;", SSL_KEYX_" &amp; E2 &amp; ", SSL_AUTH_" &amp; F2 &amp;", SSL_SYM_" &amp; G2 &amp; ", SSL_HASH_" &amp; H2 &amp; ", """ &amp; B2 &amp; """);"</f>
        <v>static const SSLCipherSuite Cipher1 = SSLCipherSuite(0x0000, SSL_KEYX_NULL, SSL_AUTH_NULL, SSL_SYM_NULL, SSL_HASH_NULL, "TLS_NULL_WITH_NULL_NULL");</v>
      </c>
      <c r="O2" t="str">
        <f>"result[" &amp; D2 &amp; "] = (SSLCipherSuite*)&amp;Cipher" &amp; ROW()-1 &amp; ";"</f>
        <v>result[0x0000] = (SSLCipherSuite*)&amp;Cipher1;</v>
      </c>
      <c r="P2" t="str">
        <f>"result[""" &amp; B2 &amp; """] = (SSLCipherSuite*)&amp;Cipher" &amp; ROW()-1 &amp; ";"</f>
        <v>result["TLS_NULL_WITH_NULL_NULL"] = (SSLCipherSuite*)&amp;Cipher1;</v>
      </c>
    </row>
    <row r="3" spans="1:16" ht="15.75">
      <c r="A3" s="1" t="s">
        <v>3</v>
      </c>
      <c r="B3" s="2" t="s">
        <v>4</v>
      </c>
      <c r="C3" s="3" t="s">
        <v>2</v>
      </c>
      <c r="D3" t="str">
        <f t="shared" ref="D3:D66" si="0">"0x"&amp; SUBSTITUTE(SUBSTITUTE(A3, "0x", ""), ",", "")</f>
        <v>0x0001</v>
      </c>
      <c r="E3" t="str">
        <f>MID(B3,I3+1,J3-I3-1)</f>
        <v>RSA</v>
      </c>
      <c r="F3" t="str">
        <f t="shared" ref="F3:F66" si="1">RIGHT(M3,LEN(M3)-FIND("|",SUBSTITUTE(M3,"_","|",LEN(M3)-LEN(SUBSTITUTE(M3,"_","")))))</f>
        <v>RSA</v>
      </c>
      <c r="G3" t="str">
        <f>MID(B3,SEARCH("WITH",B3)+4+1,SEARCH(H3,B3)-SEARCH("WITH",B3)-6)</f>
        <v>NULL</v>
      </c>
      <c r="H3" t="str">
        <f t="shared" ref="H3:H66" si="2">RIGHT(B3,LEN(B3)-FIND("|",SUBSTITUTE(B3,"_","|",LEN(B3)-LEN(SUBSTITUTE(B3,"_","")))))</f>
        <v>MD5</v>
      </c>
      <c r="I3" s="4">
        <f t="shared" ref="I3:I18" si="3">FIND(CHAR(1),SUBSTITUTE(B3,"_",CHAR(1),1))</f>
        <v>4</v>
      </c>
      <c r="J3" s="4">
        <f t="shared" ref="J3:J18" si="4">FIND(CHAR(1),SUBSTITUTE(B3,"_",CHAR(1),2))</f>
        <v>8</v>
      </c>
      <c r="K3" s="4">
        <f t="shared" ref="K3:K18" si="5">FIND(CHAR(1),SUBSTITUTE(B3,"_",CHAR(1),3))</f>
        <v>13</v>
      </c>
      <c r="L3">
        <f t="shared" ref="L3:L66" si="6">FIND("WITH",B3,1)</f>
        <v>9</v>
      </c>
      <c r="M3" t="str">
        <f>LEFT(B3,L3-2)</f>
        <v>TLS_RSA</v>
      </c>
      <c r="N3" t="str">
        <f t="shared" ref="N3:N66" si="7">"static const SSLCipherSuite Cipher" &amp; ROW()-1 &amp; " = SSLCipherSuite(" &amp; D3 &amp;", SSL_KEYX_" &amp; E3 &amp; ", SSL_AUTH_" &amp; F3 &amp;", SSL_SYM_" &amp; G3 &amp; ", SSL_HASH_" &amp; H3 &amp; ", """ &amp; B3 &amp; """);"</f>
        <v>static const SSLCipherSuite Cipher2 = SSLCipherSuite(0x0001, SSL_KEYX_RSA, SSL_AUTH_RSA, SSL_SYM_NULL, SSL_HASH_MD5, "TLS_RSA_WITH_NULL_MD5");</v>
      </c>
      <c r="O3" t="str">
        <f t="shared" ref="O3:O66" si="8">"result[" &amp; D3 &amp; "] = (SSLCipherSuite*)&amp;Cipher" &amp; ROW()-1 &amp; ";"</f>
        <v>result[0x0001] = (SSLCipherSuite*)&amp;Cipher2;</v>
      </c>
      <c r="P3" t="str">
        <f t="shared" ref="P3:P66" si="9">"result[""" &amp; B3 &amp; """] = (SSLCipherSuite*)&amp;Cipher" &amp; ROW()-1 &amp; ";"</f>
        <v>result["TLS_RSA_WITH_NULL_MD5"] = (SSLCipherSuite*)&amp;Cipher2;</v>
      </c>
    </row>
    <row r="4" spans="1:16" ht="15.75">
      <c r="A4" s="1" t="s">
        <v>5</v>
      </c>
      <c r="B4" s="2" t="s">
        <v>6</v>
      </c>
      <c r="C4" s="3" t="s">
        <v>2</v>
      </c>
      <c r="D4" t="str">
        <f t="shared" si="0"/>
        <v>0x0002</v>
      </c>
      <c r="E4" t="str">
        <f>MID(B4,I4+1,J4-I4-1)</f>
        <v>RSA</v>
      </c>
      <c r="F4" t="str">
        <f t="shared" si="1"/>
        <v>RSA</v>
      </c>
      <c r="G4" t="str">
        <f>MID(B4,SEARCH("WITH",B4)+4+1,SEARCH(H4,B4)-SEARCH("WITH",B4)-6)</f>
        <v>NULL</v>
      </c>
      <c r="H4" t="str">
        <f t="shared" si="2"/>
        <v>SHA</v>
      </c>
      <c r="I4" s="4">
        <f t="shared" si="3"/>
        <v>4</v>
      </c>
      <c r="J4" s="4">
        <f t="shared" si="4"/>
        <v>8</v>
      </c>
      <c r="K4" s="4">
        <f t="shared" si="5"/>
        <v>13</v>
      </c>
      <c r="L4">
        <f t="shared" si="6"/>
        <v>9</v>
      </c>
      <c r="M4" t="str">
        <f>LEFT(B4,L4-2)</f>
        <v>TLS_RSA</v>
      </c>
      <c r="N4" t="str">
        <f t="shared" si="7"/>
        <v>static const SSLCipherSuite Cipher3 = SSLCipherSuite(0x0002, SSL_KEYX_RSA, SSL_AUTH_RSA, SSL_SYM_NULL, SSL_HASH_SHA, "TLS_RSA_WITH_NULL_SHA");</v>
      </c>
      <c r="O4" t="str">
        <f t="shared" si="8"/>
        <v>result[0x0002] = (SSLCipherSuite*)&amp;Cipher3;</v>
      </c>
      <c r="P4" t="str">
        <f t="shared" si="9"/>
        <v>result["TLS_RSA_WITH_NULL_SHA"] = (SSLCipherSuite*)&amp;Cipher3;</v>
      </c>
    </row>
    <row r="5" spans="1:16" ht="15.75">
      <c r="A5" s="1" t="s">
        <v>7</v>
      </c>
      <c r="B5" s="2" t="s">
        <v>8</v>
      </c>
      <c r="C5" s="2" t="s">
        <v>9</v>
      </c>
      <c r="D5" t="str">
        <f t="shared" si="0"/>
        <v>0x0003</v>
      </c>
      <c r="E5" t="str">
        <f>MID(B5,I5+1,J5-I5-1)</f>
        <v>RSA</v>
      </c>
      <c r="F5" t="s">
        <v>690</v>
      </c>
      <c r="G5" t="str">
        <f>MID(B5,SEARCH("WITH",B5)+4+1,SEARCH(H5,B5)-SEARCH("WITH",B5)-6)</f>
        <v>RC4_40</v>
      </c>
      <c r="H5" t="str">
        <f t="shared" si="2"/>
        <v>MD5</v>
      </c>
      <c r="I5" s="4">
        <f t="shared" si="3"/>
        <v>4</v>
      </c>
      <c r="J5" s="4">
        <f t="shared" si="4"/>
        <v>8</v>
      </c>
      <c r="K5" s="4">
        <f t="shared" si="5"/>
        <v>15</v>
      </c>
      <c r="L5">
        <f t="shared" si="6"/>
        <v>16</v>
      </c>
      <c r="M5" t="str">
        <f>LEFT(B5,L5-2)</f>
        <v>TLS_RSA_EXPORT</v>
      </c>
      <c r="N5" t="str">
        <f t="shared" si="7"/>
        <v>static const SSLCipherSuite Cipher4 = SSLCipherSuite(0x0003, SSL_KEYX_RSA, SSL_AUTH_RSA, SSL_SYM_RC4_40, SSL_HASH_MD5, "TLS_RSA_EXPORT_WITH_RC4_40_MD5");</v>
      </c>
      <c r="O5" t="str">
        <f t="shared" si="8"/>
        <v>result[0x0003] = (SSLCipherSuite*)&amp;Cipher4;</v>
      </c>
      <c r="P5" t="str">
        <f t="shared" si="9"/>
        <v>result["TLS_RSA_EXPORT_WITH_RC4_40_MD5"] = (SSLCipherSuite*)&amp;Cipher4;</v>
      </c>
    </row>
    <row r="6" spans="1:16" ht="15.75">
      <c r="A6" s="1" t="s">
        <v>10</v>
      </c>
      <c r="B6" s="2" t="s">
        <v>11</v>
      </c>
      <c r="C6" s="2" t="s">
        <v>12</v>
      </c>
      <c r="D6" t="str">
        <f t="shared" si="0"/>
        <v>0x0004</v>
      </c>
      <c r="E6" t="str">
        <f>MID(B6,I6+1,J6-I6-1)</f>
        <v>RSA</v>
      </c>
      <c r="F6" t="str">
        <f t="shared" si="1"/>
        <v>RSA</v>
      </c>
      <c r="G6" t="str">
        <f>MID(B6,SEARCH("WITH",B6)+4+1,SEARCH(H6,B6)-SEARCH("WITH",B6)-6)</f>
        <v>RC4_128</v>
      </c>
      <c r="H6" t="str">
        <f t="shared" si="2"/>
        <v>MD5</v>
      </c>
      <c r="I6" s="4">
        <f t="shared" si="3"/>
        <v>4</v>
      </c>
      <c r="J6" s="4">
        <f t="shared" si="4"/>
        <v>8</v>
      </c>
      <c r="K6" s="4">
        <f t="shared" si="5"/>
        <v>13</v>
      </c>
      <c r="L6">
        <f t="shared" si="6"/>
        <v>9</v>
      </c>
      <c r="M6" t="str">
        <f>LEFT(B6,L6-2)</f>
        <v>TLS_RSA</v>
      </c>
      <c r="N6" t="str">
        <f t="shared" si="7"/>
        <v>static const SSLCipherSuite Cipher5 = SSLCipherSuite(0x0004, SSL_KEYX_RSA, SSL_AUTH_RSA, SSL_SYM_RC4_128, SSL_HASH_MD5, "TLS_RSA_WITH_RC4_128_MD5");</v>
      </c>
      <c r="O6" t="str">
        <f t="shared" si="8"/>
        <v>result[0x0004] = (SSLCipherSuite*)&amp;Cipher5;</v>
      </c>
      <c r="P6" t="str">
        <f t="shared" si="9"/>
        <v>result["TLS_RSA_WITH_RC4_128_MD5"] = (SSLCipherSuite*)&amp;Cipher5;</v>
      </c>
    </row>
    <row r="7" spans="1:16" ht="15.75">
      <c r="A7" s="1" t="s">
        <v>13</v>
      </c>
      <c r="B7" s="2" t="s">
        <v>14</v>
      </c>
      <c r="C7" s="2" t="s">
        <v>12</v>
      </c>
      <c r="D7" t="str">
        <f t="shared" si="0"/>
        <v>0x0005</v>
      </c>
      <c r="E7" t="str">
        <f>MID(B7,I7+1,J7-I7-1)</f>
        <v>RSA</v>
      </c>
      <c r="F7" t="str">
        <f t="shared" si="1"/>
        <v>RSA</v>
      </c>
      <c r="G7" t="str">
        <f>MID(B7,SEARCH("WITH",B7)+4+1,SEARCH(H7,B7)-SEARCH("WITH",B7)-6)</f>
        <v>RC4_128</v>
      </c>
      <c r="H7" t="str">
        <f t="shared" si="2"/>
        <v>SHA</v>
      </c>
      <c r="I7" s="4">
        <f t="shared" si="3"/>
        <v>4</v>
      </c>
      <c r="J7" s="4">
        <f t="shared" si="4"/>
        <v>8</v>
      </c>
      <c r="K7" s="4">
        <f t="shared" si="5"/>
        <v>13</v>
      </c>
      <c r="L7">
        <f t="shared" si="6"/>
        <v>9</v>
      </c>
      <c r="M7" t="str">
        <f>LEFT(B7,L7-2)</f>
        <v>TLS_RSA</v>
      </c>
      <c r="N7" t="str">
        <f t="shared" si="7"/>
        <v>static const SSLCipherSuite Cipher6 = SSLCipherSuite(0x0005, SSL_KEYX_RSA, SSL_AUTH_RSA, SSL_SYM_RC4_128, SSL_HASH_SHA, "TLS_RSA_WITH_RC4_128_SHA");</v>
      </c>
      <c r="O7" t="str">
        <f t="shared" si="8"/>
        <v>result[0x0005] = (SSLCipherSuite*)&amp;Cipher6;</v>
      </c>
      <c r="P7" t="str">
        <f t="shared" si="9"/>
        <v>result["TLS_RSA_WITH_RC4_128_SHA"] = (SSLCipherSuite*)&amp;Cipher6;</v>
      </c>
    </row>
    <row r="8" spans="1:16" ht="15.75">
      <c r="A8" s="1" t="s">
        <v>15</v>
      </c>
      <c r="B8" s="2" t="s">
        <v>16</v>
      </c>
      <c r="C8" s="3" t="s">
        <v>17</v>
      </c>
      <c r="D8" t="str">
        <f t="shared" si="0"/>
        <v>0x0006</v>
      </c>
      <c r="E8" t="str">
        <f>MID(B8,I8+1,J8-I8-1)</f>
        <v>RSA</v>
      </c>
      <c r="F8" t="s">
        <v>690</v>
      </c>
      <c r="G8" t="str">
        <f>MID(B8,SEARCH("WITH",B8)+4+1,SEARCH(H8,B8)-SEARCH("WITH",B8)-6)</f>
        <v>RC2_CBC_40</v>
      </c>
      <c r="H8" t="str">
        <f t="shared" si="2"/>
        <v>MD5</v>
      </c>
      <c r="I8" s="4">
        <f t="shared" si="3"/>
        <v>4</v>
      </c>
      <c r="J8" s="4">
        <f t="shared" si="4"/>
        <v>8</v>
      </c>
      <c r="K8" s="4">
        <f t="shared" si="5"/>
        <v>15</v>
      </c>
      <c r="L8">
        <f t="shared" si="6"/>
        <v>16</v>
      </c>
      <c r="M8" t="str">
        <f>LEFT(B8,L8-2)</f>
        <v>TLS_RSA_EXPORT</v>
      </c>
      <c r="N8" t="str">
        <f t="shared" si="7"/>
        <v>static const SSLCipherSuite Cipher7 = SSLCipherSuite(0x0006, SSL_KEYX_RSA, SSL_AUTH_RSA, SSL_SYM_RC2_CBC_40, SSL_HASH_MD5, "TLS_RSA_EXPORT_WITH_RC2_CBC_40_MD5");</v>
      </c>
      <c r="O8" t="str">
        <f t="shared" si="8"/>
        <v>result[0x0006] = (SSLCipherSuite*)&amp;Cipher7;</v>
      </c>
      <c r="P8" t="str">
        <f t="shared" si="9"/>
        <v>result["TLS_RSA_EXPORT_WITH_RC2_CBC_40_MD5"] = (SSLCipherSuite*)&amp;Cipher7;</v>
      </c>
    </row>
    <row r="9" spans="1:16" ht="15.75">
      <c r="A9" s="1" t="s">
        <v>18</v>
      </c>
      <c r="B9" s="2" t="s">
        <v>19</v>
      </c>
      <c r="C9" s="3" t="s">
        <v>20</v>
      </c>
      <c r="D9" t="str">
        <f t="shared" si="0"/>
        <v>0x0007</v>
      </c>
      <c r="E9" t="str">
        <f>MID(B9,I9+1,J9-I9-1)</f>
        <v>RSA</v>
      </c>
      <c r="F9" t="str">
        <f t="shared" si="1"/>
        <v>RSA</v>
      </c>
      <c r="G9" t="str">
        <f>MID(B9,SEARCH("WITH",B9)+4+1,SEARCH(H9,B9)-SEARCH("WITH",B9)-6)</f>
        <v>IDEA_CBC</v>
      </c>
      <c r="H9" t="str">
        <f t="shared" si="2"/>
        <v>SHA</v>
      </c>
      <c r="I9" s="4">
        <f t="shared" si="3"/>
        <v>4</v>
      </c>
      <c r="J9" s="4">
        <f t="shared" si="4"/>
        <v>8</v>
      </c>
      <c r="K9" s="4">
        <f t="shared" si="5"/>
        <v>13</v>
      </c>
      <c r="L9">
        <f t="shared" si="6"/>
        <v>9</v>
      </c>
      <c r="M9" t="str">
        <f>LEFT(B9,L9-2)</f>
        <v>TLS_RSA</v>
      </c>
      <c r="N9" t="str">
        <f t="shared" si="7"/>
        <v>static const SSLCipherSuite Cipher8 = SSLCipherSuite(0x0007, SSL_KEYX_RSA, SSL_AUTH_RSA, SSL_SYM_IDEA_CBC, SSL_HASH_SHA, "TLS_RSA_WITH_IDEA_CBC_SHA");</v>
      </c>
      <c r="O9" t="str">
        <f t="shared" si="8"/>
        <v>result[0x0007] = (SSLCipherSuite*)&amp;Cipher8;</v>
      </c>
      <c r="P9" t="str">
        <f t="shared" si="9"/>
        <v>result["TLS_RSA_WITH_IDEA_CBC_SHA"] = (SSLCipherSuite*)&amp;Cipher8;</v>
      </c>
    </row>
    <row r="10" spans="1:16" ht="15.75">
      <c r="A10" s="1" t="s">
        <v>21</v>
      </c>
      <c r="B10" s="2" t="s">
        <v>22</v>
      </c>
      <c r="C10" s="3" t="s">
        <v>17</v>
      </c>
      <c r="D10" t="str">
        <f t="shared" si="0"/>
        <v>0x0008</v>
      </c>
      <c r="E10" t="str">
        <f>MID(B10,I10+1,J10-I10-1)</f>
        <v>RSA</v>
      </c>
      <c r="F10" t="s">
        <v>690</v>
      </c>
      <c r="G10" t="str">
        <f>MID(B10,SEARCH("WITH",B10)+4+1,SEARCH(H10,B10)-SEARCH("WITH",B10)-6)</f>
        <v>DES40_CBC</v>
      </c>
      <c r="H10" t="str">
        <f t="shared" si="2"/>
        <v>SHA</v>
      </c>
      <c r="I10" s="4">
        <f t="shared" si="3"/>
        <v>4</v>
      </c>
      <c r="J10" s="4">
        <f t="shared" si="4"/>
        <v>8</v>
      </c>
      <c r="K10" s="4">
        <f t="shared" si="5"/>
        <v>15</v>
      </c>
      <c r="L10">
        <f t="shared" si="6"/>
        <v>16</v>
      </c>
      <c r="M10" t="str">
        <f>LEFT(B10,L10-2)</f>
        <v>TLS_RSA_EXPORT</v>
      </c>
      <c r="N10" t="str">
        <f t="shared" si="7"/>
        <v>static const SSLCipherSuite Cipher9 = SSLCipherSuite(0x0008, SSL_KEYX_RSA, SSL_AUTH_RSA, SSL_SYM_DES40_CBC, SSL_HASH_SHA, "TLS_RSA_EXPORT_WITH_DES40_CBC_SHA");</v>
      </c>
      <c r="O10" t="str">
        <f t="shared" si="8"/>
        <v>result[0x0008] = (SSLCipherSuite*)&amp;Cipher9;</v>
      </c>
      <c r="P10" t="str">
        <f t="shared" si="9"/>
        <v>result["TLS_RSA_EXPORT_WITH_DES40_CBC_SHA"] = (SSLCipherSuite*)&amp;Cipher9;</v>
      </c>
    </row>
    <row r="11" spans="1:16" ht="15.75">
      <c r="A11" s="1" t="s">
        <v>23</v>
      </c>
      <c r="B11" s="2" t="s">
        <v>24</v>
      </c>
      <c r="C11" s="3" t="s">
        <v>20</v>
      </c>
      <c r="D11" t="str">
        <f t="shared" si="0"/>
        <v>0x0009</v>
      </c>
      <c r="E11" t="str">
        <f>MID(B11,I11+1,J11-I11-1)</f>
        <v>RSA</v>
      </c>
      <c r="F11" t="str">
        <f t="shared" si="1"/>
        <v>RSA</v>
      </c>
      <c r="G11" t="str">
        <f>MID(B11,SEARCH("WITH",B11)+4+1,SEARCH(H11,B11)-SEARCH("WITH",B11)-6)</f>
        <v>DES_CBC</v>
      </c>
      <c r="H11" t="str">
        <f t="shared" si="2"/>
        <v>SHA</v>
      </c>
      <c r="I11" s="4">
        <f t="shared" si="3"/>
        <v>4</v>
      </c>
      <c r="J11" s="4">
        <f t="shared" si="4"/>
        <v>8</v>
      </c>
      <c r="K11" s="4">
        <f t="shared" si="5"/>
        <v>13</v>
      </c>
      <c r="L11">
        <f t="shared" si="6"/>
        <v>9</v>
      </c>
      <c r="M11" t="str">
        <f>LEFT(B11,L11-2)</f>
        <v>TLS_RSA</v>
      </c>
      <c r="N11" t="str">
        <f t="shared" si="7"/>
        <v>static const SSLCipherSuite Cipher10 = SSLCipherSuite(0x0009, SSL_KEYX_RSA, SSL_AUTH_RSA, SSL_SYM_DES_CBC, SSL_HASH_SHA, "TLS_RSA_WITH_DES_CBC_SHA");</v>
      </c>
      <c r="O11" t="str">
        <f t="shared" si="8"/>
        <v>result[0x0009] = (SSLCipherSuite*)&amp;Cipher10;</v>
      </c>
      <c r="P11" t="str">
        <f t="shared" si="9"/>
        <v>result["TLS_RSA_WITH_DES_CBC_SHA"] = (SSLCipherSuite*)&amp;Cipher10;</v>
      </c>
    </row>
    <row r="12" spans="1:16" ht="15.75">
      <c r="A12" s="1" t="s">
        <v>25</v>
      </c>
      <c r="B12" s="2" t="s">
        <v>26</v>
      </c>
      <c r="C12" s="3" t="s">
        <v>2</v>
      </c>
      <c r="D12" t="str">
        <f t="shared" si="0"/>
        <v>0x000A</v>
      </c>
      <c r="E12" t="str">
        <f>MID(B12,I12+1,J12-I12-1)</f>
        <v>RSA</v>
      </c>
      <c r="F12" t="str">
        <f t="shared" si="1"/>
        <v>RSA</v>
      </c>
      <c r="G12" t="str">
        <f>MID(B12,SEARCH("WITH",B12)+4+1,SEARCH(H12,B12)-SEARCH("WITH",B12)-6)</f>
        <v>3DES_EDE_CBC</v>
      </c>
      <c r="H12" t="str">
        <f t="shared" si="2"/>
        <v>SHA</v>
      </c>
      <c r="I12" s="4">
        <f t="shared" si="3"/>
        <v>4</v>
      </c>
      <c r="J12" s="4">
        <f t="shared" si="4"/>
        <v>8</v>
      </c>
      <c r="K12" s="4">
        <f t="shared" si="5"/>
        <v>13</v>
      </c>
      <c r="L12">
        <f t="shared" si="6"/>
        <v>9</v>
      </c>
      <c r="M12" t="str">
        <f>LEFT(B12,L12-2)</f>
        <v>TLS_RSA</v>
      </c>
      <c r="N12" t="str">
        <f t="shared" si="7"/>
        <v>static const SSLCipherSuite Cipher11 = SSLCipherSuite(0x000A, SSL_KEYX_RSA, SSL_AUTH_RSA, SSL_SYM_3DES_EDE_CBC, SSL_HASH_SHA, "TLS_RSA_WITH_3DES_EDE_CBC_SHA");</v>
      </c>
      <c r="O12" t="str">
        <f t="shared" si="8"/>
        <v>result[0x000A] = (SSLCipherSuite*)&amp;Cipher11;</v>
      </c>
      <c r="P12" t="str">
        <f t="shared" si="9"/>
        <v>result["TLS_RSA_WITH_3DES_EDE_CBC_SHA"] = (SSLCipherSuite*)&amp;Cipher11;</v>
      </c>
    </row>
    <row r="13" spans="1:16" ht="15.75">
      <c r="A13" s="1" t="s">
        <v>27</v>
      </c>
      <c r="B13" s="2" t="s">
        <v>28</v>
      </c>
      <c r="C13" s="3" t="s">
        <v>17</v>
      </c>
      <c r="D13" t="str">
        <f t="shared" si="0"/>
        <v>0x000B</v>
      </c>
      <c r="E13" t="str">
        <f>MID(B13,I13+1,J13-I13-1)</f>
        <v>DH</v>
      </c>
      <c r="F13" t="s">
        <v>691</v>
      </c>
      <c r="G13" t="str">
        <f>MID(B13,SEARCH("WITH",B13)+4+1,SEARCH(H13,B13)-SEARCH("WITH",B13)-6)</f>
        <v>DES40_CBC</v>
      </c>
      <c r="H13" t="str">
        <f t="shared" si="2"/>
        <v>SHA</v>
      </c>
      <c r="I13" s="4">
        <f t="shared" si="3"/>
        <v>4</v>
      </c>
      <c r="J13" s="4">
        <f t="shared" si="4"/>
        <v>7</v>
      </c>
      <c r="K13" s="4">
        <f t="shared" si="5"/>
        <v>11</v>
      </c>
      <c r="L13">
        <f t="shared" si="6"/>
        <v>19</v>
      </c>
      <c r="M13" t="str">
        <f>LEFT(B13,L13-2)</f>
        <v>TLS_DH_DSS_EXPORT</v>
      </c>
      <c r="N13" t="str">
        <f t="shared" si="7"/>
        <v>static const SSLCipherSuite Cipher12 = SSLCipherSuite(0x000B, SSL_KEYX_DH, SSL_AUTH_DSS, SSL_SYM_DES40_CBC, SSL_HASH_SHA, "TLS_DH_DSS_EXPORT_WITH_DES40_CBC_SHA");</v>
      </c>
      <c r="O13" t="str">
        <f t="shared" si="8"/>
        <v>result[0x000B] = (SSLCipherSuite*)&amp;Cipher12;</v>
      </c>
      <c r="P13" t="str">
        <f t="shared" si="9"/>
        <v>result["TLS_DH_DSS_EXPORT_WITH_DES40_CBC_SHA"] = (SSLCipherSuite*)&amp;Cipher12;</v>
      </c>
    </row>
    <row r="14" spans="1:16" ht="15.75">
      <c r="A14" s="1" t="s">
        <v>29</v>
      </c>
      <c r="B14" s="2" t="s">
        <v>30</v>
      </c>
      <c r="C14" s="3" t="s">
        <v>20</v>
      </c>
      <c r="D14" t="str">
        <f t="shared" si="0"/>
        <v>0x000C</v>
      </c>
      <c r="E14" t="str">
        <f>MID(B14,I14+1,J14-I14-1)</f>
        <v>DH</v>
      </c>
      <c r="F14" t="str">
        <f t="shared" si="1"/>
        <v>DSS</v>
      </c>
      <c r="G14" t="str">
        <f>MID(B14,SEARCH("WITH",B14)+4+1,SEARCH(H14,B14)-SEARCH("WITH",B14)-6)</f>
        <v>DES_CBC</v>
      </c>
      <c r="H14" t="str">
        <f t="shared" si="2"/>
        <v>SHA</v>
      </c>
      <c r="I14" s="4">
        <f t="shared" si="3"/>
        <v>4</v>
      </c>
      <c r="J14" s="4">
        <f t="shared" si="4"/>
        <v>7</v>
      </c>
      <c r="K14" s="4">
        <f t="shared" si="5"/>
        <v>11</v>
      </c>
      <c r="L14">
        <f t="shared" si="6"/>
        <v>12</v>
      </c>
      <c r="M14" t="str">
        <f>LEFT(B14,L14-2)</f>
        <v>TLS_DH_DSS</v>
      </c>
      <c r="N14" t="str">
        <f t="shared" si="7"/>
        <v>static const SSLCipherSuite Cipher13 = SSLCipherSuite(0x000C, SSL_KEYX_DH, SSL_AUTH_DSS, SSL_SYM_DES_CBC, SSL_HASH_SHA, "TLS_DH_DSS_WITH_DES_CBC_SHA");</v>
      </c>
      <c r="O14" t="str">
        <f t="shared" si="8"/>
        <v>result[0x000C] = (SSLCipherSuite*)&amp;Cipher13;</v>
      </c>
      <c r="P14" t="str">
        <f t="shared" si="9"/>
        <v>result["TLS_DH_DSS_WITH_DES_CBC_SHA"] = (SSLCipherSuite*)&amp;Cipher13;</v>
      </c>
    </row>
    <row r="15" spans="1:16" ht="15.75">
      <c r="A15" s="1" t="s">
        <v>31</v>
      </c>
      <c r="B15" s="2" t="s">
        <v>32</v>
      </c>
      <c r="C15" s="3" t="s">
        <v>2</v>
      </c>
      <c r="D15" t="str">
        <f t="shared" si="0"/>
        <v>0x000D</v>
      </c>
      <c r="E15" t="str">
        <f>MID(B15,I15+1,J15-I15-1)</f>
        <v>DH</v>
      </c>
      <c r="F15" t="str">
        <f t="shared" si="1"/>
        <v>DSS</v>
      </c>
      <c r="G15" t="str">
        <f>MID(B15,SEARCH("WITH",B15)+4+1,SEARCH(H15,B15)-SEARCH("WITH",B15)-6)</f>
        <v>3DES_EDE_CBC</v>
      </c>
      <c r="H15" t="str">
        <f t="shared" si="2"/>
        <v>SHA</v>
      </c>
      <c r="I15" s="4">
        <f t="shared" si="3"/>
        <v>4</v>
      </c>
      <c r="J15" s="4">
        <f t="shared" si="4"/>
        <v>7</v>
      </c>
      <c r="K15" s="4">
        <f t="shared" si="5"/>
        <v>11</v>
      </c>
      <c r="L15">
        <f t="shared" si="6"/>
        <v>12</v>
      </c>
      <c r="M15" t="str">
        <f>LEFT(B15,L15-2)</f>
        <v>TLS_DH_DSS</v>
      </c>
      <c r="N15" t="str">
        <f t="shared" si="7"/>
        <v>static const SSLCipherSuite Cipher14 = SSLCipherSuite(0x000D, SSL_KEYX_DH, SSL_AUTH_DSS, SSL_SYM_3DES_EDE_CBC, SSL_HASH_SHA, "TLS_DH_DSS_WITH_3DES_EDE_CBC_SHA");</v>
      </c>
      <c r="O15" t="str">
        <f t="shared" si="8"/>
        <v>result[0x000D] = (SSLCipherSuite*)&amp;Cipher14;</v>
      </c>
      <c r="P15" t="str">
        <f t="shared" si="9"/>
        <v>result["TLS_DH_DSS_WITH_3DES_EDE_CBC_SHA"] = (SSLCipherSuite*)&amp;Cipher14;</v>
      </c>
    </row>
    <row r="16" spans="1:16" ht="15.75">
      <c r="A16" s="1" t="s">
        <v>33</v>
      </c>
      <c r="B16" s="2" t="s">
        <v>34</v>
      </c>
      <c r="C16" s="3" t="s">
        <v>17</v>
      </c>
      <c r="D16" t="str">
        <f t="shared" si="0"/>
        <v>0x000E</v>
      </c>
      <c r="E16" t="str">
        <f>MID(B16,I16+1,J16-I16-1)</f>
        <v>DH</v>
      </c>
      <c r="F16" t="s">
        <v>690</v>
      </c>
      <c r="G16" t="str">
        <f>MID(B16,SEARCH("WITH",B16)+4+1,SEARCH(H16,B16)-SEARCH("WITH",B16)-6)</f>
        <v>DES40_CBC</v>
      </c>
      <c r="H16" t="str">
        <f t="shared" si="2"/>
        <v>SHA</v>
      </c>
      <c r="I16" s="4">
        <f t="shared" si="3"/>
        <v>4</v>
      </c>
      <c r="J16" s="4">
        <f t="shared" si="4"/>
        <v>7</v>
      </c>
      <c r="K16" s="4">
        <f t="shared" si="5"/>
        <v>11</v>
      </c>
      <c r="L16">
        <f t="shared" si="6"/>
        <v>19</v>
      </c>
      <c r="M16" t="str">
        <f>LEFT(B16,L16-2)</f>
        <v>TLS_DH_RSA_EXPORT</v>
      </c>
      <c r="N16" t="str">
        <f t="shared" si="7"/>
        <v>static const SSLCipherSuite Cipher15 = SSLCipherSuite(0x000E, SSL_KEYX_DH, SSL_AUTH_RSA, SSL_SYM_DES40_CBC, SSL_HASH_SHA, "TLS_DH_RSA_EXPORT_WITH_DES40_CBC_SHA");</v>
      </c>
      <c r="O16" t="str">
        <f t="shared" si="8"/>
        <v>result[0x000E] = (SSLCipherSuite*)&amp;Cipher15;</v>
      </c>
      <c r="P16" t="str">
        <f t="shared" si="9"/>
        <v>result["TLS_DH_RSA_EXPORT_WITH_DES40_CBC_SHA"] = (SSLCipherSuite*)&amp;Cipher15;</v>
      </c>
    </row>
    <row r="17" spans="1:16" ht="15.75">
      <c r="A17" s="1" t="s">
        <v>35</v>
      </c>
      <c r="B17" s="2" t="s">
        <v>36</v>
      </c>
      <c r="C17" s="3" t="s">
        <v>20</v>
      </c>
      <c r="D17" t="str">
        <f t="shared" si="0"/>
        <v>0x000F</v>
      </c>
      <c r="E17" t="str">
        <f>MID(B17,I17+1,J17-I17-1)</f>
        <v>DH</v>
      </c>
      <c r="F17" t="str">
        <f t="shared" si="1"/>
        <v>RSA</v>
      </c>
      <c r="G17" t="str">
        <f>MID(B17,SEARCH("WITH",B17)+4+1,SEARCH(H17,B17)-SEARCH("WITH",B17)-6)</f>
        <v>DES_CBC</v>
      </c>
      <c r="H17" t="str">
        <f t="shared" si="2"/>
        <v>SHA</v>
      </c>
      <c r="I17" s="4">
        <f t="shared" si="3"/>
        <v>4</v>
      </c>
      <c r="J17" s="4">
        <f t="shared" si="4"/>
        <v>7</v>
      </c>
      <c r="K17" s="4">
        <f t="shared" si="5"/>
        <v>11</v>
      </c>
      <c r="L17">
        <f t="shared" si="6"/>
        <v>12</v>
      </c>
      <c r="M17" t="str">
        <f>LEFT(B17,L17-2)</f>
        <v>TLS_DH_RSA</v>
      </c>
      <c r="N17" t="str">
        <f t="shared" si="7"/>
        <v>static const SSLCipherSuite Cipher16 = SSLCipherSuite(0x000F, SSL_KEYX_DH, SSL_AUTH_RSA, SSL_SYM_DES_CBC, SSL_HASH_SHA, "TLS_DH_RSA_WITH_DES_CBC_SHA");</v>
      </c>
      <c r="O17" t="str">
        <f t="shared" si="8"/>
        <v>result[0x000F] = (SSLCipherSuite*)&amp;Cipher16;</v>
      </c>
      <c r="P17" t="str">
        <f t="shared" si="9"/>
        <v>result["TLS_DH_RSA_WITH_DES_CBC_SHA"] = (SSLCipherSuite*)&amp;Cipher16;</v>
      </c>
    </row>
    <row r="18" spans="1:16" ht="15.75">
      <c r="A18" s="1" t="s">
        <v>37</v>
      </c>
      <c r="B18" s="2" t="s">
        <v>38</v>
      </c>
      <c r="C18" s="3" t="s">
        <v>2</v>
      </c>
      <c r="D18" t="str">
        <f t="shared" si="0"/>
        <v>0x0010</v>
      </c>
      <c r="E18" t="str">
        <f>MID(B18,I18+1,J18-I18-1)</f>
        <v>DH</v>
      </c>
      <c r="F18" t="str">
        <f t="shared" si="1"/>
        <v>RSA</v>
      </c>
      <c r="G18" t="str">
        <f>MID(B18,SEARCH("WITH",B18)+4+1,SEARCH(H18,B18)-SEARCH("WITH",B18)-6)</f>
        <v>3DES_EDE_CBC</v>
      </c>
      <c r="H18" t="str">
        <f t="shared" si="2"/>
        <v>SHA</v>
      </c>
      <c r="I18" s="4">
        <f t="shared" si="3"/>
        <v>4</v>
      </c>
      <c r="J18" s="4">
        <f t="shared" si="4"/>
        <v>7</v>
      </c>
      <c r="K18" s="4">
        <f t="shared" si="5"/>
        <v>11</v>
      </c>
      <c r="L18">
        <f t="shared" si="6"/>
        <v>12</v>
      </c>
      <c r="M18" t="str">
        <f>LEFT(B18,L18-2)</f>
        <v>TLS_DH_RSA</v>
      </c>
      <c r="N18" t="str">
        <f t="shared" si="7"/>
        <v>static const SSLCipherSuite Cipher17 = SSLCipherSuite(0x0010, SSL_KEYX_DH, SSL_AUTH_RSA, SSL_SYM_3DES_EDE_CBC, SSL_HASH_SHA, "TLS_DH_RSA_WITH_3DES_EDE_CBC_SHA");</v>
      </c>
      <c r="O18" t="str">
        <f t="shared" si="8"/>
        <v>result[0x0010] = (SSLCipherSuite*)&amp;Cipher17;</v>
      </c>
      <c r="P18" t="str">
        <f t="shared" si="9"/>
        <v>result["TLS_DH_RSA_WITH_3DES_EDE_CBC_SHA"] = (SSLCipherSuite*)&amp;Cipher17;</v>
      </c>
    </row>
    <row r="19" spans="1:16" ht="15.75">
      <c r="A19" s="1" t="s">
        <v>39</v>
      </c>
      <c r="B19" s="2" t="s">
        <v>40</v>
      </c>
      <c r="C19" s="3" t="s">
        <v>17</v>
      </c>
      <c r="D19" t="str">
        <f t="shared" si="0"/>
        <v>0x0011</v>
      </c>
      <c r="E19" t="str">
        <f>MID(B19,I19+1,J19-I19-1)</f>
        <v>DHE</v>
      </c>
      <c r="F19" t="s">
        <v>691</v>
      </c>
      <c r="G19" t="str">
        <f>MID(B19,SEARCH("WITH",B19)+4+1,SEARCH(H19,B19)-SEARCH("WITH",B19)-6)</f>
        <v>DES40_CBC</v>
      </c>
      <c r="H19" t="str">
        <f t="shared" si="2"/>
        <v>SHA</v>
      </c>
      <c r="I19" s="4">
        <f t="shared" ref="I19:I82" si="10">FIND(CHAR(1),SUBSTITUTE(B19,"_",CHAR(1),1))</f>
        <v>4</v>
      </c>
      <c r="J19" s="4">
        <f t="shared" ref="J19:J82" si="11">FIND(CHAR(1),SUBSTITUTE(B19,"_",CHAR(1),2))</f>
        <v>8</v>
      </c>
      <c r="K19" s="4">
        <f t="shared" ref="K19:K82" si="12">FIND(CHAR(1),SUBSTITUTE(B19,"_",CHAR(1),3))</f>
        <v>12</v>
      </c>
      <c r="L19">
        <f t="shared" si="6"/>
        <v>20</v>
      </c>
      <c r="M19" t="str">
        <f>LEFT(B19,L19-2)</f>
        <v>TLS_DHE_DSS_EXPORT</v>
      </c>
      <c r="N19" t="str">
        <f t="shared" si="7"/>
        <v>static const SSLCipherSuite Cipher18 = SSLCipherSuite(0x0011, SSL_KEYX_DHE, SSL_AUTH_DSS, SSL_SYM_DES40_CBC, SSL_HASH_SHA, "TLS_DHE_DSS_EXPORT_WITH_DES40_CBC_SHA");</v>
      </c>
      <c r="O19" t="str">
        <f t="shared" si="8"/>
        <v>result[0x0011] = (SSLCipherSuite*)&amp;Cipher18;</v>
      </c>
      <c r="P19" t="str">
        <f t="shared" si="9"/>
        <v>result["TLS_DHE_DSS_EXPORT_WITH_DES40_CBC_SHA"] = (SSLCipherSuite*)&amp;Cipher18;</v>
      </c>
    </row>
    <row r="20" spans="1:16" ht="15.75">
      <c r="A20" s="1" t="s">
        <v>41</v>
      </c>
      <c r="B20" s="2" t="s">
        <v>42</v>
      </c>
      <c r="C20" s="3" t="s">
        <v>20</v>
      </c>
      <c r="D20" t="str">
        <f t="shared" si="0"/>
        <v>0x0012</v>
      </c>
      <c r="E20" t="str">
        <f>MID(B20,I20+1,J20-I20-1)</f>
        <v>DHE</v>
      </c>
      <c r="F20" t="str">
        <f t="shared" si="1"/>
        <v>DSS</v>
      </c>
      <c r="G20" t="str">
        <f>MID(B20,SEARCH("WITH",B20)+4+1,SEARCH(H20,B20)-SEARCH("WITH",B20)-6)</f>
        <v>DES_CBC</v>
      </c>
      <c r="H20" t="str">
        <f t="shared" si="2"/>
        <v>SHA</v>
      </c>
      <c r="I20" s="4">
        <f t="shared" si="10"/>
        <v>4</v>
      </c>
      <c r="J20" s="4">
        <f t="shared" si="11"/>
        <v>8</v>
      </c>
      <c r="K20" s="4">
        <f t="shared" si="12"/>
        <v>12</v>
      </c>
      <c r="L20">
        <f t="shared" si="6"/>
        <v>13</v>
      </c>
      <c r="M20" t="str">
        <f>LEFT(B20,L20-2)</f>
        <v>TLS_DHE_DSS</v>
      </c>
      <c r="N20" t="str">
        <f t="shared" si="7"/>
        <v>static const SSLCipherSuite Cipher19 = SSLCipherSuite(0x0012, SSL_KEYX_DHE, SSL_AUTH_DSS, SSL_SYM_DES_CBC, SSL_HASH_SHA, "TLS_DHE_DSS_WITH_DES_CBC_SHA");</v>
      </c>
      <c r="O20" t="str">
        <f t="shared" si="8"/>
        <v>result[0x0012] = (SSLCipherSuite*)&amp;Cipher19;</v>
      </c>
      <c r="P20" t="str">
        <f t="shared" si="9"/>
        <v>result["TLS_DHE_DSS_WITH_DES_CBC_SHA"] = (SSLCipherSuite*)&amp;Cipher19;</v>
      </c>
    </row>
    <row r="21" spans="1:16" ht="15.75">
      <c r="A21" s="1" t="s">
        <v>43</v>
      </c>
      <c r="B21" s="2" t="s">
        <v>44</v>
      </c>
      <c r="C21" s="3" t="s">
        <v>2</v>
      </c>
      <c r="D21" t="str">
        <f t="shared" si="0"/>
        <v>0x0013</v>
      </c>
      <c r="E21" t="str">
        <f>MID(B21,I21+1,J21-I21-1)</f>
        <v>DHE</v>
      </c>
      <c r="F21" t="str">
        <f t="shared" si="1"/>
        <v>DSS</v>
      </c>
      <c r="G21" t="str">
        <f>MID(B21,SEARCH("WITH",B21)+4+1,SEARCH(H21,B21)-SEARCH("WITH",B21)-6)</f>
        <v>3DES_EDE_CBC</v>
      </c>
      <c r="H21" t="str">
        <f t="shared" si="2"/>
        <v>SHA</v>
      </c>
      <c r="I21" s="4">
        <f t="shared" si="10"/>
        <v>4</v>
      </c>
      <c r="J21" s="4">
        <f t="shared" si="11"/>
        <v>8</v>
      </c>
      <c r="K21" s="4">
        <f t="shared" si="12"/>
        <v>12</v>
      </c>
      <c r="L21">
        <f t="shared" si="6"/>
        <v>13</v>
      </c>
      <c r="M21" t="str">
        <f>LEFT(B21,L21-2)</f>
        <v>TLS_DHE_DSS</v>
      </c>
      <c r="N21" t="str">
        <f t="shared" si="7"/>
        <v>static const SSLCipherSuite Cipher20 = SSLCipherSuite(0x0013, SSL_KEYX_DHE, SSL_AUTH_DSS, SSL_SYM_3DES_EDE_CBC, SSL_HASH_SHA, "TLS_DHE_DSS_WITH_3DES_EDE_CBC_SHA");</v>
      </c>
      <c r="O21" t="str">
        <f t="shared" si="8"/>
        <v>result[0x0013] = (SSLCipherSuite*)&amp;Cipher20;</v>
      </c>
      <c r="P21" t="str">
        <f t="shared" si="9"/>
        <v>result["TLS_DHE_DSS_WITH_3DES_EDE_CBC_SHA"] = (SSLCipherSuite*)&amp;Cipher20;</v>
      </c>
    </row>
    <row r="22" spans="1:16" ht="15.75">
      <c r="A22" s="1" t="s">
        <v>45</v>
      </c>
      <c r="B22" s="2" t="s">
        <v>46</v>
      </c>
      <c r="C22" s="3" t="s">
        <v>17</v>
      </c>
      <c r="D22" t="str">
        <f t="shared" si="0"/>
        <v>0x0014</v>
      </c>
      <c r="E22" t="str">
        <f>MID(B22,I22+1,J22-I22-1)</f>
        <v>DHE</v>
      </c>
      <c r="F22" t="s">
        <v>690</v>
      </c>
      <c r="G22" t="str">
        <f>MID(B22,SEARCH("WITH",B22)+4+1,SEARCH(H22,B22)-SEARCH("WITH",B22)-6)</f>
        <v>DES40_CBC</v>
      </c>
      <c r="H22" t="str">
        <f t="shared" si="2"/>
        <v>SHA</v>
      </c>
      <c r="I22" s="4">
        <f t="shared" si="10"/>
        <v>4</v>
      </c>
      <c r="J22" s="4">
        <f t="shared" si="11"/>
        <v>8</v>
      </c>
      <c r="K22" s="4">
        <f t="shared" si="12"/>
        <v>12</v>
      </c>
      <c r="L22">
        <f t="shared" si="6"/>
        <v>20</v>
      </c>
      <c r="M22" t="str">
        <f>LEFT(B22,L22-2)</f>
        <v>TLS_DHE_RSA_EXPORT</v>
      </c>
      <c r="N22" t="str">
        <f t="shared" si="7"/>
        <v>static const SSLCipherSuite Cipher21 = SSLCipherSuite(0x0014, SSL_KEYX_DHE, SSL_AUTH_RSA, SSL_SYM_DES40_CBC, SSL_HASH_SHA, "TLS_DHE_RSA_EXPORT_WITH_DES40_CBC_SHA");</v>
      </c>
      <c r="O22" t="str">
        <f t="shared" si="8"/>
        <v>result[0x0014] = (SSLCipherSuite*)&amp;Cipher21;</v>
      </c>
      <c r="P22" t="str">
        <f t="shared" si="9"/>
        <v>result["TLS_DHE_RSA_EXPORT_WITH_DES40_CBC_SHA"] = (SSLCipherSuite*)&amp;Cipher21;</v>
      </c>
    </row>
    <row r="23" spans="1:16" ht="15.75">
      <c r="A23" s="1" t="s">
        <v>47</v>
      </c>
      <c r="B23" s="2" t="s">
        <v>48</v>
      </c>
      <c r="C23" s="3" t="s">
        <v>20</v>
      </c>
      <c r="D23" t="str">
        <f t="shared" si="0"/>
        <v>0x0015</v>
      </c>
      <c r="E23" t="str">
        <f>MID(B23,I23+1,J23-I23-1)</f>
        <v>DHE</v>
      </c>
      <c r="F23" t="str">
        <f t="shared" si="1"/>
        <v>RSA</v>
      </c>
      <c r="G23" t="str">
        <f>MID(B23,SEARCH("WITH",B23)+4+1,SEARCH(H23,B23)-SEARCH("WITH",B23)-6)</f>
        <v>DES_CBC</v>
      </c>
      <c r="H23" t="str">
        <f t="shared" si="2"/>
        <v>SHA</v>
      </c>
      <c r="I23" s="4">
        <f t="shared" si="10"/>
        <v>4</v>
      </c>
      <c r="J23" s="4">
        <f t="shared" si="11"/>
        <v>8</v>
      </c>
      <c r="K23" s="4">
        <f t="shared" si="12"/>
        <v>12</v>
      </c>
      <c r="L23">
        <f t="shared" si="6"/>
        <v>13</v>
      </c>
      <c r="M23" t="str">
        <f>LEFT(B23,L23-2)</f>
        <v>TLS_DHE_RSA</v>
      </c>
      <c r="N23" t="str">
        <f t="shared" si="7"/>
        <v>static const SSLCipherSuite Cipher22 = SSLCipherSuite(0x0015, SSL_KEYX_DHE, SSL_AUTH_RSA, SSL_SYM_DES_CBC, SSL_HASH_SHA, "TLS_DHE_RSA_WITH_DES_CBC_SHA");</v>
      </c>
      <c r="O23" t="str">
        <f t="shared" si="8"/>
        <v>result[0x0015] = (SSLCipherSuite*)&amp;Cipher22;</v>
      </c>
      <c r="P23" t="str">
        <f t="shared" si="9"/>
        <v>result["TLS_DHE_RSA_WITH_DES_CBC_SHA"] = (SSLCipherSuite*)&amp;Cipher22;</v>
      </c>
    </row>
    <row r="24" spans="1:16" ht="15.75">
      <c r="A24" s="1" t="s">
        <v>49</v>
      </c>
      <c r="B24" s="2" t="s">
        <v>50</v>
      </c>
      <c r="C24" s="3" t="s">
        <v>2</v>
      </c>
      <c r="D24" t="str">
        <f t="shared" si="0"/>
        <v>0x0016</v>
      </c>
      <c r="E24" t="str">
        <f>MID(B24,I24+1,J24-I24-1)</f>
        <v>DHE</v>
      </c>
      <c r="F24" t="str">
        <f t="shared" si="1"/>
        <v>RSA</v>
      </c>
      <c r="G24" t="str">
        <f>MID(B24,SEARCH("WITH",B24)+4+1,SEARCH(H24,B24)-SEARCH("WITH",B24)-6)</f>
        <v>3DES_EDE_CBC</v>
      </c>
      <c r="H24" t="str">
        <f t="shared" si="2"/>
        <v>SHA</v>
      </c>
      <c r="I24" s="4">
        <f t="shared" si="10"/>
        <v>4</v>
      </c>
      <c r="J24" s="4">
        <f t="shared" si="11"/>
        <v>8</v>
      </c>
      <c r="K24" s="4">
        <f t="shared" si="12"/>
        <v>12</v>
      </c>
      <c r="L24">
        <f t="shared" si="6"/>
        <v>13</v>
      </c>
      <c r="M24" t="str">
        <f>LEFT(B24,L24-2)</f>
        <v>TLS_DHE_RSA</v>
      </c>
      <c r="N24" t="str">
        <f t="shared" si="7"/>
        <v>static const SSLCipherSuite Cipher23 = SSLCipherSuite(0x0016, SSL_KEYX_DHE, SSL_AUTH_RSA, SSL_SYM_3DES_EDE_CBC, SSL_HASH_SHA, "TLS_DHE_RSA_WITH_3DES_EDE_CBC_SHA");</v>
      </c>
      <c r="O24" t="str">
        <f t="shared" si="8"/>
        <v>result[0x0016] = (SSLCipherSuite*)&amp;Cipher23;</v>
      </c>
      <c r="P24" t="str">
        <f t="shared" si="9"/>
        <v>result["TLS_DHE_RSA_WITH_3DES_EDE_CBC_SHA"] = (SSLCipherSuite*)&amp;Cipher23;</v>
      </c>
    </row>
    <row r="25" spans="1:16" ht="15.75">
      <c r="A25" s="1" t="s">
        <v>51</v>
      </c>
      <c r="B25" s="2" t="s">
        <v>52</v>
      </c>
      <c r="C25" s="2" t="s">
        <v>9</v>
      </c>
      <c r="D25" t="str">
        <f t="shared" si="0"/>
        <v>0x0017</v>
      </c>
      <c r="E25" t="str">
        <f>MID(B25,I25+1,J25-I25-1)</f>
        <v>DH</v>
      </c>
      <c r="F25" t="s">
        <v>692</v>
      </c>
      <c r="G25" t="str">
        <f>MID(B25,SEARCH("WITH",B25)+4+1,SEARCH(H25,B25)-SEARCH("WITH",B25)-6)</f>
        <v>RC4_40</v>
      </c>
      <c r="H25" t="str">
        <f t="shared" si="2"/>
        <v>MD5</v>
      </c>
      <c r="I25" s="4">
        <f t="shared" si="10"/>
        <v>4</v>
      </c>
      <c r="J25" s="4">
        <f t="shared" si="11"/>
        <v>7</v>
      </c>
      <c r="K25" s="4">
        <f t="shared" si="12"/>
        <v>12</v>
      </c>
      <c r="L25">
        <f t="shared" si="6"/>
        <v>20</v>
      </c>
      <c r="M25" t="str">
        <f>LEFT(B25,L25-2)</f>
        <v>TLS_DH_anon_EXPORT</v>
      </c>
      <c r="N25" t="str">
        <f t="shared" si="7"/>
        <v>static const SSLCipherSuite Cipher24 = SSLCipherSuite(0x0017, SSL_KEYX_DH, SSL_AUTH_anon, SSL_SYM_RC4_40, SSL_HASH_MD5, "TLS_DH_anon_EXPORT_WITH_RC4_40_MD5");</v>
      </c>
      <c r="O25" t="str">
        <f t="shared" si="8"/>
        <v>result[0x0017] = (SSLCipherSuite*)&amp;Cipher24;</v>
      </c>
      <c r="P25" t="str">
        <f t="shared" si="9"/>
        <v>result["TLS_DH_anon_EXPORT_WITH_RC4_40_MD5"] = (SSLCipherSuite*)&amp;Cipher24;</v>
      </c>
    </row>
    <row r="26" spans="1:16" ht="15.75">
      <c r="A26" s="1" t="s">
        <v>53</v>
      </c>
      <c r="B26" s="2" t="s">
        <v>54</v>
      </c>
      <c r="C26" s="2" t="s">
        <v>12</v>
      </c>
      <c r="D26" t="str">
        <f t="shared" si="0"/>
        <v>0x0018</v>
      </c>
      <c r="E26" t="str">
        <f>MID(B26,I26+1,J26-I26-1)</f>
        <v>DH</v>
      </c>
      <c r="F26" t="str">
        <f t="shared" si="1"/>
        <v>anon</v>
      </c>
      <c r="G26" t="str">
        <f>MID(B26,SEARCH("WITH",B26)+4+1,SEARCH(H26,B26)-SEARCH("WITH",B26)-6)</f>
        <v>RC4_128</v>
      </c>
      <c r="H26" t="str">
        <f t="shared" si="2"/>
        <v>MD5</v>
      </c>
      <c r="I26" s="4">
        <f t="shared" si="10"/>
        <v>4</v>
      </c>
      <c r="J26" s="4">
        <f t="shared" si="11"/>
        <v>7</v>
      </c>
      <c r="K26" s="4">
        <f t="shared" si="12"/>
        <v>12</v>
      </c>
      <c r="L26">
        <f t="shared" si="6"/>
        <v>13</v>
      </c>
      <c r="M26" t="str">
        <f>LEFT(B26,L26-2)</f>
        <v>TLS_DH_anon</v>
      </c>
      <c r="N26" t="str">
        <f t="shared" si="7"/>
        <v>static const SSLCipherSuite Cipher25 = SSLCipherSuite(0x0018, SSL_KEYX_DH, SSL_AUTH_anon, SSL_SYM_RC4_128, SSL_HASH_MD5, "TLS_DH_anon_WITH_RC4_128_MD5");</v>
      </c>
      <c r="O26" t="str">
        <f t="shared" si="8"/>
        <v>result[0x0018] = (SSLCipherSuite*)&amp;Cipher25;</v>
      </c>
      <c r="P26" t="str">
        <f t="shared" si="9"/>
        <v>result["TLS_DH_anon_WITH_RC4_128_MD5"] = (SSLCipherSuite*)&amp;Cipher25;</v>
      </c>
    </row>
    <row r="27" spans="1:16" ht="15.75">
      <c r="A27" s="1" t="s">
        <v>55</v>
      </c>
      <c r="B27" s="2" t="s">
        <v>56</v>
      </c>
      <c r="C27" s="3" t="s">
        <v>17</v>
      </c>
      <c r="D27" t="str">
        <f t="shared" si="0"/>
        <v>0x0019</v>
      </c>
      <c r="E27" t="str">
        <f>MID(B27,I27+1,J27-I27-1)</f>
        <v>DH</v>
      </c>
      <c r="F27" t="s">
        <v>692</v>
      </c>
      <c r="G27" t="str">
        <f>MID(B27,SEARCH("WITH",B27)+4+1,SEARCH(H27,B27)-SEARCH("WITH",B27)-6)</f>
        <v>DES40_CBC</v>
      </c>
      <c r="H27" t="str">
        <f t="shared" si="2"/>
        <v>SHA</v>
      </c>
      <c r="I27" s="4">
        <f t="shared" si="10"/>
        <v>4</v>
      </c>
      <c r="J27" s="4">
        <f t="shared" si="11"/>
        <v>7</v>
      </c>
      <c r="K27" s="4">
        <f t="shared" si="12"/>
        <v>12</v>
      </c>
      <c r="L27">
        <f t="shared" si="6"/>
        <v>20</v>
      </c>
      <c r="M27" t="str">
        <f>LEFT(B27,L27-2)</f>
        <v>TLS_DH_anon_EXPORT</v>
      </c>
      <c r="N27" t="str">
        <f t="shared" si="7"/>
        <v>static const SSLCipherSuite Cipher26 = SSLCipherSuite(0x0019, SSL_KEYX_DH, SSL_AUTH_anon, SSL_SYM_DES40_CBC, SSL_HASH_SHA, "TLS_DH_anon_EXPORT_WITH_DES40_CBC_SHA");</v>
      </c>
      <c r="O27" t="str">
        <f t="shared" si="8"/>
        <v>result[0x0019] = (SSLCipherSuite*)&amp;Cipher26;</v>
      </c>
      <c r="P27" t="str">
        <f t="shared" si="9"/>
        <v>result["TLS_DH_anon_EXPORT_WITH_DES40_CBC_SHA"] = (SSLCipherSuite*)&amp;Cipher26;</v>
      </c>
    </row>
    <row r="28" spans="1:16" ht="15.75">
      <c r="A28" s="1" t="s">
        <v>57</v>
      </c>
      <c r="B28" s="2" t="s">
        <v>58</v>
      </c>
      <c r="C28" s="3" t="s">
        <v>20</v>
      </c>
      <c r="D28" t="str">
        <f t="shared" si="0"/>
        <v>0x001A</v>
      </c>
      <c r="E28" t="str">
        <f>MID(B28,I28+1,J28-I28-1)</f>
        <v>DH</v>
      </c>
      <c r="F28" t="str">
        <f t="shared" si="1"/>
        <v>anon</v>
      </c>
      <c r="G28" t="str">
        <f>MID(B28,SEARCH("WITH",B28)+4+1,SEARCH(H28,B28)-SEARCH("WITH",B28)-6)</f>
        <v>DES_CBC</v>
      </c>
      <c r="H28" t="str">
        <f t="shared" si="2"/>
        <v>SHA</v>
      </c>
      <c r="I28" s="4">
        <f t="shared" si="10"/>
        <v>4</v>
      </c>
      <c r="J28" s="4">
        <f t="shared" si="11"/>
        <v>7</v>
      </c>
      <c r="K28" s="4">
        <f t="shared" si="12"/>
        <v>12</v>
      </c>
      <c r="L28">
        <f t="shared" si="6"/>
        <v>13</v>
      </c>
      <c r="M28" t="str">
        <f>LEFT(B28,L28-2)</f>
        <v>TLS_DH_anon</v>
      </c>
      <c r="N28" t="str">
        <f t="shared" si="7"/>
        <v>static const SSLCipherSuite Cipher27 = SSLCipherSuite(0x001A, SSL_KEYX_DH, SSL_AUTH_anon, SSL_SYM_DES_CBC, SSL_HASH_SHA, "TLS_DH_anon_WITH_DES_CBC_SHA");</v>
      </c>
      <c r="O28" t="str">
        <f t="shared" si="8"/>
        <v>result[0x001A] = (SSLCipherSuite*)&amp;Cipher27;</v>
      </c>
      <c r="P28" t="str">
        <f t="shared" si="9"/>
        <v>result["TLS_DH_anon_WITH_DES_CBC_SHA"] = (SSLCipherSuite*)&amp;Cipher27;</v>
      </c>
    </row>
    <row r="29" spans="1:16" ht="15.75">
      <c r="A29" s="1" t="s">
        <v>59</v>
      </c>
      <c r="B29" s="2" t="s">
        <v>60</v>
      </c>
      <c r="C29" s="3" t="s">
        <v>2</v>
      </c>
      <c r="D29" t="str">
        <f t="shared" si="0"/>
        <v>0x001B</v>
      </c>
      <c r="E29" t="str">
        <f>MID(B29,I29+1,J29-I29-1)</f>
        <v>DH</v>
      </c>
      <c r="F29" t="str">
        <f t="shared" si="1"/>
        <v>anon</v>
      </c>
      <c r="G29" t="str">
        <f>MID(B29,SEARCH("WITH",B29)+4+1,SEARCH(H29,B29)-SEARCH("WITH",B29)-6)</f>
        <v>3DES_EDE_CBC</v>
      </c>
      <c r="H29" t="str">
        <f t="shared" si="2"/>
        <v>SHA</v>
      </c>
      <c r="I29" s="4">
        <f t="shared" si="10"/>
        <v>4</v>
      </c>
      <c r="J29" s="4">
        <f t="shared" si="11"/>
        <v>7</v>
      </c>
      <c r="K29" s="4">
        <f t="shared" si="12"/>
        <v>12</v>
      </c>
      <c r="L29">
        <f t="shared" si="6"/>
        <v>13</v>
      </c>
      <c r="M29" t="str">
        <f>LEFT(B29,L29-2)</f>
        <v>TLS_DH_anon</v>
      </c>
      <c r="N29" t="str">
        <f t="shared" si="7"/>
        <v>static const SSLCipherSuite Cipher28 = SSLCipherSuite(0x001B, SSL_KEYX_DH, SSL_AUTH_anon, SSL_SYM_3DES_EDE_CBC, SSL_HASH_SHA, "TLS_DH_anon_WITH_3DES_EDE_CBC_SHA");</v>
      </c>
      <c r="O29" t="str">
        <f t="shared" si="8"/>
        <v>result[0x001B] = (SSLCipherSuite*)&amp;Cipher28;</v>
      </c>
      <c r="P29" t="str">
        <f t="shared" si="9"/>
        <v>result["TLS_DH_anon_WITH_3DES_EDE_CBC_SHA"] = (SSLCipherSuite*)&amp;Cipher28;</v>
      </c>
    </row>
    <row r="30" spans="1:16" ht="15.75">
      <c r="A30" s="1" t="s">
        <v>61</v>
      </c>
      <c r="B30" s="2" t="s">
        <v>62</v>
      </c>
      <c r="C30" s="3" t="s">
        <v>63</v>
      </c>
      <c r="D30" t="str">
        <f t="shared" si="0"/>
        <v>0x001E</v>
      </c>
      <c r="E30" t="str">
        <f>MID(B30,I30+1,J30-I30-1)</f>
        <v>KRB5</v>
      </c>
      <c r="F30" t="str">
        <f t="shared" si="1"/>
        <v>KRB5</v>
      </c>
      <c r="G30" t="str">
        <f>MID(B30,SEARCH("WITH",B30)+4+1,SEARCH(H30,B30)-SEARCH("WITH",B30)-6)</f>
        <v>DES_CBC</v>
      </c>
      <c r="H30" t="str">
        <f t="shared" si="2"/>
        <v>SHA</v>
      </c>
      <c r="I30" s="4">
        <f t="shared" si="10"/>
        <v>4</v>
      </c>
      <c r="J30" s="4">
        <f t="shared" si="11"/>
        <v>9</v>
      </c>
      <c r="K30" s="4">
        <f t="shared" si="12"/>
        <v>14</v>
      </c>
      <c r="L30">
        <f t="shared" si="6"/>
        <v>10</v>
      </c>
      <c r="M30" t="str">
        <f>LEFT(B30,L30-2)</f>
        <v>TLS_KRB5</v>
      </c>
      <c r="N30" t="str">
        <f t="shared" si="7"/>
        <v>static const SSLCipherSuite Cipher29 = SSLCipherSuite(0x001E, SSL_KEYX_KRB5, SSL_AUTH_KRB5, SSL_SYM_DES_CBC, SSL_HASH_SHA, "TLS_KRB5_WITH_DES_CBC_SHA");</v>
      </c>
      <c r="O30" t="str">
        <f t="shared" si="8"/>
        <v>result[0x001E] = (SSLCipherSuite*)&amp;Cipher29;</v>
      </c>
      <c r="P30" t="str">
        <f t="shared" si="9"/>
        <v>result["TLS_KRB5_WITH_DES_CBC_SHA"] = (SSLCipherSuite*)&amp;Cipher29;</v>
      </c>
    </row>
    <row r="31" spans="1:16" ht="15.75">
      <c r="A31" s="1" t="s">
        <v>64</v>
      </c>
      <c r="B31" s="2" t="s">
        <v>65</v>
      </c>
      <c r="C31" s="3" t="s">
        <v>63</v>
      </c>
      <c r="D31" t="str">
        <f t="shared" si="0"/>
        <v>0x001F</v>
      </c>
      <c r="E31" t="str">
        <f>MID(B31,I31+1,J31-I31-1)</f>
        <v>KRB5</v>
      </c>
      <c r="F31" t="str">
        <f t="shared" si="1"/>
        <v>KRB5</v>
      </c>
      <c r="G31" t="str">
        <f>MID(B31,SEARCH("WITH",B31)+4+1,SEARCH(H31,B31)-SEARCH("WITH",B31)-6)</f>
        <v>3DES_EDE_CBC</v>
      </c>
      <c r="H31" t="str">
        <f t="shared" si="2"/>
        <v>SHA</v>
      </c>
      <c r="I31" s="4">
        <f t="shared" si="10"/>
        <v>4</v>
      </c>
      <c r="J31" s="4">
        <f t="shared" si="11"/>
        <v>9</v>
      </c>
      <c r="K31" s="4">
        <f t="shared" si="12"/>
        <v>14</v>
      </c>
      <c r="L31">
        <f t="shared" si="6"/>
        <v>10</v>
      </c>
      <c r="M31" t="str">
        <f>LEFT(B31,L31-2)</f>
        <v>TLS_KRB5</v>
      </c>
      <c r="N31" t="str">
        <f t="shared" si="7"/>
        <v>static const SSLCipherSuite Cipher30 = SSLCipherSuite(0x001F, SSL_KEYX_KRB5, SSL_AUTH_KRB5, SSL_SYM_3DES_EDE_CBC, SSL_HASH_SHA, "TLS_KRB5_WITH_3DES_EDE_CBC_SHA");</v>
      </c>
      <c r="O31" t="str">
        <f t="shared" si="8"/>
        <v>result[0x001F] = (SSLCipherSuite*)&amp;Cipher30;</v>
      </c>
      <c r="P31" t="str">
        <f t="shared" si="9"/>
        <v>result["TLS_KRB5_WITH_3DES_EDE_CBC_SHA"] = (SSLCipherSuite*)&amp;Cipher30;</v>
      </c>
    </row>
    <row r="32" spans="1:16" ht="15.75">
      <c r="A32" s="1" t="s">
        <v>66</v>
      </c>
      <c r="B32" s="2" t="s">
        <v>67</v>
      </c>
      <c r="C32" s="2" t="s">
        <v>68</v>
      </c>
      <c r="D32" t="str">
        <f t="shared" si="0"/>
        <v>0x0020</v>
      </c>
      <c r="E32" t="str">
        <f>MID(B32,I32+1,J32-I32-1)</f>
        <v>KRB5</v>
      </c>
      <c r="F32" t="str">
        <f t="shared" si="1"/>
        <v>KRB5</v>
      </c>
      <c r="G32" t="str">
        <f>MID(B32,SEARCH("WITH",B32)+4+1,SEARCH(H32,B32)-SEARCH("WITH",B32)-6)</f>
        <v>RC4_128</v>
      </c>
      <c r="H32" t="str">
        <f t="shared" si="2"/>
        <v>SHA</v>
      </c>
      <c r="I32" s="4">
        <f t="shared" si="10"/>
        <v>4</v>
      </c>
      <c r="J32" s="4">
        <f t="shared" si="11"/>
        <v>9</v>
      </c>
      <c r="K32" s="4">
        <f t="shared" si="12"/>
        <v>14</v>
      </c>
      <c r="L32">
        <f t="shared" si="6"/>
        <v>10</v>
      </c>
      <c r="M32" t="str">
        <f>LEFT(B32,L32-2)</f>
        <v>TLS_KRB5</v>
      </c>
      <c r="N32" t="str">
        <f t="shared" si="7"/>
        <v>static const SSLCipherSuite Cipher31 = SSLCipherSuite(0x0020, SSL_KEYX_KRB5, SSL_AUTH_KRB5, SSL_SYM_RC4_128, SSL_HASH_SHA, "TLS_KRB5_WITH_RC4_128_SHA");</v>
      </c>
      <c r="O32" t="str">
        <f t="shared" si="8"/>
        <v>result[0x0020] = (SSLCipherSuite*)&amp;Cipher31;</v>
      </c>
      <c r="P32" t="str">
        <f t="shared" si="9"/>
        <v>result["TLS_KRB5_WITH_RC4_128_SHA"] = (SSLCipherSuite*)&amp;Cipher31;</v>
      </c>
    </row>
    <row r="33" spans="1:16" ht="15.75">
      <c r="A33" s="1" t="s">
        <v>69</v>
      </c>
      <c r="B33" s="2" t="s">
        <v>70</v>
      </c>
      <c r="C33" s="3" t="s">
        <v>63</v>
      </c>
      <c r="D33" t="str">
        <f t="shared" si="0"/>
        <v>0x0021</v>
      </c>
      <c r="E33" t="str">
        <f>MID(B33,I33+1,J33-I33-1)</f>
        <v>KRB5</v>
      </c>
      <c r="F33" t="str">
        <f t="shared" si="1"/>
        <v>KRB5</v>
      </c>
      <c r="G33" t="str">
        <f>MID(B33,SEARCH("WITH",B33)+4+1,SEARCH(H33,B33)-SEARCH("WITH",B33)-6)</f>
        <v>IDEA_CBC</v>
      </c>
      <c r="H33" t="str">
        <f t="shared" si="2"/>
        <v>SHA</v>
      </c>
      <c r="I33" s="4">
        <f t="shared" si="10"/>
        <v>4</v>
      </c>
      <c r="J33" s="4">
        <f t="shared" si="11"/>
        <v>9</v>
      </c>
      <c r="K33" s="4">
        <f t="shared" si="12"/>
        <v>14</v>
      </c>
      <c r="L33">
        <f t="shared" si="6"/>
        <v>10</v>
      </c>
      <c r="M33" t="str">
        <f>LEFT(B33,L33-2)</f>
        <v>TLS_KRB5</v>
      </c>
      <c r="N33" t="str">
        <f t="shared" si="7"/>
        <v>static const SSLCipherSuite Cipher32 = SSLCipherSuite(0x0021, SSL_KEYX_KRB5, SSL_AUTH_KRB5, SSL_SYM_IDEA_CBC, SSL_HASH_SHA, "TLS_KRB5_WITH_IDEA_CBC_SHA");</v>
      </c>
      <c r="O33" t="str">
        <f t="shared" si="8"/>
        <v>result[0x0021] = (SSLCipherSuite*)&amp;Cipher32;</v>
      </c>
      <c r="P33" t="str">
        <f t="shared" si="9"/>
        <v>result["TLS_KRB5_WITH_IDEA_CBC_SHA"] = (SSLCipherSuite*)&amp;Cipher32;</v>
      </c>
    </row>
    <row r="34" spans="1:16" ht="15.75">
      <c r="A34" s="1" t="s">
        <v>71</v>
      </c>
      <c r="B34" s="2" t="s">
        <v>72</v>
      </c>
      <c r="C34" s="3" t="s">
        <v>63</v>
      </c>
      <c r="D34" t="str">
        <f t="shared" si="0"/>
        <v>0x0022</v>
      </c>
      <c r="E34" t="str">
        <f>MID(B34,I34+1,J34-I34-1)</f>
        <v>KRB5</v>
      </c>
      <c r="F34" t="str">
        <f t="shared" si="1"/>
        <v>KRB5</v>
      </c>
      <c r="G34" t="str">
        <f>MID(B34,SEARCH("WITH",B34)+4+1,SEARCH(H34,B34)-SEARCH("WITH",B34)-6)</f>
        <v>DES_CBC</v>
      </c>
      <c r="H34" t="str">
        <f t="shared" si="2"/>
        <v>MD5</v>
      </c>
      <c r="I34" s="4">
        <f t="shared" si="10"/>
        <v>4</v>
      </c>
      <c r="J34" s="4">
        <f t="shared" si="11"/>
        <v>9</v>
      </c>
      <c r="K34" s="4">
        <f t="shared" si="12"/>
        <v>14</v>
      </c>
      <c r="L34">
        <f t="shared" si="6"/>
        <v>10</v>
      </c>
      <c r="M34" t="str">
        <f>LEFT(B34,L34-2)</f>
        <v>TLS_KRB5</v>
      </c>
      <c r="N34" t="str">
        <f t="shared" si="7"/>
        <v>static const SSLCipherSuite Cipher33 = SSLCipherSuite(0x0022, SSL_KEYX_KRB5, SSL_AUTH_KRB5, SSL_SYM_DES_CBC, SSL_HASH_MD5, "TLS_KRB5_WITH_DES_CBC_MD5");</v>
      </c>
      <c r="O34" t="str">
        <f t="shared" si="8"/>
        <v>result[0x0022] = (SSLCipherSuite*)&amp;Cipher33;</v>
      </c>
      <c r="P34" t="str">
        <f t="shared" si="9"/>
        <v>result["TLS_KRB5_WITH_DES_CBC_MD5"] = (SSLCipherSuite*)&amp;Cipher33;</v>
      </c>
    </row>
    <row r="35" spans="1:16" ht="15.75">
      <c r="A35" s="1" t="s">
        <v>73</v>
      </c>
      <c r="B35" s="2" t="s">
        <v>74</v>
      </c>
      <c r="C35" s="3" t="s">
        <v>63</v>
      </c>
      <c r="D35" t="str">
        <f t="shared" si="0"/>
        <v>0x0023</v>
      </c>
      <c r="E35" t="str">
        <f>MID(B35,I35+1,J35-I35-1)</f>
        <v>KRB5</v>
      </c>
      <c r="F35" t="str">
        <f t="shared" si="1"/>
        <v>KRB5</v>
      </c>
      <c r="G35" t="str">
        <f>MID(B35,SEARCH("WITH",B35)+4+1,SEARCH(H35,B35)-SEARCH("WITH",B35)-6)</f>
        <v>3DES_EDE_CBC</v>
      </c>
      <c r="H35" t="str">
        <f t="shared" si="2"/>
        <v>MD5</v>
      </c>
      <c r="I35" s="4">
        <f t="shared" si="10"/>
        <v>4</v>
      </c>
      <c r="J35" s="4">
        <f t="shared" si="11"/>
        <v>9</v>
      </c>
      <c r="K35" s="4">
        <f t="shared" si="12"/>
        <v>14</v>
      </c>
      <c r="L35">
        <f t="shared" si="6"/>
        <v>10</v>
      </c>
      <c r="M35" t="str">
        <f>LEFT(B35,L35-2)</f>
        <v>TLS_KRB5</v>
      </c>
      <c r="N35" t="str">
        <f t="shared" si="7"/>
        <v>static const SSLCipherSuite Cipher34 = SSLCipherSuite(0x0023, SSL_KEYX_KRB5, SSL_AUTH_KRB5, SSL_SYM_3DES_EDE_CBC, SSL_HASH_MD5, "TLS_KRB5_WITH_3DES_EDE_CBC_MD5");</v>
      </c>
      <c r="O35" t="str">
        <f t="shared" si="8"/>
        <v>result[0x0023] = (SSLCipherSuite*)&amp;Cipher34;</v>
      </c>
      <c r="P35" t="str">
        <f t="shared" si="9"/>
        <v>result["TLS_KRB5_WITH_3DES_EDE_CBC_MD5"] = (SSLCipherSuite*)&amp;Cipher34;</v>
      </c>
    </row>
    <row r="36" spans="1:16" ht="15.75">
      <c r="A36" s="1" t="s">
        <v>75</v>
      </c>
      <c r="B36" s="2" t="s">
        <v>76</v>
      </c>
      <c r="C36" s="2" t="s">
        <v>68</v>
      </c>
      <c r="D36" t="str">
        <f t="shared" si="0"/>
        <v>0x0024</v>
      </c>
      <c r="E36" t="str">
        <f>MID(B36,I36+1,J36-I36-1)</f>
        <v>KRB5</v>
      </c>
      <c r="F36" t="str">
        <f t="shared" si="1"/>
        <v>KRB5</v>
      </c>
      <c r="G36" t="str">
        <f>MID(B36,SEARCH("WITH",B36)+4+1,SEARCH(H36,B36)-SEARCH("WITH",B36)-6)</f>
        <v>RC4_128</v>
      </c>
      <c r="H36" t="str">
        <f t="shared" si="2"/>
        <v>MD5</v>
      </c>
      <c r="I36" s="4">
        <f t="shared" si="10"/>
        <v>4</v>
      </c>
      <c r="J36" s="4">
        <f t="shared" si="11"/>
        <v>9</v>
      </c>
      <c r="K36" s="4">
        <f t="shared" si="12"/>
        <v>14</v>
      </c>
      <c r="L36">
        <f t="shared" si="6"/>
        <v>10</v>
      </c>
      <c r="M36" t="str">
        <f>LEFT(B36,L36-2)</f>
        <v>TLS_KRB5</v>
      </c>
      <c r="N36" t="str">
        <f t="shared" si="7"/>
        <v>static const SSLCipherSuite Cipher35 = SSLCipherSuite(0x0024, SSL_KEYX_KRB5, SSL_AUTH_KRB5, SSL_SYM_RC4_128, SSL_HASH_MD5, "TLS_KRB5_WITH_RC4_128_MD5");</v>
      </c>
      <c r="O36" t="str">
        <f t="shared" si="8"/>
        <v>result[0x0024] = (SSLCipherSuite*)&amp;Cipher35;</v>
      </c>
      <c r="P36" t="str">
        <f t="shared" si="9"/>
        <v>result["TLS_KRB5_WITH_RC4_128_MD5"] = (SSLCipherSuite*)&amp;Cipher35;</v>
      </c>
    </row>
    <row r="37" spans="1:16" ht="15.75">
      <c r="A37" s="1" t="s">
        <v>77</v>
      </c>
      <c r="B37" s="2" t="s">
        <v>78</v>
      </c>
      <c r="C37" s="3" t="s">
        <v>63</v>
      </c>
      <c r="D37" t="str">
        <f t="shared" si="0"/>
        <v>0x0025</v>
      </c>
      <c r="E37" t="str">
        <f>MID(B37,I37+1,J37-I37-1)</f>
        <v>KRB5</v>
      </c>
      <c r="F37" t="str">
        <f t="shared" si="1"/>
        <v>KRB5</v>
      </c>
      <c r="G37" t="str">
        <f>MID(B37,SEARCH("WITH",B37)+4+1,SEARCH(H37,B37)-SEARCH("WITH",B37)-6)</f>
        <v>IDEA_CBC</v>
      </c>
      <c r="H37" t="str">
        <f t="shared" si="2"/>
        <v>MD5</v>
      </c>
      <c r="I37" s="4">
        <f t="shared" si="10"/>
        <v>4</v>
      </c>
      <c r="J37" s="4">
        <f t="shared" si="11"/>
        <v>9</v>
      </c>
      <c r="K37" s="4">
        <f t="shared" si="12"/>
        <v>14</v>
      </c>
      <c r="L37">
        <f t="shared" si="6"/>
        <v>10</v>
      </c>
      <c r="M37" t="str">
        <f>LEFT(B37,L37-2)</f>
        <v>TLS_KRB5</v>
      </c>
      <c r="N37" t="str">
        <f t="shared" si="7"/>
        <v>static const SSLCipherSuite Cipher36 = SSLCipherSuite(0x0025, SSL_KEYX_KRB5, SSL_AUTH_KRB5, SSL_SYM_IDEA_CBC, SSL_HASH_MD5, "TLS_KRB5_WITH_IDEA_CBC_MD5");</v>
      </c>
      <c r="O37" t="str">
        <f t="shared" si="8"/>
        <v>result[0x0025] = (SSLCipherSuite*)&amp;Cipher36;</v>
      </c>
      <c r="P37" t="str">
        <f t="shared" si="9"/>
        <v>result["TLS_KRB5_WITH_IDEA_CBC_MD5"] = (SSLCipherSuite*)&amp;Cipher36;</v>
      </c>
    </row>
    <row r="38" spans="1:16" ht="15.75">
      <c r="A38" s="1" t="s">
        <v>79</v>
      </c>
      <c r="B38" s="2" t="s">
        <v>80</v>
      </c>
      <c r="C38" s="3" t="s">
        <v>63</v>
      </c>
      <c r="D38" t="str">
        <f t="shared" si="0"/>
        <v>0x0026</v>
      </c>
      <c r="E38" t="str">
        <f>MID(B38,I38+1,J38-I38-1)</f>
        <v>KRB5</v>
      </c>
      <c r="F38" t="s">
        <v>693</v>
      </c>
      <c r="G38" t="str">
        <f>MID(B38,SEARCH("WITH",B38)+4+1,SEARCH(H38,B38)-SEARCH("WITH",B38)-6)</f>
        <v>DES_CBC_40</v>
      </c>
      <c r="H38" t="str">
        <f t="shared" si="2"/>
        <v>SHA</v>
      </c>
      <c r="I38" s="4">
        <f t="shared" si="10"/>
        <v>4</v>
      </c>
      <c r="J38" s="4">
        <f t="shared" si="11"/>
        <v>9</v>
      </c>
      <c r="K38" s="4">
        <f t="shared" si="12"/>
        <v>16</v>
      </c>
      <c r="L38">
        <f t="shared" si="6"/>
        <v>17</v>
      </c>
      <c r="M38" t="str">
        <f>LEFT(B38,L38-2)</f>
        <v>TLS_KRB5_EXPORT</v>
      </c>
      <c r="N38" t="str">
        <f t="shared" si="7"/>
        <v>static const SSLCipherSuite Cipher37 = SSLCipherSuite(0x0026, SSL_KEYX_KRB5, SSL_AUTH_KRB5, SSL_SYM_DES_CBC_40, SSL_HASH_SHA, "TLS_KRB5_EXPORT_WITH_DES_CBC_40_SHA");</v>
      </c>
      <c r="O38" t="str">
        <f t="shared" si="8"/>
        <v>result[0x0026] = (SSLCipherSuite*)&amp;Cipher37;</v>
      </c>
      <c r="P38" t="str">
        <f t="shared" si="9"/>
        <v>result["TLS_KRB5_EXPORT_WITH_DES_CBC_40_SHA"] = (SSLCipherSuite*)&amp;Cipher37;</v>
      </c>
    </row>
    <row r="39" spans="1:16" ht="15.75">
      <c r="A39" s="1" t="s">
        <v>81</v>
      </c>
      <c r="B39" s="2" t="s">
        <v>82</v>
      </c>
      <c r="C39" s="3" t="s">
        <v>63</v>
      </c>
      <c r="D39" t="str">
        <f t="shared" si="0"/>
        <v>0x0027</v>
      </c>
      <c r="E39" t="str">
        <f>MID(B39,I39+1,J39-I39-1)</f>
        <v>KRB5</v>
      </c>
      <c r="F39" t="s">
        <v>693</v>
      </c>
      <c r="G39" t="str">
        <f>MID(B39,SEARCH("WITH",B39)+4+1,SEARCH(H39,B39)-SEARCH("WITH",B39)-6)</f>
        <v>RC2_CBC_40</v>
      </c>
      <c r="H39" t="str">
        <f t="shared" si="2"/>
        <v>SHA</v>
      </c>
      <c r="I39" s="4">
        <f t="shared" si="10"/>
        <v>4</v>
      </c>
      <c r="J39" s="4">
        <f t="shared" si="11"/>
        <v>9</v>
      </c>
      <c r="K39" s="4">
        <f t="shared" si="12"/>
        <v>16</v>
      </c>
      <c r="L39">
        <f t="shared" si="6"/>
        <v>17</v>
      </c>
      <c r="M39" t="str">
        <f>LEFT(B39,L39-2)</f>
        <v>TLS_KRB5_EXPORT</v>
      </c>
      <c r="N39" t="str">
        <f t="shared" si="7"/>
        <v>static const SSLCipherSuite Cipher38 = SSLCipherSuite(0x0027, SSL_KEYX_KRB5, SSL_AUTH_KRB5, SSL_SYM_RC2_CBC_40, SSL_HASH_SHA, "TLS_KRB5_EXPORT_WITH_RC2_CBC_40_SHA");</v>
      </c>
      <c r="O39" t="str">
        <f t="shared" si="8"/>
        <v>result[0x0027] = (SSLCipherSuite*)&amp;Cipher38;</v>
      </c>
      <c r="P39" t="str">
        <f t="shared" si="9"/>
        <v>result["TLS_KRB5_EXPORT_WITH_RC2_CBC_40_SHA"] = (SSLCipherSuite*)&amp;Cipher38;</v>
      </c>
    </row>
    <row r="40" spans="1:16" ht="15.75">
      <c r="A40" s="1" t="s">
        <v>83</v>
      </c>
      <c r="B40" s="2" t="s">
        <v>84</v>
      </c>
      <c r="C40" s="2" t="s">
        <v>68</v>
      </c>
      <c r="D40" t="str">
        <f t="shared" si="0"/>
        <v>0x0028</v>
      </c>
      <c r="E40" t="str">
        <f>MID(B40,I40+1,J40-I40-1)</f>
        <v>KRB5</v>
      </c>
      <c r="F40" t="s">
        <v>693</v>
      </c>
      <c r="G40" t="str">
        <f>MID(B40,SEARCH("WITH",B40)+4+1,SEARCH(H40,B40)-SEARCH("WITH",B40)-6)</f>
        <v>RC4_40</v>
      </c>
      <c r="H40" t="str">
        <f t="shared" si="2"/>
        <v>SHA</v>
      </c>
      <c r="I40" s="4">
        <f t="shared" si="10"/>
        <v>4</v>
      </c>
      <c r="J40" s="4">
        <f t="shared" si="11"/>
        <v>9</v>
      </c>
      <c r="K40" s="4">
        <f t="shared" si="12"/>
        <v>16</v>
      </c>
      <c r="L40">
        <f t="shared" si="6"/>
        <v>17</v>
      </c>
      <c r="M40" t="str">
        <f>LEFT(B40,L40-2)</f>
        <v>TLS_KRB5_EXPORT</v>
      </c>
      <c r="N40" t="str">
        <f t="shared" si="7"/>
        <v>static const SSLCipherSuite Cipher39 = SSLCipherSuite(0x0028, SSL_KEYX_KRB5, SSL_AUTH_KRB5, SSL_SYM_RC4_40, SSL_HASH_SHA, "TLS_KRB5_EXPORT_WITH_RC4_40_SHA");</v>
      </c>
      <c r="O40" t="str">
        <f t="shared" si="8"/>
        <v>result[0x0028] = (SSLCipherSuite*)&amp;Cipher39;</v>
      </c>
      <c r="P40" t="str">
        <f t="shared" si="9"/>
        <v>result["TLS_KRB5_EXPORT_WITH_RC4_40_SHA"] = (SSLCipherSuite*)&amp;Cipher39;</v>
      </c>
    </row>
    <row r="41" spans="1:16" ht="15.75">
      <c r="A41" s="1" t="s">
        <v>85</v>
      </c>
      <c r="B41" s="2" t="s">
        <v>86</v>
      </c>
      <c r="C41" s="3" t="s">
        <v>63</v>
      </c>
      <c r="D41" t="str">
        <f t="shared" si="0"/>
        <v>0x0029</v>
      </c>
      <c r="E41" t="str">
        <f>MID(B41,I41+1,J41-I41-1)</f>
        <v>KRB5</v>
      </c>
      <c r="F41" t="s">
        <v>693</v>
      </c>
      <c r="G41" t="str">
        <f>MID(B41,SEARCH("WITH",B41)+4+1,SEARCH(H41,B41)-SEARCH("WITH",B41)-6)</f>
        <v>DES_CBC_40</v>
      </c>
      <c r="H41" t="str">
        <f t="shared" si="2"/>
        <v>MD5</v>
      </c>
      <c r="I41" s="4">
        <f t="shared" si="10"/>
        <v>4</v>
      </c>
      <c r="J41" s="4">
        <f t="shared" si="11"/>
        <v>9</v>
      </c>
      <c r="K41" s="4">
        <f t="shared" si="12"/>
        <v>16</v>
      </c>
      <c r="L41">
        <f t="shared" si="6"/>
        <v>17</v>
      </c>
      <c r="M41" t="str">
        <f>LEFT(B41,L41-2)</f>
        <v>TLS_KRB5_EXPORT</v>
      </c>
      <c r="N41" t="str">
        <f t="shared" si="7"/>
        <v>static const SSLCipherSuite Cipher40 = SSLCipherSuite(0x0029, SSL_KEYX_KRB5, SSL_AUTH_KRB5, SSL_SYM_DES_CBC_40, SSL_HASH_MD5, "TLS_KRB5_EXPORT_WITH_DES_CBC_40_MD5");</v>
      </c>
      <c r="O41" t="str">
        <f t="shared" si="8"/>
        <v>result[0x0029] = (SSLCipherSuite*)&amp;Cipher40;</v>
      </c>
      <c r="P41" t="str">
        <f t="shared" si="9"/>
        <v>result["TLS_KRB5_EXPORT_WITH_DES_CBC_40_MD5"] = (SSLCipherSuite*)&amp;Cipher40;</v>
      </c>
    </row>
    <row r="42" spans="1:16" ht="15.75">
      <c r="A42" s="1" t="s">
        <v>87</v>
      </c>
      <c r="B42" s="2" t="s">
        <v>88</v>
      </c>
      <c r="C42" s="3" t="s">
        <v>63</v>
      </c>
      <c r="D42" t="str">
        <f t="shared" si="0"/>
        <v>0x002A</v>
      </c>
      <c r="E42" t="str">
        <f>MID(B42,I42+1,J42-I42-1)</f>
        <v>KRB5</v>
      </c>
      <c r="F42" t="s">
        <v>693</v>
      </c>
      <c r="G42" t="str">
        <f>MID(B42,SEARCH("WITH",B42)+4+1,SEARCH(H42,B42)-SEARCH("WITH",B42)-6)</f>
        <v>RC2_CBC_40</v>
      </c>
      <c r="H42" t="str">
        <f t="shared" si="2"/>
        <v>MD5</v>
      </c>
      <c r="I42" s="4">
        <f t="shared" si="10"/>
        <v>4</v>
      </c>
      <c r="J42" s="4">
        <f t="shared" si="11"/>
        <v>9</v>
      </c>
      <c r="K42" s="4">
        <f t="shared" si="12"/>
        <v>16</v>
      </c>
      <c r="L42">
        <f t="shared" si="6"/>
        <v>17</v>
      </c>
      <c r="M42" t="str">
        <f>LEFT(B42,L42-2)</f>
        <v>TLS_KRB5_EXPORT</v>
      </c>
      <c r="N42" t="str">
        <f t="shared" si="7"/>
        <v>static const SSLCipherSuite Cipher41 = SSLCipherSuite(0x002A, SSL_KEYX_KRB5, SSL_AUTH_KRB5, SSL_SYM_RC2_CBC_40, SSL_HASH_MD5, "TLS_KRB5_EXPORT_WITH_RC2_CBC_40_MD5");</v>
      </c>
      <c r="O42" t="str">
        <f t="shared" si="8"/>
        <v>result[0x002A] = (SSLCipherSuite*)&amp;Cipher41;</v>
      </c>
      <c r="P42" t="str">
        <f t="shared" si="9"/>
        <v>result["TLS_KRB5_EXPORT_WITH_RC2_CBC_40_MD5"] = (SSLCipherSuite*)&amp;Cipher41;</v>
      </c>
    </row>
    <row r="43" spans="1:16" ht="15.75">
      <c r="A43" s="1" t="s">
        <v>89</v>
      </c>
      <c r="B43" s="2" t="s">
        <v>90</v>
      </c>
      <c r="C43" s="2" t="s">
        <v>68</v>
      </c>
      <c r="D43" t="str">
        <f t="shared" si="0"/>
        <v>0x002B</v>
      </c>
      <c r="E43" t="str">
        <f>MID(B43,I43+1,J43-I43-1)</f>
        <v>KRB5</v>
      </c>
      <c r="F43" t="s">
        <v>693</v>
      </c>
      <c r="G43" t="str">
        <f>MID(B43,SEARCH("WITH",B43)+4+1,SEARCH(H43,B43)-SEARCH("WITH",B43)-6)</f>
        <v>RC4_40</v>
      </c>
      <c r="H43" t="str">
        <f t="shared" si="2"/>
        <v>MD5</v>
      </c>
      <c r="I43" s="4">
        <f t="shared" si="10"/>
        <v>4</v>
      </c>
      <c r="J43" s="4">
        <f t="shared" si="11"/>
        <v>9</v>
      </c>
      <c r="K43" s="4">
        <f t="shared" si="12"/>
        <v>16</v>
      </c>
      <c r="L43">
        <f t="shared" si="6"/>
        <v>17</v>
      </c>
      <c r="M43" t="str">
        <f>LEFT(B43,L43-2)</f>
        <v>TLS_KRB5_EXPORT</v>
      </c>
      <c r="N43" t="str">
        <f t="shared" si="7"/>
        <v>static const SSLCipherSuite Cipher42 = SSLCipherSuite(0x002B, SSL_KEYX_KRB5, SSL_AUTH_KRB5, SSL_SYM_RC4_40, SSL_HASH_MD5, "TLS_KRB5_EXPORT_WITH_RC4_40_MD5");</v>
      </c>
      <c r="O43" t="str">
        <f t="shared" si="8"/>
        <v>result[0x002B] = (SSLCipherSuite*)&amp;Cipher42;</v>
      </c>
      <c r="P43" t="str">
        <f t="shared" si="9"/>
        <v>result["TLS_KRB5_EXPORT_WITH_RC4_40_MD5"] = (SSLCipherSuite*)&amp;Cipher42;</v>
      </c>
    </row>
    <row r="44" spans="1:16" ht="15.75">
      <c r="A44" s="1" t="s">
        <v>91</v>
      </c>
      <c r="B44" s="2" t="s">
        <v>92</v>
      </c>
      <c r="C44" s="3" t="s">
        <v>93</v>
      </c>
      <c r="D44" t="str">
        <f t="shared" si="0"/>
        <v>0x002C</v>
      </c>
      <c r="E44" t="str">
        <f>MID(B44,I44+1,J44-I44-1)</f>
        <v>PSK</v>
      </c>
      <c r="F44" t="str">
        <f t="shared" si="1"/>
        <v>PSK</v>
      </c>
      <c r="G44" t="str">
        <f>MID(B44,SEARCH("WITH",B44)+4+1,SEARCH(H44,B44)-SEARCH("WITH",B44)-6)</f>
        <v>NULL</v>
      </c>
      <c r="H44" t="str">
        <f t="shared" si="2"/>
        <v>SHA</v>
      </c>
      <c r="I44" s="4">
        <f t="shared" si="10"/>
        <v>4</v>
      </c>
      <c r="J44" s="4">
        <f t="shared" si="11"/>
        <v>8</v>
      </c>
      <c r="K44" s="4">
        <f t="shared" si="12"/>
        <v>13</v>
      </c>
      <c r="L44">
        <f t="shared" si="6"/>
        <v>9</v>
      </c>
      <c r="M44" t="str">
        <f>LEFT(B44,L44-2)</f>
        <v>TLS_PSK</v>
      </c>
      <c r="N44" t="str">
        <f t="shared" si="7"/>
        <v>static const SSLCipherSuite Cipher43 = SSLCipherSuite(0x002C, SSL_KEYX_PSK, SSL_AUTH_PSK, SSL_SYM_NULL, SSL_HASH_SHA, "TLS_PSK_WITH_NULL_SHA");</v>
      </c>
      <c r="O44" t="str">
        <f t="shared" si="8"/>
        <v>result[0x002C] = (SSLCipherSuite*)&amp;Cipher43;</v>
      </c>
      <c r="P44" t="str">
        <f t="shared" si="9"/>
        <v>result["TLS_PSK_WITH_NULL_SHA"] = (SSLCipherSuite*)&amp;Cipher43;</v>
      </c>
    </row>
    <row r="45" spans="1:16" ht="15.75">
      <c r="A45" s="1" t="s">
        <v>94</v>
      </c>
      <c r="B45" s="2" t="s">
        <v>95</v>
      </c>
      <c r="C45" s="3" t="s">
        <v>93</v>
      </c>
      <c r="D45" t="str">
        <f t="shared" si="0"/>
        <v>0x002D</v>
      </c>
      <c r="E45" t="str">
        <f>MID(B45,I45+1,J45-I45-1)</f>
        <v>DHE</v>
      </c>
      <c r="F45" t="str">
        <f t="shared" si="1"/>
        <v>PSK</v>
      </c>
      <c r="G45" t="str">
        <f>MID(B45,SEARCH("WITH",B45)+4+1,SEARCH(H45,B45)-SEARCH("WITH",B45)-6)</f>
        <v>NULL</v>
      </c>
      <c r="H45" t="str">
        <f t="shared" si="2"/>
        <v>SHA</v>
      </c>
      <c r="I45" s="4">
        <f t="shared" si="10"/>
        <v>4</v>
      </c>
      <c r="J45" s="4">
        <f t="shared" si="11"/>
        <v>8</v>
      </c>
      <c r="K45" s="4">
        <f t="shared" si="12"/>
        <v>12</v>
      </c>
      <c r="L45">
        <f t="shared" si="6"/>
        <v>13</v>
      </c>
      <c r="M45" t="str">
        <f>LEFT(B45,L45-2)</f>
        <v>TLS_DHE_PSK</v>
      </c>
      <c r="N45" t="str">
        <f t="shared" si="7"/>
        <v>static const SSLCipherSuite Cipher44 = SSLCipherSuite(0x002D, SSL_KEYX_DHE, SSL_AUTH_PSK, SSL_SYM_NULL, SSL_HASH_SHA, "TLS_DHE_PSK_WITH_NULL_SHA");</v>
      </c>
      <c r="O45" t="str">
        <f t="shared" si="8"/>
        <v>result[0x002D] = (SSLCipherSuite*)&amp;Cipher44;</v>
      </c>
      <c r="P45" t="str">
        <f t="shared" si="9"/>
        <v>result["TLS_DHE_PSK_WITH_NULL_SHA"] = (SSLCipherSuite*)&amp;Cipher44;</v>
      </c>
    </row>
    <row r="46" spans="1:16" ht="15.75">
      <c r="A46" s="1" t="s">
        <v>96</v>
      </c>
      <c r="B46" s="2" t="s">
        <v>97</v>
      </c>
      <c r="C46" s="3" t="s">
        <v>93</v>
      </c>
      <c r="D46" t="str">
        <f t="shared" si="0"/>
        <v>0x002E</v>
      </c>
      <c r="E46" t="str">
        <f>MID(B46,I46+1,J46-I46-1)</f>
        <v>RSA</v>
      </c>
      <c r="F46" t="str">
        <f t="shared" si="1"/>
        <v>PSK</v>
      </c>
      <c r="G46" t="str">
        <f>MID(B46,SEARCH("WITH",B46)+4+1,SEARCH(H46,B46)-SEARCH("WITH",B46)-6)</f>
        <v>NULL</v>
      </c>
      <c r="H46" t="str">
        <f t="shared" si="2"/>
        <v>SHA</v>
      </c>
      <c r="I46" s="4">
        <f t="shared" si="10"/>
        <v>4</v>
      </c>
      <c r="J46" s="4">
        <f t="shared" si="11"/>
        <v>8</v>
      </c>
      <c r="K46" s="4">
        <f t="shared" si="12"/>
        <v>12</v>
      </c>
      <c r="L46">
        <f t="shared" si="6"/>
        <v>13</v>
      </c>
      <c r="M46" t="str">
        <f>LEFT(B46,L46-2)</f>
        <v>TLS_RSA_PSK</v>
      </c>
      <c r="N46" t="str">
        <f t="shared" si="7"/>
        <v>static const SSLCipherSuite Cipher45 = SSLCipherSuite(0x002E, SSL_KEYX_RSA, SSL_AUTH_PSK, SSL_SYM_NULL, SSL_HASH_SHA, "TLS_RSA_PSK_WITH_NULL_SHA");</v>
      </c>
      <c r="O46" t="str">
        <f t="shared" si="8"/>
        <v>result[0x002E] = (SSLCipherSuite*)&amp;Cipher45;</v>
      </c>
      <c r="P46" t="str">
        <f t="shared" si="9"/>
        <v>result["TLS_RSA_PSK_WITH_NULL_SHA"] = (SSLCipherSuite*)&amp;Cipher45;</v>
      </c>
    </row>
    <row r="47" spans="1:16" ht="15.75">
      <c r="A47" s="1" t="s">
        <v>98</v>
      </c>
      <c r="B47" s="2" t="s">
        <v>99</v>
      </c>
      <c r="C47" s="3" t="s">
        <v>2</v>
      </c>
      <c r="D47" t="str">
        <f t="shared" si="0"/>
        <v>0x002F</v>
      </c>
      <c r="E47" t="str">
        <f>MID(B47,I47+1,J47-I47-1)</f>
        <v>RSA</v>
      </c>
      <c r="F47" t="str">
        <f t="shared" si="1"/>
        <v>RSA</v>
      </c>
      <c r="G47" t="str">
        <f>MID(B47,SEARCH("WITH",B47)+4+1,SEARCH(H47,B47)-SEARCH("WITH",B47)-6)</f>
        <v>AES_128_CBC</v>
      </c>
      <c r="H47" t="str">
        <f t="shared" si="2"/>
        <v>SHA</v>
      </c>
      <c r="I47" s="4">
        <f t="shared" si="10"/>
        <v>4</v>
      </c>
      <c r="J47" s="4">
        <f t="shared" si="11"/>
        <v>8</v>
      </c>
      <c r="K47" s="4">
        <f t="shared" si="12"/>
        <v>13</v>
      </c>
      <c r="L47">
        <f t="shared" si="6"/>
        <v>9</v>
      </c>
      <c r="M47" t="str">
        <f>LEFT(B47,L47-2)</f>
        <v>TLS_RSA</v>
      </c>
      <c r="N47" t="str">
        <f t="shared" si="7"/>
        <v>static const SSLCipherSuite Cipher46 = SSLCipherSuite(0x002F, SSL_KEYX_RSA, SSL_AUTH_RSA, SSL_SYM_AES_128_CBC, SSL_HASH_SHA, "TLS_RSA_WITH_AES_128_CBC_SHA");</v>
      </c>
      <c r="O47" t="str">
        <f t="shared" si="8"/>
        <v>result[0x002F] = (SSLCipherSuite*)&amp;Cipher46;</v>
      </c>
      <c r="P47" t="str">
        <f t="shared" si="9"/>
        <v>result["TLS_RSA_WITH_AES_128_CBC_SHA"] = (SSLCipherSuite*)&amp;Cipher46;</v>
      </c>
    </row>
    <row r="48" spans="1:16" ht="15.75">
      <c r="A48" s="1" t="s">
        <v>100</v>
      </c>
      <c r="B48" s="2" t="s">
        <v>101</v>
      </c>
      <c r="C48" s="3" t="s">
        <v>2</v>
      </c>
      <c r="D48" t="str">
        <f t="shared" si="0"/>
        <v>0x0030</v>
      </c>
      <c r="E48" t="str">
        <f>MID(B48,I48+1,J48-I48-1)</f>
        <v>DH</v>
      </c>
      <c r="F48" t="str">
        <f t="shared" si="1"/>
        <v>DSS</v>
      </c>
      <c r="G48" t="str">
        <f>MID(B48,SEARCH("WITH",B48)+4+1,SEARCH(H48,B48)-SEARCH("WITH",B48)-6)</f>
        <v>AES_128_CBC</v>
      </c>
      <c r="H48" t="str">
        <f t="shared" si="2"/>
        <v>SHA</v>
      </c>
      <c r="I48" s="4">
        <f t="shared" si="10"/>
        <v>4</v>
      </c>
      <c r="J48" s="4">
        <f t="shared" si="11"/>
        <v>7</v>
      </c>
      <c r="K48" s="4">
        <f t="shared" si="12"/>
        <v>11</v>
      </c>
      <c r="L48">
        <f t="shared" si="6"/>
        <v>12</v>
      </c>
      <c r="M48" t="str">
        <f>LEFT(B48,L48-2)</f>
        <v>TLS_DH_DSS</v>
      </c>
      <c r="N48" t="str">
        <f t="shared" si="7"/>
        <v>static const SSLCipherSuite Cipher47 = SSLCipherSuite(0x0030, SSL_KEYX_DH, SSL_AUTH_DSS, SSL_SYM_AES_128_CBC, SSL_HASH_SHA, "TLS_DH_DSS_WITH_AES_128_CBC_SHA");</v>
      </c>
      <c r="O48" t="str">
        <f t="shared" si="8"/>
        <v>result[0x0030] = (SSLCipherSuite*)&amp;Cipher47;</v>
      </c>
      <c r="P48" t="str">
        <f t="shared" si="9"/>
        <v>result["TLS_DH_DSS_WITH_AES_128_CBC_SHA"] = (SSLCipherSuite*)&amp;Cipher47;</v>
      </c>
    </row>
    <row r="49" spans="1:16" ht="15.75">
      <c r="A49" s="1" t="s">
        <v>102</v>
      </c>
      <c r="B49" s="2" t="s">
        <v>103</v>
      </c>
      <c r="C49" s="3" t="s">
        <v>2</v>
      </c>
      <c r="D49" t="str">
        <f t="shared" si="0"/>
        <v>0x0031</v>
      </c>
      <c r="E49" t="str">
        <f>MID(B49,I49+1,J49-I49-1)</f>
        <v>DH</v>
      </c>
      <c r="F49" t="str">
        <f t="shared" si="1"/>
        <v>RSA</v>
      </c>
      <c r="G49" t="str">
        <f>MID(B49,SEARCH("WITH",B49)+4+1,SEARCH(H49,B49)-SEARCH("WITH",B49)-6)</f>
        <v>AES_128_CBC</v>
      </c>
      <c r="H49" t="str">
        <f t="shared" si="2"/>
        <v>SHA</v>
      </c>
      <c r="I49" s="4">
        <f t="shared" si="10"/>
        <v>4</v>
      </c>
      <c r="J49" s="4">
        <f t="shared" si="11"/>
        <v>7</v>
      </c>
      <c r="K49" s="4">
        <f t="shared" si="12"/>
        <v>11</v>
      </c>
      <c r="L49">
        <f t="shared" si="6"/>
        <v>12</v>
      </c>
      <c r="M49" t="str">
        <f>LEFT(B49,L49-2)</f>
        <v>TLS_DH_RSA</v>
      </c>
      <c r="N49" t="str">
        <f t="shared" si="7"/>
        <v>static const SSLCipherSuite Cipher48 = SSLCipherSuite(0x0031, SSL_KEYX_DH, SSL_AUTH_RSA, SSL_SYM_AES_128_CBC, SSL_HASH_SHA, "TLS_DH_RSA_WITH_AES_128_CBC_SHA");</v>
      </c>
      <c r="O49" t="str">
        <f t="shared" si="8"/>
        <v>result[0x0031] = (SSLCipherSuite*)&amp;Cipher48;</v>
      </c>
      <c r="P49" t="str">
        <f t="shared" si="9"/>
        <v>result["TLS_DH_RSA_WITH_AES_128_CBC_SHA"] = (SSLCipherSuite*)&amp;Cipher48;</v>
      </c>
    </row>
    <row r="50" spans="1:16" ht="15.75">
      <c r="A50" s="1" t="s">
        <v>104</v>
      </c>
      <c r="B50" s="2" t="s">
        <v>105</v>
      </c>
      <c r="C50" s="3" t="s">
        <v>2</v>
      </c>
      <c r="D50" t="str">
        <f t="shared" si="0"/>
        <v>0x0032</v>
      </c>
      <c r="E50" t="str">
        <f>MID(B50,I50+1,J50-I50-1)</f>
        <v>DHE</v>
      </c>
      <c r="F50" t="str">
        <f t="shared" si="1"/>
        <v>DSS</v>
      </c>
      <c r="G50" t="str">
        <f>MID(B50,SEARCH("WITH",B50)+4+1,SEARCH(H50,B50)-SEARCH("WITH",B50)-6)</f>
        <v>AES_128_CBC</v>
      </c>
      <c r="H50" t="str">
        <f t="shared" si="2"/>
        <v>SHA</v>
      </c>
      <c r="I50" s="4">
        <f t="shared" si="10"/>
        <v>4</v>
      </c>
      <c r="J50" s="4">
        <f t="shared" si="11"/>
        <v>8</v>
      </c>
      <c r="K50" s="4">
        <f t="shared" si="12"/>
        <v>12</v>
      </c>
      <c r="L50">
        <f t="shared" si="6"/>
        <v>13</v>
      </c>
      <c r="M50" t="str">
        <f>LEFT(B50,L50-2)</f>
        <v>TLS_DHE_DSS</v>
      </c>
      <c r="N50" t="str">
        <f t="shared" si="7"/>
        <v>static const SSLCipherSuite Cipher49 = SSLCipherSuite(0x0032, SSL_KEYX_DHE, SSL_AUTH_DSS, SSL_SYM_AES_128_CBC, SSL_HASH_SHA, "TLS_DHE_DSS_WITH_AES_128_CBC_SHA");</v>
      </c>
      <c r="O50" t="str">
        <f t="shared" si="8"/>
        <v>result[0x0032] = (SSLCipherSuite*)&amp;Cipher49;</v>
      </c>
      <c r="P50" t="str">
        <f t="shared" si="9"/>
        <v>result["TLS_DHE_DSS_WITH_AES_128_CBC_SHA"] = (SSLCipherSuite*)&amp;Cipher49;</v>
      </c>
    </row>
    <row r="51" spans="1:16" ht="15.75">
      <c r="A51" s="1" t="s">
        <v>106</v>
      </c>
      <c r="B51" s="2" t="s">
        <v>107</v>
      </c>
      <c r="C51" s="3" t="s">
        <v>2</v>
      </c>
      <c r="D51" t="str">
        <f t="shared" si="0"/>
        <v>0x0033</v>
      </c>
      <c r="E51" t="str">
        <f>MID(B51,I51+1,J51-I51-1)</f>
        <v>DHE</v>
      </c>
      <c r="F51" t="str">
        <f t="shared" si="1"/>
        <v>RSA</v>
      </c>
      <c r="G51" t="str">
        <f>MID(B51,SEARCH("WITH",B51)+4+1,SEARCH(H51,B51)-SEARCH("WITH",B51)-6)</f>
        <v>AES_128_CBC</v>
      </c>
      <c r="H51" t="str">
        <f t="shared" si="2"/>
        <v>SHA</v>
      </c>
      <c r="I51" s="4">
        <f t="shared" si="10"/>
        <v>4</v>
      </c>
      <c r="J51" s="4">
        <f t="shared" si="11"/>
        <v>8</v>
      </c>
      <c r="K51" s="4">
        <f t="shared" si="12"/>
        <v>12</v>
      </c>
      <c r="L51">
        <f t="shared" si="6"/>
        <v>13</v>
      </c>
      <c r="M51" t="str">
        <f>LEFT(B51,L51-2)</f>
        <v>TLS_DHE_RSA</v>
      </c>
      <c r="N51" t="str">
        <f t="shared" si="7"/>
        <v>static const SSLCipherSuite Cipher50 = SSLCipherSuite(0x0033, SSL_KEYX_DHE, SSL_AUTH_RSA, SSL_SYM_AES_128_CBC, SSL_HASH_SHA, "TLS_DHE_RSA_WITH_AES_128_CBC_SHA");</v>
      </c>
      <c r="O51" t="str">
        <f t="shared" si="8"/>
        <v>result[0x0033] = (SSLCipherSuite*)&amp;Cipher50;</v>
      </c>
      <c r="P51" t="str">
        <f t="shared" si="9"/>
        <v>result["TLS_DHE_RSA_WITH_AES_128_CBC_SHA"] = (SSLCipherSuite*)&amp;Cipher50;</v>
      </c>
    </row>
    <row r="52" spans="1:16" ht="15.75">
      <c r="A52" s="1" t="s">
        <v>108</v>
      </c>
      <c r="B52" s="2" t="s">
        <v>109</v>
      </c>
      <c r="C52" s="3" t="s">
        <v>2</v>
      </c>
      <c r="D52" t="str">
        <f t="shared" si="0"/>
        <v>0x0034</v>
      </c>
      <c r="E52" t="str">
        <f>MID(B52,I52+1,J52-I52-1)</f>
        <v>DH</v>
      </c>
      <c r="F52" t="str">
        <f t="shared" si="1"/>
        <v>anon</v>
      </c>
      <c r="G52" t="str">
        <f>MID(B52,SEARCH("WITH",B52)+4+1,SEARCH(H52,B52)-SEARCH("WITH",B52)-6)</f>
        <v>AES_128_CBC</v>
      </c>
      <c r="H52" t="str">
        <f t="shared" si="2"/>
        <v>SHA</v>
      </c>
      <c r="I52" s="4">
        <f t="shared" si="10"/>
        <v>4</v>
      </c>
      <c r="J52" s="4">
        <f t="shared" si="11"/>
        <v>7</v>
      </c>
      <c r="K52" s="4">
        <f t="shared" si="12"/>
        <v>12</v>
      </c>
      <c r="L52">
        <f t="shared" si="6"/>
        <v>13</v>
      </c>
      <c r="M52" t="str">
        <f>LEFT(B52,L52-2)</f>
        <v>TLS_DH_anon</v>
      </c>
      <c r="N52" t="str">
        <f t="shared" si="7"/>
        <v>static const SSLCipherSuite Cipher51 = SSLCipherSuite(0x0034, SSL_KEYX_DH, SSL_AUTH_anon, SSL_SYM_AES_128_CBC, SSL_HASH_SHA, "TLS_DH_anon_WITH_AES_128_CBC_SHA");</v>
      </c>
      <c r="O52" t="str">
        <f t="shared" si="8"/>
        <v>result[0x0034] = (SSLCipherSuite*)&amp;Cipher51;</v>
      </c>
      <c r="P52" t="str">
        <f t="shared" si="9"/>
        <v>result["TLS_DH_anon_WITH_AES_128_CBC_SHA"] = (SSLCipherSuite*)&amp;Cipher51;</v>
      </c>
    </row>
    <row r="53" spans="1:16" ht="15.75">
      <c r="A53" s="1" t="s">
        <v>110</v>
      </c>
      <c r="B53" s="2" t="s">
        <v>111</v>
      </c>
      <c r="C53" s="3" t="s">
        <v>2</v>
      </c>
      <c r="D53" t="str">
        <f t="shared" si="0"/>
        <v>0x0035</v>
      </c>
      <c r="E53" t="str">
        <f>MID(B53,I53+1,J53-I53-1)</f>
        <v>RSA</v>
      </c>
      <c r="F53" t="str">
        <f t="shared" si="1"/>
        <v>RSA</v>
      </c>
      <c r="G53" t="str">
        <f>MID(B53,SEARCH("WITH",B53)+4+1,SEARCH(H53,B53)-SEARCH("WITH",B53)-6)</f>
        <v>AES_256_CBC</v>
      </c>
      <c r="H53" t="str">
        <f t="shared" si="2"/>
        <v>SHA</v>
      </c>
      <c r="I53" s="4">
        <f t="shared" si="10"/>
        <v>4</v>
      </c>
      <c r="J53" s="4">
        <f t="shared" si="11"/>
        <v>8</v>
      </c>
      <c r="K53" s="4">
        <f t="shared" si="12"/>
        <v>13</v>
      </c>
      <c r="L53">
        <f t="shared" si="6"/>
        <v>9</v>
      </c>
      <c r="M53" t="str">
        <f>LEFT(B53,L53-2)</f>
        <v>TLS_RSA</v>
      </c>
      <c r="N53" t="str">
        <f t="shared" si="7"/>
        <v>static const SSLCipherSuite Cipher52 = SSLCipherSuite(0x0035, SSL_KEYX_RSA, SSL_AUTH_RSA, SSL_SYM_AES_256_CBC, SSL_HASH_SHA, "TLS_RSA_WITH_AES_256_CBC_SHA");</v>
      </c>
      <c r="O53" t="str">
        <f t="shared" si="8"/>
        <v>result[0x0035] = (SSLCipherSuite*)&amp;Cipher52;</v>
      </c>
      <c r="P53" t="str">
        <f t="shared" si="9"/>
        <v>result["TLS_RSA_WITH_AES_256_CBC_SHA"] = (SSLCipherSuite*)&amp;Cipher52;</v>
      </c>
    </row>
    <row r="54" spans="1:16" ht="15.75">
      <c r="A54" s="1" t="s">
        <v>112</v>
      </c>
      <c r="B54" s="2" t="s">
        <v>113</v>
      </c>
      <c r="C54" s="3" t="s">
        <v>2</v>
      </c>
      <c r="D54" t="str">
        <f t="shared" si="0"/>
        <v>0x0036</v>
      </c>
      <c r="E54" t="str">
        <f>MID(B54,I54+1,J54-I54-1)</f>
        <v>DH</v>
      </c>
      <c r="F54" t="str">
        <f t="shared" si="1"/>
        <v>DSS</v>
      </c>
      <c r="G54" t="str">
        <f>MID(B54,SEARCH("WITH",B54)+4+1,SEARCH(H54,B54)-SEARCH("WITH",B54)-6)</f>
        <v>AES_256_CBC</v>
      </c>
      <c r="H54" t="str">
        <f t="shared" si="2"/>
        <v>SHA</v>
      </c>
      <c r="I54" s="4">
        <f t="shared" si="10"/>
        <v>4</v>
      </c>
      <c r="J54" s="4">
        <f t="shared" si="11"/>
        <v>7</v>
      </c>
      <c r="K54" s="4">
        <f t="shared" si="12"/>
        <v>11</v>
      </c>
      <c r="L54">
        <f t="shared" si="6"/>
        <v>12</v>
      </c>
      <c r="M54" t="str">
        <f>LEFT(B54,L54-2)</f>
        <v>TLS_DH_DSS</v>
      </c>
      <c r="N54" t="str">
        <f t="shared" si="7"/>
        <v>static const SSLCipherSuite Cipher53 = SSLCipherSuite(0x0036, SSL_KEYX_DH, SSL_AUTH_DSS, SSL_SYM_AES_256_CBC, SSL_HASH_SHA, "TLS_DH_DSS_WITH_AES_256_CBC_SHA");</v>
      </c>
      <c r="O54" t="str">
        <f t="shared" si="8"/>
        <v>result[0x0036] = (SSLCipherSuite*)&amp;Cipher53;</v>
      </c>
      <c r="P54" t="str">
        <f t="shared" si="9"/>
        <v>result["TLS_DH_DSS_WITH_AES_256_CBC_SHA"] = (SSLCipherSuite*)&amp;Cipher53;</v>
      </c>
    </row>
    <row r="55" spans="1:16" ht="15.75">
      <c r="A55" s="1" t="s">
        <v>114</v>
      </c>
      <c r="B55" s="2" t="s">
        <v>115</v>
      </c>
      <c r="C55" s="3" t="s">
        <v>2</v>
      </c>
      <c r="D55" t="str">
        <f t="shared" si="0"/>
        <v>0x0037</v>
      </c>
      <c r="E55" t="str">
        <f>MID(B55,I55+1,J55-I55-1)</f>
        <v>DH</v>
      </c>
      <c r="F55" t="str">
        <f t="shared" si="1"/>
        <v>RSA</v>
      </c>
      <c r="G55" t="str">
        <f>MID(B55,SEARCH("WITH",B55)+4+1,SEARCH(H55,B55)-SEARCH("WITH",B55)-6)</f>
        <v>AES_256_CBC</v>
      </c>
      <c r="H55" t="str">
        <f t="shared" si="2"/>
        <v>SHA</v>
      </c>
      <c r="I55" s="4">
        <f t="shared" si="10"/>
        <v>4</v>
      </c>
      <c r="J55" s="4">
        <f t="shared" si="11"/>
        <v>7</v>
      </c>
      <c r="K55" s="4">
        <f t="shared" si="12"/>
        <v>11</v>
      </c>
      <c r="L55">
        <f t="shared" si="6"/>
        <v>12</v>
      </c>
      <c r="M55" t="str">
        <f>LEFT(B55,L55-2)</f>
        <v>TLS_DH_RSA</v>
      </c>
      <c r="N55" t="str">
        <f t="shared" si="7"/>
        <v>static const SSLCipherSuite Cipher54 = SSLCipherSuite(0x0037, SSL_KEYX_DH, SSL_AUTH_RSA, SSL_SYM_AES_256_CBC, SSL_HASH_SHA, "TLS_DH_RSA_WITH_AES_256_CBC_SHA");</v>
      </c>
      <c r="O55" t="str">
        <f t="shared" si="8"/>
        <v>result[0x0037] = (SSLCipherSuite*)&amp;Cipher54;</v>
      </c>
      <c r="P55" t="str">
        <f t="shared" si="9"/>
        <v>result["TLS_DH_RSA_WITH_AES_256_CBC_SHA"] = (SSLCipherSuite*)&amp;Cipher54;</v>
      </c>
    </row>
    <row r="56" spans="1:16" ht="15.75">
      <c r="A56" s="1" t="s">
        <v>116</v>
      </c>
      <c r="B56" s="2" t="s">
        <v>117</v>
      </c>
      <c r="C56" s="3" t="s">
        <v>2</v>
      </c>
      <c r="D56" t="str">
        <f t="shared" si="0"/>
        <v>0x0038</v>
      </c>
      <c r="E56" t="str">
        <f>MID(B56,I56+1,J56-I56-1)</f>
        <v>DHE</v>
      </c>
      <c r="F56" t="str">
        <f t="shared" si="1"/>
        <v>DSS</v>
      </c>
      <c r="G56" t="str">
        <f>MID(B56,SEARCH("WITH",B56)+4+1,SEARCH(H56,B56)-SEARCH("WITH",B56)-6)</f>
        <v>AES_256_CBC</v>
      </c>
      <c r="H56" t="str">
        <f t="shared" si="2"/>
        <v>SHA</v>
      </c>
      <c r="I56" s="4">
        <f t="shared" si="10"/>
        <v>4</v>
      </c>
      <c r="J56" s="4">
        <f t="shared" si="11"/>
        <v>8</v>
      </c>
      <c r="K56" s="4">
        <f t="shared" si="12"/>
        <v>12</v>
      </c>
      <c r="L56">
        <f t="shared" si="6"/>
        <v>13</v>
      </c>
      <c r="M56" t="str">
        <f>LEFT(B56,L56-2)</f>
        <v>TLS_DHE_DSS</v>
      </c>
      <c r="N56" t="str">
        <f t="shared" si="7"/>
        <v>static const SSLCipherSuite Cipher55 = SSLCipherSuite(0x0038, SSL_KEYX_DHE, SSL_AUTH_DSS, SSL_SYM_AES_256_CBC, SSL_HASH_SHA, "TLS_DHE_DSS_WITH_AES_256_CBC_SHA");</v>
      </c>
      <c r="O56" t="str">
        <f t="shared" si="8"/>
        <v>result[0x0038] = (SSLCipherSuite*)&amp;Cipher55;</v>
      </c>
      <c r="P56" t="str">
        <f t="shared" si="9"/>
        <v>result["TLS_DHE_DSS_WITH_AES_256_CBC_SHA"] = (SSLCipherSuite*)&amp;Cipher55;</v>
      </c>
    </row>
    <row r="57" spans="1:16" ht="15.75">
      <c r="A57" s="1" t="s">
        <v>118</v>
      </c>
      <c r="B57" s="2" t="s">
        <v>119</v>
      </c>
      <c r="C57" s="3" t="s">
        <v>2</v>
      </c>
      <c r="D57" t="str">
        <f t="shared" si="0"/>
        <v>0x0039</v>
      </c>
      <c r="E57" t="str">
        <f>MID(B57,I57+1,J57-I57-1)</f>
        <v>DHE</v>
      </c>
      <c r="F57" t="str">
        <f t="shared" si="1"/>
        <v>RSA</v>
      </c>
      <c r="G57" t="str">
        <f>MID(B57,SEARCH("WITH",B57)+4+1,SEARCH(H57,B57)-SEARCH("WITH",B57)-6)</f>
        <v>AES_256_CBC</v>
      </c>
      <c r="H57" t="str">
        <f t="shared" si="2"/>
        <v>SHA</v>
      </c>
      <c r="I57" s="4">
        <f t="shared" si="10"/>
        <v>4</v>
      </c>
      <c r="J57" s="4">
        <f t="shared" si="11"/>
        <v>8</v>
      </c>
      <c r="K57" s="4">
        <f t="shared" si="12"/>
        <v>12</v>
      </c>
      <c r="L57">
        <f t="shared" si="6"/>
        <v>13</v>
      </c>
      <c r="M57" t="str">
        <f>LEFT(B57,L57-2)</f>
        <v>TLS_DHE_RSA</v>
      </c>
      <c r="N57" t="str">
        <f t="shared" si="7"/>
        <v>static const SSLCipherSuite Cipher56 = SSLCipherSuite(0x0039, SSL_KEYX_DHE, SSL_AUTH_RSA, SSL_SYM_AES_256_CBC, SSL_HASH_SHA, "TLS_DHE_RSA_WITH_AES_256_CBC_SHA");</v>
      </c>
      <c r="O57" t="str">
        <f t="shared" si="8"/>
        <v>result[0x0039] = (SSLCipherSuite*)&amp;Cipher56;</v>
      </c>
      <c r="P57" t="str">
        <f t="shared" si="9"/>
        <v>result["TLS_DHE_RSA_WITH_AES_256_CBC_SHA"] = (SSLCipherSuite*)&amp;Cipher56;</v>
      </c>
    </row>
    <row r="58" spans="1:16" ht="15.75">
      <c r="A58" s="1" t="s">
        <v>120</v>
      </c>
      <c r="B58" s="2" t="s">
        <v>121</v>
      </c>
      <c r="C58" s="3" t="s">
        <v>2</v>
      </c>
      <c r="D58" t="str">
        <f t="shared" si="0"/>
        <v>0x003A</v>
      </c>
      <c r="E58" t="str">
        <f>MID(B58,I58+1,J58-I58-1)</f>
        <v>DH</v>
      </c>
      <c r="F58" t="str">
        <f t="shared" si="1"/>
        <v>anon</v>
      </c>
      <c r="G58" t="str">
        <f>MID(B58,SEARCH("WITH",B58)+4+1,SEARCH(H58,B58)-SEARCH("WITH",B58)-6)</f>
        <v>AES_256_CBC</v>
      </c>
      <c r="H58" t="str">
        <f t="shared" si="2"/>
        <v>SHA</v>
      </c>
      <c r="I58" s="4">
        <f t="shared" si="10"/>
        <v>4</v>
      </c>
      <c r="J58" s="4">
        <f t="shared" si="11"/>
        <v>7</v>
      </c>
      <c r="K58" s="4">
        <f t="shared" si="12"/>
        <v>12</v>
      </c>
      <c r="L58">
        <f t="shared" si="6"/>
        <v>13</v>
      </c>
      <c r="M58" t="str">
        <f>LEFT(B58,L58-2)</f>
        <v>TLS_DH_anon</v>
      </c>
      <c r="N58" t="str">
        <f t="shared" si="7"/>
        <v>static const SSLCipherSuite Cipher57 = SSLCipherSuite(0x003A, SSL_KEYX_DH, SSL_AUTH_anon, SSL_SYM_AES_256_CBC, SSL_HASH_SHA, "TLS_DH_anon_WITH_AES_256_CBC_SHA");</v>
      </c>
      <c r="O58" t="str">
        <f t="shared" si="8"/>
        <v>result[0x003A] = (SSLCipherSuite*)&amp;Cipher57;</v>
      </c>
      <c r="P58" t="str">
        <f t="shared" si="9"/>
        <v>result["TLS_DH_anon_WITH_AES_256_CBC_SHA"] = (SSLCipherSuite*)&amp;Cipher57;</v>
      </c>
    </row>
    <row r="59" spans="1:16" ht="15.75">
      <c r="A59" s="1" t="s">
        <v>122</v>
      </c>
      <c r="B59" s="2" t="s">
        <v>123</v>
      </c>
      <c r="C59" s="3" t="s">
        <v>2</v>
      </c>
      <c r="D59" t="str">
        <f t="shared" si="0"/>
        <v>0x003B</v>
      </c>
      <c r="E59" t="str">
        <f>MID(B59,I59+1,J59-I59-1)</f>
        <v>RSA</v>
      </c>
      <c r="F59" t="str">
        <f t="shared" si="1"/>
        <v>RSA</v>
      </c>
      <c r="G59" t="str">
        <f>MID(B59,SEARCH("WITH",B59)+4+1,SEARCH(H59,B59)-SEARCH("WITH",B59)-6)</f>
        <v>NULL</v>
      </c>
      <c r="H59" t="str">
        <f t="shared" si="2"/>
        <v>SHA256</v>
      </c>
      <c r="I59" s="4">
        <f t="shared" si="10"/>
        <v>4</v>
      </c>
      <c r="J59" s="4">
        <f t="shared" si="11"/>
        <v>8</v>
      </c>
      <c r="K59" s="4">
        <f t="shared" si="12"/>
        <v>13</v>
      </c>
      <c r="L59">
        <f t="shared" si="6"/>
        <v>9</v>
      </c>
      <c r="M59" t="str">
        <f>LEFT(B59,L59-2)</f>
        <v>TLS_RSA</v>
      </c>
      <c r="N59" t="str">
        <f t="shared" si="7"/>
        <v>static const SSLCipherSuite Cipher58 = SSLCipherSuite(0x003B, SSL_KEYX_RSA, SSL_AUTH_RSA, SSL_SYM_NULL, SSL_HASH_SHA256, "TLS_RSA_WITH_NULL_SHA256");</v>
      </c>
      <c r="O59" t="str">
        <f t="shared" si="8"/>
        <v>result[0x003B] = (SSLCipherSuite*)&amp;Cipher58;</v>
      </c>
      <c r="P59" t="str">
        <f t="shared" si="9"/>
        <v>result["TLS_RSA_WITH_NULL_SHA256"] = (SSLCipherSuite*)&amp;Cipher58;</v>
      </c>
    </row>
    <row r="60" spans="1:16" ht="15.75">
      <c r="A60" s="1" t="s">
        <v>124</v>
      </c>
      <c r="B60" s="2" t="s">
        <v>125</v>
      </c>
      <c r="C60" s="3" t="s">
        <v>2</v>
      </c>
      <c r="D60" t="str">
        <f t="shared" si="0"/>
        <v>0x003C</v>
      </c>
      <c r="E60" t="str">
        <f>MID(B60,I60+1,J60-I60-1)</f>
        <v>RSA</v>
      </c>
      <c r="F60" t="str">
        <f t="shared" si="1"/>
        <v>RSA</v>
      </c>
      <c r="G60" t="str">
        <f>MID(B60,SEARCH("WITH",B60)+4+1,SEARCH(H60,B60)-SEARCH("WITH",B60)-6)</f>
        <v>AES_128_CBC</v>
      </c>
      <c r="H60" t="str">
        <f t="shared" si="2"/>
        <v>SHA256</v>
      </c>
      <c r="I60" s="4">
        <f t="shared" si="10"/>
        <v>4</v>
      </c>
      <c r="J60" s="4">
        <f t="shared" si="11"/>
        <v>8</v>
      </c>
      <c r="K60" s="4">
        <f t="shared" si="12"/>
        <v>13</v>
      </c>
      <c r="L60">
        <f t="shared" si="6"/>
        <v>9</v>
      </c>
      <c r="M60" t="str">
        <f>LEFT(B60,L60-2)</f>
        <v>TLS_RSA</v>
      </c>
      <c r="N60" t="str">
        <f t="shared" si="7"/>
        <v>static const SSLCipherSuite Cipher59 = SSLCipherSuite(0x003C, SSL_KEYX_RSA, SSL_AUTH_RSA, SSL_SYM_AES_128_CBC, SSL_HASH_SHA256, "TLS_RSA_WITH_AES_128_CBC_SHA256");</v>
      </c>
      <c r="O60" t="str">
        <f t="shared" si="8"/>
        <v>result[0x003C] = (SSLCipherSuite*)&amp;Cipher59;</v>
      </c>
      <c r="P60" t="str">
        <f t="shared" si="9"/>
        <v>result["TLS_RSA_WITH_AES_128_CBC_SHA256"] = (SSLCipherSuite*)&amp;Cipher59;</v>
      </c>
    </row>
    <row r="61" spans="1:16" ht="15.75">
      <c r="A61" s="1" t="s">
        <v>126</v>
      </c>
      <c r="B61" s="2" t="s">
        <v>127</v>
      </c>
      <c r="C61" s="3" t="s">
        <v>2</v>
      </c>
      <c r="D61" t="str">
        <f t="shared" si="0"/>
        <v>0x003D</v>
      </c>
      <c r="E61" t="str">
        <f>MID(B61,I61+1,J61-I61-1)</f>
        <v>RSA</v>
      </c>
      <c r="F61" t="str">
        <f t="shared" si="1"/>
        <v>RSA</v>
      </c>
      <c r="G61" t="str">
        <f>MID(B61,SEARCH("WITH",B61)+4+1,SEARCH(H61,B61)-SEARCH("WITH",B61)-6)</f>
        <v>AES_256_CBC</v>
      </c>
      <c r="H61" t="str">
        <f t="shared" si="2"/>
        <v>SHA256</v>
      </c>
      <c r="I61" s="4">
        <f t="shared" si="10"/>
        <v>4</v>
      </c>
      <c r="J61" s="4">
        <f t="shared" si="11"/>
        <v>8</v>
      </c>
      <c r="K61" s="4">
        <f t="shared" si="12"/>
        <v>13</v>
      </c>
      <c r="L61">
        <f t="shared" si="6"/>
        <v>9</v>
      </c>
      <c r="M61" t="str">
        <f>LEFT(B61,L61-2)</f>
        <v>TLS_RSA</v>
      </c>
      <c r="N61" t="str">
        <f t="shared" si="7"/>
        <v>static const SSLCipherSuite Cipher60 = SSLCipherSuite(0x003D, SSL_KEYX_RSA, SSL_AUTH_RSA, SSL_SYM_AES_256_CBC, SSL_HASH_SHA256, "TLS_RSA_WITH_AES_256_CBC_SHA256");</v>
      </c>
      <c r="O61" t="str">
        <f t="shared" si="8"/>
        <v>result[0x003D] = (SSLCipherSuite*)&amp;Cipher60;</v>
      </c>
      <c r="P61" t="str">
        <f t="shared" si="9"/>
        <v>result["TLS_RSA_WITH_AES_256_CBC_SHA256"] = (SSLCipherSuite*)&amp;Cipher60;</v>
      </c>
    </row>
    <row r="62" spans="1:16" ht="15.75">
      <c r="A62" s="1" t="s">
        <v>128</v>
      </c>
      <c r="B62" s="2" t="s">
        <v>129</v>
      </c>
      <c r="C62" s="3" t="s">
        <v>2</v>
      </c>
      <c r="D62" t="str">
        <f t="shared" si="0"/>
        <v>0x003E</v>
      </c>
      <c r="E62" t="str">
        <f>MID(B62,I62+1,J62-I62-1)</f>
        <v>DH</v>
      </c>
      <c r="F62" t="str">
        <f t="shared" si="1"/>
        <v>DSS</v>
      </c>
      <c r="G62" t="str">
        <f>MID(B62,SEARCH("WITH",B62)+4+1,SEARCH(H62,B62)-SEARCH("WITH",B62)-6)</f>
        <v>AES_128_CBC</v>
      </c>
      <c r="H62" t="str">
        <f t="shared" si="2"/>
        <v>SHA256</v>
      </c>
      <c r="I62" s="4">
        <f t="shared" si="10"/>
        <v>4</v>
      </c>
      <c r="J62" s="4">
        <f t="shared" si="11"/>
        <v>7</v>
      </c>
      <c r="K62" s="4">
        <f t="shared" si="12"/>
        <v>11</v>
      </c>
      <c r="L62">
        <f t="shared" si="6"/>
        <v>12</v>
      </c>
      <c r="M62" t="str">
        <f>LEFT(B62,L62-2)</f>
        <v>TLS_DH_DSS</v>
      </c>
      <c r="N62" t="str">
        <f t="shared" si="7"/>
        <v>static const SSLCipherSuite Cipher61 = SSLCipherSuite(0x003E, SSL_KEYX_DH, SSL_AUTH_DSS, SSL_SYM_AES_128_CBC, SSL_HASH_SHA256, "TLS_DH_DSS_WITH_AES_128_CBC_SHA256");</v>
      </c>
      <c r="O62" t="str">
        <f t="shared" si="8"/>
        <v>result[0x003E] = (SSLCipherSuite*)&amp;Cipher61;</v>
      </c>
      <c r="P62" t="str">
        <f t="shared" si="9"/>
        <v>result["TLS_DH_DSS_WITH_AES_128_CBC_SHA256"] = (SSLCipherSuite*)&amp;Cipher61;</v>
      </c>
    </row>
    <row r="63" spans="1:16" ht="15.75">
      <c r="A63" s="1" t="s">
        <v>130</v>
      </c>
      <c r="B63" s="2" t="s">
        <v>131</v>
      </c>
      <c r="C63" s="3" t="s">
        <v>2</v>
      </c>
      <c r="D63" t="str">
        <f t="shared" si="0"/>
        <v>0x003F</v>
      </c>
      <c r="E63" t="str">
        <f>MID(B63,I63+1,J63-I63-1)</f>
        <v>DH</v>
      </c>
      <c r="F63" t="str">
        <f t="shared" si="1"/>
        <v>RSA</v>
      </c>
      <c r="G63" t="str">
        <f>MID(B63,SEARCH("WITH",B63)+4+1,SEARCH(H63,B63)-SEARCH("WITH",B63)-6)</f>
        <v>AES_128_CBC</v>
      </c>
      <c r="H63" t="str">
        <f t="shared" si="2"/>
        <v>SHA256</v>
      </c>
      <c r="I63" s="4">
        <f t="shared" si="10"/>
        <v>4</v>
      </c>
      <c r="J63" s="4">
        <f t="shared" si="11"/>
        <v>7</v>
      </c>
      <c r="K63" s="4">
        <f t="shared" si="12"/>
        <v>11</v>
      </c>
      <c r="L63">
        <f t="shared" si="6"/>
        <v>12</v>
      </c>
      <c r="M63" t="str">
        <f>LEFT(B63,L63-2)</f>
        <v>TLS_DH_RSA</v>
      </c>
      <c r="N63" t="str">
        <f t="shared" si="7"/>
        <v>static const SSLCipherSuite Cipher62 = SSLCipherSuite(0x003F, SSL_KEYX_DH, SSL_AUTH_RSA, SSL_SYM_AES_128_CBC, SSL_HASH_SHA256, "TLS_DH_RSA_WITH_AES_128_CBC_SHA256");</v>
      </c>
      <c r="O63" t="str">
        <f t="shared" si="8"/>
        <v>result[0x003F] = (SSLCipherSuite*)&amp;Cipher62;</v>
      </c>
      <c r="P63" t="str">
        <f t="shared" si="9"/>
        <v>result["TLS_DH_RSA_WITH_AES_128_CBC_SHA256"] = (SSLCipherSuite*)&amp;Cipher62;</v>
      </c>
    </row>
    <row r="64" spans="1:16" ht="15.75">
      <c r="A64" s="1" t="s">
        <v>132</v>
      </c>
      <c r="B64" s="2" t="s">
        <v>133</v>
      </c>
      <c r="C64" s="3" t="s">
        <v>2</v>
      </c>
      <c r="D64" t="str">
        <f t="shared" si="0"/>
        <v>0x0040</v>
      </c>
      <c r="E64" t="str">
        <f>MID(B64,I64+1,J64-I64-1)</f>
        <v>DHE</v>
      </c>
      <c r="F64" t="str">
        <f t="shared" si="1"/>
        <v>DSS</v>
      </c>
      <c r="G64" t="str">
        <f>MID(B64,SEARCH("WITH",B64)+4+1,SEARCH(H64,B64)-SEARCH("WITH",B64)-6)</f>
        <v>AES_128_CBC</v>
      </c>
      <c r="H64" t="str">
        <f t="shared" si="2"/>
        <v>SHA256</v>
      </c>
      <c r="I64" s="4">
        <f t="shared" si="10"/>
        <v>4</v>
      </c>
      <c r="J64" s="4">
        <f t="shared" si="11"/>
        <v>8</v>
      </c>
      <c r="K64" s="4">
        <f t="shared" si="12"/>
        <v>12</v>
      </c>
      <c r="L64">
        <f t="shared" si="6"/>
        <v>13</v>
      </c>
      <c r="M64" t="str">
        <f>LEFT(B64,L64-2)</f>
        <v>TLS_DHE_DSS</v>
      </c>
      <c r="N64" t="str">
        <f t="shared" si="7"/>
        <v>static const SSLCipherSuite Cipher63 = SSLCipherSuite(0x0040, SSL_KEYX_DHE, SSL_AUTH_DSS, SSL_SYM_AES_128_CBC, SSL_HASH_SHA256, "TLS_DHE_DSS_WITH_AES_128_CBC_SHA256");</v>
      </c>
      <c r="O64" t="str">
        <f t="shared" si="8"/>
        <v>result[0x0040] = (SSLCipherSuite*)&amp;Cipher63;</v>
      </c>
      <c r="P64" t="str">
        <f t="shared" si="9"/>
        <v>result["TLS_DHE_DSS_WITH_AES_128_CBC_SHA256"] = (SSLCipherSuite*)&amp;Cipher63;</v>
      </c>
    </row>
    <row r="65" spans="1:16" ht="15.75">
      <c r="A65" s="1" t="s">
        <v>134</v>
      </c>
      <c r="B65" s="2" t="s">
        <v>135</v>
      </c>
      <c r="C65" s="3" t="s">
        <v>136</v>
      </c>
      <c r="D65" t="str">
        <f t="shared" si="0"/>
        <v>0x0041</v>
      </c>
      <c r="E65" t="str">
        <f>MID(B65,I65+1,J65-I65-1)</f>
        <v>RSA</v>
      </c>
      <c r="F65" t="str">
        <f t="shared" si="1"/>
        <v>RSA</v>
      </c>
      <c r="G65" t="str">
        <f>MID(B65,SEARCH("WITH",B65)+4+1,SEARCH(H65,B65)-SEARCH("WITH",B65)-6)</f>
        <v>CAMELLIA_128_CBC</v>
      </c>
      <c r="H65" t="str">
        <f t="shared" si="2"/>
        <v>SHA</v>
      </c>
      <c r="I65" s="4">
        <f t="shared" si="10"/>
        <v>4</v>
      </c>
      <c r="J65" s="4">
        <f t="shared" si="11"/>
        <v>8</v>
      </c>
      <c r="K65" s="4">
        <f t="shared" si="12"/>
        <v>13</v>
      </c>
      <c r="L65">
        <f t="shared" si="6"/>
        <v>9</v>
      </c>
      <c r="M65" t="str">
        <f>LEFT(B65,L65-2)</f>
        <v>TLS_RSA</v>
      </c>
      <c r="N65" t="str">
        <f t="shared" si="7"/>
        <v>static const SSLCipherSuite Cipher64 = SSLCipherSuite(0x0041, SSL_KEYX_RSA, SSL_AUTH_RSA, SSL_SYM_CAMELLIA_128_CBC, SSL_HASH_SHA, "TLS_RSA_WITH_CAMELLIA_128_CBC_SHA");</v>
      </c>
      <c r="O65" t="str">
        <f t="shared" si="8"/>
        <v>result[0x0041] = (SSLCipherSuite*)&amp;Cipher64;</v>
      </c>
      <c r="P65" t="str">
        <f t="shared" si="9"/>
        <v>result["TLS_RSA_WITH_CAMELLIA_128_CBC_SHA"] = (SSLCipherSuite*)&amp;Cipher64;</v>
      </c>
    </row>
    <row r="66" spans="1:16" ht="15.75">
      <c r="A66" s="1" t="s">
        <v>137</v>
      </c>
      <c r="B66" s="2" t="s">
        <v>138</v>
      </c>
      <c r="C66" s="3" t="s">
        <v>136</v>
      </c>
      <c r="D66" t="str">
        <f t="shared" si="0"/>
        <v>0x0042</v>
      </c>
      <c r="E66" t="str">
        <f>MID(B66,I66+1,J66-I66-1)</f>
        <v>DH</v>
      </c>
      <c r="F66" t="str">
        <f t="shared" si="1"/>
        <v>DSS</v>
      </c>
      <c r="G66" t="str">
        <f>MID(B66,SEARCH("WITH",B66)+4+1,SEARCH(H66,B66)-SEARCH("WITH",B66)-6)</f>
        <v>CAMELLIA_128_CBC</v>
      </c>
      <c r="H66" t="str">
        <f t="shared" si="2"/>
        <v>SHA</v>
      </c>
      <c r="I66" s="4">
        <f t="shared" si="10"/>
        <v>4</v>
      </c>
      <c r="J66" s="4">
        <f t="shared" si="11"/>
        <v>7</v>
      </c>
      <c r="K66" s="4">
        <f t="shared" si="12"/>
        <v>11</v>
      </c>
      <c r="L66">
        <f t="shared" si="6"/>
        <v>12</v>
      </c>
      <c r="M66" t="str">
        <f>LEFT(B66,L66-2)</f>
        <v>TLS_DH_DSS</v>
      </c>
      <c r="N66" t="str">
        <f t="shared" si="7"/>
        <v>static const SSLCipherSuite Cipher65 = SSLCipherSuite(0x0042, SSL_KEYX_DH, SSL_AUTH_DSS, SSL_SYM_CAMELLIA_128_CBC, SSL_HASH_SHA, "TLS_DH_DSS_WITH_CAMELLIA_128_CBC_SHA");</v>
      </c>
      <c r="O66" t="str">
        <f t="shared" si="8"/>
        <v>result[0x0042] = (SSLCipherSuite*)&amp;Cipher65;</v>
      </c>
      <c r="P66" t="str">
        <f t="shared" si="9"/>
        <v>result["TLS_DH_DSS_WITH_CAMELLIA_128_CBC_SHA"] = (SSLCipherSuite*)&amp;Cipher65;</v>
      </c>
    </row>
    <row r="67" spans="1:16" ht="15.75">
      <c r="A67" s="1" t="s">
        <v>139</v>
      </c>
      <c r="B67" s="2" t="s">
        <v>140</v>
      </c>
      <c r="C67" s="3" t="s">
        <v>136</v>
      </c>
      <c r="D67" t="str">
        <f t="shared" ref="D67:D130" si="13">"0x"&amp; SUBSTITUTE(SUBSTITUTE(A67, "0x", ""), ",", "")</f>
        <v>0x0043</v>
      </c>
      <c r="E67" t="str">
        <f>MID(B67,I67+1,J67-I67-1)</f>
        <v>DH</v>
      </c>
      <c r="F67" t="str">
        <f t="shared" ref="F67:F130" si="14">RIGHT(M67,LEN(M67)-FIND("|",SUBSTITUTE(M67,"_","|",LEN(M67)-LEN(SUBSTITUTE(M67,"_","")))))</f>
        <v>RSA</v>
      </c>
      <c r="G67" t="str">
        <f>MID(B67,SEARCH("WITH",B67)+4+1,SEARCH(H67,B67)-SEARCH("WITH",B67)-6)</f>
        <v>CAMELLIA_128_CBC</v>
      </c>
      <c r="H67" t="str">
        <f t="shared" ref="H67:H130" si="15">RIGHT(B67,LEN(B67)-FIND("|",SUBSTITUTE(B67,"_","|",LEN(B67)-LEN(SUBSTITUTE(B67,"_","")))))</f>
        <v>SHA</v>
      </c>
      <c r="I67" s="4">
        <f t="shared" si="10"/>
        <v>4</v>
      </c>
      <c r="J67" s="4">
        <f t="shared" si="11"/>
        <v>7</v>
      </c>
      <c r="K67" s="4">
        <f t="shared" si="12"/>
        <v>11</v>
      </c>
      <c r="L67">
        <f t="shared" ref="L67:L130" si="16">FIND("WITH",B67,1)</f>
        <v>12</v>
      </c>
      <c r="M67" t="str">
        <f>LEFT(B67,L67-2)</f>
        <v>TLS_DH_RSA</v>
      </c>
      <c r="N67" t="str">
        <f t="shared" ref="N67:N130" si="17">"static const SSLCipherSuite Cipher" &amp; ROW()-1 &amp; " = SSLCipherSuite(" &amp; D67 &amp;", SSL_KEYX_" &amp; E67 &amp; ", SSL_AUTH_" &amp; F67 &amp;", SSL_SYM_" &amp; G67 &amp; ", SSL_HASH_" &amp; H67 &amp; ", """ &amp; B67 &amp; """);"</f>
        <v>static const SSLCipherSuite Cipher66 = SSLCipherSuite(0x0043, SSL_KEYX_DH, SSL_AUTH_RSA, SSL_SYM_CAMELLIA_128_CBC, SSL_HASH_SHA, "TLS_DH_RSA_WITH_CAMELLIA_128_CBC_SHA");</v>
      </c>
      <c r="O67" t="str">
        <f t="shared" ref="O67:O130" si="18">"result[" &amp; D67 &amp; "] = (SSLCipherSuite*)&amp;Cipher" &amp; ROW()-1 &amp; ";"</f>
        <v>result[0x0043] = (SSLCipherSuite*)&amp;Cipher66;</v>
      </c>
      <c r="P67" t="str">
        <f t="shared" ref="P67:P130" si="19">"result[""" &amp; B67 &amp; """] = (SSLCipherSuite*)&amp;Cipher" &amp; ROW()-1 &amp; ";"</f>
        <v>result["TLS_DH_RSA_WITH_CAMELLIA_128_CBC_SHA"] = (SSLCipherSuite*)&amp;Cipher66;</v>
      </c>
    </row>
    <row r="68" spans="1:16" ht="15.75">
      <c r="A68" s="1" t="s">
        <v>141</v>
      </c>
      <c r="B68" s="2" t="s">
        <v>142</v>
      </c>
      <c r="C68" s="3" t="s">
        <v>136</v>
      </c>
      <c r="D68" t="str">
        <f t="shared" si="13"/>
        <v>0x0044</v>
      </c>
      <c r="E68" t="str">
        <f>MID(B68,I68+1,J68-I68-1)</f>
        <v>DHE</v>
      </c>
      <c r="F68" t="str">
        <f t="shared" si="14"/>
        <v>DSS</v>
      </c>
      <c r="G68" t="str">
        <f>MID(B68,SEARCH("WITH",B68)+4+1,SEARCH(H68,B68)-SEARCH("WITH",B68)-6)</f>
        <v>CAMELLIA_128_CBC</v>
      </c>
      <c r="H68" t="str">
        <f t="shared" si="15"/>
        <v>SHA</v>
      </c>
      <c r="I68" s="4">
        <f t="shared" si="10"/>
        <v>4</v>
      </c>
      <c r="J68" s="4">
        <f t="shared" si="11"/>
        <v>8</v>
      </c>
      <c r="K68" s="4">
        <f t="shared" si="12"/>
        <v>12</v>
      </c>
      <c r="L68">
        <f t="shared" si="16"/>
        <v>13</v>
      </c>
      <c r="M68" t="str">
        <f>LEFT(B68,L68-2)</f>
        <v>TLS_DHE_DSS</v>
      </c>
      <c r="N68" t="str">
        <f t="shared" si="17"/>
        <v>static const SSLCipherSuite Cipher67 = SSLCipherSuite(0x0044, SSL_KEYX_DHE, SSL_AUTH_DSS, SSL_SYM_CAMELLIA_128_CBC, SSL_HASH_SHA, "TLS_DHE_DSS_WITH_CAMELLIA_128_CBC_SHA");</v>
      </c>
      <c r="O68" t="str">
        <f t="shared" si="18"/>
        <v>result[0x0044] = (SSLCipherSuite*)&amp;Cipher67;</v>
      </c>
      <c r="P68" t="str">
        <f t="shared" si="19"/>
        <v>result["TLS_DHE_DSS_WITH_CAMELLIA_128_CBC_SHA"] = (SSLCipherSuite*)&amp;Cipher67;</v>
      </c>
    </row>
    <row r="69" spans="1:16" ht="15.75">
      <c r="A69" s="1" t="s">
        <v>143</v>
      </c>
      <c r="B69" s="2" t="s">
        <v>144</v>
      </c>
      <c r="C69" s="3" t="s">
        <v>136</v>
      </c>
      <c r="D69" t="str">
        <f t="shared" si="13"/>
        <v>0x0045</v>
      </c>
      <c r="E69" t="str">
        <f>MID(B69,I69+1,J69-I69-1)</f>
        <v>DHE</v>
      </c>
      <c r="F69" t="str">
        <f t="shared" si="14"/>
        <v>RSA</v>
      </c>
      <c r="G69" t="str">
        <f>MID(B69,SEARCH("WITH",B69)+4+1,SEARCH(H69,B69)-SEARCH("WITH",B69)-6)</f>
        <v>CAMELLIA_128_CBC</v>
      </c>
      <c r="H69" t="str">
        <f t="shared" si="15"/>
        <v>SHA</v>
      </c>
      <c r="I69" s="4">
        <f t="shared" si="10"/>
        <v>4</v>
      </c>
      <c r="J69" s="4">
        <f t="shared" si="11"/>
        <v>8</v>
      </c>
      <c r="K69" s="4">
        <f t="shared" si="12"/>
        <v>12</v>
      </c>
      <c r="L69">
        <f t="shared" si="16"/>
        <v>13</v>
      </c>
      <c r="M69" t="str">
        <f>LEFT(B69,L69-2)</f>
        <v>TLS_DHE_RSA</v>
      </c>
      <c r="N69" t="str">
        <f t="shared" si="17"/>
        <v>static const SSLCipherSuite Cipher68 = SSLCipherSuite(0x0045, SSL_KEYX_DHE, SSL_AUTH_RSA, SSL_SYM_CAMELLIA_128_CBC, SSL_HASH_SHA, "TLS_DHE_RSA_WITH_CAMELLIA_128_CBC_SHA");</v>
      </c>
      <c r="O69" t="str">
        <f t="shared" si="18"/>
        <v>result[0x0045] = (SSLCipherSuite*)&amp;Cipher68;</v>
      </c>
      <c r="P69" t="str">
        <f t="shared" si="19"/>
        <v>result["TLS_DHE_RSA_WITH_CAMELLIA_128_CBC_SHA"] = (SSLCipherSuite*)&amp;Cipher68;</v>
      </c>
    </row>
    <row r="70" spans="1:16" ht="15.75">
      <c r="A70" s="1" t="s">
        <v>145</v>
      </c>
      <c r="B70" s="2" t="s">
        <v>146</v>
      </c>
      <c r="C70" s="3" t="s">
        <v>136</v>
      </c>
      <c r="D70" t="str">
        <f t="shared" si="13"/>
        <v>0x0046</v>
      </c>
      <c r="E70" t="str">
        <f>MID(B70,I70+1,J70-I70-1)</f>
        <v>DH</v>
      </c>
      <c r="F70" t="str">
        <f t="shared" si="14"/>
        <v>anon</v>
      </c>
      <c r="G70" t="str">
        <f>MID(B70,SEARCH("WITH",B70)+4+1,SEARCH(H70,B70)-SEARCH("WITH",B70)-6)</f>
        <v>CAMELLIA_128_CBC</v>
      </c>
      <c r="H70" t="str">
        <f t="shared" si="15"/>
        <v>SHA</v>
      </c>
      <c r="I70" s="4">
        <f t="shared" si="10"/>
        <v>4</v>
      </c>
      <c r="J70" s="4">
        <f t="shared" si="11"/>
        <v>7</v>
      </c>
      <c r="K70" s="4">
        <f t="shared" si="12"/>
        <v>12</v>
      </c>
      <c r="L70">
        <f t="shared" si="16"/>
        <v>13</v>
      </c>
      <c r="M70" t="str">
        <f>LEFT(B70,L70-2)</f>
        <v>TLS_DH_anon</v>
      </c>
      <c r="N70" t="str">
        <f t="shared" si="17"/>
        <v>static const SSLCipherSuite Cipher69 = SSLCipherSuite(0x0046, SSL_KEYX_DH, SSL_AUTH_anon, SSL_SYM_CAMELLIA_128_CBC, SSL_HASH_SHA, "TLS_DH_anon_WITH_CAMELLIA_128_CBC_SHA");</v>
      </c>
      <c r="O70" t="str">
        <f t="shared" si="18"/>
        <v>result[0x0046] = (SSLCipherSuite*)&amp;Cipher69;</v>
      </c>
      <c r="P70" t="str">
        <f t="shared" si="19"/>
        <v>result["TLS_DH_anon_WITH_CAMELLIA_128_CBC_SHA"] = (SSLCipherSuite*)&amp;Cipher69;</v>
      </c>
    </row>
    <row r="71" spans="1:16" ht="15.75">
      <c r="A71" s="1" t="s">
        <v>147</v>
      </c>
      <c r="B71" s="2" t="s">
        <v>148</v>
      </c>
      <c r="C71" s="3" t="s">
        <v>2</v>
      </c>
      <c r="D71" t="str">
        <f t="shared" si="13"/>
        <v>0x0067</v>
      </c>
      <c r="E71" t="str">
        <f>MID(B71,I71+1,J71-I71-1)</f>
        <v>DHE</v>
      </c>
      <c r="F71" t="str">
        <f t="shared" si="14"/>
        <v>RSA</v>
      </c>
      <c r="G71" t="str">
        <f>MID(B71,SEARCH("WITH",B71)+4+1,SEARCH(H71,B71)-SEARCH("WITH",B71)-6)</f>
        <v>AES_128_CBC</v>
      </c>
      <c r="H71" t="str">
        <f t="shared" si="15"/>
        <v>SHA256</v>
      </c>
      <c r="I71" s="4">
        <f t="shared" si="10"/>
        <v>4</v>
      </c>
      <c r="J71" s="4">
        <f t="shared" si="11"/>
        <v>8</v>
      </c>
      <c r="K71" s="4">
        <f t="shared" si="12"/>
        <v>12</v>
      </c>
      <c r="L71">
        <f t="shared" si="16"/>
        <v>13</v>
      </c>
      <c r="M71" t="str">
        <f>LEFT(B71,L71-2)</f>
        <v>TLS_DHE_RSA</v>
      </c>
      <c r="N71" t="str">
        <f t="shared" si="17"/>
        <v>static const SSLCipherSuite Cipher70 = SSLCipherSuite(0x0067, SSL_KEYX_DHE, SSL_AUTH_RSA, SSL_SYM_AES_128_CBC, SSL_HASH_SHA256, "TLS_DHE_RSA_WITH_AES_128_CBC_SHA256");</v>
      </c>
      <c r="O71" t="str">
        <f t="shared" si="18"/>
        <v>result[0x0067] = (SSLCipherSuite*)&amp;Cipher70;</v>
      </c>
      <c r="P71" t="str">
        <f t="shared" si="19"/>
        <v>result["TLS_DHE_RSA_WITH_AES_128_CBC_SHA256"] = (SSLCipherSuite*)&amp;Cipher70;</v>
      </c>
    </row>
    <row r="72" spans="1:16" ht="15.75">
      <c r="A72" s="1" t="s">
        <v>149</v>
      </c>
      <c r="B72" s="2" t="s">
        <v>150</v>
      </c>
      <c r="C72" s="3" t="s">
        <v>2</v>
      </c>
      <c r="D72" t="str">
        <f t="shared" si="13"/>
        <v>0x0068</v>
      </c>
      <c r="E72" t="str">
        <f>MID(B72,I72+1,J72-I72-1)</f>
        <v>DH</v>
      </c>
      <c r="F72" t="str">
        <f t="shared" si="14"/>
        <v>DSS</v>
      </c>
      <c r="G72" t="str">
        <f>MID(B72,SEARCH("WITH",B72)+4+1,SEARCH(H72,B72)-SEARCH("WITH",B72)-6)</f>
        <v>AES_256_CBC</v>
      </c>
      <c r="H72" t="str">
        <f t="shared" si="15"/>
        <v>SHA256</v>
      </c>
      <c r="I72" s="4">
        <f t="shared" si="10"/>
        <v>4</v>
      </c>
      <c r="J72" s="4">
        <f t="shared" si="11"/>
        <v>7</v>
      </c>
      <c r="K72" s="4">
        <f t="shared" si="12"/>
        <v>11</v>
      </c>
      <c r="L72">
        <f t="shared" si="16"/>
        <v>12</v>
      </c>
      <c r="M72" t="str">
        <f>LEFT(B72,L72-2)</f>
        <v>TLS_DH_DSS</v>
      </c>
      <c r="N72" t="str">
        <f t="shared" si="17"/>
        <v>static const SSLCipherSuite Cipher71 = SSLCipherSuite(0x0068, SSL_KEYX_DH, SSL_AUTH_DSS, SSL_SYM_AES_256_CBC, SSL_HASH_SHA256, "TLS_DH_DSS_WITH_AES_256_CBC_SHA256");</v>
      </c>
      <c r="O72" t="str">
        <f t="shared" si="18"/>
        <v>result[0x0068] = (SSLCipherSuite*)&amp;Cipher71;</v>
      </c>
      <c r="P72" t="str">
        <f t="shared" si="19"/>
        <v>result["TLS_DH_DSS_WITH_AES_256_CBC_SHA256"] = (SSLCipherSuite*)&amp;Cipher71;</v>
      </c>
    </row>
    <row r="73" spans="1:16" ht="15.75">
      <c r="A73" s="1" t="s">
        <v>151</v>
      </c>
      <c r="B73" s="2" t="s">
        <v>152</v>
      </c>
      <c r="C73" s="3" t="s">
        <v>2</v>
      </c>
      <c r="D73" t="str">
        <f t="shared" si="13"/>
        <v>0x0069</v>
      </c>
      <c r="E73" t="str">
        <f>MID(B73,I73+1,J73-I73-1)</f>
        <v>DH</v>
      </c>
      <c r="F73" t="str">
        <f t="shared" si="14"/>
        <v>RSA</v>
      </c>
      <c r="G73" t="str">
        <f>MID(B73,SEARCH("WITH",B73)+4+1,SEARCH(H73,B73)-SEARCH("WITH",B73)-6)</f>
        <v>AES_256_CBC</v>
      </c>
      <c r="H73" t="str">
        <f t="shared" si="15"/>
        <v>SHA256</v>
      </c>
      <c r="I73" s="4">
        <f t="shared" si="10"/>
        <v>4</v>
      </c>
      <c r="J73" s="4">
        <f t="shared" si="11"/>
        <v>7</v>
      </c>
      <c r="K73" s="4">
        <f t="shared" si="12"/>
        <v>11</v>
      </c>
      <c r="L73">
        <f t="shared" si="16"/>
        <v>12</v>
      </c>
      <c r="M73" t="str">
        <f>LEFT(B73,L73-2)</f>
        <v>TLS_DH_RSA</v>
      </c>
      <c r="N73" t="str">
        <f t="shared" si="17"/>
        <v>static const SSLCipherSuite Cipher72 = SSLCipherSuite(0x0069, SSL_KEYX_DH, SSL_AUTH_RSA, SSL_SYM_AES_256_CBC, SSL_HASH_SHA256, "TLS_DH_RSA_WITH_AES_256_CBC_SHA256");</v>
      </c>
      <c r="O73" t="str">
        <f t="shared" si="18"/>
        <v>result[0x0069] = (SSLCipherSuite*)&amp;Cipher72;</v>
      </c>
      <c r="P73" t="str">
        <f t="shared" si="19"/>
        <v>result["TLS_DH_RSA_WITH_AES_256_CBC_SHA256"] = (SSLCipherSuite*)&amp;Cipher72;</v>
      </c>
    </row>
    <row r="74" spans="1:16" ht="15.75">
      <c r="A74" s="1" t="s">
        <v>153</v>
      </c>
      <c r="B74" s="2" t="s">
        <v>154</v>
      </c>
      <c r="C74" s="3" t="s">
        <v>2</v>
      </c>
      <c r="D74" t="str">
        <f t="shared" si="13"/>
        <v>0x006A</v>
      </c>
      <c r="E74" t="str">
        <f>MID(B74,I74+1,J74-I74-1)</f>
        <v>DHE</v>
      </c>
      <c r="F74" t="str">
        <f t="shared" si="14"/>
        <v>DSS</v>
      </c>
      <c r="G74" t="str">
        <f>MID(B74,SEARCH("WITH",B74)+4+1,SEARCH(H74,B74)-SEARCH("WITH",B74)-6)</f>
        <v>AES_256_CBC</v>
      </c>
      <c r="H74" t="str">
        <f t="shared" si="15"/>
        <v>SHA256</v>
      </c>
      <c r="I74" s="4">
        <f t="shared" si="10"/>
        <v>4</v>
      </c>
      <c r="J74" s="4">
        <f t="shared" si="11"/>
        <v>8</v>
      </c>
      <c r="K74" s="4">
        <f t="shared" si="12"/>
        <v>12</v>
      </c>
      <c r="L74">
        <f t="shared" si="16"/>
        <v>13</v>
      </c>
      <c r="M74" t="str">
        <f>LEFT(B74,L74-2)</f>
        <v>TLS_DHE_DSS</v>
      </c>
      <c r="N74" t="str">
        <f t="shared" si="17"/>
        <v>static const SSLCipherSuite Cipher73 = SSLCipherSuite(0x006A, SSL_KEYX_DHE, SSL_AUTH_DSS, SSL_SYM_AES_256_CBC, SSL_HASH_SHA256, "TLS_DHE_DSS_WITH_AES_256_CBC_SHA256");</v>
      </c>
      <c r="O74" t="str">
        <f t="shared" si="18"/>
        <v>result[0x006A] = (SSLCipherSuite*)&amp;Cipher73;</v>
      </c>
      <c r="P74" t="str">
        <f t="shared" si="19"/>
        <v>result["TLS_DHE_DSS_WITH_AES_256_CBC_SHA256"] = (SSLCipherSuite*)&amp;Cipher73;</v>
      </c>
    </row>
    <row r="75" spans="1:16" ht="15.75">
      <c r="A75" s="1" t="s">
        <v>155</v>
      </c>
      <c r="B75" s="2" t="s">
        <v>156</v>
      </c>
      <c r="C75" s="3" t="s">
        <v>2</v>
      </c>
      <c r="D75" t="str">
        <f t="shared" si="13"/>
        <v>0x006B</v>
      </c>
      <c r="E75" t="str">
        <f>MID(B75,I75+1,J75-I75-1)</f>
        <v>DHE</v>
      </c>
      <c r="F75" t="str">
        <f t="shared" si="14"/>
        <v>RSA</v>
      </c>
      <c r="G75" t="str">
        <f>MID(B75,SEARCH("WITH",B75)+4+1,SEARCH(H75,B75)-SEARCH("WITH",B75)-6)</f>
        <v>AES_256_CBC</v>
      </c>
      <c r="H75" t="str">
        <f t="shared" si="15"/>
        <v>SHA256</v>
      </c>
      <c r="I75" s="4">
        <f t="shared" si="10"/>
        <v>4</v>
      </c>
      <c r="J75" s="4">
        <f t="shared" si="11"/>
        <v>8</v>
      </c>
      <c r="K75" s="4">
        <f t="shared" si="12"/>
        <v>12</v>
      </c>
      <c r="L75">
        <f t="shared" si="16"/>
        <v>13</v>
      </c>
      <c r="M75" t="str">
        <f>LEFT(B75,L75-2)</f>
        <v>TLS_DHE_RSA</v>
      </c>
      <c r="N75" t="str">
        <f t="shared" si="17"/>
        <v>static const SSLCipherSuite Cipher74 = SSLCipherSuite(0x006B, SSL_KEYX_DHE, SSL_AUTH_RSA, SSL_SYM_AES_256_CBC, SSL_HASH_SHA256, "TLS_DHE_RSA_WITH_AES_256_CBC_SHA256");</v>
      </c>
      <c r="O75" t="str">
        <f t="shared" si="18"/>
        <v>result[0x006B] = (SSLCipherSuite*)&amp;Cipher74;</v>
      </c>
      <c r="P75" t="str">
        <f t="shared" si="19"/>
        <v>result["TLS_DHE_RSA_WITH_AES_256_CBC_SHA256"] = (SSLCipherSuite*)&amp;Cipher74;</v>
      </c>
    </row>
    <row r="76" spans="1:16" ht="15.75">
      <c r="A76" s="1" t="s">
        <v>157</v>
      </c>
      <c r="B76" s="2" t="s">
        <v>158</v>
      </c>
      <c r="C76" s="3" t="s">
        <v>2</v>
      </c>
      <c r="D76" t="str">
        <f t="shared" si="13"/>
        <v>0x006C</v>
      </c>
      <c r="E76" t="str">
        <f>MID(B76,I76+1,J76-I76-1)</f>
        <v>DH</v>
      </c>
      <c r="F76" t="str">
        <f t="shared" si="14"/>
        <v>anon</v>
      </c>
      <c r="G76" t="str">
        <f>MID(B76,SEARCH("WITH",B76)+4+1,SEARCH(H76,B76)-SEARCH("WITH",B76)-6)</f>
        <v>AES_128_CBC</v>
      </c>
      <c r="H76" t="str">
        <f t="shared" si="15"/>
        <v>SHA256</v>
      </c>
      <c r="I76" s="4">
        <f t="shared" si="10"/>
        <v>4</v>
      </c>
      <c r="J76" s="4">
        <f t="shared" si="11"/>
        <v>7</v>
      </c>
      <c r="K76" s="4">
        <f t="shared" si="12"/>
        <v>12</v>
      </c>
      <c r="L76">
        <f t="shared" si="16"/>
        <v>13</v>
      </c>
      <c r="M76" t="str">
        <f>LEFT(B76,L76-2)</f>
        <v>TLS_DH_anon</v>
      </c>
      <c r="N76" t="str">
        <f t="shared" si="17"/>
        <v>static const SSLCipherSuite Cipher75 = SSLCipherSuite(0x006C, SSL_KEYX_DH, SSL_AUTH_anon, SSL_SYM_AES_128_CBC, SSL_HASH_SHA256, "TLS_DH_anon_WITH_AES_128_CBC_SHA256");</v>
      </c>
      <c r="O76" t="str">
        <f t="shared" si="18"/>
        <v>result[0x006C] = (SSLCipherSuite*)&amp;Cipher75;</v>
      </c>
      <c r="P76" t="str">
        <f t="shared" si="19"/>
        <v>result["TLS_DH_anon_WITH_AES_128_CBC_SHA256"] = (SSLCipherSuite*)&amp;Cipher75;</v>
      </c>
    </row>
    <row r="77" spans="1:16" ht="15.75">
      <c r="A77" s="1" t="s">
        <v>159</v>
      </c>
      <c r="B77" s="2" t="s">
        <v>160</v>
      </c>
      <c r="C77" s="3" t="s">
        <v>2</v>
      </c>
      <c r="D77" t="str">
        <f t="shared" si="13"/>
        <v>0x006D</v>
      </c>
      <c r="E77" t="str">
        <f>MID(B77,I77+1,J77-I77-1)</f>
        <v>DH</v>
      </c>
      <c r="F77" t="str">
        <f t="shared" si="14"/>
        <v>anon</v>
      </c>
      <c r="G77" t="str">
        <f>MID(B77,SEARCH("WITH",B77)+4+1,SEARCH(H77,B77)-SEARCH("WITH",B77)-6)</f>
        <v>AES_256_CBC</v>
      </c>
      <c r="H77" t="str">
        <f t="shared" si="15"/>
        <v>SHA256</v>
      </c>
      <c r="I77" s="4">
        <f t="shared" si="10"/>
        <v>4</v>
      </c>
      <c r="J77" s="4">
        <f t="shared" si="11"/>
        <v>7</v>
      </c>
      <c r="K77" s="4">
        <f t="shared" si="12"/>
        <v>12</v>
      </c>
      <c r="L77">
        <f t="shared" si="16"/>
        <v>13</v>
      </c>
      <c r="M77" t="str">
        <f>LEFT(B77,L77-2)</f>
        <v>TLS_DH_anon</v>
      </c>
      <c r="N77" t="str">
        <f t="shared" si="17"/>
        <v>static const SSLCipherSuite Cipher76 = SSLCipherSuite(0x006D, SSL_KEYX_DH, SSL_AUTH_anon, SSL_SYM_AES_256_CBC, SSL_HASH_SHA256, "TLS_DH_anon_WITH_AES_256_CBC_SHA256");</v>
      </c>
      <c r="O77" t="str">
        <f t="shared" si="18"/>
        <v>result[0x006D] = (SSLCipherSuite*)&amp;Cipher76;</v>
      </c>
      <c r="P77" t="str">
        <f t="shared" si="19"/>
        <v>result["TLS_DH_anon_WITH_AES_256_CBC_SHA256"] = (SSLCipherSuite*)&amp;Cipher76;</v>
      </c>
    </row>
    <row r="78" spans="1:16" ht="15.75">
      <c r="A78" s="1" t="s">
        <v>161</v>
      </c>
      <c r="B78" s="2" t="s">
        <v>162</v>
      </c>
      <c r="C78" s="3" t="s">
        <v>136</v>
      </c>
      <c r="D78" t="str">
        <f t="shared" si="13"/>
        <v>0x0084</v>
      </c>
      <c r="E78" t="str">
        <f>MID(B78,I78+1,J78-I78-1)</f>
        <v>RSA</v>
      </c>
      <c r="F78" t="str">
        <f t="shared" si="14"/>
        <v>RSA</v>
      </c>
      <c r="G78" t="str">
        <f>MID(B78,SEARCH("WITH",B78)+4+1,SEARCH(H78,B78)-SEARCH("WITH",B78)-6)</f>
        <v>CAMELLIA_256_CBC</v>
      </c>
      <c r="H78" t="str">
        <f t="shared" si="15"/>
        <v>SHA</v>
      </c>
      <c r="I78" s="4">
        <f t="shared" si="10"/>
        <v>4</v>
      </c>
      <c r="J78" s="4">
        <f t="shared" si="11"/>
        <v>8</v>
      </c>
      <c r="K78" s="4">
        <f t="shared" si="12"/>
        <v>13</v>
      </c>
      <c r="L78">
        <f t="shared" si="16"/>
        <v>9</v>
      </c>
      <c r="M78" t="str">
        <f>LEFT(B78,L78-2)</f>
        <v>TLS_RSA</v>
      </c>
      <c r="N78" t="str">
        <f t="shared" si="17"/>
        <v>static const SSLCipherSuite Cipher77 = SSLCipherSuite(0x0084, SSL_KEYX_RSA, SSL_AUTH_RSA, SSL_SYM_CAMELLIA_256_CBC, SSL_HASH_SHA, "TLS_RSA_WITH_CAMELLIA_256_CBC_SHA");</v>
      </c>
      <c r="O78" t="str">
        <f t="shared" si="18"/>
        <v>result[0x0084] = (SSLCipherSuite*)&amp;Cipher77;</v>
      </c>
      <c r="P78" t="str">
        <f t="shared" si="19"/>
        <v>result["TLS_RSA_WITH_CAMELLIA_256_CBC_SHA"] = (SSLCipherSuite*)&amp;Cipher77;</v>
      </c>
    </row>
    <row r="79" spans="1:16" ht="15.75">
      <c r="A79" s="1" t="s">
        <v>163</v>
      </c>
      <c r="B79" s="2" t="s">
        <v>164</v>
      </c>
      <c r="C79" s="3" t="s">
        <v>136</v>
      </c>
      <c r="D79" t="str">
        <f t="shared" si="13"/>
        <v>0x0085</v>
      </c>
      <c r="E79" t="str">
        <f>MID(B79,I79+1,J79-I79-1)</f>
        <v>DH</v>
      </c>
      <c r="F79" t="str">
        <f t="shared" si="14"/>
        <v>DSS</v>
      </c>
      <c r="G79" t="str">
        <f>MID(B79,SEARCH("WITH",B79)+4+1,SEARCH(H79,B79)-SEARCH("WITH",B79)-6)</f>
        <v>CAMELLIA_256_CBC</v>
      </c>
      <c r="H79" t="str">
        <f t="shared" si="15"/>
        <v>SHA</v>
      </c>
      <c r="I79" s="4">
        <f t="shared" si="10"/>
        <v>4</v>
      </c>
      <c r="J79" s="4">
        <f t="shared" si="11"/>
        <v>7</v>
      </c>
      <c r="K79" s="4">
        <f t="shared" si="12"/>
        <v>11</v>
      </c>
      <c r="L79">
        <f t="shared" si="16"/>
        <v>12</v>
      </c>
      <c r="M79" t="str">
        <f>LEFT(B79,L79-2)</f>
        <v>TLS_DH_DSS</v>
      </c>
      <c r="N79" t="str">
        <f t="shared" si="17"/>
        <v>static const SSLCipherSuite Cipher78 = SSLCipherSuite(0x0085, SSL_KEYX_DH, SSL_AUTH_DSS, SSL_SYM_CAMELLIA_256_CBC, SSL_HASH_SHA, "TLS_DH_DSS_WITH_CAMELLIA_256_CBC_SHA");</v>
      </c>
      <c r="O79" t="str">
        <f t="shared" si="18"/>
        <v>result[0x0085] = (SSLCipherSuite*)&amp;Cipher78;</v>
      </c>
      <c r="P79" t="str">
        <f t="shared" si="19"/>
        <v>result["TLS_DH_DSS_WITH_CAMELLIA_256_CBC_SHA"] = (SSLCipherSuite*)&amp;Cipher78;</v>
      </c>
    </row>
    <row r="80" spans="1:16" ht="15.75">
      <c r="A80" s="1" t="s">
        <v>165</v>
      </c>
      <c r="B80" s="2" t="s">
        <v>166</v>
      </c>
      <c r="C80" s="3" t="s">
        <v>136</v>
      </c>
      <c r="D80" t="str">
        <f t="shared" si="13"/>
        <v>0x0086</v>
      </c>
      <c r="E80" t="str">
        <f>MID(B80,I80+1,J80-I80-1)</f>
        <v>DH</v>
      </c>
      <c r="F80" t="str">
        <f t="shared" si="14"/>
        <v>RSA</v>
      </c>
      <c r="G80" t="str">
        <f>MID(B80,SEARCH("WITH",B80)+4+1,SEARCH(H80,B80)-SEARCH("WITH",B80)-6)</f>
        <v>CAMELLIA_256_CBC</v>
      </c>
      <c r="H80" t="str">
        <f t="shared" si="15"/>
        <v>SHA</v>
      </c>
      <c r="I80" s="4">
        <f t="shared" si="10"/>
        <v>4</v>
      </c>
      <c r="J80" s="4">
        <f t="shared" si="11"/>
        <v>7</v>
      </c>
      <c r="K80" s="4">
        <f t="shared" si="12"/>
        <v>11</v>
      </c>
      <c r="L80">
        <f t="shared" si="16"/>
        <v>12</v>
      </c>
      <c r="M80" t="str">
        <f>LEFT(B80,L80-2)</f>
        <v>TLS_DH_RSA</v>
      </c>
      <c r="N80" t="str">
        <f t="shared" si="17"/>
        <v>static const SSLCipherSuite Cipher79 = SSLCipherSuite(0x0086, SSL_KEYX_DH, SSL_AUTH_RSA, SSL_SYM_CAMELLIA_256_CBC, SSL_HASH_SHA, "TLS_DH_RSA_WITH_CAMELLIA_256_CBC_SHA");</v>
      </c>
      <c r="O80" t="str">
        <f t="shared" si="18"/>
        <v>result[0x0086] = (SSLCipherSuite*)&amp;Cipher79;</v>
      </c>
      <c r="P80" t="str">
        <f t="shared" si="19"/>
        <v>result["TLS_DH_RSA_WITH_CAMELLIA_256_CBC_SHA"] = (SSLCipherSuite*)&amp;Cipher79;</v>
      </c>
    </row>
    <row r="81" spans="1:16" ht="15.75">
      <c r="A81" s="1" t="s">
        <v>167</v>
      </c>
      <c r="B81" s="2" t="s">
        <v>168</v>
      </c>
      <c r="C81" s="3" t="s">
        <v>136</v>
      </c>
      <c r="D81" t="str">
        <f t="shared" si="13"/>
        <v>0x0087</v>
      </c>
      <c r="E81" t="str">
        <f>MID(B81,I81+1,J81-I81-1)</f>
        <v>DHE</v>
      </c>
      <c r="F81" t="str">
        <f t="shared" si="14"/>
        <v>DSS</v>
      </c>
      <c r="G81" t="str">
        <f>MID(B81,SEARCH("WITH",B81)+4+1,SEARCH(H81,B81)-SEARCH("WITH",B81)-6)</f>
        <v>CAMELLIA_256_CBC</v>
      </c>
      <c r="H81" t="str">
        <f t="shared" si="15"/>
        <v>SHA</v>
      </c>
      <c r="I81" s="4">
        <f t="shared" si="10"/>
        <v>4</v>
      </c>
      <c r="J81" s="4">
        <f t="shared" si="11"/>
        <v>8</v>
      </c>
      <c r="K81" s="4">
        <f t="shared" si="12"/>
        <v>12</v>
      </c>
      <c r="L81">
        <f t="shared" si="16"/>
        <v>13</v>
      </c>
      <c r="M81" t="str">
        <f>LEFT(B81,L81-2)</f>
        <v>TLS_DHE_DSS</v>
      </c>
      <c r="N81" t="str">
        <f t="shared" si="17"/>
        <v>static const SSLCipherSuite Cipher80 = SSLCipherSuite(0x0087, SSL_KEYX_DHE, SSL_AUTH_DSS, SSL_SYM_CAMELLIA_256_CBC, SSL_HASH_SHA, "TLS_DHE_DSS_WITH_CAMELLIA_256_CBC_SHA");</v>
      </c>
      <c r="O81" t="str">
        <f t="shared" si="18"/>
        <v>result[0x0087] = (SSLCipherSuite*)&amp;Cipher80;</v>
      </c>
      <c r="P81" t="str">
        <f t="shared" si="19"/>
        <v>result["TLS_DHE_DSS_WITH_CAMELLIA_256_CBC_SHA"] = (SSLCipherSuite*)&amp;Cipher80;</v>
      </c>
    </row>
    <row r="82" spans="1:16" ht="15.75">
      <c r="A82" s="1" t="s">
        <v>169</v>
      </c>
      <c r="B82" s="2" t="s">
        <v>170</v>
      </c>
      <c r="C82" s="3" t="s">
        <v>136</v>
      </c>
      <c r="D82" t="str">
        <f t="shared" si="13"/>
        <v>0x0088</v>
      </c>
      <c r="E82" t="str">
        <f>MID(B82,I82+1,J82-I82-1)</f>
        <v>DHE</v>
      </c>
      <c r="F82" t="str">
        <f t="shared" si="14"/>
        <v>RSA</v>
      </c>
      <c r="G82" t="str">
        <f>MID(B82,SEARCH("WITH",B82)+4+1,SEARCH(H82,B82)-SEARCH("WITH",B82)-6)</f>
        <v>CAMELLIA_256_CBC</v>
      </c>
      <c r="H82" t="str">
        <f t="shared" si="15"/>
        <v>SHA</v>
      </c>
      <c r="I82" s="4">
        <f t="shared" si="10"/>
        <v>4</v>
      </c>
      <c r="J82" s="4">
        <f t="shared" si="11"/>
        <v>8</v>
      </c>
      <c r="K82" s="4">
        <f t="shared" si="12"/>
        <v>12</v>
      </c>
      <c r="L82">
        <f t="shared" si="16"/>
        <v>13</v>
      </c>
      <c r="M82" t="str">
        <f>LEFT(B82,L82-2)</f>
        <v>TLS_DHE_RSA</v>
      </c>
      <c r="N82" t="str">
        <f t="shared" si="17"/>
        <v>static const SSLCipherSuite Cipher81 = SSLCipherSuite(0x0088, SSL_KEYX_DHE, SSL_AUTH_RSA, SSL_SYM_CAMELLIA_256_CBC, SSL_HASH_SHA, "TLS_DHE_RSA_WITH_CAMELLIA_256_CBC_SHA");</v>
      </c>
      <c r="O82" t="str">
        <f t="shared" si="18"/>
        <v>result[0x0088] = (SSLCipherSuite*)&amp;Cipher81;</v>
      </c>
      <c r="P82" t="str">
        <f t="shared" si="19"/>
        <v>result["TLS_DHE_RSA_WITH_CAMELLIA_256_CBC_SHA"] = (SSLCipherSuite*)&amp;Cipher81;</v>
      </c>
    </row>
    <row r="83" spans="1:16" ht="15.75">
      <c r="A83" s="1" t="s">
        <v>171</v>
      </c>
      <c r="B83" s="2" t="s">
        <v>172</v>
      </c>
      <c r="C83" s="3" t="s">
        <v>136</v>
      </c>
      <c r="D83" t="str">
        <f t="shared" si="13"/>
        <v>0x0089</v>
      </c>
      <c r="E83" t="str">
        <f>MID(B83,I83+1,J83-I83-1)</f>
        <v>DH</v>
      </c>
      <c r="F83" t="str">
        <f t="shared" si="14"/>
        <v>anon</v>
      </c>
      <c r="G83" t="str">
        <f>MID(B83,SEARCH("WITH",B83)+4+1,SEARCH(H83,B83)-SEARCH("WITH",B83)-6)</f>
        <v>CAMELLIA_256_CBC</v>
      </c>
      <c r="H83" t="str">
        <f t="shared" si="15"/>
        <v>SHA</v>
      </c>
      <c r="I83" s="4">
        <f t="shared" ref="I83:I114" si="20">FIND(CHAR(1),SUBSTITUTE(B83,"_",CHAR(1),1))</f>
        <v>4</v>
      </c>
      <c r="J83" s="4">
        <f t="shared" ref="J83:J114" si="21">FIND(CHAR(1),SUBSTITUTE(B83,"_",CHAR(1),2))</f>
        <v>7</v>
      </c>
      <c r="K83" s="4">
        <f t="shared" ref="K83:K114" si="22">FIND(CHAR(1),SUBSTITUTE(B83,"_",CHAR(1),3))</f>
        <v>12</v>
      </c>
      <c r="L83">
        <f t="shared" si="16"/>
        <v>13</v>
      </c>
      <c r="M83" t="str">
        <f>LEFT(B83,L83-2)</f>
        <v>TLS_DH_anon</v>
      </c>
      <c r="N83" t="str">
        <f t="shared" si="17"/>
        <v>static const SSLCipherSuite Cipher82 = SSLCipherSuite(0x0089, SSL_KEYX_DH, SSL_AUTH_anon, SSL_SYM_CAMELLIA_256_CBC, SSL_HASH_SHA, "TLS_DH_anon_WITH_CAMELLIA_256_CBC_SHA");</v>
      </c>
      <c r="O83" t="str">
        <f t="shared" si="18"/>
        <v>result[0x0089] = (SSLCipherSuite*)&amp;Cipher82;</v>
      </c>
      <c r="P83" t="str">
        <f t="shared" si="19"/>
        <v>result["TLS_DH_anon_WITH_CAMELLIA_256_CBC_SHA"] = (SSLCipherSuite*)&amp;Cipher82;</v>
      </c>
    </row>
    <row r="84" spans="1:16" ht="15.75">
      <c r="A84" s="1" t="s">
        <v>173</v>
      </c>
      <c r="B84" s="2" t="s">
        <v>174</v>
      </c>
      <c r="C84" s="2" t="s">
        <v>175</v>
      </c>
      <c r="D84" t="str">
        <f t="shared" si="13"/>
        <v>0x008A</v>
      </c>
      <c r="E84" t="str">
        <f>MID(B84,I84+1,J84-I84-1)</f>
        <v>PSK</v>
      </c>
      <c r="F84" t="str">
        <f t="shared" si="14"/>
        <v>PSK</v>
      </c>
      <c r="G84" t="str">
        <f>MID(B84,SEARCH("WITH",B84)+4+1,SEARCH(H84,B84)-SEARCH("WITH",B84)-6)</f>
        <v>RC4_128</v>
      </c>
      <c r="H84" t="str">
        <f t="shared" si="15"/>
        <v>SHA</v>
      </c>
      <c r="I84" s="4">
        <f t="shared" si="20"/>
        <v>4</v>
      </c>
      <c r="J84" s="4">
        <f t="shared" si="21"/>
        <v>8</v>
      </c>
      <c r="K84" s="4">
        <f t="shared" si="22"/>
        <v>13</v>
      </c>
      <c r="L84">
        <f t="shared" si="16"/>
        <v>9</v>
      </c>
      <c r="M84" t="str">
        <f>LEFT(B84,L84-2)</f>
        <v>TLS_PSK</v>
      </c>
      <c r="N84" t="str">
        <f t="shared" si="17"/>
        <v>static const SSLCipherSuite Cipher83 = SSLCipherSuite(0x008A, SSL_KEYX_PSK, SSL_AUTH_PSK, SSL_SYM_RC4_128, SSL_HASH_SHA, "TLS_PSK_WITH_RC4_128_SHA");</v>
      </c>
      <c r="O84" t="str">
        <f t="shared" si="18"/>
        <v>result[0x008A] = (SSLCipherSuite*)&amp;Cipher83;</v>
      </c>
      <c r="P84" t="str">
        <f t="shared" si="19"/>
        <v>result["TLS_PSK_WITH_RC4_128_SHA"] = (SSLCipherSuite*)&amp;Cipher83;</v>
      </c>
    </row>
    <row r="85" spans="1:16" ht="15.75">
      <c r="A85" s="1" t="s">
        <v>176</v>
      </c>
      <c r="B85" s="2" t="s">
        <v>177</v>
      </c>
      <c r="C85" s="3" t="s">
        <v>178</v>
      </c>
      <c r="D85" t="str">
        <f t="shared" si="13"/>
        <v>0x008B</v>
      </c>
      <c r="E85" t="str">
        <f>MID(B85,I85+1,J85-I85-1)</f>
        <v>PSK</v>
      </c>
      <c r="F85" t="str">
        <f t="shared" si="14"/>
        <v>PSK</v>
      </c>
      <c r="G85" t="str">
        <f>MID(B85,SEARCH("WITH",B85)+4+1,SEARCH(H85,B85)-SEARCH("WITH",B85)-6)</f>
        <v>3DES_EDE_CBC</v>
      </c>
      <c r="H85" t="str">
        <f t="shared" si="15"/>
        <v>SHA</v>
      </c>
      <c r="I85" s="4">
        <f t="shared" si="20"/>
        <v>4</v>
      </c>
      <c r="J85" s="4">
        <f t="shared" si="21"/>
        <v>8</v>
      </c>
      <c r="K85" s="4">
        <f t="shared" si="22"/>
        <v>13</v>
      </c>
      <c r="L85">
        <f t="shared" si="16"/>
        <v>9</v>
      </c>
      <c r="M85" t="str">
        <f>LEFT(B85,L85-2)</f>
        <v>TLS_PSK</v>
      </c>
      <c r="N85" t="str">
        <f t="shared" si="17"/>
        <v>static const SSLCipherSuite Cipher84 = SSLCipherSuite(0x008B, SSL_KEYX_PSK, SSL_AUTH_PSK, SSL_SYM_3DES_EDE_CBC, SSL_HASH_SHA, "TLS_PSK_WITH_3DES_EDE_CBC_SHA");</v>
      </c>
      <c r="O85" t="str">
        <f t="shared" si="18"/>
        <v>result[0x008B] = (SSLCipherSuite*)&amp;Cipher84;</v>
      </c>
      <c r="P85" t="str">
        <f t="shared" si="19"/>
        <v>result["TLS_PSK_WITH_3DES_EDE_CBC_SHA"] = (SSLCipherSuite*)&amp;Cipher84;</v>
      </c>
    </row>
    <row r="86" spans="1:16" ht="15.75">
      <c r="A86" s="1" t="s">
        <v>179</v>
      </c>
      <c r="B86" s="2" t="s">
        <v>180</v>
      </c>
      <c r="C86" s="3" t="s">
        <v>178</v>
      </c>
      <c r="D86" t="str">
        <f t="shared" si="13"/>
        <v>0x008C</v>
      </c>
      <c r="E86" t="str">
        <f>MID(B86,I86+1,J86-I86-1)</f>
        <v>PSK</v>
      </c>
      <c r="F86" t="str">
        <f t="shared" si="14"/>
        <v>PSK</v>
      </c>
      <c r="G86" t="str">
        <f>MID(B86,SEARCH("WITH",B86)+4+1,SEARCH(H86,B86)-SEARCH("WITH",B86)-6)</f>
        <v>AES_128_CBC</v>
      </c>
      <c r="H86" t="str">
        <f t="shared" si="15"/>
        <v>SHA</v>
      </c>
      <c r="I86" s="4">
        <f t="shared" si="20"/>
        <v>4</v>
      </c>
      <c r="J86" s="4">
        <f t="shared" si="21"/>
        <v>8</v>
      </c>
      <c r="K86" s="4">
        <f t="shared" si="22"/>
        <v>13</v>
      </c>
      <c r="L86">
        <f t="shared" si="16"/>
        <v>9</v>
      </c>
      <c r="M86" t="str">
        <f>LEFT(B86,L86-2)</f>
        <v>TLS_PSK</v>
      </c>
      <c r="N86" t="str">
        <f t="shared" si="17"/>
        <v>static const SSLCipherSuite Cipher85 = SSLCipherSuite(0x008C, SSL_KEYX_PSK, SSL_AUTH_PSK, SSL_SYM_AES_128_CBC, SSL_HASH_SHA, "TLS_PSK_WITH_AES_128_CBC_SHA");</v>
      </c>
      <c r="O86" t="str">
        <f t="shared" si="18"/>
        <v>result[0x008C] = (SSLCipherSuite*)&amp;Cipher85;</v>
      </c>
      <c r="P86" t="str">
        <f t="shared" si="19"/>
        <v>result["TLS_PSK_WITH_AES_128_CBC_SHA"] = (SSLCipherSuite*)&amp;Cipher85;</v>
      </c>
    </row>
    <row r="87" spans="1:16" ht="15.75">
      <c r="A87" s="1" t="s">
        <v>181</v>
      </c>
      <c r="B87" s="2" t="s">
        <v>182</v>
      </c>
      <c r="C87" s="3" t="s">
        <v>178</v>
      </c>
      <c r="D87" t="str">
        <f t="shared" si="13"/>
        <v>0x008D</v>
      </c>
      <c r="E87" t="str">
        <f>MID(B87,I87+1,J87-I87-1)</f>
        <v>PSK</v>
      </c>
      <c r="F87" t="str">
        <f t="shared" si="14"/>
        <v>PSK</v>
      </c>
      <c r="G87" t="str">
        <f>MID(B87,SEARCH("WITH",B87)+4+1,SEARCH(H87,B87)-SEARCH("WITH",B87)-6)</f>
        <v>AES_256_CBC</v>
      </c>
      <c r="H87" t="str">
        <f t="shared" si="15"/>
        <v>SHA</v>
      </c>
      <c r="I87" s="4">
        <f t="shared" si="20"/>
        <v>4</v>
      </c>
      <c r="J87" s="4">
        <f t="shared" si="21"/>
        <v>8</v>
      </c>
      <c r="K87" s="4">
        <f t="shared" si="22"/>
        <v>13</v>
      </c>
      <c r="L87">
        <f t="shared" si="16"/>
        <v>9</v>
      </c>
      <c r="M87" t="str">
        <f>LEFT(B87,L87-2)</f>
        <v>TLS_PSK</v>
      </c>
      <c r="N87" t="str">
        <f t="shared" si="17"/>
        <v>static const SSLCipherSuite Cipher86 = SSLCipherSuite(0x008D, SSL_KEYX_PSK, SSL_AUTH_PSK, SSL_SYM_AES_256_CBC, SSL_HASH_SHA, "TLS_PSK_WITH_AES_256_CBC_SHA");</v>
      </c>
      <c r="O87" t="str">
        <f t="shared" si="18"/>
        <v>result[0x008D] = (SSLCipherSuite*)&amp;Cipher86;</v>
      </c>
      <c r="P87" t="str">
        <f t="shared" si="19"/>
        <v>result["TLS_PSK_WITH_AES_256_CBC_SHA"] = (SSLCipherSuite*)&amp;Cipher86;</v>
      </c>
    </row>
    <row r="88" spans="1:16" ht="15.75">
      <c r="A88" s="1" t="s">
        <v>183</v>
      </c>
      <c r="B88" s="2" t="s">
        <v>184</v>
      </c>
      <c r="C88" s="2" t="s">
        <v>175</v>
      </c>
      <c r="D88" t="str">
        <f t="shared" si="13"/>
        <v>0x008E</v>
      </c>
      <c r="E88" t="str">
        <f>MID(B88,I88+1,J88-I88-1)</f>
        <v>DHE</v>
      </c>
      <c r="F88" t="str">
        <f t="shared" si="14"/>
        <v>PSK</v>
      </c>
      <c r="G88" t="str">
        <f>MID(B88,SEARCH("WITH",B88)+4+1,SEARCH(H88,B88)-SEARCH("WITH",B88)-6)</f>
        <v>RC4_128</v>
      </c>
      <c r="H88" t="str">
        <f t="shared" si="15"/>
        <v>SHA</v>
      </c>
      <c r="I88" s="4">
        <f t="shared" si="20"/>
        <v>4</v>
      </c>
      <c r="J88" s="4">
        <f t="shared" si="21"/>
        <v>8</v>
      </c>
      <c r="K88" s="4">
        <f t="shared" si="22"/>
        <v>12</v>
      </c>
      <c r="L88">
        <f t="shared" si="16"/>
        <v>13</v>
      </c>
      <c r="M88" t="str">
        <f>LEFT(B88,L88-2)</f>
        <v>TLS_DHE_PSK</v>
      </c>
      <c r="N88" t="str">
        <f t="shared" si="17"/>
        <v>static const SSLCipherSuite Cipher87 = SSLCipherSuite(0x008E, SSL_KEYX_DHE, SSL_AUTH_PSK, SSL_SYM_RC4_128, SSL_HASH_SHA, "TLS_DHE_PSK_WITH_RC4_128_SHA");</v>
      </c>
      <c r="O88" t="str">
        <f t="shared" si="18"/>
        <v>result[0x008E] = (SSLCipherSuite*)&amp;Cipher87;</v>
      </c>
      <c r="P88" t="str">
        <f t="shared" si="19"/>
        <v>result["TLS_DHE_PSK_WITH_RC4_128_SHA"] = (SSLCipherSuite*)&amp;Cipher87;</v>
      </c>
    </row>
    <row r="89" spans="1:16" ht="15.75">
      <c r="A89" s="1" t="s">
        <v>185</v>
      </c>
      <c r="B89" s="2" t="s">
        <v>186</v>
      </c>
      <c r="C89" s="3" t="s">
        <v>178</v>
      </c>
      <c r="D89" t="str">
        <f t="shared" si="13"/>
        <v>0x008F</v>
      </c>
      <c r="E89" t="str">
        <f>MID(B89,I89+1,J89-I89-1)</f>
        <v>DHE</v>
      </c>
      <c r="F89" t="str">
        <f t="shared" si="14"/>
        <v>PSK</v>
      </c>
      <c r="G89" t="str">
        <f>MID(B89,SEARCH("WITH",B89)+4+1,SEARCH(H89,B89)-SEARCH("WITH",B89)-6)</f>
        <v>3DES_EDE_CBC</v>
      </c>
      <c r="H89" t="str">
        <f t="shared" si="15"/>
        <v>SHA</v>
      </c>
      <c r="I89" s="4">
        <f t="shared" si="20"/>
        <v>4</v>
      </c>
      <c r="J89" s="4">
        <f t="shared" si="21"/>
        <v>8</v>
      </c>
      <c r="K89" s="4">
        <f t="shared" si="22"/>
        <v>12</v>
      </c>
      <c r="L89">
        <f t="shared" si="16"/>
        <v>13</v>
      </c>
      <c r="M89" t="str">
        <f>LEFT(B89,L89-2)</f>
        <v>TLS_DHE_PSK</v>
      </c>
      <c r="N89" t="str">
        <f t="shared" si="17"/>
        <v>static const SSLCipherSuite Cipher88 = SSLCipherSuite(0x008F, SSL_KEYX_DHE, SSL_AUTH_PSK, SSL_SYM_3DES_EDE_CBC, SSL_HASH_SHA, "TLS_DHE_PSK_WITH_3DES_EDE_CBC_SHA");</v>
      </c>
      <c r="O89" t="str">
        <f t="shared" si="18"/>
        <v>result[0x008F] = (SSLCipherSuite*)&amp;Cipher88;</v>
      </c>
      <c r="P89" t="str">
        <f t="shared" si="19"/>
        <v>result["TLS_DHE_PSK_WITH_3DES_EDE_CBC_SHA"] = (SSLCipherSuite*)&amp;Cipher88;</v>
      </c>
    </row>
    <row r="90" spans="1:16" ht="15.75">
      <c r="A90" s="1" t="s">
        <v>187</v>
      </c>
      <c r="B90" s="2" t="s">
        <v>188</v>
      </c>
      <c r="C90" s="3" t="s">
        <v>178</v>
      </c>
      <c r="D90" t="str">
        <f t="shared" si="13"/>
        <v>0x0090</v>
      </c>
      <c r="E90" t="str">
        <f>MID(B90,I90+1,J90-I90-1)</f>
        <v>DHE</v>
      </c>
      <c r="F90" t="str">
        <f t="shared" si="14"/>
        <v>PSK</v>
      </c>
      <c r="G90" t="str">
        <f>MID(B90,SEARCH("WITH",B90)+4+1,SEARCH(H90,B90)-SEARCH("WITH",B90)-6)</f>
        <v>AES_128_CBC</v>
      </c>
      <c r="H90" t="str">
        <f t="shared" si="15"/>
        <v>SHA</v>
      </c>
      <c r="I90" s="4">
        <f t="shared" si="20"/>
        <v>4</v>
      </c>
      <c r="J90" s="4">
        <f t="shared" si="21"/>
        <v>8</v>
      </c>
      <c r="K90" s="4">
        <f t="shared" si="22"/>
        <v>12</v>
      </c>
      <c r="L90">
        <f t="shared" si="16"/>
        <v>13</v>
      </c>
      <c r="M90" t="str">
        <f>LEFT(B90,L90-2)</f>
        <v>TLS_DHE_PSK</v>
      </c>
      <c r="N90" t="str">
        <f t="shared" si="17"/>
        <v>static const SSLCipherSuite Cipher89 = SSLCipherSuite(0x0090, SSL_KEYX_DHE, SSL_AUTH_PSK, SSL_SYM_AES_128_CBC, SSL_HASH_SHA, "TLS_DHE_PSK_WITH_AES_128_CBC_SHA");</v>
      </c>
      <c r="O90" t="str">
        <f t="shared" si="18"/>
        <v>result[0x0090] = (SSLCipherSuite*)&amp;Cipher89;</v>
      </c>
      <c r="P90" t="str">
        <f t="shared" si="19"/>
        <v>result["TLS_DHE_PSK_WITH_AES_128_CBC_SHA"] = (SSLCipherSuite*)&amp;Cipher89;</v>
      </c>
    </row>
    <row r="91" spans="1:16" ht="15.75">
      <c r="A91" s="1" t="s">
        <v>189</v>
      </c>
      <c r="B91" s="2" t="s">
        <v>190</v>
      </c>
      <c r="C91" s="3" t="s">
        <v>178</v>
      </c>
      <c r="D91" t="str">
        <f t="shared" si="13"/>
        <v>0x0091</v>
      </c>
      <c r="E91" t="str">
        <f>MID(B91,I91+1,J91-I91-1)</f>
        <v>DHE</v>
      </c>
      <c r="F91" t="str">
        <f t="shared" si="14"/>
        <v>PSK</v>
      </c>
      <c r="G91" t="str">
        <f>MID(B91,SEARCH("WITH",B91)+4+1,SEARCH(H91,B91)-SEARCH("WITH",B91)-6)</f>
        <v>AES_256_CBC</v>
      </c>
      <c r="H91" t="str">
        <f t="shared" si="15"/>
        <v>SHA</v>
      </c>
      <c r="I91" s="4">
        <f t="shared" si="20"/>
        <v>4</v>
      </c>
      <c r="J91" s="4">
        <f t="shared" si="21"/>
        <v>8</v>
      </c>
      <c r="K91" s="4">
        <f t="shared" si="22"/>
        <v>12</v>
      </c>
      <c r="L91">
        <f t="shared" si="16"/>
        <v>13</v>
      </c>
      <c r="M91" t="str">
        <f>LEFT(B91,L91-2)</f>
        <v>TLS_DHE_PSK</v>
      </c>
      <c r="N91" t="str">
        <f t="shared" si="17"/>
        <v>static const SSLCipherSuite Cipher90 = SSLCipherSuite(0x0091, SSL_KEYX_DHE, SSL_AUTH_PSK, SSL_SYM_AES_256_CBC, SSL_HASH_SHA, "TLS_DHE_PSK_WITH_AES_256_CBC_SHA");</v>
      </c>
      <c r="O91" t="str">
        <f t="shared" si="18"/>
        <v>result[0x0091] = (SSLCipherSuite*)&amp;Cipher90;</v>
      </c>
      <c r="P91" t="str">
        <f t="shared" si="19"/>
        <v>result["TLS_DHE_PSK_WITH_AES_256_CBC_SHA"] = (SSLCipherSuite*)&amp;Cipher90;</v>
      </c>
    </row>
    <row r="92" spans="1:16" ht="15.75">
      <c r="A92" s="1" t="s">
        <v>191</v>
      </c>
      <c r="B92" s="2" t="s">
        <v>192</v>
      </c>
      <c r="C92" s="2" t="s">
        <v>175</v>
      </c>
      <c r="D92" t="str">
        <f t="shared" si="13"/>
        <v>0x0092</v>
      </c>
      <c r="E92" t="str">
        <f>MID(B92,I92+1,J92-I92-1)</f>
        <v>RSA</v>
      </c>
      <c r="F92" t="str">
        <f t="shared" si="14"/>
        <v>PSK</v>
      </c>
      <c r="G92" t="str">
        <f>MID(B92,SEARCH("WITH",B92)+4+1,SEARCH(H92,B92)-SEARCH("WITH",B92)-6)</f>
        <v>RC4_128</v>
      </c>
      <c r="H92" t="str">
        <f t="shared" si="15"/>
        <v>SHA</v>
      </c>
      <c r="I92" s="4">
        <f t="shared" si="20"/>
        <v>4</v>
      </c>
      <c r="J92" s="4">
        <f t="shared" si="21"/>
        <v>8</v>
      </c>
      <c r="K92" s="4">
        <f t="shared" si="22"/>
        <v>12</v>
      </c>
      <c r="L92">
        <f t="shared" si="16"/>
        <v>13</v>
      </c>
      <c r="M92" t="str">
        <f>LEFT(B92,L92-2)</f>
        <v>TLS_RSA_PSK</v>
      </c>
      <c r="N92" t="str">
        <f t="shared" si="17"/>
        <v>static const SSLCipherSuite Cipher91 = SSLCipherSuite(0x0092, SSL_KEYX_RSA, SSL_AUTH_PSK, SSL_SYM_RC4_128, SSL_HASH_SHA, "TLS_RSA_PSK_WITH_RC4_128_SHA");</v>
      </c>
      <c r="O92" t="str">
        <f t="shared" si="18"/>
        <v>result[0x0092] = (SSLCipherSuite*)&amp;Cipher91;</v>
      </c>
      <c r="P92" t="str">
        <f t="shared" si="19"/>
        <v>result["TLS_RSA_PSK_WITH_RC4_128_SHA"] = (SSLCipherSuite*)&amp;Cipher91;</v>
      </c>
    </row>
    <row r="93" spans="1:16" ht="15.75">
      <c r="A93" s="1" t="s">
        <v>193</v>
      </c>
      <c r="B93" s="2" t="s">
        <v>194</v>
      </c>
      <c r="C93" s="3" t="s">
        <v>178</v>
      </c>
      <c r="D93" t="str">
        <f t="shared" si="13"/>
        <v>0x0093</v>
      </c>
      <c r="E93" t="str">
        <f>MID(B93,I93+1,J93-I93-1)</f>
        <v>RSA</v>
      </c>
      <c r="F93" t="str">
        <f t="shared" si="14"/>
        <v>PSK</v>
      </c>
      <c r="G93" t="str">
        <f>MID(B93,SEARCH("WITH",B93)+4+1,SEARCH(H93,B93)-SEARCH("WITH",B93)-6)</f>
        <v>3DES_EDE_CBC</v>
      </c>
      <c r="H93" t="str">
        <f t="shared" si="15"/>
        <v>SHA</v>
      </c>
      <c r="I93" s="4">
        <f t="shared" si="20"/>
        <v>4</v>
      </c>
      <c r="J93" s="4">
        <f t="shared" si="21"/>
        <v>8</v>
      </c>
      <c r="K93" s="4">
        <f t="shared" si="22"/>
        <v>12</v>
      </c>
      <c r="L93">
        <f t="shared" si="16"/>
        <v>13</v>
      </c>
      <c r="M93" t="str">
        <f>LEFT(B93,L93-2)</f>
        <v>TLS_RSA_PSK</v>
      </c>
      <c r="N93" t="str">
        <f t="shared" si="17"/>
        <v>static const SSLCipherSuite Cipher92 = SSLCipherSuite(0x0093, SSL_KEYX_RSA, SSL_AUTH_PSK, SSL_SYM_3DES_EDE_CBC, SSL_HASH_SHA, "TLS_RSA_PSK_WITH_3DES_EDE_CBC_SHA");</v>
      </c>
      <c r="O93" t="str">
        <f t="shared" si="18"/>
        <v>result[0x0093] = (SSLCipherSuite*)&amp;Cipher92;</v>
      </c>
      <c r="P93" t="str">
        <f t="shared" si="19"/>
        <v>result["TLS_RSA_PSK_WITH_3DES_EDE_CBC_SHA"] = (SSLCipherSuite*)&amp;Cipher92;</v>
      </c>
    </row>
    <row r="94" spans="1:16" ht="15.75">
      <c r="A94" s="1" t="s">
        <v>195</v>
      </c>
      <c r="B94" s="2" t="s">
        <v>196</v>
      </c>
      <c r="C94" s="3" t="s">
        <v>178</v>
      </c>
      <c r="D94" t="str">
        <f t="shared" si="13"/>
        <v>0x0094</v>
      </c>
      <c r="E94" t="str">
        <f>MID(B94,I94+1,J94-I94-1)</f>
        <v>RSA</v>
      </c>
      <c r="F94" t="str">
        <f t="shared" si="14"/>
        <v>PSK</v>
      </c>
      <c r="G94" t="str">
        <f>MID(B94,SEARCH("WITH",B94)+4+1,SEARCH(H94,B94)-SEARCH("WITH",B94)-6)</f>
        <v>AES_128_CBC</v>
      </c>
      <c r="H94" t="str">
        <f t="shared" si="15"/>
        <v>SHA</v>
      </c>
      <c r="I94" s="4">
        <f t="shared" si="20"/>
        <v>4</v>
      </c>
      <c r="J94" s="4">
        <f t="shared" si="21"/>
        <v>8</v>
      </c>
      <c r="K94" s="4">
        <f t="shared" si="22"/>
        <v>12</v>
      </c>
      <c r="L94">
        <f t="shared" si="16"/>
        <v>13</v>
      </c>
      <c r="M94" t="str">
        <f>LEFT(B94,L94-2)</f>
        <v>TLS_RSA_PSK</v>
      </c>
      <c r="N94" t="str">
        <f t="shared" si="17"/>
        <v>static const SSLCipherSuite Cipher93 = SSLCipherSuite(0x0094, SSL_KEYX_RSA, SSL_AUTH_PSK, SSL_SYM_AES_128_CBC, SSL_HASH_SHA, "TLS_RSA_PSK_WITH_AES_128_CBC_SHA");</v>
      </c>
      <c r="O94" t="str">
        <f t="shared" si="18"/>
        <v>result[0x0094] = (SSLCipherSuite*)&amp;Cipher93;</v>
      </c>
      <c r="P94" t="str">
        <f t="shared" si="19"/>
        <v>result["TLS_RSA_PSK_WITH_AES_128_CBC_SHA"] = (SSLCipherSuite*)&amp;Cipher93;</v>
      </c>
    </row>
    <row r="95" spans="1:16" ht="15.75">
      <c r="A95" s="1" t="s">
        <v>197</v>
      </c>
      <c r="B95" s="2" t="s">
        <v>198</v>
      </c>
      <c r="C95" s="3" t="s">
        <v>178</v>
      </c>
      <c r="D95" t="str">
        <f t="shared" si="13"/>
        <v>0x0095</v>
      </c>
      <c r="E95" t="str">
        <f>MID(B95,I95+1,J95-I95-1)</f>
        <v>RSA</v>
      </c>
      <c r="F95" t="str">
        <f t="shared" si="14"/>
        <v>PSK</v>
      </c>
      <c r="G95" t="str">
        <f>MID(B95,SEARCH("WITH",B95)+4+1,SEARCH(H95,B95)-SEARCH("WITH",B95)-6)</f>
        <v>AES_256_CBC</v>
      </c>
      <c r="H95" t="str">
        <f t="shared" si="15"/>
        <v>SHA</v>
      </c>
      <c r="I95" s="4">
        <f t="shared" si="20"/>
        <v>4</v>
      </c>
      <c r="J95" s="4">
        <f t="shared" si="21"/>
        <v>8</v>
      </c>
      <c r="K95" s="4">
        <f t="shared" si="22"/>
        <v>12</v>
      </c>
      <c r="L95">
        <f t="shared" si="16"/>
        <v>13</v>
      </c>
      <c r="M95" t="str">
        <f>LEFT(B95,L95-2)</f>
        <v>TLS_RSA_PSK</v>
      </c>
      <c r="N95" t="str">
        <f t="shared" si="17"/>
        <v>static const SSLCipherSuite Cipher94 = SSLCipherSuite(0x0095, SSL_KEYX_RSA, SSL_AUTH_PSK, SSL_SYM_AES_256_CBC, SSL_HASH_SHA, "TLS_RSA_PSK_WITH_AES_256_CBC_SHA");</v>
      </c>
      <c r="O95" t="str">
        <f t="shared" si="18"/>
        <v>result[0x0095] = (SSLCipherSuite*)&amp;Cipher94;</v>
      </c>
      <c r="P95" t="str">
        <f t="shared" si="19"/>
        <v>result["TLS_RSA_PSK_WITH_AES_256_CBC_SHA"] = (SSLCipherSuite*)&amp;Cipher94;</v>
      </c>
    </row>
    <row r="96" spans="1:16" ht="15.75">
      <c r="A96" s="1" t="s">
        <v>199</v>
      </c>
      <c r="B96" s="2" t="s">
        <v>200</v>
      </c>
      <c r="C96" s="3" t="s">
        <v>201</v>
      </c>
      <c r="D96" t="str">
        <f t="shared" si="13"/>
        <v>0x0096</v>
      </c>
      <c r="E96" t="str">
        <f>MID(B96,I96+1,J96-I96-1)</f>
        <v>RSA</v>
      </c>
      <c r="F96" t="str">
        <f t="shared" si="14"/>
        <v>RSA</v>
      </c>
      <c r="G96" t="str">
        <f>MID(B96,SEARCH("WITH",B96)+4+1,SEARCH(H96,B96)-SEARCH("WITH",B96)-6)</f>
        <v>SEED_CBC</v>
      </c>
      <c r="H96" t="str">
        <f t="shared" si="15"/>
        <v>SHA</v>
      </c>
      <c r="I96" s="4">
        <f t="shared" si="20"/>
        <v>4</v>
      </c>
      <c r="J96" s="4">
        <f t="shared" si="21"/>
        <v>8</v>
      </c>
      <c r="K96" s="4">
        <f t="shared" si="22"/>
        <v>13</v>
      </c>
      <c r="L96">
        <f t="shared" si="16"/>
        <v>9</v>
      </c>
      <c r="M96" t="str">
        <f>LEFT(B96,L96-2)</f>
        <v>TLS_RSA</v>
      </c>
      <c r="N96" t="str">
        <f t="shared" si="17"/>
        <v>static const SSLCipherSuite Cipher95 = SSLCipherSuite(0x0096, SSL_KEYX_RSA, SSL_AUTH_RSA, SSL_SYM_SEED_CBC, SSL_HASH_SHA, "TLS_RSA_WITH_SEED_CBC_SHA");</v>
      </c>
      <c r="O96" t="str">
        <f t="shared" si="18"/>
        <v>result[0x0096] = (SSLCipherSuite*)&amp;Cipher95;</v>
      </c>
      <c r="P96" t="str">
        <f t="shared" si="19"/>
        <v>result["TLS_RSA_WITH_SEED_CBC_SHA"] = (SSLCipherSuite*)&amp;Cipher95;</v>
      </c>
    </row>
    <row r="97" spans="1:16" ht="15.75">
      <c r="A97" s="1" t="s">
        <v>202</v>
      </c>
      <c r="B97" s="2" t="s">
        <v>203</v>
      </c>
      <c r="C97" s="3" t="s">
        <v>201</v>
      </c>
      <c r="D97" t="str">
        <f t="shared" si="13"/>
        <v>0x0097</v>
      </c>
      <c r="E97" t="str">
        <f>MID(B97,I97+1,J97-I97-1)</f>
        <v>DH</v>
      </c>
      <c r="F97" t="str">
        <f t="shared" si="14"/>
        <v>DSS</v>
      </c>
      <c r="G97" t="str">
        <f>MID(B97,SEARCH("WITH",B97)+4+1,SEARCH(H97,B97)-SEARCH("WITH",B97)-6)</f>
        <v>SEED_CBC</v>
      </c>
      <c r="H97" t="str">
        <f t="shared" si="15"/>
        <v>SHA</v>
      </c>
      <c r="I97" s="4">
        <f t="shared" si="20"/>
        <v>4</v>
      </c>
      <c r="J97" s="4">
        <f t="shared" si="21"/>
        <v>7</v>
      </c>
      <c r="K97" s="4">
        <f t="shared" si="22"/>
        <v>11</v>
      </c>
      <c r="L97">
        <f t="shared" si="16"/>
        <v>12</v>
      </c>
      <c r="M97" t="str">
        <f>LEFT(B97,L97-2)</f>
        <v>TLS_DH_DSS</v>
      </c>
      <c r="N97" t="str">
        <f t="shared" si="17"/>
        <v>static const SSLCipherSuite Cipher96 = SSLCipherSuite(0x0097, SSL_KEYX_DH, SSL_AUTH_DSS, SSL_SYM_SEED_CBC, SSL_HASH_SHA, "TLS_DH_DSS_WITH_SEED_CBC_SHA");</v>
      </c>
      <c r="O97" t="str">
        <f t="shared" si="18"/>
        <v>result[0x0097] = (SSLCipherSuite*)&amp;Cipher96;</v>
      </c>
      <c r="P97" t="str">
        <f t="shared" si="19"/>
        <v>result["TLS_DH_DSS_WITH_SEED_CBC_SHA"] = (SSLCipherSuite*)&amp;Cipher96;</v>
      </c>
    </row>
    <row r="98" spans="1:16" ht="15.75">
      <c r="A98" s="1" t="s">
        <v>204</v>
      </c>
      <c r="B98" s="2" t="s">
        <v>205</v>
      </c>
      <c r="C98" s="3" t="s">
        <v>201</v>
      </c>
      <c r="D98" t="str">
        <f t="shared" si="13"/>
        <v>0x0098</v>
      </c>
      <c r="E98" t="str">
        <f>MID(B98,I98+1,J98-I98-1)</f>
        <v>DH</v>
      </c>
      <c r="F98" t="str">
        <f t="shared" si="14"/>
        <v>RSA</v>
      </c>
      <c r="G98" t="str">
        <f>MID(B98,SEARCH("WITH",B98)+4+1,SEARCH(H98,B98)-SEARCH("WITH",B98)-6)</f>
        <v>SEED_CBC</v>
      </c>
      <c r="H98" t="str">
        <f t="shared" si="15"/>
        <v>SHA</v>
      </c>
      <c r="I98" s="4">
        <f t="shared" si="20"/>
        <v>4</v>
      </c>
      <c r="J98" s="4">
        <f t="shared" si="21"/>
        <v>7</v>
      </c>
      <c r="K98" s="4">
        <f t="shared" si="22"/>
        <v>11</v>
      </c>
      <c r="L98">
        <f t="shared" si="16"/>
        <v>12</v>
      </c>
      <c r="M98" t="str">
        <f>LEFT(B98,L98-2)</f>
        <v>TLS_DH_RSA</v>
      </c>
      <c r="N98" t="str">
        <f t="shared" si="17"/>
        <v>static const SSLCipherSuite Cipher97 = SSLCipherSuite(0x0098, SSL_KEYX_DH, SSL_AUTH_RSA, SSL_SYM_SEED_CBC, SSL_HASH_SHA, "TLS_DH_RSA_WITH_SEED_CBC_SHA");</v>
      </c>
      <c r="O98" t="str">
        <f t="shared" si="18"/>
        <v>result[0x0098] = (SSLCipherSuite*)&amp;Cipher97;</v>
      </c>
      <c r="P98" t="str">
        <f t="shared" si="19"/>
        <v>result["TLS_DH_RSA_WITH_SEED_CBC_SHA"] = (SSLCipherSuite*)&amp;Cipher97;</v>
      </c>
    </row>
    <row r="99" spans="1:16" ht="15.75">
      <c r="A99" s="1" t="s">
        <v>206</v>
      </c>
      <c r="B99" s="2" t="s">
        <v>207</v>
      </c>
      <c r="C99" s="3" t="s">
        <v>201</v>
      </c>
      <c r="D99" t="str">
        <f t="shared" si="13"/>
        <v>0x0099</v>
      </c>
      <c r="E99" t="str">
        <f>MID(B99,I99+1,J99-I99-1)</f>
        <v>DHE</v>
      </c>
      <c r="F99" t="str">
        <f t="shared" si="14"/>
        <v>DSS</v>
      </c>
      <c r="G99" t="str">
        <f>MID(B99,SEARCH("WITH",B99)+4+1,SEARCH(H99,B99)-SEARCH("WITH",B99)-6)</f>
        <v>SEED_CBC</v>
      </c>
      <c r="H99" t="str">
        <f t="shared" si="15"/>
        <v>SHA</v>
      </c>
      <c r="I99" s="4">
        <f t="shared" si="20"/>
        <v>4</v>
      </c>
      <c r="J99" s="4">
        <f t="shared" si="21"/>
        <v>8</v>
      </c>
      <c r="K99" s="4">
        <f t="shared" si="22"/>
        <v>12</v>
      </c>
      <c r="L99">
        <f t="shared" si="16"/>
        <v>13</v>
      </c>
      <c r="M99" t="str">
        <f>LEFT(B99,L99-2)</f>
        <v>TLS_DHE_DSS</v>
      </c>
      <c r="N99" t="str">
        <f t="shared" si="17"/>
        <v>static const SSLCipherSuite Cipher98 = SSLCipherSuite(0x0099, SSL_KEYX_DHE, SSL_AUTH_DSS, SSL_SYM_SEED_CBC, SSL_HASH_SHA, "TLS_DHE_DSS_WITH_SEED_CBC_SHA");</v>
      </c>
      <c r="O99" t="str">
        <f t="shared" si="18"/>
        <v>result[0x0099] = (SSLCipherSuite*)&amp;Cipher98;</v>
      </c>
      <c r="P99" t="str">
        <f t="shared" si="19"/>
        <v>result["TLS_DHE_DSS_WITH_SEED_CBC_SHA"] = (SSLCipherSuite*)&amp;Cipher98;</v>
      </c>
    </row>
    <row r="100" spans="1:16" ht="15.75">
      <c r="A100" s="1" t="s">
        <v>208</v>
      </c>
      <c r="B100" s="2" t="s">
        <v>209</v>
      </c>
      <c r="C100" s="3" t="s">
        <v>201</v>
      </c>
      <c r="D100" t="str">
        <f t="shared" si="13"/>
        <v>0x009A</v>
      </c>
      <c r="E100" t="str">
        <f>MID(B100,I100+1,J100-I100-1)</f>
        <v>DHE</v>
      </c>
      <c r="F100" t="str">
        <f t="shared" si="14"/>
        <v>RSA</v>
      </c>
      <c r="G100" t="str">
        <f>MID(B100,SEARCH("WITH",B100)+4+1,SEARCH(H100,B100)-SEARCH("WITH",B100)-6)</f>
        <v>SEED_CBC</v>
      </c>
      <c r="H100" t="str">
        <f t="shared" si="15"/>
        <v>SHA</v>
      </c>
      <c r="I100" s="4">
        <f t="shared" si="20"/>
        <v>4</v>
      </c>
      <c r="J100" s="4">
        <f t="shared" si="21"/>
        <v>8</v>
      </c>
      <c r="K100" s="4">
        <f t="shared" si="22"/>
        <v>12</v>
      </c>
      <c r="L100">
        <f t="shared" si="16"/>
        <v>13</v>
      </c>
      <c r="M100" t="str">
        <f>LEFT(B100,L100-2)</f>
        <v>TLS_DHE_RSA</v>
      </c>
      <c r="N100" t="str">
        <f t="shared" si="17"/>
        <v>static const SSLCipherSuite Cipher99 = SSLCipherSuite(0x009A, SSL_KEYX_DHE, SSL_AUTH_RSA, SSL_SYM_SEED_CBC, SSL_HASH_SHA, "TLS_DHE_RSA_WITH_SEED_CBC_SHA");</v>
      </c>
      <c r="O100" t="str">
        <f t="shared" si="18"/>
        <v>result[0x009A] = (SSLCipherSuite*)&amp;Cipher99;</v>
      </c>
      <c r="P100" t="str">
        <f t="shared" si="19"/>
        <v>result["TLS_DHE_RSA_WITH_SEED_CBC_SHA"] = (SSLCipherSuite*)&amp;Cipher99;</v>
      </c>
    </row>
    <row r="101" spans="1:16" ht="15.75">
      <c r="A101" s="1" t="s">
        <v>210</v>
      </c>
      <c r="B101" s="2" t="s">
        <v>211</v>
      </c>
      <c r="C101" s="3" t="s">
        <v>201</v>
      </c>
      <c r="D101" t="str">
        <f t="shared" si="13"/>
        <v>0x009B</v>
      </c>
      <c r="E101" t="str">
        <f>MID(B101,I101+1,J101-I101-1)</f>
        <v>DH</v>
      </c>
      <c r="F101" t="str">
        <f t="shared" si="14"/>
        <v>anon</v>
      </c>
      <c r="G101" t="str">
        <f>MID(B101,SEARCH("WITH",B101)+4+1,SEARCH(H101,B101)-SEARCH("WITH",B101)-6)</f>
        <v>SEED_CBC</v>
      </c>
      <c r="H101" t="str">
        <f t="shared" si="15"/>
        <v>SHA</v>
      </c>
      <c r="I101" s="4">
        <f t="shared" si="20"/>
        <v>4</v>
      </c>
      <c r="J101" s="4">
        <f t="shared" si="21"/>
        <v>7</v>
      </c>
      <c r="K101" s="4">
        <f t="shared" si="22"/>
        <v>12</v>
      </c>
      <c r="L101">
        <f t="shared" si="16"/>
        <v>13</v>
      </c>
      <c r="M101" t="str">
        <f>LEFT(B101,L101-2)</f>
        <v>TLS_DH_anon</v>
      </c>
      <c r="N101" t="str">
        <f t="shared" si="17"/>
        <v>static const SSLCipherSuite Cipher100 = SSLCipherSuite(0x009B, SSL_KEYX_DH, SSL_AUTH_anon, SSL_SYM_SEED_CBC, SSL_HASH_SHA, "TLS_DH_anon_WITH_SEED_CBC_SHA");</v>
      </c>
      <c r="O101" t="str">
        <f t="shared" si="18"/>
        <v>result[0x009B] = (SSLCipherSuite*)&amp;Cipher100;</v>
      </c>
      <c r="P101" t="str">
        <f t="shared" si="19"/>
        <v>result["TLS_DH_anon_WITH_SEED_CBC_SHA"] = (SSLCipherSuite*)&amp;Cipher100;</v>
      </c>
    </row>
    <row r="102" spans="1:16" ht="15.75">
      <c r="A102" s="1" t="s">
        <v>212</v>
      </c>
      <c r="B102" s="2" t="s">
        <v>213</v>
      </c>
      <c r="C102" s="3" t="s">
        <v>214</v>
      </c>
      <c r="D102" t="str">
        <f t="shared" si="13"/>
        <v>0x009C</v>
      </c>
      <c r="E102" t="str">
        <f>MID(B102,I102+1,J102-I102-1)</f>
        <v>RSA</v>
      </c>
      <c r="F102" t="str">
        <f t="shared" si="14"/>
        <v>RSA</v>
      </c>
      <c r="G102" t="str">
        <f>MID(B102,SEARCH("WITH",B102)+4+1,SEARCH(H102,B102)-SEARCH("WITH",B102)-6)</f>
        <v>AES_128_GCM</v>
      </c>
      <c r="H102" t="str">
        <f t="shared" si="15"/>
        <v>SHA256</v>
      </c>
      <c r="I102" s="4">
        <f t="shared" si="20"/>
        <v>4</v>
      </c>
      <c r="J102" s="4">
        <f t="shared" si="21"/>
        <v>8</v>
      </c>
      <c r="K102" s="4">
        <f t="shared" si="22"/>
        <v>13</v>
      </c>
      <c r="L102">
        <f t="shared" si="16"/>
        <v>9</v>
      </c>
      <c r="M102" t="str">
        <f>LEFT(B102,L102-2)</f>
        <v>TLS_RSA</v>
      </c>
      <c r="N102" t="str">
        <f t="shared" si="17"/>
        <v>static const SSLCipherSuite Cipher101 = SSLCipherSuite(0x009C, SSL_KEYX_RSA, SSL_AUTH_RSA, SSL_SYM_AES_128_GCM, SSL_HASH_SHA256, "TLS_RSA_WITH_AES_128_GCM_SHA256");</v>
      </c>
      <c r="O102" t="str">
        <f t="shared" si="18"/>
        <v>result[0x009C] = (SSLCipherSuite*)&amp;Cipher101;</v>
      </c>
      <c r="P102" t="str">
        <f t="shared" si="19"/>
        <v>result["TLS_RSA_WITH_AES_128_GCM_SHA256"] = (SSLCipherSuite*)&amp;Cipher101;</v>
      </c>
    </row>
    <row r="103" spans="1:16" ht="15.75">
      <c r="A103" s="1" t="s">
        <v>215</v>
      </c>
      <c r="B103" s="2" t="s">
        <v>216</v>
      </c>
      <c r="C103" s="3" t="s">
        <v>214</v>
      </c>
      <c r="D103" t="str">
        <f t="shared" si="13"/>
        <v>0x009D</v>
      </c>
      <c r="E103" t="str">
        <f>MID(B103,I103+1,J103-I103-1)</f>
        <v>RSA</v>
      </c>
      <c r="F103" t="str">
        <f t="shared" si="14"/>
        <v>RSA</v>
      </c>
      <c r="G103" t="str">
        <f>MID(B103,SEARCH("WITH",B103)+4+1,SEARCH(H103,B103)-SEARCH("WITH",B103)-6)</f>
        <v>AES_256_GCM</v>
      </c>
      <c r="H103" t="str">
        <f t="shared" si="15"/>
        <v>SHA384</v>
      </c>
      <c r="I103" s="4">
        <f t="shared" si="20"/>
        <v>4</v>
      </c>
      <c r="J103" s="4">
        <f t="shared" si="21"/>
        <v>8</v>
      </c>
      <c r="K103" s="4">
        <f t="shared" si="22"/>
        <v>13</v>
      </c>
      <c r="L103">
        <f t="shared" si="16"/>
        <v>9</v>
      </c>
      <c r="M103" t="str">
        <f>LEFT(B103,L103-2)</f>
        <v>TLS_RSA</v>
      </c>
      <c r="N103" t="str">
        <f t="shared" si="17"/>
        <v>static const SSLCipherSuite Cipher102 = SSLCipherSuite(0x009D, SSL_KEYX_RSA, SSL_AUTH_RSA, SSL_SYM_AES_256_GCM, SSL_HASH_SHA384, "TLS_RSA_WITH_AES_256_GCM_SHA384");</v>
      </c>
      <c r="O103" t="str">
        <f t="shared" si="18"/>
        <v>result[0x009D] = (SSLCipherSuite*)&amp;Cipher102;</v>
      </c>
      <c r="P103" t="str">
        <f t="shared" si="19"/>
        <v>result["TLS_RSA_WITH_AES_256_GCM_SHA384"] = (SSLCipherSuite*)&amp;Cipher102;</v>
      </c>
    </row>
    <row r="104" spans="1:16" ht="15.75">
      <c r="A104" s="1" t="s">
        <v>217</v>
      </c>
      <c r="B104" s="2" t="s">
        <v>218</v>
      </c>
      <c r="C104" s="3" t="s">
        <v>214</v>
      </c>
      <c r="D104" t="str">
        <f t="shared" si="13"/>
        <v>0x009E</v>
      </c>
      <c r="E104" t="str">
        <f>MID(B104,I104+1,J104-I104-1)</f>
        <v>DHE</v>
      </c>
      <c r="F104" t="str">
        <f t="shared" si="14"/>
        <v>RSA</v>
      </c>
      <c r="G104" t="str">
        <f>MID(B104,SEARCH("WITH",B104)+4+1,SEARCH(H104,B104)-SEARCH("WITH",B104)-6)</f>
        <v>AES_128_GCM</v>
      </c>
      <c r="H104" t="str">
        <f t="shared" si="15"/>
        <v>SHA256</v>
      </c>
      <c r="I104" s="4">
        <f t="shared" si="20"/>
        <v>4</v>
      </c>
      <c r="J104" s="4">
        <f t="shared" si="21"/>
        <v>8</v>
      </c>
      <c r="K104" s="4">
        <f t="shared" si="22"/>
        <v>12</v>
      </c>
      <c r="L104">
        <f t="shared" si="16"/>
        <v>13</v>
      </c>
      <c r="M104" t="str">
        <f>LEFT(B104,L104-2)</f>
        <v>TLS_DHE_RSA</v>
      </c>
      <c r="N104" t="str">
        <f t="shared" si="17"/>
        <v>static const SSLCipherSuite Cipher103 = SSLCipherSuite(0x009E, SSL_KEYX_DHE, SSL_AUTH_RSA, SSL_SYM_AES_128_GCM, SSL_HASH_SHA256, "TLS_DHE_RSA_WITH_AES_128_GCM_SHA256");</v>
      </c>
      <c r="O104" t="str">
        <f t="shared" si="18"/>
        <v>result[0x009E] = (SSLCipherSuite*)&amp;Cipher103;</v>
      </c>
      <c r="P104" t="str">
        <f t="shared" si="19"/>
        <v>result["TLS_DHE_RSA_WITH_AES_128_GCM_SHA256"] = (SSLCipherSuite*)&amp;Cipher103;</v>
      </c>
    </row>
    <row r="105" spans="1:16" ht="15.75">
      <c r="A105" s="1" t="s">
        <v>219</v>
      </c>
      <c r="B105" s="2" t="s">
        <v>220</v>
      </c>
      <c r="C105" s="3" t="s">
        <v>214</v>
      </c>
      <c r="D105" t="str">
        <f t="shared" si="13"/>
        <v>0x009F</v>
      </c>
      <c r="E105" t="str">
        <f>MID(B105,I105+1,J105-I105-1)</f>
        <v>DHE</v>
      </c>
      <c r="F105" t="str">
        <f t="shared" si="14"/>
        <v>RSA</v>
      </c>
      <c r="G105" t="str">
        <f>MID(B105,SEARCH("WITH",B105)+4+1,SEARCH(H105,B105)-SEARCH("WITH",B105)-6)</f>
        <v>AES_256_GCM</v>
      </c>
      <c r="H105" t="str">
        <f t="shared" si="15"/>
        <v>SHA384</v>
      </c>
      <c r="I105" s="4">
        <f t="shared" si="20"/>
        <v>4</v>
      </c>
      <c r="J105" s="4">
        <f t="shared" si="21"/>
        <v>8</v>
      </c>
      <c r="K105" s="4">
        <f t="shared" si="22"/>
        <v>12</v>
      </c>
      <c r="L105">
        <f t="shared" si="16"/>
        <v>13</v>
      </c>
      <c r="M105" t="str">
        <f>LEFT(B105,L105-2)</f>
        <v>TLS_DHE_RSA</v>
      </c>
      <c r="N105" t="str">
        <f t="shared" si="17"/>
        <v>static const SSLCipherSuite Cipher104 = SSLCipherSuite(0x009F, SSL_KEYX_DHE, SSL_AUTH_RSA, SSL_SYM_AES_256_GCM, SSL_HASH_SHA384, "TLS_DHE_RSA_WITH_AES_256_GCM_SHA384");</v>
      </c>
      <c r="O105" t="str">
        <f t="shared" si="18"/>
        <v>result[0x009F] = (SSLCipherSuite*)&amp;Cipher104;</v>
      </c>
      <c r="P105" t="str">
        <f t="shared" si="19"/>
        <v>result["TLS_DHE_RSA_WITH_AES_256_GCM_SHA384"] = (SSLCipherSuite*)&amp;Cipher104;</v>
      </c>
    </row>
    <row r="106" spans="1:16" ht="15.75">
      <c r="A106" s="1" t="s">
        <v>221</v>
      </c>
      <c r="B106" s="2" t="s">
        <v>222</v>
      </c>
      <c r="C106" s="3" t="s">
        <v>214</v>
      </c>
      <c r="D106" t="str">
        <f t="shared" si="13"/>
        <v>0x00A0</v>
      </c>
      <c r="E106" t="str">
        <f>MID(B106,I106+1,J106-I106-1)</f>
        <v>DH</v>
      </c>
      <c r="F106" t="str">
        <f t="shared" si="14"/>
        <v>RSA</v>
      </c>
      <c r="G106" t="str">
        <f>MID(B106,SEARCH("WITH",B106)+4+1,SEARCH(H106,B106)-SEARCH("WITH",B106)-6)</f>
        <v>AES_128_GCM</v>
      </c>
      <c r="H106" t="str">
        <f t="shared" si="15"/>
        <v>SHA256</v>
      </c>
      <c r="I106" s="4">
        <f t="shared" si="20"/>
        <v>4</v>
      </c>
      <c r="J106" s="4">
        <f t="shared" si="21"/>
        <v>7</v>
      </c>
      <c r="K106" s="4">
        <f t="shared" si="22"/>
        <v>11</v>
      </c>
      <c r="L106">
        <f t="shared" si="16"/>
        <v>12</v>
      </c>
      <c r="M106" t="str">
        <f>LEFT(B106,L106-2)</f>
        <v>TLS_DH_RSA</v>
      </c>
      <c r="N106" t="str">
        <f t="shared" si="17"/>
        <v>static const SSLCipherSuite Cipher105 = SSLCipherSuite(0x00A0, SSL_KEYX_DH, SSL_AUTH_RSA, SSL_SYM_AES_128_GCM, SSL_HASH_SHA256, "TLS_DH_RSA_WITH_AES_128_GCM_SHA256");</v>
      </c>
      <c r="O106" t="str">
        <f t="shared" si="18"/>
        <v>result[0x00A0] = (SSLCipherSuite*)&amp;Cipher105;</v>
      </c>
      <c r="P106" t="str">
        <f t="shared" si="19"/>
        <v>result["TLS_DH_RSA_WITH_AES_128_GCM_SHA256"] = (SSLCipherSuite*)&amp;Cipher105;</v>
      </c>
    </row>
    <row r="107" spans="1:16" ht="15.75">
      <c r="A107" s="1" t="s">
        <v>223</v>
      </c>
      <c r="B107" s="2" t="s">
        <v>224</v>
      </c>
      <c r="C107" s="3" t="s">
        <v>214</v>
      </c>
      <c r="D107" t="str">
        <f t="shared" si="13"/>
        <v>0x00A1</v>
      </c>
      <c r="E107" t="str">
        <f>MID(B107,I107+1,J107-I107-1)</f>
        <v>DH</v>
      </c>
      <c r="F107" t="str">
        <f t="shared" si="14"/>
        <v>RSA</v>
      </c>
      <c r="G107" t="str">
        <f>MID(B107,SEARCH("WITH",B107)+4+1,SEARCH(H107,B107)-SEARCH("WITH",B107)-6)</f>
        <v>AES_256_GCM</v>
      </c>
      <c r="H107" t="str">
        <f t="shared" si="15"/>
        <v>SHA384</v>
      </c>
      <c r="I107" s="4">
        <f t="shared" si="20"/>
        <v>4</v>
      </c>
      <c r="J107" s="4">
        <f t="shared" si="21"/>
        <v>7</v>
      </c>
      <c r="K107" s="4">
        <f t="shared" si="22"/>
        <v>11</v>
      </c>
      <c r="L107">
        <f t="shared" si="16"/>
        <v>12</v>
      </c>
      <c r="M107" t="str">
        <f>LEFT(B107,L107-2)</f>
        <v>TLS_DH_RSA</v>
      </c>
      <c r="N107" t="str">
        <f t="shared" si="17"/>
        <v>static const SSLCipherSuite Cipher106 = SSLCipherSuite(0x00A1, SSL_KEYX_DH, SSL_AUTH_RSA, SSL_SYM_AES_256_GCM, SSL_HASH_SHA384, "TLS_DH_RSA_WITH_AES_256_GCM_SHA384");</v>
      </c>
      <c r="O107" t="str">
        <f t="shared" si="18"/>
        <v>result[0x00A1] = (SSLCipherSuite*)&amp;Cipher106;</v>
      </c>
      <c r="P107" t="str">
        <f t="shared" si="19"/>
        <v>result["TLS_DH_RSA_WITH_AES_256_GCM_SHA384"] = (SSLCipherSuite*)&amp;Cipher106;</v>
      </c>
    </row>
    <row r="108" spans="1:16" ht="15.75">
      <c r="A108" s="1" t="s">
        <v>225</v>
      </c>
      <c r="B108" s="2" t="s">
        <v>226</v>
      </c>
      <c r="C108" s="3" t="s">
        <v>214</v>
      </c>
      <c r="D108" t="str">
        <f t="shared" si="13"/>
        <v>0x00A2</v>
      </c>
      <c r="E108" t="str">
        <f>MID(B108,I108+1,J108-I108-1)</f>
        <v>DHE</v>
      </c>
      <c r="F108" t="str">
        <f t="shared" si="14"/>
        <v>DSS</v>
      </c>
      <c r="G108" t="str">
        <f>MID(B108,SEARCH("WITH",B108)+4+1,SEARCH(H108,B108)-SEARCH("WITH",B108)-6)</f>
        <v>AES_128_GCM</v>
      </c>
      <c r="H108" t="str">
        <f t="shared" si="15"/>
        <v>SHA256</v>
      </c>
      <c r="I108" s="4">
        <f t="shared" si="20"/>
        <v>4</v>
      </c>
      <c r="J108" s="4">
        <f t="shared" si="21"/>
        <v>8</v>
      </c>
      <c r="K108" s="4">
        <f t="shared" si="22"/>
        <v>12</v>
      </c>
      <c r="L108">
        <f t="shared" si="16"/>
        <v>13</v>
      </c>
      <c r="M108" t="str">
        <f>LEFT(B108,L108-2)</f>
        <v>TLS_DHE_DSS</v>
      </c>
      <c r="N108" t="str">
        <f t="shared" si="17"/>
        <v>static const SSLCipherSuite Cipher107 = SSLCipherSuite(0x00A2, SSL_KEYX_DHE, SSL_AUTH_DSS, SSL_SYM_AES_128_GCM, SSL_HASH_SHA256, "TLS_DHE_DSS_WITH_AES_128_GCM_SHA256");</v>
      </c>
      <c r="O108" t="str">
        <f t="shared" si="18"/>
        <v>result[0x00A2] = (SSLCipherSuite*)&amp;Cipher107;</v>
      </c>
      <c r="P108" t="str">
        <f t="shared" si="19"/>
        <v>result["TLS_DHE_DSS_WITH_AES_128_GCM_SHA256"] = (SSLCipherSuite*)&amp;Cipher107;</v>
      </c>
    </row>
    <row r="109" spans="1:16" ht="15.75">
      <c r="A109" s="1" t="s">
        <v>227</v>
      </c>
      <c r="B109" s="2" t="s">
        <v>228</v>
      </c>
      <c r="C109" s="3" t="s">
        <v>214</v>
      </c>
      <c r="D109" t="str">
        <f t="shared" si="13"/>
        <v>0x00A3</v>
      </c>
      <c r="E109" t="str">
        <f>MID(B109,I109+1,J109-I109-1)</f>
        <v>DHE</v>
      </c>
      <c r="F109" t="str">
        <f t="shared" si="14"/>
        <v>DSS</v>
      </c>
      <c r="G109" t="str">
        <f>MID(B109,SEARCH("WITH",B109)+4+1,SEARCH(H109,B109)-SEARCH("WITH",B109)-6)</f>
        <v>AES_256_GCM</v>
      </c>
      <c r="H109" t="str">
        <f t="shared" si="15"/>
        <v>SHA384</v>
      </c>
      <c r="I109" s="4">
        <f t="shared" si="20"/>
        <v>4</v>
      </c>
      <c r="J109" s="4">
        <f t="shared" si="21"/>
        <v>8</v>
      </c>
      <c r="K109" s="4">
        <f t="shared" si="22"/>
        <v>12</v>
      </c>
      <c r="L109">
        <f t="shared" si="16"/>
        <v>13</v>
      </c>
      <c r="M109" t="str">
        <f>LEFT(B109,L109-2)</f>
        <v>TLS_DHE_DSS</v>
      </c>
      <c r="N109" t="str">
        <f t="shared" si="17"/>
        <v>static const SSLCipherSuite Cipher108 = SSLCipherSuite(0x00A3, SSL_KEYX_DHE, SSL_AUTH_DSS, SSL_SYM_AES_256_GCM, SSL_HASH_SHA384, "TLS_DHE_DSS_WITH_AES_256_GCM_SHA384");</v>
      </c>
      <c r="O109" t="str">
        <f t="shared" si="18"/>
        <v>result[0x00A3] = (SSLCipherSuite*)&amp;Cipher108;</v>
      </c>
      <c r="P109" t="str">
        <f t="shared" si="19"/>
        <v>result["TLS_DHE_DSS_WITH_AES_256_GCM_SHA384"] = (SSLCipherSuite*)&amp;Cipher108;</v>
      </c>
    </row>
    <row r="110" spans="1:16" ht="15.75">
      <c r="A110" s="1" t="s">
        <v>229</v>
      </c>
      <c r="B110" s="2" t="s">
        <v>230</v>
      </c>
      <c r="C110" s="3" t="s">
        <v>214</v>
      </c>
      <c r="D110" t="str">
        <f t="shared" si="13"/>
        <v>0x00A4</v>
      </c>
      <c r="E110" t="str">
        <f>MID(B110,I110+1,J110-I110-1)</f>
        <v>DH</v>
      </c>
      <c r="F110" t="str">
        <f t="shared" si="14"/>
        <v>DSS</v>
      </c>
      <c r="G110" t="str">
        <f>MID(B110,SEARCH("WITH",B110)+4+1,SEARCH(H110,B110)-SEARCH("WITH",B110)-6)</f>
        <v>AES_128_GCM</v>
      </c>
      <c r="H110" t="str">
        <f t="shared" si="15"/>
        <v>SHA256</v>
      </c>
      <c r="I110" s="4">
        <f t="shared" si="20"/>
        <v>4</v>
      </c>
      <c r="J110" s="4">
        <f t="shared" si="21"/>
        <v>7</v>
      </c>
      <c r="K110" s="4">
        <f t="shared" si="22"/>
        <v>11</v>
      </c>
      <c r="L110">
        <f t="shared" si="16"/>
        <v>12</v>
      </c>
      <c r="M110" t="str">
        <f>LEFT(B110,L110-2)</f>
        <v>TLS_DH_DSS</v>
      </c>
      <c r="N110" t="str">
        <f t="shared" si="17"/>
        <v>static const SSLCipherSuite Cipher109 = SSLCipherSuite(0x00A4, SSL_KEYX_DH, SSL_AUTH_DSS, SSL_SYM_AES_128_GCM, SSL_HASH_SHA256, "TLS_DH_DSS_WITH_AES_128_GCM_SHA256");</v>
      </c>
      <c r="O110" t="str">
        <f t="shared" si="18"/>
        <v>result[0x00A4] = (SSLCipherSuite*)&amp;Cipher109;</v>
      </c>
      <c r="P110" t="str">
        <f t="shared" si="19"/>
        <v>result["TLS_DH_DSS_WITH_AES_128_GCM_SHA256"] = (SSLCipherSuite*)&amp;Cipher109;</v>
      </c>
    </row>
    <row r="111" spans="1:16" ht="15.75">
      <c r="A111" s="1" t="s">
        <v>231</v>
      </c>
      <c r="B111" s="2" t="s">
        <v>232</v>
      </c>
      <c r="C111" s="3" t="s">
        <v>214</v>
      </c>
      <c r="D111" t="str">
        <f t="shared" si="13"/>
        <v>0x00A5</v>
      </c>
      <c r="E111" t="str">
        <f>MID(B111,I111+1,J111-I111-1)</f>
        <v>DH</v>
      </c>
      <c r="F111" t="str">
        <f t="shared" si="14"/>
        <v>DSS</v>
      </c>
      <c r="G111" t="str">
        <f>MID(B111,SEARCH("WITH",B111)+4+1,SEARCH(H111,B111)-SEARCH("WITH",B111)-6)</f>
        <v>AES_256_GCM</v>
      </c>
      <c r="H111" t="str">
        <f t="shared" si="15"/>
        <v>SHA384</v>
      </c>
      <c r="I111" s="4">
        <f t="shared" si="20"/>
        <v>4</v>
      </c>
      <c r="J111" s="4">
        <f t="shared" si="21"/>
        <v>7</v>
      </c>
      <c r="K111" s="4">
        <f t="shared" si="22"/>
        <v>11</v>
      </c>
      <c r="L111">
        <f t="shared" si="16"/>
        <v>12</v>
      </c>
      <c r="M111" t="str">
        <f>LEFT(B111,L111-2)</f>
        <v>TLS_DH_DSS</v>
      </c>
      <c r="N111" t="str">
        <f t="shared" si="17"/>
        <v>static const SSLCipherSuite Cipher110 = SSLCipherSuite(0x00A5, SSL_KEYX_DH, SSL_AUTH_DSS, SSL_SYM_AES_256_GCM, SSL_HASH_SHA384, "TLS_DH_DSS_WITH_AES_256_GCM_SHA384");</v>
      </c>
      <c r="O111" t="str">
        <f t="shared" si="18"/>
        <v>result[0x00A5] = (SSLCipherSuite*)&amp;Cipher110;</v>
      </c>
      <c r="P111" t="str">
        <f t="shared" si="19"/>
        <v>result["TLS_DH_DSS_WITH_AES_256_GCM_SHA384"] = (SSLCipherSuite*)&amp;Cipher110;</v>
      </c>
    </row>
    <row r="112" spans="1:16" ht="15.75">
      <c r="A112" s="1" t="s">
        <v>233</v>
      </c>
      <c r="B112" s="2" t="s">
        <v>234</v>
      </c>
      <c r="C112" s="3" t="s">
        <v>214</v>
      </c>
      <c r="D112" t="str">
        <f t="shared" si="13"/>
        <v>0x00A6</v>
      </c>
      <c r="E112" t="str">
        <f>MID(B112,I112+1,J112-I112-1)</f>
        <v>DH</v>
      </c>
      <c r="F112" t="str">
        <f t="shared" si="14"/>
        <v>anon</v>
      </c>
      <c r="G112" t="str">
        <f>MID(B112,SEARCH("WITH",B112)+4+1,SEARCH(H112,B112)-SEARCH("WITH",B112)-6)</f>
        <v>AES_128_GCM</v>
      </c>
      <c r="H112" t="str">
        <f t="shared" si="15"/>
        <v>SHA256</v>
      </c>
      <c r="I112" s="4">
        <f t="shared" si="20"/>
        <v>4</v>
      </c>
      <c r="J112" s="4">
        <f t="shared" si="21"/>
        <v>7</v>
      </c>
      <c r="K112" s="4">
        <f t="shared" si="22"/>
        <v>12</v>
      </c>
      <c r="L112">
        <f t="shared" si="16"/>
        <v>13</v>
      </c>
      <c r="M112" t="str">
        <f>LEFT(B112,L112-2)</f>
        <v>TLS_DH_anon</v>
      </c>
      <c r="N112" t="str">
        <f t="shared" si="17"/>
        <v>static const SSLCipherSuite Cipher111 = SSLCipherSuite(0x00A6, SSL_KEYX_DH, SSL_AUTH_anon, SSL_SYM_AES_128_GCM, SSL_HASH_SHA256, "TLS_DH_anon_WITH_AES_128_GCM_SHA256");</v>
      </c>
      <c r="O112" t="str">
        <f t="shared" si="18"/>
        <v>result[0x00A6] = (SSLCipherSuite*)&amp;Cipher111;</v>
      </c>
      <c r="P112" t="str">
        <f t="shared" si="19"/>
        <v>result["TLS_DH_anon_WITH_AES_128_GCM_SHA256"] = (SSLCipherSuite*)&amp;Cipher111;</v>
      </c>
    </row>
    <row r="113" spans="1:16" ht="15.75">
      <c r="A113" s="1" t="s">
        <v>235</v>
      </c>
      <c r="B113" s="2" t="s">
        <v>236</v>
      </c>
      <c r="C113" s="3" t="s">
        <v>214</v>
      </c>
      <c r="D113" t="str">
        <f t="shared" si="13"/>
        <v>0x00A7</v>
      </c>
      <c r="E113" t="str">
        <f>MID(B113,I113+1,J113-I113-1)</f>
        <v>DH</v>
      </c>
      <c r="F113" t="str">
        <f t="shared" si="14"/>
        <v>anon</v>
      </c>
      <c r="G113" t="str">
        <f>MID(B113,SEARCH("WITH",B113)+4+1,SEARCH(H113,B113)-SEARCH("WITH",B113)-6)</f>
        <v>AES_256_GCM</v>
      </c>
      <c r="H113" t="str">
        <f t="shared" si="15"/>
        <v>SHA384</v>
      </c>
      <c r="I113" s="4">
        <f t="shared" si="20"/>
        <v>4</v>
      </c>
      <c r="J113" s="4">
        <f t="shared" si="21"/>
        <v>7</v>
      </c>
      <c r="K113" s="4">
        <f t="shared" si="22"/>
        <v>12</v>
      </c>
      <c r="L113">
        <f t="shared" si="16"/>
        <v>13</v>
      </c>
      <c r="M113" t="str">
        <f>LEFT(B113,L113-2)</f>
        <v>TLS_DH_anon</v>
      </c>
      <c r="N113" t="str">
        <f t="shared" si="17"/>
        <v>static const SSLCipherSuite Cipher112 = SSLCipherSuite(0x00A7, SSL_KEYX_DH, SSL_AUTH_anon, SSL_SYM_AES_256_GCM, SSL_HASH_SHA384, "TLS_DH_anon_WITH_AES_256_GCM_SHA384");</v>
      </c>
      <c r="O113" t="str">
        <f t="shared" si="18"/>
        <v>result[0x00A7] = (SSLCipherSuite*)&amp;Cipher112;</v>
      </c>
      <c r="P113" t="str">
        <f t="shared" si="19"/>
        <v>result["TLS_DH_anon_WITH_AES_256_GCM_SHA384"] = (SSLCipherSuite*)&amp;Cipher112;</v>
      </c>
    </row>
    <row r="114" spans="1:16" ht="15.75">
      <c r="A114" s="1" t="s">
        <v>237</v>
      </c>
      <c r="B114" s="2" t="s">
        <v>238</v>
      </c>
      <c r="C114" s="3" t="s">
        <v>239</v>
      </c>
      <c r="D114" t="str">
        <f t="shared" si="13"/>
        <v>0x00A8</v>
      </c>
      <c r="E114" t="str">
        <f>MID(B114,I114+1,J114-I114-1)</f>
        <v>PSK</v>
      </c>
      <c r="F114" t="str">
        <f t="shared" si="14"/>
        <v>PSK</v>
      </c>
      <c r="G114" t="str">
        <f>MID(B114,SEARCH("WITH",B114)+4+1,SEARCH(H114,B114)-SEARCH("WITH",B114)-6)</f>
        <v>AES_128_GCM</v>
      </c>
      <c r="H114" t="str">
        <f t="shared" si="15"/>
        <v>SHA256</v>
      </c>
      <c r="I114" s="4">
        <f t="shared" si="20"/>
        <v>4</v>
      </c>
      <c r="J114" s="4">
        <f t="shared" si="21"/>
        <v>8</v>
      </c>
      <c r="K114" s="4">
        <f t="shared" si="22"/>
        <v>13</v>
      </c>
      <c r="L114">
        <f t="shared" si="16"/>
        <v>9</v>
      </c>
      <c r="M114" t="str">
        <f>LEFT(B114,L114-2)</f>
        <v>TLS_PSK</v>
      </c>
      <c r="N114" t="str">
        <f t="shared" si="17"/>
        <v>static const SSLCipherSuite Cipher113 = SSLCipherSuite(0x00A8, SSL_KEYX_PSK, SSL_AUTH_PSK, SSL_SYM_AES_128_GCM, SSL_HASH_SHA256, "TLS_PSK_WITH_AES_128_GCM_SHA256");</v>
      </c>
      <c r="O114" t="str">
        <f t="shared" si="18"/>
        <v>result[0x00A8] = (SSLCipherSuite*)&amp;Cipher113;</v>
      </c>
      <c r="P114" t="str">
        <f t="shared" si="19"/>
        <v>result["TLS_PSK_WITH_AES_128_GCM_SHA256"] = (SSLCipherSuite*)&amp;Cipher113;</v>
      </c>
    </row>
    <row r="115" spans="1:16" ht="15.75">
      <c r="A115" s="1" t="s">
        <v>240</v>
      </c>
      <c r="B115" s="2" t="s">
        <v>241</v>
      </c>
      <c r="C115" s="3" t="s">
        <v>239</v>
      </c>
      <c r="D115" t="str">
        <f t="shared" si="13"/>
        <v>0x00A9</v>
      </c>
      <c r="E115" t="str">
        <f>MID(B115,I115+1,J115-I115-1)</f>
        <v>PSK</v>
      </c>
      <c r="F115" t="str">
        <f t="shared" si="14"/>
        <v>PSK</v>
      </c>
      <c r="G115" t="str">
        <f>MID(B115,SEARCH("WITH",B115)+4+1,SEARCH(H115,B115)-SEARCH("WITH",B115)-6)</f>
        <v>AES_256_GCM</v>
      </c>
      <c r="H115" t="str">
        <f t="shared" si="15"/>
        <v>SHA384</v>
      </c>
      <c r="I115" s="4">
        <f t="shared" ref="I115:I144" si="23">FIND(CHAR(1),SUBSTITUTE(B115,"_",CHAR(1),1))</f>
        <v>4</v>
      </c>
      <c r="J115" s="4">
        <f t="shared" ref="J115:J144" si="24">FIND(CHAR(1),SUBSTITUTE(B115,"_",CHAR(1),2))</f>
        <v>8</v>
      </c>
      <c r="K115" s="4">
        <f t="shared" ref="K115:K144" si="25">FIND(CHAR(1),SUBSTITUTE(B115,"_",CHAR(1),3))</f>
        <v>13</v>
      </c>
      <c r="L115">
        <f t="shared" si="16"/>
        <v>9</v>
      </c>
      <c r="M115" t="str">
        <f>LEFT(B115,L115-2)</f>
        <v>TLS_PSK</v>
      </c>
      <c r="N115" t="str">
        <f t="shared" si="17"/>
        <v>static const SSLCipherSuite Cipher114 = SSLCipherSuite(0x00A9, SSL_KEYX_PSK, SSL_AUTH_PSK, SSL_SYM_AES_256_GCM, SSL_HASH_SHA384, "TLS_PSK_WITH_AES_256_GCM_SHA384");</v>
      </c>
      <c r="O115" t="str">
        <f t="shared" si="18"/>
        <v>result[0x00A9] = (SSLCipherSuite*)&amp;Cipher114;</v>
      </c>
      <c r="P115" t="str">
        <f t="shared" si="19"/>
        <v>result["TLS_PSK_WITH_AES_256_GCM_SHA384"] = (SSLCipherSuite*)&amp;Cipher114;</v>
      </c>
    </row>
    <row r="116" spans="1:16" ht="15.75">
      <c r="A116" s="1" t="s">
        <v>242</v>
      </c>
      <c r="B116" s="2" t="s">
        <v>243</v>
      </c>
      <c r="C116" s="3" t="s">
        <v>239</v>
      </c>
      <c r="D116" t="str">
        <f t="shared" si="13"/>
        <v>0x00AA</v>
      </c>
      <c r="E116" t="str">
        <f>MID(B116,I116+1,J116-I116-1)</f>
        <v>DHE</v>
      </c>
      <c r="F116" t="str">
        <f t="shared" si="14"/>
        <v>PSK</v>
      </c>
      <c r="G116" t="str">
        <f>MID(B116,SEARCH("WITH",B116)+4+1,SEARCH(H116,B116)-SEARCH("WITH",B116)-6)</f>
        <v>AES_128_GCM</v>
      </c>
      <c r="H116" t="str">
        <f t="shared" si="15"/>
        <v>SHA256</v>
      </c>
      <c r="I116" s="4">
        <f t="shared" si="23"/>
        <v>4</v>
      </c>
      <c r="J116" s="4">
        <f t="shared" si="24"/>
        <v>8</v>
      </c>
      <c r="K116" s="4">
        <f t="shared" si="25"/>
        <v>12</v>
      </c>
      <c r="L116">
        <f t="shared" si="16"/>
        <v>13</v>
      </c>
      <c r="M116" t="str">
        <f>LEFT(B116,L116-2)</f>
        <v>TLS_DHE_PSK</v>
      </c>
      <c r="N116" t="str">
        <f t="shared" si="17"/>
        <v>static const SSLCipherSuite Cipher115 = SSLCipherSuite(0x00AA, SSL_KEYX_DHE, SSL_AUTH_PSK, SSL_SYM_AES_128_GCM, SSL_HASH_SHA256, "TLS_DHE_PSK_WITH_AES_128_GCM_SHA256");</v>
      </c>
      <c r="O116" t="str">
        <f t="shared" si="18"/>
        <v>result[0x00AA] = (SSLCipherSuite*)&amp;Cipher115;</v>
      </c>
      <c r="P116" t="str">
        <f t="shared" si="19"/>
        <v>result["TLS_DHE_PSK_WITH_AES_128_GCM_SHA256"] = (SSLCipherSuite*)&amp;Cipher115;</v>
      </c>
    </row>
    <row r="117" spans="1:16" ht="15.75">
      <c r="A117" s="1" t="s">
        <v>244</v>
      </c>
      <c r="B117" s="2" t="s">
        <v>245</v>
      </c>
      <c r="C117" s="3" t="s">
        <v>239</v>
      </c>
      <c r="D117" t="str">
        <f t="shared" si="13"/>
        <v>0x00AB</v>
      </c>
      <c r="E117" t="str">
        <f>MID(B117,I117+1,J117-I117-1)</f>
        <v>DHE</v>
      </c>
      <c r="F117" t="str">
        <f t="shared" si="14"/>
        <v>PSK</v>
      </c>
      <c r="G117" t="str">
        <f>MID(B117,SEARCH("WITH",B117)+4+1,SEARCH(H117,B117)-SEARCH("WITH",B117)-6)</f>
        <v>AES_256_GCM</v>
      </c>
      <c r="H117" t="str">
        <f t="shared" si="15"/>
        <v>SHA384</v>
      </c>
      <c r="I117" s="4">
        <f t="shared" si="23"/>
        <v>4</v>
      </c>
      <c r="J117" s="4">
        <f t="shared" si="24"/>
        <v>8</v>
      </c>
      <c r="K117" s="4">
        <f t="shared" si="25"/>
        <v>12</v>
      </c>
      <c r="L117">
        <f t="shared" si="16"/>
        <v>13</v>
      </c>
      <c r="M117" t="str">
        <f>LEFT(B117,L117-2)</f>
        <v>TLS_DHE_PSK</v>
      </c>
      <c r="N117" t="str">
        <f t="shared" si="17"/>
        <v>static const SSLCipherSuite Cipher116 = SSLCipherSuite(0x00AB, SSL_KEYX_DHE, SSL_AUTH_PSK, SSL_SYM_AES_256_GCM, SSL_HASH_SHA384, "TLS_DHE_PSK_WITH_AES_256_GCM_SHA384");</v>
      </c>
      <c r="O117" t="str">
        <f t="shared" si="18"/>
        <v>result[0x00AB] = (SSLCipherSuite*)&amp;Cipher116;</v>
      </c>
      <c r="P117" t="str">
        <f t="shared" si="19"/>
        <v>result["TLS_DHE_PSK_WITH_AES_256_GCM_SHA384"] = (SSLCipherSuite*)&amp;Cipher116;</v>
      </c>
    </row>
    <row r="118" spans="1:16" ht="15.75">
      <c r="A118" s="1" t="s">
        <v>246</v>
      </c>
      <c r="B118" s="2" t="s">
        <v>247</v>
      </c>
      <c r="C118" s="3" t="s">
        <v>239</v>
      </c>
      <c r="D118" t="str">
        <f t="shared" si="13"/>
        <v>0x00AC</v>
      </c>
      <c r="E118" t="str">
        <f>MID(B118,I118+1,J118-I118-1)</f>
        <v>RSA</v>
      </c>
      <c r="F118" t="str">
        <f t="shared" si="14"/>
        <v>PSK</v>
      </c>
      <c r="G118" t="str">
        <f>MID(B118,SEARCH("WITH",B118)+4+1,SEARCH(H118,B118)-SEARCH("WITH",B118)-6)</f>
        <v>AES_128_GCM</v>
      </c>
      <c r="H118" t="str">
        <f t="shared" si="15"/>
        <v>SHA256</v>
      </c>
      <c r="I118" s="4">
        <f t="shared" si="23"/>
        <v>4</v>
      </c>
      <c r="J118" s="4">
        <f t="shared" si="24"/>
        <v>8</v>
      </c>
      <c r="K118" s="4">
        <f t="shared" si="25"/>
        <v>12</v>
      </c>
      <c r="L118">
        <f t="shared" si="16"/>
        <v>13</v>
      </c>
      <c r="M118" t="str">
        <f>LEFT(B118,L118-2)</f>
        <v>TLS_RSA_PSK</v>
      </c>
      <c r="N118" t="str">
        <f t="shared" si="17"/>
        <v>static const SSLCipherSuite Cipher117 = SSLCipherSuite(0x00AC, SSL_KEYX_RSA, SSL_AUTH_PSK, SSL_SYM_AES_128_GCM, SSL_HASH_SHA256, "TLS_RSA_PSK_WITH_AES_128_GCM_SHA256");</v>
      </c>
      <c r="O118" t="str">
        <f t="shared" si="18"/>
        <v>result[0x00AC] = (SSLCipherSuite*)&amp;Cipher117;</v>
      </c>
      <c r="P118" t="str">
        <f t="shared" si="19"/>
        <v>result["TLS_RSA_PSK_WITH_AES_128_GCM_SHA256"] = (SSLCipherSuite*)&amp;Cipher117;</v>
      </c>
    </row>
    <row r="119" spans="1:16" ht="15.75">
      <c r="A119" s="1" t="s">
        <v>248</v>
      </c>
      <c r="B119" s="2" t="s">
        <v>249</v>
      </c>
      <c r="C119" s="3" t="s">
        <v>239</v>
      </c>
      <c r="D119" t="str">
        <f t="shared" si="13"/>
        <v>0x00AD</v>
      </c>
      <c r="E119" t="str">
        <f>MID(B119,I119+1,J119-I119-1)</f>
        <v>RSA</v>
      </c>
      <c r="F119" t="str">
        <f t="shared" si="14"/>
        <v>PSK</v>
      </c>
      <c r="G119" t="str">
        <f>MID(B119,SEARCH("WITH",B119)+4+1,SEARCH(H119,B119)-SEARCH("WITH",B119)-6)</f>
        <v>AES_256_GCM</v>
      </c>
      <c r="H119" t="str">
        <f t="shared" si="15"/>
        <v>SHA384</v>
      </c>
      <c r="I119" s="4">
        <f t="shared" si="23"/>
        <v>4</v>
      </c>
      <c r="J119" s="4">
        <f t="shared" si="24"/>
        <v>8</v>
      </c>
      <c r="K119" s="4">
        <f t="shared" si="25"/>
        <v>12</v>
      </c>
      <c r="L119">
        <f t="shared" si="16"/>
        <v>13</v>
      </c>
      <c r="M119" t="str">
        <f>LEFT(B119,L119-2)</f>
        <v>TLS_RSA_PSK</v>
      </c>
      <c r="N119" t="str">
        <f t="shared" si="17"/>
        <v>static const SSLCipherSuite Cipher118 = SSLCipherSuite(0x00AD, SSL_KEYX_RSA, SSL_AUTH_PSK, SSL_SYM_AES_256_GCM, SSL_HASH_SHA384, "TLS_RSA_PSK_WITH_AES_256_GCM_SHA384");</v>
      </c>
      <c r="O119" t="str">
        <f t="shared" si="18"/>
        <v>result[0x00AD] = (SSLCipherSuite*)&amp;Cipher118;</v>
      </c>
      <c r="P119" t="str">
        <f t="shared" si="19"/>
        <v>result["TLS_RSA_PSK_WITH_AES_256_GCM_SHA384"] = (SSLCipherSuite*)&amp;Cipher118;</v>
      </c>
    </row>
    <row r="120" spans="1:16" ht="15.75">
      <c r="A120" s="1" t="s">
        <v>250</v>
      </c>
      <c r="B120" s="2" t="s">
        <v>251</v>
      </c>
      <c r="C120" s="3" t="s">
        <v>239</v>
      </c>
      <c r="D120" t="str">
        <f t="shared" si="13"/>
        <v>0x00AE</v>
      </c>
      <c r="E120" t="str">
        <f>MID(B120,I120+1,J120-I120-1)</f>
        <v>PSK</v>
      </c>
      <c r="F120" t="str">
        <f t="shared" si="14"/>
        <v>PSK</v>
      </c>
      <c r="G120" t="str">
        <f>MID(B120,SEARCH("WITH",B120)+4+1,SEARCH(H120,B120)-SEARCH("WITH",B120)-6)</f>
        <v>AES_128_CBC</v>
      </c>
      <c r="H120" t="str">
        <f t="shared" si="15"/>
        <v>SHA256</v>
      </c>
      <c r="I120" s="4">
        <f t="shared" si="23"/>
        <v>4</v>
      </c>
      <c r="J120" s="4">
        <f t="shared" si="24"/>
        <v>8</v>
      </c>
      <c r="K120" s="4">
        <f t="shared" si="25"/>
        <v>13</v>
      </c>
      <c r="L120">
        <f t="shared" si="16"/>
        <v>9</v>
      </c>
      <c r="M120" t="str">
        <f>LEFT(B120,L120-2)</f>
        <v>TLS_PSK</v>
      </c>
      <c r="N120" t="str">
        <f t="shared" si="17"/>
        <v>static const SSLCipherSuite Cipher119 = SSLCipherSuite(0x00AE, SSL_KEYX_PSK, SSL_AUTH_PSK, SSL_SYM_AES_128_CBC, SSL_HASH_SHA256, "TLS_PSK_WITH_AES_128_CBC_SHA256");</v>
      </c>
      <c r="O120" t="str">
        <f t="shared" si="18"/>
        <v>result[0x00AE] = (SSLCipherSuite*)&amp;Cipher119;</v>
      </c>
      <c r="P120" t="str">
        <f t="shared" si="19"/>
        <v>result["TLS_PSK_WITH_AES_128_CBC_SHA256"] = (SSLCipherSuite*)&amp;Cipher119;</v>
      </c>
    </row>
    <row r="121" spans="1:16" ht="15.75">
      <c r="A121" s="1" t="s">
        <v>252</v>
      </c>
      <c r="B121" s="2" t="s">
        <v>253</v>
      </c>
      <c r="C121" s="3" t="s">
        <v>239</v>
      </c>
      <c r="D121" t="str">
        <f t="shared" si="13"/>
        <v>0x00AF</v>
      </c>
      <c r="E121" t="str">
        <f>MID(B121,I121+1,J121-I121-1)</f>
        <v>PSK</v>
      </c>
      <c r="F121" t="str">
        <f t="shared" si="14"/>
        <v>PSK</v>
      </c>
      <c r="G121" t="str">
        <f>MID(B121,SEARCH("WITH",B121)+4+1,SEARCH(H121,B121)-SEARCH("WITH",B121)-6)</f>
        <v>AES_256_CBC</v>
      </c>
      <c r="H121" t="str">
        <f t="shared" si="15"/>
        <v>SHA384</v>
      </c>
      <c r="I121" s="4">
        <f t="shared" si="23"/>
        <v>4</v>
      </c>
      <c r="J121" s="4">
        <f t="shared" si="24"/>
        <v>8</v>
      </c>
      <c r="K121" s="4">
        <f t="shared" si="25"/>
        <v>13</v>
      </c>
      <c r="L121">
        <f t="shared" si="16"/>
        <v>9</v>
      </c>
      <c r="M121" t="str">
        <f>LEFT(B121,L121-2)</f>
        <v>TLS_PSK</v>
      </c>
      <c r="N121" t="str">
        <f t="shared" si="17"/>
        <v>static const SSLCipherSuite Cipher120 = SSLCipherSuite(0x00AF, SSL_KEYX_PSK, SSL_AUTH_PSK, SSL_SYM_AES_256_CBC, SSL_HASH_SHA384, "TLS_PSK_WITH_AES_256_CBC_SHA384");</v>
      </c>
      <c r="O121" t="str">
        <f t="shared" si="18"/>
        <v>result[0x00AF] = (SSLCipherSuite*)&amp;Cipher120;</v>
      </c>
      <c r="P121" t="str">
        <f t="shared" si="19"/>
        <v>result["TLS_PSK_WITH_AES_256_CBC_SHA384"] = (SSLCipherSuite*)&amp;Cipher120;</v>
      </c>
    </row>
    <row r="122" spans="1:16" ht="15.75">
      <c r="A122" s="1" t="s">
        <v>254</v>
      </c>
      <c r="B122" s="2" t="s">
        <v>255</v>
      </c>
      <c r="C122" s="3" t="s">
        <v>239</v>
      </c>
      <c r="D122" t="str">
        <f t="shared" si="13"/>
        <v>0x00B0</v>
      </c>
      <c r="E122" t="str">
        <f>MID(B122,I122+1,J122-I122-1)</f>
        <v>PSK</v>
      </c>
      <c r="F122" t="str">
        <f t="shared" si="14"/>
        <v>PSK</v>
      </c>
      <c r="G122" t="str">
        <f>MID(B122,SEARCH("WITH",B122)+4+1,SEARCH(H122,B122)-SEARCH("WITH",B122)-6)</f>
        <v>NULL</v>
      </c>
      <c r="H122" t="str">
        <f t="shared" si="15"/>
        <v>SHA256</v>
      </c>
      <c r="I122" s="4">
        <f t="shared" si="23"/>
        <v>4</v>
      </c>
      <c r="J122" s="4">
        <f t="shared" si="24"/>
        <v>8</v>
      </c>
      <c r="K122" s="4">
        <f t="shared" si="25"/>
        <v>13</v>
      </c>
      <c r="L122">
        <f t="shared" si="16"/>
        <v>9</v>
      </c>
      <c r="M122" t="str">
        <f>LEFT(B122,L122-2)</f>
        <v>TLS_PSK</v>
      </c>
      <c r="N122" t="str">
        <f t="shared" si="17"/>
        <v>static const SSLCipherSuite Cipher121 = SSLCipherSuite(0x00B0, SSL_KEYX_PSK, SSL_AUTH_PSK, SSL_SYM_NULL, SSL_HASH_SHA256, "TLS_PSK_WITH_NULL_SHA256");</v>
      </c>
      <c r="O122" t="str">
        <f t="shared" si="18"/>
        <v>result[0x00B0] = (SSLCipherSuite*)&amp;Cipher121;</v>
      </c>
      <c r="P122" t="str">
        <f t="shared" si="19"/>
        <v>result["TLS_PSK_WITH_NULL_SHA256"] = (SSLCipherSuite*)&amp;Cipher121;</v>
      </c>
    </row>
    <row r="123" spans="1:16" ht="15.75">
      <c r="A123" s="1" t="s">
        <v>256</v>
      </c>
      <c r="B123" s="2" t="s">
        <v>257</v>
      </c>
      <c r="C123" s="3" t="s">
        <v>239</v>
      </c>
      <c r="D123" t="str">
        <f t="shared" si="13"/>
        <v>0x00B1</v>
      </c>
      <c r="E123" t="str">
        <f>MID(B123,I123+1,J123-I123-1)</f>
        <v>PSK</v>
      </c>
      <c r="F123" t="str">
        <f t="shared" si="14"/>
        <v>PSK</v>
      </c>
      <c r="G123" t="str">
        <f>MID(B123,SEARCH("WITH",B123)+4+1,SEARCH(H123,B123)-SEARCH("WITH",B123)-6)</f>
        <v>NULL</v>
      </c>
      <c r="H123" t="str">
        <f t="shared" si="15"/>
        <v>SHA384</v>
      </c>
      <c r="I123" s="4">
        <f t="shared" si="23"/>
        <v>4</v>
      </c>
      <c r="J123" s="4">
        <f t="shared" si="24"/>
        <v>8</v>
      </c>
      <c r="K123" s="4">
        <f t="shared" si="25"/>
        <v>13</v>
      </c>
      <c r="L123">
        <f t="shared" si="16"/>
        <v>9</v>
      </c>
      <c r="M123" t="str">
        <f>LEFT(B123,L123-2)</f>
        <v>TLS_PSK</v>
      </c>
      <c r="N123" t="str">
        <f t="shared" si="17"/>
        <v>static const SSLCipherSuite Cipher122 = SSLCipherSuite(0x00B1, SSL_KEYX_PSK, SSL_AUTH_PSK, SSL_SYM_NULL, SSL_HASH_SHA384, "TLS_PSK_WITH_NULL_SHA384");</v>
      </c>
      <c r="O123" t="str">
        <f t="shared" si="18"/>
        <v>result[0x00B1] = (SSLCipherSuite*)&amp;Cipher122;</v>
      </c>
      <c r="P123" t="str">
        <f t="shared" si="19"/>
        <v>result["TLS_PSK_WITH_NULL_SHA384"] = (SSLCipherSuite*)&amp;Cipher122;</v>
      </c>
    </row>
    <row r="124" spans="1:16" ht="15.75">
      <c r="A124" s="1" t="s">
        <v>258</v>
      </c>
      <c r="B124" s="2" t="s">
        <v>259</v>
      </c>
      <c r="C124" s="3" t="s">
        <v>239</v>
      </c>
      <c r="D124" t="str">
        <f t="shared" si="13"/>
        <v>0x00B2</v>
      </c>
      <c r="E124" t="str">
        <f>MID(B124,I124+1,J124-I124-1)</f>
        <v>DHE</v>
      </c>
      <c r="F124" t="str">
        <f t="shared" si="14"/>
        <v>PSK</v>
      </c>
      <c r="G124" t="str">
        <f>MID(B124,SEARCH("WITH",B124)+4+1,SEARCH(H124,B124)-SEARCH("WITH",B124)-6)</f>
        <v>AES_128_CBC</v>
      </c>
      <c r="H124" t="str">
        <f t="shared" si="15"/>
        <v>SHA256</v>
      </c>
      <c r="I124" s="4">
        <f t="shared" si="23"/>
        <v>4</v>
      </c>
      <c r="J124" s="4">
        <f t="shared" si="24"/>
        <v>8</v>
      </c>
      <c r="K124" s="4">
        <f t="shared" si="25"/>
        <v>12</v>
      </c>
      <c r="L124">
        <f t="shared" si="16"/>
        <v>13</v>
      </c>
      <c r="M124" t="str">
        <f>LEFT(B124,L124-2)</f>
        <v>TLS_DHE_PSK</v>
      </c>
      <c r="N124" t="str">
        <f t="shared" si="17"/>
        <v>static const SSLCipherSuite Cipher123 = SSLCipherSuite(0x00B2, SSL_KEYX_DHE, SSL_AUTH_PSK, SSL_SYM_AES_128_CBC, SSL_HASH_SHA256, "TLS_DHE_PSK_WITH_AES_128_CBC_SHA256");</v>
      </c>
      <c r="O124" t="str">
        <f t="shared" si="18"/>
        <v>result[0x00B2] = (SSLCipherSuite*)&amp;Cipher123;</v>
      </c>
      <c r="P124" t="str">
        <f t="shared" si="19"/>
        <v>result["TLS_DHE_PSK_WITH_AES_128_CBC_SHA256"] = (SSLCipherSuite*)&amp;Cipher123;</v>
      </c>
    </row>
    <row r="125" spans="1:16" ht="15.75">
      <c r="A125" s="1" t="s">
        <v>260</v>
      </c>
      <c r="B125" s="2" t="s">
        <v>261</v>
      </c>
      <c r="C125" s="3" t="s">
        <v>239</v>
      </c>
      <c r="D125" t="str">
        <f t="shared" si="13"/>
        <v>0x00B3</v>
      </c>
      <c r="E125" t="str">
        <f>MID(B125,I125+1,J125-I125-1)</f>
        <v>DHE</v>
      </c>
      <c r="F125" t="str">
        <f t="shared" si="14"/>
        <v>PSK</v>
      </c>
      <c r="G125" t="str">
        <f>MID(B125,SEARCH("WITH",B125)+4+1,SEARCH(H125,B125)-SEARCH("WITH",B125)-6)</f>
        <v>AES_256_CBC</v>
      </c>
      <c r="H125" t="str">
        <f t="shared" si="15"/>
        <v>SHA384</v>
      </c>
      <c r="I125" s="4">
        <f t="shared" si="23"/>
        <v>4</v>
      </c>
      <c r="J125" s="4">
        <f t="shared" si="24"/>
        <v>8</v>
      </c>
      <c r="K125" s="4">
        <f t="shared" si="25"/>
        <v>12</v>
      </c>
      <c r="L125">
        <f t="shared" si="16"/>
        <v>13</v>
      </c>
      <c r="M125" t="str">
        <f>LEFT(B125,L125-2)</f>
        <v>TLS_DHE_PSK</v>
      </c>
      <c r="N125" t="str">
        <f t="shared" si="17"/>
        <v>static const SSLCipherSuite Cipher124 = SSLCipherSuite(0x00B3, SSL_KEYX_DHE, SSL_AUTH_PSK, SSL_SYM_AES_256_CBC, SSL_HASH_SHA384, "TLS_DHE_PSK_WITH_AES_256_CBC_SHA384");</v>
      </c>
      <c r="O125" t="str">
        <f t="shared" si="18"/>
        <v>result[0x00B3] = (SSLCipherSuite*)&amp;Cipher124;</v>
      </c>
      <c r="P125" t="str">
        <f t="shared" si="19"/>
        <v>result["TLS_DHE_PSK_WITH_AES_256_CBC_SHA384"] = (SSLCipherSuite*)&amp;Cipher124;</v>
      </c>
    </row>
    <row r="126" spans="1:16" ht="15.75">
      <c r="A126" s="1" t="s">
        <v>262</v>
      </c>
      <c r="B126" s="2" t="s">
        <v>263</v>
      </c>
      <c r="C126" s="3" t="s">
        <v>239</v>
      </c>
      <c r="D126" t="str">
        <f t="shared" si="13"/>
        <v>0x00B4</v>
      </c>
      <c r="E126" t="str">
        <f>MID(B126,I126+1,J126-I126-1)</f>
        <v>DHE</v>
      </c>
      <c r="F126" t="str">
        <f t="shared" si="14"/>
        <v>PSK</v>
      </c>
      <c r="G126" t="str">
        <f>MID(B126,SEARCH("WITH",B126)+4+1,SEARCH(H126,B126)-SEARCH("WITH",B126)-6)</f>
        <v>NULL</v>
      </c>
      <c r="H126" t="str">
        <f t="shared" si="15"/>
        <v>SHA256</v>
      </c>
      <c r="I126" s="4">
        <f t="shared" si="23"/>
        <v>4</v>
      </c>
      <c r="J126" s="4">
        <f t="shared" si="24"/>
        <v>8</v>
      </c>
      <c r="K126" s="4">
        <f t="shared" si="25"/>
        <v>12</v>
      </c>
      <c r="L126">
        <f t="shared" si="16"/>
        <v>13</v>
      </c>
      <c r="M126" t="str">
        <f>LEFT(B126,L126-2)</f>
        <v>TLS_DHE_PSK</v>
      </c>
      <c r="N126" t="str">
        <f t="shared" si="17"/>
        <v>static const SSLCipherSuite Cipher125 = SSLCipherSuite(0x00B4, SSL_KEYX_DHE, SSL_AUTH_PSK, SSL_SYM_NULL, SSL_HASH_SHA256, "TLS_DHE_PSK_WITH_NULL_SHA256");</v>
      </c>
      <c r="O126" t="str">
        <f t="shared" si="18"/>
        <v>result[0x00B4] = (SSLCipherSuite*)&amp;Cipher125;</v>
      </c>
      <c r="P126" t="str">
        <f t="shared" si="19"/>
        <v>result["TLS_DHE_PSK_WITH_NULL_SHA256"] = (SSLCipherSuite*)&amp;Cipher125;</v>
      </c>
    </row>
    <row r="127" spans="1:16" ht="15.75">
      <c r="A127" s="1" t="s">
        <v>264</v>
      </c>
      <c r="B127" s="2" t="s">
        <v>265</v>
      </c>
      <c r="C127" s="3" t="s">
        <v>239</v>
      </c>
      <c r="D127" t="str">
        <f t="shared" si="13"/>
        <v>0x00B5</v>
      </c>
      <c r="E127" t="str">
        <f>MID(B127,I127+1,J127-I127-1)</f>
        <v>DHE</v>
      </c>
      <c r="F127" t="str">
        <f t="shared" si="14"/>
        <v>PSK</v>
      </c>
      <c r="G127" t="str">
        <f>MID(B127,SEARCH("WITH",B127)+4+1,SEARCH(H127,B127)-SEARCH("WITH",B127)-6)</f>
        <v>NULL</v>
      </c>
      <c r="H127" t="str">
        <f t="shared" si="15"/>
        <v>SHA384</v>
      </c>
      <c r="I127" s="4">
        <f t="shared" si="23"/>
        <v>4</v>
      </c>
      <c r="J127" s="4">
        <f t="shared" si="24"/>
        <v>8</v>
      </c>
      <c r="K127" s="4">
        <f t="shared" si="25"/>
        <v>12</v>
      </c>
      <c r="L127">
        <f t="shared" si="16"/>
        <v>13</v>
      </c>
      <c r="M127" t="str">
        <f>LEFT(B127,L127-2)</f>
        <v>TLS_DHE_PSK</v>
      </c>
      <c r="N127" t="str">
        <f t="shared" si="17"/>
        <v>static const SSLCipherSuite Cipher126 = SSLCipherSuite(0x00B5, SSL_KEYX_DHE, SSL_AUTH_PSK, SSL_SYM_NULL, SSL_HASH_SHA384, "TLS_DHE_PSK_WITH_NULL_SHA384");</v>
      </c>
      <c r="O127" t="str">
        <f t="shared" si="18"/>
        <v>result[0x00B5] = (SSLCipherSuite*)&amp;Cipher126;</v>
      </c>
      <c r="P127" t="str">
        <f t="shared" si="19"/>
        <v>result["TLS_DHE_PSK_WITH_NULL_SHA384"] = (SSLCipherSuite*)&amp;Cipher126;</v>
      </c>
    </row>
    <row r="128" spans="1:16" ht="15.75">
      <c r="A128" s="1" t="s">
        <v>266</v>
      </c>
      <c r="B128" s="2" t="s">
        <v>267</v>
      </c>
      <c r="C128" s="3" t="s">
        <v>239</v>
      </c>
      <c r="D128" t="str">
        <f t="shared" si="13"/>
        <v>0x00B6</v>
      </c>
      <c r="E128" t="str">
        <f>MID(B128,I128+1,J128-I128-1)</f>
        <v>RSA</v>
      </c>
      <c r="F128" t="str">
        <f t="shared" si="14"/>
        <v>PSK</v>
      </c>
      <c r="G128" t="str">
        <f>MID(B128,SEARCH("WITH",B128)+4+1,SEARCH(H128,B128)-SEARCH("WITH",B128)-6)</f>
        <v>AES_128_CBC</v>
      </c>
      <c r="H128" t="str">
        <f t="shared" si="15"/>
        <v>SHA256</v>
      </c>
      <c r="I128" s="4">
        <f t="shared" si="23"/>
        <v>4</v>
      </c>
      <c r="J128" s="4">
        <f t="shared" si="24"/>
        <v>8</v>
      </c>
      <c r="K128" s="4">
        <f t="shared" si="25"/>
        <v>12</v>
      </c>
      <c r="L128">
        <f t="shared" si="16"/>
        <v>13</v>
      </c>
      <c r="M128" t="str">
        <f>LEFT(B128,L128-2)</f>
        <v>TLS_RSA_PSK</v>
      </c>
      <c r="N128" t="str">
        <f t="shared" si="17"/>
        <v>static const SSLCipherSuite Cipher127 = SSLCipherSuite(0x00B6, SSL_KEYX_RSA, SSL_AUTH_PSK, SSL_SYM_AES_128_CBC, SSL_HASH_SHA256, "TLS_RSA_PSK_WITH_AES_128_CBC_SHA256");</v>
      </c>
      <c r="O128" t="str">
        <f t="shared" si="18"/>
        <v>result[0x00B6] = (SSLCipherSuite*)&amp;Cipher127;</v>
      </c>
      <c r="P128" t="str">
        <f t="shared" si="19"/>
        <v>result["TLS_RSA_PSK_WITH_AES_128_CBC_SHA256"] = (SSLCipherSuite*)&amp;Cipher127;</v>
      </c>
    </row>
    <row r="129" spans="1:16" ht="15.75">
      <c r="A129" s="1" t="s">
        <v>268</v>
      </c>
      <c r="B129" s="2" t="s">
        <v>269</v>
      </c>
      <c r="C129" s="3" t="s">
        <v>239</v>
      </c>
      <c r="D129" t="str">
        <f t="shared" si="13"/>
        <v>0x00B7</v>
      </c>
      <c r="E129" t="str">
        <f>MID(B129,I129+1,J129-I129-1)</f>
        <v>RSA</v>
      </c>
      <c r="F129" t="str">
        <f t="shared" si="14"/>
        <v>PSK</v>
      </c>
      <c r="G129" t="str">
        <f>MID(B129,SEARCH("WITH",B129)+4+1,SEARCH(H129,B129)-SEARCH("WITH",B129)-6)</f>
        <v>AES_256_CBC</v>
      </c>
      <c r="H129" t="str">
        <f t="shared" si="15"/>
        <v>SHA384</v>
      </c>
      <c r="I129" s="4">
        <f t="shared" si="23"/>
        <v>4</v>
      </c>
      <c r="J129" s="4">
        <f t="shared" si="24"/>
        <v>8</v>
      </c>
      <c r="K129" s="4">
        <f t="shared" si="25"/>
        <v>12</v>
      </c>
      <c r="L129">
        <f t="shared" si="16"/>
        <v>13</v>
      </c>
      <c r="M129" t="str">
        <f>LEFT(B129,L129-2)</f>
        <v>TLS_RSA_PSK</v>
      </c>
      <c r="N129" t="str">
        <f t="shared" si="17"/>
        <v>static const SSLCipherSuite Cipher128 = SSLCipherSuite(0x00B7, SSL_KEYX_RSA, SSL_AUTH_PSK, SSL_SYM_AES_256_CBC, SSL_HASH_SHA384, "TLS_RSA_PSK_WITH_AES_256_CBC_SHA384");</v>
      </c>
      <c r="O129" t="str">
        <f t="shared" si="18"/>
        <v>result[0x00B7] = (SSLCipherSuite*)&amp;Cipher128;</v>
      </c>
      <c r="P129" t="str">
        <f t="shared" si="19"/>
        <v>result["TLS_RSA_PSK_WITH_AES_256_CBC_SHA384"] = (SSLCipherSuite*)&amp;Cipher128;</v>
      </c>
    </row>
    <row r="130" spans="1:16" ht="15.75">
      <c r="A130" s="1" t="s">
        <v>270</v>
      </c>
      <c r="B130" s="2" t="s">
        <v>271</v>
      </c>
      <c r="C130" s="3" t="s">
        <v>239</v>
      </c>
      <c r="D130" t="str">
        <f t="shared" si="13"/>
        <v>0x00B8</v>
      </c>
      <c r="E130" t="str">
        <f>MID(B130,I130+1,J130-I130-1)</f>
        <v>RSA</v>
      </c>
      <c r="F130" t="str">
        <f t="shared" si="14"/>
        <v>PSK</v>
      </c>
      <c r="G130" t="str">
        <f>MID(B130,SEARCH("WITH",B130)+4+1,SEARCH(H130,B130)-SEARCH("WITH",B130)-6)</f>
        <v>NULL</v>
      </c>
      <c r="H130" t="str">
        <f t="shared" si="15"/>
        <v>SHA256</v>
      </c>
      <c r="I130" s="4">
        <f t="shared" si="23"/>
        <v>4</v>
      </c>
      <c r="J130" s="4">
        <f t="shared" si="24"/>
        <v>8</v>
      </c>
      <c r="K130" s="4">
        <f t="shared" si="25"/>
        <v>12</v>
      </c>
      <c r="L130">
        <f t="shared" si="16"/>
        <v>13</v>
      </c>
      <c r="M130" t="str">
        <f>LEFT(B130,L130-2)</f>
        <v>TLS_RSA_PSK</v>
      </c>
      <c r="N130" t="str">
        <f t="shared" si="17"/>
        <v>static const SSLCipherSuite Cipher129 = SSLCipherSuite(0x00B8, SSL_KEYX_RSA, SSL_AUTH_PSK, SSL_SYM_NULL, SSL_HASH_SHA256, "TLS_RSA_PSK_WITH_NULL_SHA256");</v>
      </c>
      <c r="O130" t="str">
        <f t="shared" si="18"/>
        <v>result[0x00B8] = (SSLCipherSuite*)&amp;Cipher129;</v>
      </c>
      <c r="P130" t="str">
        <f t="shared" si="19"/>
        <v>result["TLS_RSA_PSK_WITH_NULL_SHA256"] = (SSLCipherSuite*)&amp;Cipher129;</v>
      </c>
    </row>
    <row r="131" spans="1:16" ht="15.75">
      <c r="A131" s="1" t="s">
        <v>272</v>
      </c>
      <c r="B131" s="2" t="s">
        <v>273</v>
      </c>
      <c r="C131" s="3" t="s">
        <v>239</v>
      </c>
      <c r="D131" t="str">
        <f t="shared" ref="D131:D194" si="26">"0x"&amp; SUBSTITUTE(SUBSTITUTE(A131, "0x", ""), ",", "")</f>
        <v>0x00B9</v>
      </c>
      <c r="E131" t="str">
        <f>MID(B131,I131+1,J131-I131-1)</f>
        <v>RSA</v>
      </c>
      <c r="F131" t="str">
        <f t="shared" ref="F131:F162" si="27">RIGHT(M131,LEN(M131)-FIND("|",SUBSTITUTE(M131,"_","|",LEN(M131)-LEN(SUBSTITUTE(M131,"_","")))))</f>
        <v>PSK</v>
      </c>
      <c r="G131" t="str">
        <f>MID(B131,SEARCH("WITH",B131)+4+1,SEARCH(H131,B131)-SEARCH("WITH",B131)-6)</f>
        <v>NULL</v>
      </c>
      <c r="H131" t="str">
        <f t="shared" ref="H131:H194" si="28">RIGHT(B131,LEN(B131)-FIND("|",SUBSTITUTE(B131,"_","|",LEN(B131)-LEN(SUBSTITUTE(B131,"_","")))))</f>
        <v>SHA384</v>
      </c>
      <c r="I131" s="4">
        <f t="shared" si="23"/>
        <v>4</v>
      </c>
      <c r="J131" s="4">
        <f t="shared" si="24"/>
        <v>8</v>
      </c>
      <c r="K131" s="4">
        <f t="shared" si="25"/>
        <v>12</v>
      </c>
      <c r="L131">
        <f t="shared" ref="L131:L162" si="29">FIND("WITH",B131,1)</f>
        <v>13</v>
      </c>
      <c r="M131" t="str">
        <f>LEFT(B131,L131-2)</f>
        <v>TLS_RSA_PSK</v>
      </c>
      <c r="N131" t="str">
        <f t="shared" ref="N131:N194" si="30">"static const SSLCipherSuite Cipher" &amp; ROW()-1 &amp; " = SSLCipherSuite(" &amp; D131 &amp;", SSL_KEYX_" &amp; E131 &amp; ", SSL_AUTH_" &amp; F131 &amp;", SSL_SYM_" &amp; G131 &amp; ", SSL_HASH_" &amp; H131 &amp; ", """ &amp; B131 &amp; """);"</f>
        <v>static const SSLCipherSuite Cipher130 = SSLCipherSuite(0x00B9, SSL_KEYX_RSA, SSL_AUTH_PSK, SSL_SYM_NULL, SSL_HASH_SHA384, "TLS_RSA_PSK_WITH_NULL_SHA384");</v>
      </c>
      <c r="O131" t="str">
        <f t="shared" ref="O131:O194" si="31">"result[" &amp; D131 &amp; "] = (SSLCipherSuite*)&amp;Cipher" &amp; ROW()-1 &amp; ";"</f>
        <v>result[0x00B9] = (SSLCipherSuite*)&amp;Cipher130;</v>
      </c>
      <c r="P131" t="str">
        <f t="shared" ref="P131:P194" si="32">"result[""" &amp; B131 &amp; """] = (SSLCipherSuite*)&amp;Cipher" &amp; ROW()-1 &amp; ";"</f>
        <v>result["TLS_RSA_PSK_WITH_NULL_SHA384"] = (SSLCipherSuite*)&amp;Cipher130;</v>
      </c>
    </row>
    <row r="132" spans="1:16" ht="15.75">
      <c r="A132" s="1" t="s">
        <v>274</v>
      </c>
      <c r="B132" s="2" t="s">
        <v>275</v>
      </c>
      <c r="C132" s="3" t="s">
        <v>136</v>
      </c>
      <c r="D132" t="str">
        <f t="shared" si="26"/>
        <v>0x00BA</v>
      </c>
      <c r="E132" t="str">
        <f>MID(B132,I132+1,J132-I132-1)</f>
        <v>RSA</v>
      </c>
      <c r="F132" t="str">
        <f t="shared" si="27"/>
        <v>RSA</v>
      </c>
      <c r="G132" t="str">
        <f>MID(B132,SEARCH("WITH",B132)+4+1,SEARCH(H132,B132)-SEARCH("WITH",B132)-6)</f>
        <v>CAMELLIA_128_CBC</v>
      </c>
      <c r="H132" t="str">
        <f t="shared" si="28"/>
        <v>SHA256</v>
      </c>
      <c r="I132" s="4">
        <f t="shared" si="23"/>
        <v>4</v>
      </c>
      <c r="J132" s="4">
        <f t="shared" si="24"/>
        <v>8</v>
      </c>
      <c r="K132" s="4">
        <f t="shared" si="25"/>
        <v>13</v>
      </c>
      <c r="L132">
        <f t="shared" si="29"/>
        <v>9</v>
      </c>
      <c r="M132" t="str">
        <f>LEFT(B132,L132-2)</f>
        <v>TLS_RSA</v>
      </c>
      <c r="N132" t="str">
        <f t="shared" si="30"/>
        <v>static const SSLCipherSuite Cipher131 = SSLCipherSuite(0x00BA, SSL_KEYX_RSA, SSL_AUTH_RSA, SSL_SYM_CAMELLIA_128_CBC, SSL_HASH_SHA256, "TLS_RSA_WITH_CAMELLIA_128_CBC_SHA256");</v>
      </c>
      <c r="O132" t="str">
        <f t="shared" si="31"/>
        <v>result[0x00BA] = (SSLCipherSuite*)&amp;Cipher131;</v>
      </c>
      <c r="P132" t="str">
        <f t="shared" si="32"/>
        <v>result["TLS_RSA_WITH_CAMELLIA_128_CBC_SHA256"] = (SSLCipherSuite*)&amp;Cipher131;</v>
      </c>
    </row>
    <row r="133" spans="1:16" ht="15.75">
      <c r="A133" s="1" t="s">
        <v>276</v>
      </c>
      <c r="B133" s="2" t="s">
        <v>277</v>
      </c>
      <c r="C133" s="3" t="s">
        <v>136</v>
      </c>
      <c r="D133" t="str">
        <f t="shared" si="26"/>
        <v>0x00BB</v>
      </c>
      <c r="E133" t="str">
        <f>MID(B133,I133+1,J133-I133-1)</f>
        <v>DH</v>
      </c>
      <c r="F133" t="str">
        <f t="shared" si="27"/>
        <v>DSS</v>
      </c>
      <c r="G133" t="str">
        <f>MID(B133,SEARCH("WITH",B133)+4+1,SEARCH(H133,B133)-SEARCH("WITH",B133)-6)</f>
        <v>CAMELLIA_128_CBC</v>
      </c>
      <c r="H133" t="str">
        <f t="shared" si="28"/>
        <v>SHA256</v>
      </c>
      <c r="I133" s="4">
        <f t="shared" si="23"/>
        <v>4</v>
      </c>
      <c r="J133" s="4">
        <f t="shared" si="24"/>
        <v>7</v>
      </c>
      <c r="K133" s="4">
        <f t="shared" si="25"/>
        <v>11</v>
      </c>
      <c r="L133">
        <f t="shared" si="29"/>
        <v>12</v>
      </c>
      <c r="M133" t="str">
        <f>LEFT(B133,L133-2)</f>
        <v>TLS_DH_DSS</v>
      </c>
      <c r="N133" t="str">
        <f t="shared" si="30"/>
        <v>static const SSLCipherSuite Cipher132 = SSLCipherSuite(0x00BB, SSL_KEYX_DH, SSL_AUTH_DSS, SSL_SYM_CAMELLIA_128_CBC, SSL_HASH_SHA256, "TLS_DH_DSS_WITH_CAMELLIA_128_CBC_SHA256");</v>
      </c>
      <c r="O133" t="str">
        <f t="shared" si="31"/>
        <v>result[0x00BB] = (SSLCipherSuite*)&amp;Cipher132;</v>
      </c>
      <c r="P133" t="str">
        <f t="shared" si="32"/>
        <v>result["TLS_DH_DSS_WITH_CAMELLIA_128_CBC_SHA256"] = (SSLCipherSuite*)&amp;Cipher132;</v>
      </c>
    </row>
    <row r="134" spans="1:16" ht="15.75">
      <c r="A134" s="1" t="s">
        <v>278</v>
      </c>
      <c r="B134" s="2" t="s">
        <v>279</v>
      </c>
      <c r="C134" s="3" t="s">
        <v>136</v>
      </c>
      <c r="D134" t="str">
        <f t="shared" si="26"/>
        <v>0x00BC</v>
      </c>
      <c r="E134" t="str">
        <f>MID(B134,I134+1,J134-I134-1)</f>
        <v>DH</v>
      </c>
      <c r="F134" t="str">
        <f t="shared" si="27"/>
        <v>RSA</v>
      </c>
      <c r="G134" t="str">
        <f>MID(B134,SEARCH("WITH",B134)+4+1,SEARCH(H134,B134)-SEARCH("WITH",B134)-6)</f>
        <v>CAMELLIA_128_CBC</v>
      </c>
      <c r="H134" t="str">
        <f t="shared" si="28"/>
        <v>SHA256</v>
      </c>
      <c r="I134" s="4">
        <f t="shared" si="23"/>
        <v>4</v>
      </c>
      <c r="J134" s="4">
        <f t="shared" si="24"/>
        <v>7</v>
      </c>
      <c r="K134" s="4">
        <f t="shared" si="25"/>
        <v>11</v>
      </c>
      <c r="L134">
        <f t="shared" si="29"/>
        <v>12</v>
      </c>
      <c r="M134" t="str">
        <f>LEFT(B134,L134-2)</f>
        <v>TLS_DH_RSA</v>
      </c>
      <c r="N134" t="str">
        <f t="shared" si="30"/>
        <v>static const SSLCipherSuite Cipher133 = SSLCipherSuite(0x00BC, SSL_KEYX_DH, SSL_AUTH_RSA, SSL_SYM_CAMELLIA_128_CBC, SSL_HASH_SHA256, "TLS_DH_RSA_WITH_CAMELLIA_128_CBC_SHA256");</v>
      </c>
      <c r="O134" t="str">
        <f t="shared" si="31"/>
        <v>result[0x00BC] = (SSLCipherSuite*)&amp;Cipher133;</v>
      </c>
      <c r="P134" t="str">
        <f t="shared" si="32"/>
        <v>result["TLS_DH_RSA_WITH_CAMELLIA_128_CBC_SHA256"] = (SSLCipherSuite*)&amp;Cipher133;</v>
      </c>
    </row>
    <row r="135" spans="1:16" ht="15.75">
      <c r="A135" s="1" t="s">
        <v>280</v>
      </c>
      <c r="B135" s="2" t="s">
        <v>281</v>
      </c>
      <c r="C135" s="3" t="s">
        <v>136</v>
      </c>
      <c r="D135" t="str">
        <f t="shared" si="26"/>
        <v>0x00BD</v>
      </c>
      <c r="E135" t="str">
        <f>MID(B135,I135+1,J135-I135-1)</f>
        <v>DHE</v>
      </c>
      <c r="F135" t="str">
        <f t="shared" si="27"/>
        <v>DSS</v>
      </c>
      <c r="G135" t="str">
        <f>MID(B135,SEARCH("WITH",B135)+4+1,SEARCH(H135,B135)-SEARCH("WITH",B135)-6)</f>
        <v>CAMELLIA_128_CBC</v>
      </c>
      <c r="H135" t="str">
        <f t="shared" si="28"/>
        <v>SHA256</v>
      </c>
      <c r="I135" s="4">
        <f t="shared" si="23"/>
        <v>4</v>
      </c>
      <c r="J135" s="4">
        <f t="shared" si="24"/>
        <v>8</v>
      </c>
      <c r="K135" s="4">
        <f t="shared" si="25"/>
        <v>12</v>
      </c>
      <c r="L135">
        <f t="shared" si="29"/>
        <v>13</v>
      </c>
      <c r="M135" t="str">
        <f>LEFT(B135,L135-2)</f>
        <v>TLS_DHE_DSS</v>
      </c>
      <c r="N135" t="str">
        <f t="shared" si="30"/>
        <v>static const SSLCipherSuite Cipher134 = SSLCipherSuite(0x00BD, SSL_KEYX_DHE, SSL_AUTH_DSS, SSL_SYM_CAMELLIA_128_CBC, SSL_HASH_SHA256, "TLS_DHE_DSS_WITH_CAMELLIA_128_CBC_SHA256");</v>
      </c>
      <c r="O135" t="str">
        <f t="shared" si="31"/>
        <v>result[0x00BD] = (SSLCipherSuite*)&amp;Cipher134;</v>
      </c>
      <c r="P135" t="str">
        <f t="shared" si="32"/>
        <v>result["TLS_DHE_DSS_WITH_CAMELLIA_128_CBC_SHA256"] = (SSLCipherSuite*)&amp;Cipher134;</v>
      </c>
    </row>
    <row r="136" spans="1:16" ht="15.75">
      <c r="A136" s="1" t="s">
        <v>282</v>
      </c>
      <c r="B136" s="2" t="s">
        <v>283</v>
      </c>
      <c r="C136" s="3" t="s">
        <v>136</v>
      </c>
      <c r="D136" t="str">
        <f t="shared" si="26"/>
        <v>0x00BE</v>
      </c>
      <c r="E136" t="str">
        <f>MID(B136,I136+1,J136-I136-1)</f>
        <v>DHE</v>
      </c>
      <c r="F136" t="str">
        <f t="shared" si="27"/>
        <v>RSA</v>
      </c>
      <c r="G136" t="str">
        <f>MID(B136,SEARCH("WITH",B136)+4+1,SEARCH(H136,B136)-SEARCH("WITH",B136)-6)</f>
        <v>CAMELLIA_128_CBC</v>
      </c>
      <c r="H136" t="str">
        <f t="shared" si="28"/>
        <v>SHA256</v>
      </c>
      <c r="I136" s="4">
        <f t="shared" si="23"/>
        <v>4</v>
      </c>
      <c r="J136" s="4">
        <f t="shared" si="24"/>
        <v>8</v>
      </c>
      <c r="K136" s="4">
        <f t="shared" si="25"/>
        <v>12</v>
      </c>
      <c r="L136">
        <f t="shared" si="29"/>
        <v>13</v>
      </c>
      <c r="M136" t="str">
        <f>LEFT(B136,L136-2)</f>
        <v>TLS_DHE_RSA</v>
      </c>
      <c r="N136" t="str">
        <f t="shared" si="30"/>
        <v>static const SSLCipherSuite Cipher135 = SSLCipherSuite(0x00BE, SSL_KEYX_DHE, SSL_AUTH_RSA, SSL_SYM_CAMELLIA_128_CBC, SSL_HASH_SHA256, "TLS_DHE_RSA_WITH_CAMELLIA_128_CBC_SHA256");</v>
      </c>
      <c r="O136" t="str">
        <f t="shared" si="31"/>
        <v>result[0x00BE] = (SSLCipherSuite*)&amp;Cipher135;</v>
      </c>
      <c r="P136" t="str">
        <f t="shared" si="32"/>
        <v>result["TLS_DHE_RSA_WITH_CAMELLIA_128_CBC_SHA256"] = (SSLCipherSuite*)&amp;Cipher135;</v>
      </c>
    </row>
    <row r="137" spans="1:16" ht="15.75">
      <c r="A137" s="1" t="s">
        <v>284</v>
      </c>
      <c r="B137" s="2" t="s">
        <v>285</v>
      </c>
      <c r="C137" s="3" t="s">
        <v>136</v>
      </c>
      <c r="D137" t="str">
        <f t="shared" si="26"/>
        <v>0x00BF</v>
      </c>
      <c r="E137" t="str">
        <f>MID(B137,I137+1,J137-I137-1)</f>
        <v>DH</v>
      </c>
      <c r="F137" t="str">
        <f t="shared" si="27"/>
        <v>anon</v>
      </c>
      <c r="G137" t="str">
        <f>MID(B137,SEARCH("WITH",B137)+4+1,SEARCH(H137,B137)-SEARCH("WITH",B137)-6)</f>
        <v>CAMELLIA_128_CBC</v>
      </c>
      <c r="H137" t="str">
        <f t="shared" si="28"/>
        <v>SHA256</v>
      </c>
      <c r="I137" s="4">
        <f t="shared" si="23"/>
        <v>4</v>
      </c>
      <c r="J137" s="4">
        <f t="shared" si="24"/>
        <v>7</v>
      </c>
      <c r="K137" s="4">
        <f t="shared" si="25"/>
        <v>12</v>
      </c>
      <c r="L137">
        <f t="shared" si="29"/>
        <v>13</v>
      </c>
      <c r="M137" t="str">
        <f>LEFT(B137,L137-2)</f>
        <v>TLS_DH_anon</v>
      </c>
      <c r="N137" t="str">
        <f t="shared" si="30"/>
        <v>static const SSLCipherSuite Cipher136 = SSLCipherSuite(0x00BF, SSL_KEYX_DH, SSL_AUTH_anon, SSL_SYM_CAMELLIA_128_CBC, SSL_HASH_SHA256, "TLS_DH_anon_WITH_CAMELLIA_128_CBC_SHA256");</v>
      </c>
      <c r="O137" t="str">
        <f t="shared" si="31"/>
        <v>result[0x00BF] = (SSLCipherSuite*)&amp;Cipher136;</v>
      </c>
      <c r="P137" t="str">
        <f t="shared" si="32"/>
        <v>result["TLS_DH_anon_WITH_CAMELLIA_128_CBC_SHA256"] = (SSLCipherSuite*)&amp;Cipher136;</v>
      </c>
    </row>
    <row r="138" spans="1:16" ht="15.75">
      <c r="A138" s="1" t="s">
        <v>286</v>
      </c>
      <c r="B138" s="2" t="s">
        <v>287</v>
      </c>
      <c r="C138" s="3" t="s">
        <v>136</v>
      </c>
      <c r="D138" t="str">
        <f t="shared" si="26"/>
        <v>0x00C0</v>
      </c>
      <c r="E138" t="str">
        <f>MID(B138,I138+1,J138-I138-1)</f>
        <v>RSA</v>
      </c>
      <c r="F138" t="str">
        <f t="shared" si="27"/>
        <v>RSA</v>
      </c>
      <c r="G138" t="str">
        <f>MID(B138,SEARCH("WITH",B138)+4+1,SEARCH(H138,B138)-SEARCH("WITH",B138)-6)</f>
        <v>CAMELLIA_256_CBC</v>
      </c>
      <c r="H138" t="str">
        <f t="shared" si="28"/>
        <v>SHA256</v>
      </c>
      <c r="I138" s="4">
        <f t="shared" si="23"/>
        <v>4</v>
      </c>
      <c r="J138" s="4">
        <f t="shared" si="24"/>
        <v>8</v>
      </c>
      <c r="K138" s="4">
        <f t="shared" si="25"/>
        <v>13</v>
      </c>
      <c r="L138">
        <f t="shared" si="29"/>
        <v>9</v>
      </c>
      <c r="M138" t="str">
        <f>LEFT(B138,L138-2)</f>
        <v>TLS_RSA</v>
      </c>
      <c r="N138" t="str">
        <f t="shared" si="30"/>
        <v>static const SSLCipherSuite Cipher137 = SSLCipherSuite(0x00C0, SSL_KEYX_RSA, SSL_AUTH_RSA, SSL_SYM_CAMELLIA_256_CBC, SSL_HASH_SHA256, "TLS_RSA_WITH_CAMELLIA_256_CBC_SHA256");</v>
      </c>
      <c r="O138" t="str">
        <f t="shared" si="31"/>
        <v>result[0x00C0] = (SSLCipherSuite*)&amp;Cipher137;</v>
      </c>
      <c r="P138" t="str">
        <f t="shared" si="32"/>
        <v>result["TLS_RSA_WITH_CAMELLIA_256_CBC_SHA256"] = (SSLCipherSuite*)&amp;Cipher137;</v>
      </c>
    </row>
    <row r="139" spans="1:16" ht="15.75">
      <c r="A139" s="1" t="s">
        <v>288</v>
      </c>
      <c r="B139" s="2" t="s">
        <v>289</v>
      </c>
      <c r="C139" s="3" t="s">
        <v>136</v>
      </c>
      <c r="D139" t="str">
        <f t="shared" si="26"/>
        <v>0x00C1</v>
      </c>
      <c r="E139" t="str">
        <f>MID(B139,I139+1,J139-I139-1)</f>
        <v>DH</v>
      </c>
      <c r="F139" t="str">
        <f t="shared" si="27"/>
        <v>DSS</v>
      </c>
      <c r="G139" t="str">
        <f>MID(B139,SEARCH("WITH",B139)+4+1,SEARCH(H139,B139)-SEARCH("WITH",B139)-6)</f>
        <v>CAMELLIA_256_CBC</v>
      </c>
      <c r="H139" t="str">
        <f t="shared" si="28"/>
        <v>SHA256</v>
      </c>
      <c r="I139" s="4">
        <f t="shared" si="23"/>
        <v>4</v>
      </c>
      <c r="J139" s="4">
        <f t="shared" si="24"/>
        <v>7</v>
      </c>
      <c r="K139" s="4">
        <f t="shared" si="25"/>
        <v>11</v>
      </c>
      <c r="L139">
        <f t="shared" si="29"/>
        <v>12</v>
      </c>
      <c r="M139" t="str">
        <f>LEFT(B139,L139-2)</f>
        <v>TLS_DH_DSS</v>
      </c>
      <c r="N139" t="str">
        <f t="shared" si="30"/>
        <v>static const SSLCipherSuite Cipher138 = SSLCipherSuite(0x00C1, SSL_KEYX_DH, SSL_AUTH_DSS, SSL_SYM_CAMELLIA_256_CBC, SSL_HASH_SHA256, "TLS_DH_DSS_WITH_CAMELLIA_256_CBC_SHA256");</v>
      </c>
      <c r="O139" t="str">
        <f t="shared" si="31"/>
        <v>result[0x00C1] = (SSLCipherSuite*)&amp;Cipher138;</v>
      </c>
      <c r="P139" t="str">
        <f t="shared" si="32"/>
        <v>result["TLS_DH_DSS_WITH_CAMELLIA_256_CBC_SHA256"] = (SSLCipherSuite*)&amp;Cipher138;</v>
      </c>
    </row>
    <row r="140" spans="1:16" ht="15.75">
      <c r="A140" s="1" t="s">
        <v>290</v>
      </c>
      <c r="B140" s="2" t="s">
        <v>291</v>
      </c>
      <c r="C140" s="3" t="s">
        <v>136</v>
      </c>
      <c r="D140" t="str">
        <f t="shared" si="26"/>
        <v>0x00C2</v>
      </c>
      <c r="E140" t="str">
        <f>MID(B140,I140+1,J140-I140-1)</f>
        <v>DH</v>
      </c>
      <c r="F140" t="str">
        <f t="shared" si="27"/>
        <v>RSA</v>
      </c>
      <c r="G140" t="str">
        <f>MID(B140,SEARCH("WITH",B140)+4+1,SEARCH(H140,B140)-SEARCH("WITH",B140)-6)</f>
        <v>CAMELLIA_256_CBC</v>
      </c>
      <c r="H140" t="str">
        <f t="shared" si="28"/>
        <v>SHA256</v>
      </c>
      <c r="I140" s="4">
        <f t="shared" si="23"/>
        <v>4</v>
      </c>
      <c r="J140" s="4">
        <f t="shared" si="24"/>
        <v>7</v>
      </c>
      <c r="K140" s="4">
        <f t="shared" si="25"/>
        <v>11</v>
      </c>
      <c r="L140">
        <f t="shared" si="29"/>
        <v>12</v>
      </c>
      <c r="M140" t="str">
        <f>LEFT(B140,L140-2)</f>
        <v>TLS_DH_RSA</v>
      </c>
      <c r="N140" t="str">
        <f t="shared" si="30"/>
        <v>static const SSLCipherSuite Cipher139 = SSLCipherSuite(0x00C2, SSL_KEYX_DH, SSL_AUTH_RSA, SSL_SYM_CAMELLIA_256_CBC, SSL_HASH_SHA256, "TLS_DH_RSA_WITH_CAMELLIA_256_CBC_SHA256");</v>
      </c>
      <c r="O140" t="str">
        <f t="shared" si="31"/>
        <v>result[0x00C2] = (SSLCipherSuite*)&amp;Cipher139;</v>
      </c>
      <c r="P140" t="str">
        <f t="shared" si="32"/>
        <v>result["TLS_DH_RSA_WITH_CAMELLIA_256_CBC_SHA256"] = (SSLCipherSuite*)&amp;Cipher139;</v>
      </c>
    </row>
    <row r="141" spans="1:16" ht="15.75">
      <c r="A141" s="1" t="s">
        <v>292</v>
      </c>
      <c r="B141" s="2" t="s">
        <v>293</v>
      </c>
      <c r="C141" s="3" t="s">
        <v>136</v>
      </c>
      <c r="D141" t="str">
        <f t="shared" si="26"/>
        <v>0x00C3</v>
      </c>
      <c r="E141" t="str">
        <f>MID(B141,I141+1,J141-I141-1)</f>
        <v>DHE</v>
      </c>
      <c r="F141" t="str">
        <f t="shared" si="27"/>
        <v>DSS</v>
      </c>
      <c r="G141" t="str">
        <f>MID(B141,SEARCH("WITH",B141)+4+1,SEARCH(H141,B141)-SEARCH("WITH",B141)-6)</f>
        <v>CAMELLIA_256_CBC</v>
      </c>
      <c r="H141" t="str">
        <f t="shared" si="28"/>
        <v>SHA256</v>
      </c>
      <c r="I141" s="4">
        <f t="shared" si="23"/>
        <v>4</v>
      </c>
      <c r="J141" s="4">
        <f t="shared" si="24"/>
        <v>8</v>
      </c>
      <c r="K141" s="4">
        <f t="shared" si="25"/>
        <v>12</v>
      </c>
      <c r="L141">
        <f t="shared" si="29"/>
        <v>13</v>
      </c>
      <c r="M141" t="str">
        <f>LEFT(B141,L141-2)</f>
        <v>TLS_DHE_DSS</v>
      </c>
      <c r="N141" t="str">
        <f t="shared" si="30"/>
        <v>static const SSLCipherSuite Cipher140 = SSLCipherSuite(0x00C3, SSL_KEYX_DHE, SSL_AUTH_DSS, SSL_SYM_CAMELLIA_256_CBC, SSL_HASH_SHA256, "TLS_DHE_DSS_WITH_CAMELLIA_256_CBC_SHA256");</v>
      </c>
      <c r="O141" t="str">
        <f t="shared" si="31"/>
        <v>result[0x00C3] = (SSLCipherSuite*)&amp;Cipher140;</v>
      </c>
      <c r="P141" t="str">
        <f t="shared" si="32"/>
        <v>result["TLS_DHE_DSS_WITH_CAMELLIA_256_CBC_SHA256"] = (SSLCipherSuite*)&amp;Cipher140;</v>
      </c>
    </row>
    <row r="142" spans="1:16" ht="15.75">
      <c r="A142" s="1" t="s">
        <v>294</v>
      </c>
      <c r="B142" s="2" t="s">
        <v>295</v>
      </c>
      <c r="C142" s="3" t="s">
        <v>136</v>
      </c>
      <c r="D142" t="str">
        <f t="shared" si="26"/>
        <v>0x00C4</v>
      </c>
      <c r="E142" t="str">
        <f>MID(B142,I142+1,J142-I142-1)</f>
        <v>DHE</v>
      </c>
      <c r="F142" t="str">
        <f t="shared" si="27"/>
        <v>RSA</v>
      </c>
      <c r="G142" t="str">
        <f>MID(B142,SEARCH("WITH",B142)+4+1,SEARCH(H142,B142)-SEARCH("WITH",B142)-6)</f>
        <v>CAMELLIA_256_CBC</v>
      </c>
      <c r="H142" t="str">
        <f t="shared" si="28"/>
        <v>SHA256</v>
      </c>
      <c r="I142" s="4">
        <f t="shared" si="23"/>
        <v>4</v>
      </c>
      <c r="J142" s="4">
        <f t="shared" si="24"/>
        <v>8</v>
      </c>
      <c r="K142" s="4">
        <f t="shared" si="25"/>
        <v>12</v>
      </c>
      <c r="L142">
        <f t="shared" si="29"/>
        <v>13</v>
      </c>
      <c r="M142" t="str">
        <f>LEFT(B142,L142-2)</f>
        <v>TLS_DHE_RSA</v>
      </c>
      <c r="N142" t="str">
        <f t="shared" si="30"/>
        <v>static const SSLCipherSuite Cipher141 = SSLCipherSuite(0x00C4, SSL_KEYX_DHE, SSL_AUTH_RSA, SSL_SYM_CAMELLIA_256_CBC, SSL_HASH_SHA256, "TLS_DHE_RSA_WITH_CAMELLIA_256_CBC_SHA256");</v>
      </c>
      <c r="O142" t="str">
        <f t="shared" si="31"/>
        <v>result[0x00C4] = (SSLCipherSuite*)&amp;Cipher141;</v>
      </c>
      <c r="P142" t="str">
        <f t="shared" si="32"/>
        <v>result["TLS_DHE_RSA_WITH_CAMELLIA_256_CBC_SHA256"] = (SSLCipherSuite*)&amp;Cipher141;</v>
      </c>
    </row>
    <row r="143" spans="1:16" ht="15.75">
      <c r="A143" s="1" t="s">
        <v>296</v>
      </c>
      <c r="B143" s="2" t="s">
        <v>297</v>
      </c>
      <c r="C143" s="3" t="s">
        <v>136</v>
      </c>
      <c r="D143" t="str">
        <f t="shared" si="26"/>
        <v>0x00C5</v>
      </c>
      <c r="E143" t="str">
        <f>MID(B143,I143+1,J143-I143-1)</f>
        <v>DH</v>
      </c>
      <c r="F143" t="str">
        <f t="shared" si="27"/>
        <v>anon</v>
      </c>
      <c r="G143" t="str">
        <f>MID(B143,SEARCH("WITH",B143)+4+1,SEARCH(H143,B143)-SEARCH("WITH",B143)-6)</f>
        <v>CAMELLIA_256_CBC</v>
      </c>
      <c r="H143" t="str">
        <f t="shared" si="28"/>
        <v>SHA256</v>
      </c>
      <c r="I143" s="4">
        <f t="shared" si="23"/>
        <v>4</v>
      </c>
      <c r="J143" s="4">
        <f t="shared" si="24"/>
        <v>7</v>
      </c>
      <c r="K143" s="4">
        <f t="shared" si="25"/>
        <v>12</v>
      </c>
      <c r="L143">
        <f t="shared" si="29"/>
        <v>13</v>
      </c>
      <c r="M143" t="str">
        <f>LEFT(B143,L143-2)</f>
        <v>TLS_DH_anon</v>
      </c>
      <c r="N143" t="str">
        <f t="shared" si="30"/>
        <v>static const SSLCipherSuite Cipher142 = SSLCipherSuite(0x00C5, SSL_KEYX_DH, SSL_AUTH_anon, SSL_SYM_CAMELLIA_256_CBC, SSL_HASH_SHA256, "TLS_DH_anon_WITH_CAMELLIA_256_CBC_SHA256");</v>
      </c>
      <c r="O143" t="str">
        <f t="shared" si="31"/>
        <v>result[0x00C5] = (SSLCipherSuite*)&amp;Cipher142;</v>
      </c>
      <c r="P143" t="str">
        <f t="shared" si="32"/>
        <v>result["TLS_DH_anon_WITH_CAMELLIA_256_CBC_SHA256"] = (SSLCipherSuite*)&amp;Cipher142;</v>
      </c>
    </row>
    <row r="144" spans="1:16" ht="15.75">
      <c r="A144" s="1" t="s">
        <v>298</v>
      </c>
      <c r="B144" s="2" t="s">
        <v>299</v>
      </c>
      <c r="C144" s="3" t="s">
        <v>300</v>
      </c>
      <c r="D144" t="str">
        <f t="shared" si="26"/>
        <v>0xC001</v>
      </c>
      <c r="E144" t="str">
        <f>MID(B144,I144+1,J144-I144-1)</f>
        <v>ECDH</v>
      </c>
      <c r="F144" t="str">
        <f t="shared" si="27"/>
        <v>ECDSA</v>
      </c>
      <c r="G144" t="str">
        <f>MID(B144,SEARCH("WITH",B144)+4+1,SEARCH(H144,B144)-SEARCH("WITH",B144)-6)</f>
        <v>NULL</v>
      </c>
      <c r="H144" t="str">
        <f t="shared" si="28"/>
        <v>SHA</v>
      </c>
      <c r="I144" s="4">
        <f t="shared" si="23"/>
        <v>4</v>
      </c>
      <c r="J144" s="4">
        <f t="shared" si="24"/>
        <v>9</v>
      </c>
      <c r="K144" s="4">
        <f t="shared" si="25"/>
        <v>15</v>
      </c>
      <c r="L144">
        <f t="shared" si="29"/>
        <v>16</v>
      </c>
      <c r="M144" t="str">
        <f>LEFT(B144,L144-2)</f>
        <v>TLS_ECDH_ECDSA</v>
      </c>
      <c r="N144" t="str">
        <f t="shared" si="30"/>
        <v>static const SSLCipherSuite Cipher143 = SSLCipherSuite(0xC001, SSL_KEYX_ECDH, SSL_AUTH_ECDSA, SSL_SYM_NULL, SSL_HASH_SHA, "TLS_ECDH_ECDSA_WITH_NULL_SHA");</v>
      </c>
      <c r="O144" t="str">
        <f t="shared" si="31"/>
        <v>result[0xC001] = (SSLCipherSuite*)&amp;Cipher143;</v>
      </c>
      <c r="P144" t="str">
        <f t="shared" si="32"/>
        <v>result["TLS_ECDH_ECDSA_WITH_NULL_SHA"] = (SSLCipherSuite*)&amp;Cipher143;</v>
      </c>
    </row>
    <row r="145" spans="1:16" ht="15.75">
      <c r="A145" s="1" t="s">
        <v>301</v>
      </c>
      <c r="B145" s="2" t="s">
        <v>302</v>
      </c>
      <c r="C145" s="2" t="s">
        <v>303</v>
      </c>
      <c r="D145" t="str">
        <f t="shared" si="26"/>
        <v>0xC002</v>
      </c>
      <c r="E145" t="str">
        <f>MID(B145,I145+1,J145-I145-1)</f>
        <v>ECDH</v>
      </c>
      <c r="F145" t="str">
        <f t="shared" si="27"/>
        <v>ECDSA</v>
      </c>
      <c r="G145" t="str">
        <f>MID(B145,SEARCH("WITH",B145)+4+1,SEARCH(H145,B145)-SEARCH("WITH",B145)-6)</f>
        <v>RC4_128</v>
      </c>
      <c r="H145" t="str">
        <f t="shared" si="28"/>
        <v>SHA</v>
      </c>
      <c r="I145" s="4">
        <f t="shared" ref="I145:I208" si="33">FIND(CHAR(1),SUBSTITUTE(B145,"_",CHAR(1),1))</f>
        <v>4</v>
      </c>
      <c r="J145" s="4">
        <f t="shared" ref="J145:J208" si="34">FIND(CHAR(1),SUBSTITUTE(B145,"_",CHAR(1),2))</f>
        <v>9</v>
      </c>
      <c r="K145" s="4">
        <f t="shared" ref="K145:K208" si="35">FIND(CHAR(1),SUBSTITUTE(B145,"_",CHAR(1),3))</f>
        <v>15</v>
      </c>
      <c r="L145">
        <f t="shared" si="29"/>
        <v>16</v>
      </c>
      <c r="M145" t="str">
        <f>LEFT(B145,L145-2)</f>
        <v>TLS_ECDH_ECDSA</v>
      </c>
      <c r="N145" t="str">
        <f t="shared" si="30"/>
        <v>static const SSLCipherSuite Cipher144 = SSLCipherSuite(0xC002, SSL_KEYX_ECDH, SSL_AUTH_ECDSA, SSL_SYM_RC4_128, SSL_HASH_SHA, "TLS_ECDH_ECDSA_WITH_RC4_128_SHA");</v>
      </c>
      <c r="O145" t="str">
        <f t="shared" si="31"/>
        <v>result[0xC002] = (SSLCipherSuite*)&amp;Cipher144;</v>
      </c>
      <c r="P145" t="str">
        <f t="shared" si="32"/>
        <v>result["TLS_ECDH_ECDSA_WITH_RC4_128_SHA"] = (SSLCipherSuite*)&amp;Cipher144;</v>
      </c>
    </row>
    <row r="146" spans="1:16" ht="15.75">
      <c r="A146" s="1" t="s">
        <v>304</v>
      </c>
      <c r="B146" s="2" t="s">
        <v>305</v>
      </c>
      <c r="C146" s="3" t="s">
        <v>300</v>
      </c>
      <c r="D146" t="str">
        <f t="shared" si="26"/>
        <v>0xC003</v>
      </c>
      <c r="E146" t="str">
        <f>MID(B146,I146+1,J146-I146-1)</f>
        <v>ECDH</v>
      </c>
      <c r="F146" t="str">
        <f t="shared" si="27"/>
        <v>ECDSA</v>
      </c>
      <c r="G146" t="str">
        <f>MID(B146,SEARCH("WITH",B146)+4+1,SEARCH(H146,B146)-SEARCH("WITH",B146)-6)</f>
        <v>3DES_EDE_CBC</v>
      </c>
      <c r="H146" t="str">
        <f t="shared" si="28"/>
        <v>SHA</v>
      </c>
      <c r="I146" s="4">
        <f t="shared" si="33"/>
        <v>4</v>
      </c>
      <c r="J146" s="4">
        <f t="shared" si="34"/>
        <v>9</v>
      </c>
      <c r="K146" s="4">
        <f t="shared" si="35"/>
        <v>15</v>
      </c>
      <c r="L146">
        <f t="shared" si="29"/>
        <v>16</v>
      </c>
      <c r="M146" t="str">
        <f>LEFT(B146,L146-2)</f>
        <v>TLS_ECDH_ECDSA</v>
      </c>
      <c r="N146" t="str">
        <f t="shared" si="30"/>
        <v>static const SSLCipherSuite Cipher145 = SSLCipherSuite(0xC003, SSL_KEYX_ECDH, SSL_AUTH_ECDSA, SSL_SYM_3DES_EDE_CBC, SSL_HASH_SHA, "TLS_ECDH_ECDSA_WITH_3DES_EDE_CBC_SHA");</v>
      </c>
      <c r="O146" t="str">
        <f t="shared" si="31"/>
        <v>result[0xC003] = (SSLCipherSuite*)&amp;Cipher145;</v>
      </c>
      <c r="P146" t="str">
        <f t="shared" si="32"/>
        <v>result["TLS_ECDH_ECDSA_WITH_3DES_EDE_CBC_SHA"] = (SSLCipherSuite*)&amp;Cipher145;</v>
      </c>
    </row>
    <row r="147" spans="1:16" ht="15.75">
      <c r="A147" s="1" t="s">
        <v>306</v>
      </c>
      <c r="B147" s="2" t="s">
        <v>307</v>
      </c>
      <c r="C147" s="3" t="s">
        <v>300</v>
      </c>
      <c r="D147" t="str">
        <f t="shared" si="26"/>
        <v>0xC004</v>
      </c>
      <c r="E147" t="str">
        <f>MID(B147,I147+1,J147-I147-1)</f>
        <v>ECDH</v>
      </c>
      <c r="F147" t="str">
        <f t="shared" si="27"/>
        <v>ECDSA</v>
      </c>
      <c r="G147" t="str">
        <f>MID(B147,SEARCH("WITH",B147)+4+1,SEARCH(H147,B147)-SEARCH("WITH",B147)-6)</f>
        <v>AES_128_CBC</v>
      </c>
      <c r="H147" t="str">
        <f t="shared" si="28"/>
        <v>SHA</v>
      </c>
      <c r="I147" s="4">
        <f t="shared" si="33"/>
        <v>4</v>
      </c>
      <c r="J147" s="4">
        <f t="shared" si="34"/>
        <v>9</v>
      </c>
      <c r="K147" s="4">
        <f t="shared" si="35"/>
        <v>15</v>
      </c>
      <c r="L147">
        <f t="shared" si="29"/>
        <v>16</v>
      </c>
      <c r="M147" t="str">
        <f>LEFT(B147,L147-2)</f>
        <v>TLS_ECDH_ECDSA</v>
      </c>
      <c r="N147" t="str">
        <f t="shared" si="30"/>
        <v>static const SSLCipherSuite Cipher146 = SSLCipherSuite(0xC004, SSL_KEYX_ECDH, SSL_AUTH_ECDSA, SSL_SYM_AES_128_CBC, SSL_HASH_SHA, "TLS_ECDH_ECDSA_WITH_AES_128_CBC_SHA");</v>
      </c>
      <c r="O147" t="str">
        <f t="shared" si="31"/>
        <v>result[0xC004] = (SSLCipherSuite*)&amp;Cipher146;</v>
      </c>
      <c r="P147" t="str">
        <f t="shared" si="32"/>
        <v>result["TLS_ECDH_ECDSA_WITH_AES_128_CBC_SHA"] = (SSLCipherSuite*)&amp;Cipher146;</v>
      </c>
    </row>
    <row r="148" spans="1:16" ht="15.75">
      <c r="A148" s="1" t="s">
        <v>308</v>
      </c>
      <c r="B148" s="2" t="s">
        <v>309</v>
      </c>
      <c r="C148" s="3" t="s">
        <v>300</v>
      </c>
      <c r="D148" t="str">
        <f t="shared" si="26"/>
        <v>0xC005</v>
      </c>
      <c r="E148" t="str">
        <f>MID(B148,I148+1,J148-I148-1)</f>
        <v>ECDH</v>
      </c>
      <c r="F148" t="str">
        <f t="shared" si="27"/>
        <v>ECDSA</v>
      </c>
      <c r="G148" t="str">
        <f>MID(B148,SEARCH("WITH",B148)+4+1,SEARCH(H148,B148)-SEARCH("WITH",B148)-6)</f>
        <v>AES_256_CBC</v>
      </c>
      <c r="H148" t="str">
        <f t="shared" si="28"/>
        <v>SHA</v>
      </c>
      <c r="I148" s="4">
        <f t="shared" si="33"/>
        <v>4</v>
      </c>
      <c r="J148" s="4">
        <f t="shared" si="34"/>
        <v>9</v>
      </c>
      <c r="K148" s="4">
        <f t="shared" si="35"/>
        <v>15</v>
      </c>
      <c r="L148">
        <f t="shared" si="29"/>
        <v>16</v>
      </c>
      <c r="M148" t="str">
        <f>LEFT(B148,L148-2)</f>
        <v>TLS_ECDH_ECDSA</v>
      </c>
      <c r="N148" t="str">
        <f t="shared" si="30"/>
        <v>static const SSLCipherSuite Cipher147 = SSLCipherSuite(0xC005, SSL_KEYX_ECDH, SSL_AUTH_ECDSA, SSL_SYM_AES_256_CBC, SSL_HASH_SHA, "TLS_ECDH_ECDSA_WITH_AES_256_CBC_SHA");</v>
      </c>
      <c r="O148" t="str">
        <f t="shared" si="31"/>
        <v>result[0xC005] = (SSLCipherSuite*)&amp;Cipher147;</v>
      </c>
      <c r="P148" t="str">
        <f t="shared" si="32"/>
        <v>result["TLS_ECDH_ECDSA_WITH_AES_256_CBC_SHA"] = (SSLCipherSuite*)&amp;Cipher147;</v>
      </c>
    </row>
    <row r="149" spans="1:16" ht="15.75">
      <c r="A149" s="1" t="s">
        <v>310</v>
      </c>
      <c r="B149" s="2" t="s">
        <v>311</v>
      </c>
      <c r="C149" s="3" t="s">
        <v>300</v>
      </c>
      <c r="D149" t="str">
        <f t="shared" si="26"/>
        <v>0xC006</v>
      </c>
      <c r="E149" t="str">
        <f>MID(B149,I149+1,J149-I149-1)</f>
        <v>ECDHE</v>
      </c>
      <c r="F149" t="str">
        <f t="shared" si="27"/>
        <v>ECDSA</v>
      </c>
      <c r="G149" t="str">
        <f>MID(B149,SEARCH("WITH",B149)+4+1,SEARCH(H149,B149)-SEARCH("WITH",B149)-6)</f>
        <v>NULL</v>
      </c>
      <c r="H149" t="str">
        <f t="shared" si="28"/>
        <v>SHA</v>
      </c>
      <c r="I149" s="4">
        <f t="shared" si="33"/>
        <v>4</v>
      </c>
      <c r="J149" s="4">
        <f t="shared" si="34"/>
        <v>10</v>
      </c>
      <c r="K149" s="4">
        <f t="shared" si="35"/>
        <v>16</v>
      </c>
      <c r="L149">
        <f t="shared" si="29"/>
        <v>17</v>
      </c>
      <c r="M149" t="str">
        <f>LEFT(B149,L149-2)</f>
        <v>TLS_ECDHE_ECDSA</v>
      </c>
      <c r="N149" t="str">
        <f t="shared" si="30"/>
        <v>static const SSLCipherSuite Cipher148 = SSLCipherSuite(0xC006, SSL_KEYX_ECDHE, SSL_AUTH_ECDSA, SSL_SYM_NULL, SSL_HASH_SHA, "TLS_ECDHE_ECDSA_WITH_NULL_SHA");</v>
      </c>
      <c r="O149" t="str">
        <f t="shared" si="31"/>
        <v>result[0xC006] = (SSLCipherSuite*)&amp;Cipher148;</v>
      </c>
      <c r="P149" t="str">
        <f t="shared" si="32"/>
        <v>result["TLS_ECDHE_ECDSA_WITH_NULL_SHA"] = (SSLCipherSuite*)&amp;Cipher148;</v>
      </c>
    </row>
    <row r="150" spans="1:16" ht="15.75">
      <c r="A150" s="1" t="s">
        <v>312</v>
      </c>
      <c r="B150" s="2" t="s">
        <v>313</v>
      </c>
      <c r="C150" s="2" t="s">
        <v>303</v>
      </c>
      <c r="D150" t="str">
        <f t="shared" si="26"/>
        <v>0xC007</v>
      </c>
      <c r="E150" t="str">
        <f>MID(B150,I150+1,J150-I150-1)</f>
        <v>ECDHE</v>
      </c>
      <c r="F150" t="str">
        <f t="shared" si="27"/>
        <v>ECDSA</v>
      </c>
      <c r="G150" t="str">
        <f>MID(B150,SEARCH("WITH",B150)+4+1,SEARCH(H150,B150)-SEARCH("WITH",B150)-6)</f>
        <v>RC4_128</v>
      </c>
      <c r="H150" t="str">
        <f t="shared" si="28"/>
        <v>SHA</v>
      </c>
      <c r="I150" s="4">
        <f t="shared" si="33"/>
        <v>4</v>
      </c>
      <c r="J150" s="4">
        <f t="shared" si="34"/>
        <v>10</v>
      </c>
      <c r="K150" s="4">
        <f t="shared" si="35"/>
        <v>16</v>
      </c>
      <c r="L150">
        <f t="shared" si="29"/>
        <v>17</v>
      </c>
      <c r="M150" t="str">
        <f>LEFT(B150,L150-2)</f>
        <v>TLS_ECDHE_ECDSA</v>
      </c>
      <c r="N150" t="str">
        <f t="shared" si="30"/>
        <v>static const SSLCipherSuite Cipher149 = SSLCipherSuite(0xC007, SSL_KEYX_ECDHE, SSL_AUTH_ECDSA, SSL_SYM_RC4_128, SSL_HASH_SHA, "TLS_ECDHE_ECDSA_WITH_RC4_128_SHA");</v>
      </c>
      <c r="O150" t="str">
        <f t="shared" si="31"/>
        <v>result[0xC007] = (SSLCipherSuite*)&amp;Cipher149;</v>
      </c>
      <c r="P150" t="str">
        <f t="shared" si="32"/>
        <v>result["TLS_ECDHE_ECDSA_WITH_RC4_128_SHA"] = (SSLCipherSuite*)&amp;Cipher149;</v>
      </c>
    </row>
    <row r="151" spans="1:16" ht="15.75">
      <c r="A151" s="1" t="s">
        <v>314</v>
      </c>
      <c r="B151" s="2" t="s">
        <v>315</v>
      </c>
      <c r="C151" s="3" t="s">
        <v>300</v>
      </c>
      <c r="D151" t="str">
        <f t="shared" si="26"/>
        <v>0xC008</v>
      </c>
      <c r="E151" t="str">
        <f>MID(B151,I151+1,J151-I151-1)</f>
        <v>ECDHE</v>
      </c>
      <c r="F151" t="str">
        <f t="shared" si="27"/>
        <v>ECDSA</v>
      </c>
      <c r="G151" t="str">
        <f>MID(B151,SEARCH("WITH",B151)+4+1,SEARCH(H151,B151)-SEARCH("WITH",B151)-6)</f>
        <v>3DES_EDE_CBC</v>
      </c>
      <c r="H151" t="str">
        <f t="shared" si="28"/>
        <v>SHA</v>
      </c>
      <c r="I151" s="4">
        <f t="shared" si="33"/>
        <v>4</v>
      </c>
      <c r="J151" s="4">
        <f t="shared" si="34"/>
        <v>10</v>
      </c>
      <c r="K151" s="4">
        <f t="shared" si="35"/>
        <v>16</v>
      </c>
      <c r="L151">
        <f t="shared" si="29"/>
        <v>17</v>
      </c>
      <c r="M151" t="str">
        <f>LEFT(B151,L151-2)</f>
        <v>TLS_ECDHE_ECDSA</v>
      </c>
      <c r="N151" t="str">
        <f t="shared" si="30"/>
        <v>static const SSLCipherSuite Cipher150 = SSLCipherSuite(0xC008, SSL_KEYX_ECDHE, SSL_AUTH_ECDSA, SSL_SYM_3DES_EDE_CBC, SSL_HASH_SHA, "TLS_ECDHE_ECDSA_WITH_3DES_EDE_CBC_SHA");</v>
      </c>
      <c r="O151" t="str">
        <f t="shared" si="31"/>
        <v>result[0xC008] = (SSLCipherSuite*)&amp;Cipher150;</v>
      </c>
      <c r="P151" t="str">
        <f t="shared" si="32"/>
        <v>result["TLS_ECDHE_ECDSA_WITH_3DES_EDE_CBC_SHA"] = (SSLCipherSuite*)&amp;Cipher150;</v>
      </c>
    </row>
    <row r="152" spans="1:16" ht="15.75">
      <c r="A152" s="1" t="s">
        <v>316</v>
      </c>
      <c r="B152" s="2" t="s">
        <v>317</v>
      </c>
      <c r="C152" s="3" t="s">
        <v>300</v>
      </c>
      <c r="D152" t="str">
        <f t="shared" si="26"/>
        <v>0xC009</v>
      </c>
      <c r="E152" t="str">
        <f>MID(B152,I152+1,J152-I152-1)</f>
        <v>ECDHE</v>
      </c>
      <c r="F152" t="str">
        <f t="shared" si="27"/>
        <v>ECDSA</v>
      </c>
      <c r="G152" t="str">
        <f>MID(B152,SEARCH("WITH",B152)+4+1,SEARCH(H152,B152)-SEARCH("WITH",B152)-6)</f>
        <v>AES_128_CBC</v>
      </c>
      <c r="H152" t="str">
        <f t="shared" si="28"/>
        <v>SHA</v>
      </c>
      <c r="I152" s="4">
        <f t="shared" si="33"/>
        <v>4</v>
      </c>
      <c r="J152" s="4">
        <f t="shared" si="34"/>
        <v>10</v>
      </c>
      <c r="K152" s="4">
        <f t="shared" si="35"/>
        <v>16</v>
      </c>
      <c r="L152">
        <f t="shared" si="29"/>
        <v>17</v>
      </c>
      <c r="M152" t="str">
        <f>LEFT(B152,L152-2)</f>
        <v>TLS_ECDHE_ECDSA</v>
      </c>
      <c r="N152" t="str">
        <f t="shared" si="30"/>
        <v>static const SSLCipherSuite Cipher151 = SSLCipherSuite(0xC009, SSL_KEYX_ECDHE, SSL_AUTH_ECDSA, SSL_SYM_AES_128_CBC, SSL_HASH_SHA, "TLS_ECDHE_ECDSA_WITH_AES_128_CBC_SHA");</v>
      </c>
      <c r="O152" t="str">
        <f t="shared" si="31"/>
        <v>result[0xC009] = (SSLCipherSuite*)&amp;Cipher151;</v>
      </c>
      <c r="P152" t="str">
        <f t="shared" si="32"/>
        <v>result["TLS_ECDHE_ECDSA_WITH_AES_128_CBC_SHA"] = (SSLCipherSuite*)&amp;Cipher151;</v>
      </c>
    </row>
    <row r="153" spans="1:16" ht="15.75">
      <c r="A153" s="1" t="s">
        <v>318</v>
      </c>
      <c r="B153" s="2" t="s">
        <v>319</v>
      </c>
      <c r="C153" s="3" t="s">
        <v>300</v>
      </c>
      <c r="D153" t="str">
        <f t="shared" si="26"/>
        <v>0xC00A</v>
      </c>
      <c r="E153" t="str">
        <f>MID(B153,I153+1,J153-I153-1)</f>
        <v>ECDHE</v>
      </c>
      <c r="F153" t="str">
        <f t="shared" si="27"/>
        <v>ECDSA</v>
      </c>
      <c r="G153" t="str">
        <f>MID(B153,SEARCH("WITH",B153)+4+1,SEARCH(H153,B153)-SEARCH("WITH",B153)-6)</f>
        <v>AES_256_CBC</v>
      </c>
      <c r="H153" t="str">
        <f t="shared" si="28"/>
        <v>SHA</v>
      </c>
      <c r="I153" s="4">
        <f t="shared" si="33"/>
        <v>4</v>
      </c>
      <c r="J153" s="4">
        <f t="shared" si="34"/>
        <v>10</v>
      </c>
      <c r="K153" s="4">
        <f t="shared" si="35"/>
        <v>16</v>
      </c>
      <c r="L153">
        <f t="shared" si="29"/>
        <v>17</v>
      </c>
      <c r="M153" t="str">
        <f>LEFT(B153,L153-2)</f>
        <v>TLS_ECDHE_ECDSA</v>
      </c>
      <c r="N153" t="str">
        <f t="shared" si="30"/>
        <v>static const SSLCipherSuite Cipher152 = SSLCipherSuite(0xC00A, SSL_KEYX_ECDHE, SSL_AUTH_ECDSA, SSL_SYM_AES_256_CBC, SSL_HASH_SHA, "TLS_ECDHE_ECDSA_WITH_AES_256_CBC_SHA");</v>
      </c>
      <c r="O153" t="str">
        <f t="shared" si="31"/>
        <v>result[0xC00A] = (SSLCipherSuite*)&amp;Cipher152;</v>
      </c>
      <c r="P153" t="str">
        <f t="shared" si="32"/>
        <v>result["TLS_ECDHE_ECDSA_WITH_AES_256_CBC_SHA"] = (SSLCipherSuite*)&amp;Cipher152;</v>
      </c>
    </row>
    <row r="154" spans="1:16" ht="15.75">
      <c r="A154" s="1" t="s">
        <v>320</v>
      </c>
      <c r="B154" s="2" t="s">
        <v>321</v>
      </c>
      <c r="C154" s="3" t="s">
        <v>300</v>
      </c>
      <c r="D154" t="str">
        <f t="shared" si="26"/>
        <v>0xC00B</v>
      </c>
      <c r="E154" t="str">
        <f>MID(B154,I154+1,J154-I154-1)</f>
        <v>ECDH</v>
      </c>
      <c r="F154" t="str">
        <f t="shared" si="27"/>
        <v>RSA</v>
      </c>
      <c r="G154" t="str">
        <f>MID(B154,SEARCH("WITH",B154)+4+1,SEARCH(H154,B154)-SEARCH("WITH",B154)-6)</f>
        <v>NULL</v>
      </c>
      <c r="H154" t="str">
        <f t="shared" si="28"/>
        <v>SHA</v>
      </c>
      <c r="I154" s="4">
        <f t="shared" si="33"/>
        <v>4</v>
      </c>
      <c r="J154" s="4">
        <f t="shared" si="34"/>
        <v>9</v>
      </c>
      <c r="K154" s="4">
        <f t="shared" si="35"/>
        <v>13</v>
      </c>
      <c r="L154">
        <f t="shared" si="29"/>
        <v>14</v>
      </c>
      <c r="M154" t="str">
        <f>LEFT(B154,L154-2)</f>
        <v>TLS_ECDH_RSA</v>
      </c>
      <c r="N154" t="str">
        <f t="shared" si="30"/>
        <v>static const SSLCipherSuite Cipher153 = SSLCipherSuite(0xC00B, SSL_KEYX_ECDH, SSL_AUTH_RSA, SSL_SYM_NULL, SSL_HASH_SHA, "TLS_ECDH_RSA_WITH_NULL_SHA");</v>
      </c>
      <c r="O154" t="str">
        <f t="shared" si="31"/>
        <v>result[0xC00B] = (SSLCipherSuite*)&amp;Cipher153;</v>
      </c>
      <c r="P154" t="str">
        <f t="shared" si="32"/>
        <v>result["TLS_ECDH_RSA_WITH_NULL_SHA"] = (SSLCipherSuite*)&amp;Cipher153;</v>
      </c>
    </row>
    <row r="155" spans="1:16" ht="15.75">
      <c r="A155" s="1" t="s">
        <v>322</v>
      </c>
      <c r="B155" s="2" t="s">
        <v>323</v>
      </c>
      <c r="C155" s="2" t="s">
        <v>303</v>
      </c>
      <c r="D155" t="str">
        <f t="shared" si="26"/>
        <v>0xC00C</v>
      </c>
      <c r="E155" t="str">
        <f>MID(B155,I155+1,J155-I155-1)</f>
        <v>ECDH</v>
      </c>
      <c r="F155" t="str">
        <f t="shared" si="27"/>
        <v>RSA</v>
      </c>
      <c r="G155" t="str">
        <f>MID(B155,SEARCH("WITH",B155)+4+1,SEARCH(H155,B155)-SEARCH("WITH",B155)-6)</f>
        <v>RC4_128</v>
      </c>
      <c r="H155" t="str">
        <f t="shared" si="28"/>
        <v>SHA</v>
      </c>
      <c r="I155" s="4">
        <f t="shared" si="33"/>
        <v>4</v>
      </c>
      <c r="J155" s="4">
        <f t="shared" si="34"/>
        <v>9</v>
      </c>
      <c r="K155" s="4">
        <f t="shared" si="35"/>
        <v>13</v>
      </c>
      <c r="L155">
        <f t="shared" si="29"/>
        <v>14</v>
      </c>
      <c r="M155" t="str">
        <f>LEFT(B155,L155-2)</f>
        <v>TLS_ECDH_RSA</v>
      </c>
      <c r="N155" t="str">
        <f t="shared" si="30"/>
        <v>static const SSLCipherSuite Cipher154 = SSLCipherSuite(0xC00C, SSL_KEYX_ECDH, SSL_AUTH_RSA, SSL_SYM_RC4_128, SSL_HASH_SHA, "TLS_ECDH_RSA_WITH_RC4_128_SHA");</v>
      </c>
      <c r="O155" t="str">
        <f t="shared" si="31"/>
        <v>result[0xC00C] = (SSLCipherSuite*)&amp;Cipher154;</v>
      </c>
      <c r="P155" t="str">
        <f t="shared" si="32"/>
        <v>result["TLS_ECDH_RSA_WITH_RC4_128_SHA"] = (SSLCipherSuite*)&amp;Cipher154;</v>
      </c>
    </row>
    <row r="156" spans="1:16" ht="15.75">
      <c r="A156" s="1" t="s">
        <v>324</v>
      </c>
      <c r="B156" s="2" t="s">
        <v>325</v>
      </c>
      <c r="C156" s="3" t="s">
        <v>300</v>
      </c>
      <c r="D156" t="str">
        <f t="shared" si="26"/>
        <v>0xC00D</v>
      </c>
      <c r="E156" t="str">
        <f>MID(B156,I156+1,J156-I156-1)</f>
        <v>ECDH</v>
      </c>
      <c r="F156" t="str">
        <f t="shared" si="27"/>
        <v>RSA</v>
      </c>
      <c r="G156" t="str">
        <f>MID(B156,SEARCH("WITH",B156)+4+1,SEARCH(H156,B156)-SEARCH("WITH",B156)-6)</f>
        <v>3DES_EDE_CBC</v>
      </c>
      <c r="H156" t="str">
        <f t="shared" si="28"/>
        <v>SHA</v>
      </c>
      <c r="I156" s="4">
        <f t="shared" si="33"/>
        <v>4</v>
      </c>
      <c r="J156" s="4">
        <f t="shared" si="34"/>
        <v>9</v>
      </c>
      <c r="K156" s="4">
        <f t="shared" si="35"/>
        <v>13</v>
      </c>
      <c r="L156">
        <f t="shared" si="29"/>
        <v>14</v>
      </c>
      <c r="M156" t="str">
        <f>LEFT(B156,L156-2)</f>
        <v>TLS_ECDH_RSA</v>
      </c>
      <c r="N156" t="str">
        <f t="shared" si="30"/>
        <v>static const SSLCipherSuite Cipher155 = SSLCipherSuite(0xC00D, SSL_KEYX_ECDH, SSL_AUTH_RSA, SSL_SYM_3DES_EDE_CBC, SSL_HASH_SHA, "TLS_ECDH_RSA_WITH_3DES_EDE_CBC_SHA");</v>
      </c>
      <c r="O156" t="str">
        <f t="shared" si="31"/>
        <v>result[0xC00D] = (SSLCipherSuite*)&amp;Cipher155;</v>
      </c>
      <c r="P156" t="str">
        <f t="shared" si="32"/>
        <v>result["TLS_ECDH_RSA_WITH_3DES_EDE_CBC_SHA"] = (SSLCipherSuite*)&amp;Cipher155;</v>
      </c>
    </row>
    <row r="157" spans="1:16" ht="15.75">
      <c r="A157" s="1" t="s">
        <v>326</v>
      </c>
      <c r="B157" s="2" t="s">
        <v>327</v>
      </c>
      <c r="C157" s="3" t="s">
        <v>300</v>
      </c>
      <c r="D157" t="str">
        <f t="shared" si="26"/>
        <v>0xC00E</v>
      </c>
      <c r="E157" t="str">
        <f>MID(B157,I157+1,J157-I157-1)</f>
        <v>ECDH</v>
      </c>
      <c r="F157" t="str">
        <f t="shared" si="27"/>
        <v>RSA</v>
      </c>
      <c r="G157" t="str">
        <f>MID(B157,SEARCH("WITH",B157)+4+1,SEARCH(H157,B157)-SEARCH("WITH",B157)-6)</f>
        <v>AES_128_CBC</v>
      </c>
      <c r="H157" t="str">
        <f t="shared" si="28"/>
        <v>SHA</v>
      </c>
      <c r="I157" s="4">
        <f t="shared" si="33"/>
        <v>4</v>
      </c>
      <c r="J157" s="4">
        <f t="shared" si="34"/>
        <v>9</v>
      </c>
      <c r="K157" s="4">
        <f t="shared" si="35"/>
        <v>13</v>
      </c>
      <c r="L157">
        <f t="shared" si="29"/>
        <v>14</v>
      </c>
      <c r="M157" t="str">
        <f>LEFT(B157,L157-2)</f>
        <v>TLS_ECDH_RSA</v>
      </c>
      <c r="N157" t="str">
        <f t="shared" si="30"/>
        <v>static const SSLCipherSuite Cipher156 = SSLCipherSuite(0xC00E, SSL_KEYX_ECDH, SSL_AUTH_RSA, SSL_SYM_AES_128_CBC, SSL_HASH_SHA, "TLS_ECDH_RSA_WITH_AES_128_CBC_SHA");</v>
      </c>
      <c r="O157" t="str">
        <f t="shared" si="31"/>
        <v>result[0xC00E] = (SSLCipherSuite*)&amp;Cipher156;</v>
      </c>
      <c r="P157" t="str">
        <f t="shared" si="32"/>
        <v>result["TLS_ECDH_RSA_WITH_AES_128_CBC_SHA"] = (SSLCipherSuite*)&amp;Cipher156;</v>
      </c>
    </row>
    <row r="158" spans="1:16" ht="15.75">
      <c r="A158" s="1" t="s">
        <v>328</v>
      </c>
      <c r="B158" s="2" t="s">
        <v>329</v>
      </c>
      <c r="C158" s="3" t="s">
        <v>300</v>
      </c>
      <c r="D158" t="str">
        <f t="shared" si="26"/>
        <v>0xC00F</v>
      </c>
      <c r="E158" t="str">
        <f>MID(B158,I158+1,J158-I158-1)</f>
        <v>ECDH</v>
      </c>
      <c r="F158" t="str">
        <f t="shared" si="27"/>
        <v>RSA</v>
      </c>
      <c r="G158" t="str">
        <f>MID(B158,SEARCH("WITH",B158)+4+1,SEARCH(H158,B158)-SEARCH("WITH",B158)-6)</f>
        <v>AES_256_CBC</v>
      </c>
      <c r="H158" t="str">
        <f t="shared" si="28"/>
        <v>SHA</v>
      </c>
      <c r="I158" s="4">
        <f t="shared" si="33"/>
        <v>4</v>
      </c>
      <c r="J158" s="4">
        <f t="shared" si="34"/>
        <v>9</v>
      </c>
      <c r="K158" s="4">
        <f t="shared" si="35"/>
        <v>13</v>
      </c>
      <c r="L158">
        <f t="shared" si="29"/>
        <v>14</v>
      </c>
      <c r="M158" t="str">
        <f>LEFT(B158,L158-2)</f>
        <v>TLS_ECDH_RSA</v>
      </c>
      <c r="N158" t="str">
        <f t="shared" si="30"/>
        <v>static const SSLCipherSuite Cipher157 = SSLCipherSuite(0xC00F, SSL_KEYX_ECDH, SSL_AUTH_RSA, SSL_SYM_AES_256_CBC, SSL_HASH_SHA, "TLS_ECDH_RSA_WITH_AES_256_CBC_SHA");</v>
      </c>
      <c r="O158" t="str">
        <f t="shared" si="31"/>
        <v>result[0xC00F] = (SSLCipherSuite*)&amp;Cipher157;</v>
      </c>
      <c r="P158" t="str">
        <f t="shared" si="32"/>
        <v>result["TLS_ECDH_RSA_WITH_AES_256_CBC_SHA"] = (SSLCipherSuite*)&amp;Cipher157;</v>
      </c>
    </row>
    <row r="159" spans="1:16" ht="15.75">
      <c r="A159" s="1" t="s">
        <v>330</v>
      </c>
      <c r="B159" s="2" t="s">
        <v>331</v>
      </c>
      <c r="C159" s="3" t="s">
        <v>300</v>
      </c>
      <c r="D159" t="str">
        <f t="shared" si="26"/>
        <v>0xC010</v>
      </c>
      <c r="E159" t="str">
        <f>MID(B159,I159+1,J159-I159-1)</f>
        <v>ECDHE</v>
      </c>
      <c r="F159" t="str">
        <f t="shared" si="27"/>
        <v>RSA</v>
      </c>
      <c r="G159" t="str">
        <f>MID(B159,SEARCH("WITH",B159)+4+1,SEARCH(H159,B159)-SEARCH("WITH",B159)-6)</f>
        <v>NULL</v>
      </c>
      <c r="H159" t="str">
        <f t="shared" si="28"/>
        <v>SHA</v>
      </c>
      <c r="I159" s="4">
        <f t="shared" si="33"/>
        <v>4</v>
      </c>
      <c r="J159" s="4">
        <f t="shared" si="34"/>
        <v>10</v>
      </c>
      <c r="K159" s="4">
        <f t="shared" si="35"/>
        <v>14</v>
      </c>
      <c r="L159">
        <f t="shared" si="29"/>
        <v>15</v>
      </c>
      <c r="M159" t="str">
        <f>LEFT(B159,L159-2)</f>
        <v>TLS_ECDHE_RSA</v>
      </c>
      <c r="N159" t="str">
        <f t="shared" si="30"/>
        <v>static const SSLCipherSuite Cipher158 = SSLCipherSuite(0xC010, SSL_KEYX_ECDHE, SSL_AUTH_RSA, SSL_SYM_NULL, SSL_HASH_SHA, "TLS_ECDHE_RSA_WITH_NULL_SHA");</v>
      </c>
      <c r="O159" t="str">
        <f t="shared" si="31"/>
        <v>result[0xC010] = (SSLCipherSuite*)&amp;Cipher158;</v>
      </c>
      <c r="P159" t="str">
        <f t="shared" si="32"/>
        <v>result["TLS_ECDHE_RSA_WITH_NULL_SHA"] = (SSLCipherSuite*)&amp;Cipher158;</v>
      </c>
    </row>
    <row r="160" spans="1:16" ht="15.75">
      <c r="A160" s="1" t="s">
        <v>332</v>
      </c>
      <c r="B160" s="2" t="s">
        <v>333</v>
      </c>
      <c r="C160" s="2" t="s">
        <v>303</v>
      </c>
      <c r="D160" t="str">
        <f t="shared" si="26"/>
        <v>0xC011</v>
      </c>
      <c r="E160" t="str">
        <f>MID(B160,I160+1,J160-I160-1)</f>
        <v>ECDHE</v>
      </c>
      <c r="F160" t="str">
        <f t="shared" si="27"/>
        <v>RSA</v>
      </c>
      <c r="G160" t="str">
        <f>MID(B160,SEARCH("WITH",B160)+4+1,SEARCH(H160,B160)-SEARCH("WITH",B160)-6)</f>
        <v>RC4_128</v>
      </c>
      <c r="H160" t="str">
        <f t="shared" si="28"/>
        <v>SHA</v>
      </c>
      <c r="I160" s="4">
        <f t="shared" si="33"/>
        <v>4</v>
      </c>
      <c r="J160" s="4">
        <f t="shared" si="34"/>
        <v>10</v>
      </c>
      <c r="K160" s="4">
        <f t="shared" si="35"/>
        <v>14</v>
      </c>
      <c r="L160">
        <f t="shared" si="29"/>
        <v>15</v>
      </c>
      <c r="M160" t="str">
        <f>LEFT(B160,L160-2)</f>
        <v>TLS_ECDHE_RSA</v>
      </c>
      <c r="N160" t="str">
        <f t="shared" si="30"/>
        <v>static const SSLCipherSuite Cipher159 = SSLCipherSuite(0xC011, SSL_KEYX_ECDHE, SSL_AUTH_RSA, SSL_SYM_RC4_128, SSL_HASH_SHA, "TLS_ECDHE_RSA_WITH_RC4_128_SHA");</v>
      </c>
      <c r="O160" t="str">
        <f t="shared" si="31"/>
        <v>result[0xC011] = (SSLCipherSuite*)&amp;Cipher159;</v>
      </c>
      <c r="P160" t="str">
        <f t="shared" si="32"/>
        <v>result["TLS_ECDHE_RSA_WITH_RC4_128_SHA"] = (SSLCipherSuite*)&amp;Cipher159;</v>
      </c>
    </row>
    <row r="161" spans="1:16" ht="15.75">
      <c r="A161" s="1" t="s">
        <v>334</v>
      </c>
      <c r="B161" s="2" t="s">
        <v>335</v>
      </c>
      <c r="C161" s="3" t="s">
        <v>300</v>
      </c>
      <c r="D161" t="str">
        <f t="shared" si="26"/>
        <v>0xC012</v>
      </c>
      <c r="E161" t="str">
        <f>MID(B161,I161+1,J161-I161-1)</f>
        <v>ECDHE</v>
      </c>
      <c r="F161" t="str">
        <f t="shared" si="27"/>
        <v>RSA</v>
      </c>
      <c r="G161" t="str">
        <f>MID(B161,SEARCH("WITH",B161)+4+1,SEARCH(H161,B161)-SEARCH("WITH",B161)-6)</f>
        <v>3DES_EDE_CBC</v>
      </c>
      <c r="H161" t="str">
        <f t="shared" si="28"/>
        <v>SHA</v>
      </c>
      <c r="I161" s="4">
        <f t="shared" si="33"/>
        <v>4</v>
      </c>
      <c r="J161" s="4">
        <f t="shared" si="34"/>
        <v>10</v>
      </c>
      <c r="K161" s="4">
        <f t="shared" si="35"/>
        <v>14</v>
      </c>
      <c r="L161">
        <f t="shared" si="29"/>
        <v>15</v>
      </c>
      <c r="M161" t="str">
        <f>LEFT(B161,L161-2)</f>
        <v>TLS_ECDHE_RSA</v>
      </c>
      <c r="N161" t="str">
        <f t="shared" si="30"/>
        <v>static const SSLCipherSuite Cipher160 = SSLCipherSuite(0xC012, SSL_KEYX_ECDHE, SSL_AUTH_RSA, SSL_SYM_3DES_EDE_CBC, SSL_HASH_SHA, "TLS_ECDHE_RSA_WITH_3DES_EDE_CBC_SHA");</v>
      </c>
      <c r="O161" t="str">
        <f t="shared" si="31"/>
        <v>result[0xC012] = (SSLCipherSuite*)&amp;Cipher160;</v>
      </c>
      <c r="P161" t="str">
        <f t="shared" si="32"/>
        <v>result["TLS_ECDHE_RSA_WITH_3DES_EDE_CBC_SHA"] = (SSLCipherSuite*)&amp;Cipher160;</v>
      </c>
    </row>
    <row r="162" spans="1:16" ht="15.75">
      <c r="A162" s="1" t="s">
        <v>336</v>
      </c>
      <c r="B162" s="2" t="s">
        <v>337</v>
      </c>
      <c r="C162" s="3" t="s">
        <v>300</v>
      </c>
      <c r="D162" t="str">
        <f t="shared" si="26"/>
        <v>0xC013</v>
      </c>
      <c r="E162" t="str">
        <f>MID(B162,I162+1,J162-I162-1)</f>
        <v>ECDHE</v>
      </c>
      <c r="F162" t="str">
        <f t="shared" si="27"/>
        <v>RSA</v>
      </c>
      <c r="G162" t="str">
        <f>MID(B162,SEARCH("WITH",B162)+4+1,SEARCH(H162,B162)-SEARCH("WITH",B162)-6)</f>
        <v>AES_128_CBC</v>
      </c>
      <c r="H162" t="str">
        <f t="shared" si="28"/>
        <v>SHA</v>
      </c>
      <c r="I162" s="4">
        <f t="shared" si="33"/>
        <v>4</v>
      </c>
      <c r="J162" s="4">
        <f t="shared" si="34"/>
        <v>10</v>
      </c>
      <c r="K162" s="4">
        <f t="shared" si="35"/>
        <v>14</v>
      </c>
      <c r="L162">
        <f t="shared" si="29"/>
        <v>15</v>
      </c>
      <c r="M162" t="str">
        <f>LEFT(B162,L162-2)</f>
        <v>TLS_ECDHE_RSA</v>
      </c>
      <c r="N162" t="str">
        <f t="shared" si="30"/>
        <v>static const SSLCipherSuite Cipher161 = SSLCipherSuite(0xC013, SSL_KEYX_ECDHE, SSL_AUTH_RSA, SSL_SYM_AES_128_CBC, SSL_HASH_SHA, "TLS_ECDHE_RSA_WITH_AES_128_CBC_SHA");</v>
      </c>
      <c r="O162" t="str">
        <f t="shared" si="31"/>
        <v>result[0xC013] = (SSLCipherSuite*)&amp;Cipher161;</v>
      </c>
      <c r="P162" t="str">
        <f t="shared" si="32"/>
        <v>result["TLS_ECDHE_RSA_WITH_AES_128_CBC_SHA"] = (SSLCipherSuite*)&amp;Cipher161;</v>
      </c>
    </row>
    <row r="163" spans="1:16" ht="15.75">
      <c r="A163" s="1" t="s">
        <v>338</v>
      </c>
      <c r="B163" s="2" t="s">
        <v>339</v>
      </c>
      <c r="C163" s="3" t="s">
        <v>300</v>
      </c>
      <c r="D163" t="str">
        <f t="shared" si="26"/>
        <v>0xC014</v>
      </c>
      <c r="E163" t="str">
        <f>MID(B163,I163+1,J163-I163-1)</f>
        <v>ECDHE</v>
      </c>
      <c r="F163" t="str">
        <f t="shared" ref="F163:F192" si="36">RIGHT(M163,LEN(M163)-FIND("|",SUBSTITUTE(M163,"_","|",LEN(M163)-LEN(SUBSTITUTE(M163,"_","")))))</f>
        <v>RSA</v>
      </c>
      <c r="G163" t="str">
        <f>MID(B163,SEARCH("WITH",B163)+4+1,SEARCH(H163,B163)-SEARCH("WITH",B163)-6)</f>
        <v>AES_256_CBC</v>
      </c>
      <c r="H163" t="str">
        <f t="shared" si="28"/>
        <v>SHA</v>
      </c>
      <c r="I163" s="4">
        <f t="shared" si="33"/>
        <v>4</v>
      </c>
      <c r="J163" s="4">
        <f t="shared" si="34"/>
        <v>10</v>
      </c>
      <c r="K163" s="4">
        <f t="shared" si="35"/>
        <v>14</v>
      </c>
      <c r="L163">
        <f t="shared" ref="L163:L192" si="37">FIND("WITH",B163,1)</f>
        <v>15</v>
      </c>
      <c r="M163" t="str">
        <f>LEFT(B163,L163-2)</f>
        <v>TLS_ECDHE_RSA</v>
      </c>
      <c r="N163" t="str">
        <f t="shared" si="30"/>
        <v>static const SSLCipherSuite Cipher162 = SSLCipherSuite(0xC014, SSL_KEYX_ECDHE, SSL_AUTH_RSA, SSL_SYM_AES_256_CBC, SSL_HASH_SHA, "TLS_ECDHE_RSA_WITH_AES_256_CBC_SHA");</v>
      </c>
      <c r="O163" t="str">
        <f t="shared" si="31"/>
        <v>result[0xC014] = (SSLCipherSuite*)&amp;Cipher162;</v>
      </c>
      <c r="P163" t="str">
        <f t="shared" si="32"/>
        <v>result["TLS_ECDHE_RSA_WITH_AES_256_CBC_SHA"] = (SSLCipherSuite*)&amp;Cipher162;</v>
      </c>
    </row>
    <row r="164" spans="1:16" ht="15.75">
      <c r="A164" s="1" t="s">
        <v>340</v>
      </c>
      <c r="B164" s="2" t="s">
        <v>341</v>
      </c>
      <c r="C164" s="3" t="s">
        <v>300</v>
      </c>
      <c r="D164" t="str">
        <f t="shared" si="26"/>
        <v>0xC015</v>
      </c>
      <c r="E164" t="str">
        <f>MID(B164,I164+1,J164-I164-1)</f>
        <v>ECDH</v>
      </c>
      <c r="F164" t="str">
        <f t="shared" si="36"/>
        <v>anon</v>
      </c>
      <c r="G164" t="str">
        <f>MID(B164,SEARCH("WITH",B164)+4+1,SEARCH(H164,B164)-SEARCH("WITH",B164)-6)</f>
        <v>NULL</v>
      </c>
      <c r="H164" t="str">
        <f t="shared" si="28"/>
        <v>SHA</v>
      </c>
      <c r="I164" s="4">
        <f t="shared" si="33"/>
        <v>4</v>
      </c>
      <c r="J164" s="4">
        <f t="shared" si="34"/>
        <v>9</v>
      </c>
      <c r="K164" s="4">
        <f t="shared" si="35"/>
        <v>14</v>
      </c>
      <c r="L164">
        <f t="shared" si="37"/>
        <v>15</v>
      </c>
      <c r="M164" t="str">
        <f>LEFT(B164,L164-2)</f>
        <v>TLS_ECDH_anon</v>
      </c>
      <c r="N164" t="str">
        <f t="shared" si="30"/>
        <v>static const SSLCipherSuite Cipher163 = SSLCipherSuite(0xC015, SSL_KEYX_ECDH, SSL_AUTH_anon, SSL_SYM_NULL, SSL_HASH_SHA, "TLS_ECDH_anon_WITH_NULL_SHA");</v>
      </c>
      <c r="O164" t="str">
        <f t="shared" si="31"/>
        <v>result[0xC015] = (SSLCipherSuite*)&amp;Cipher163;</v>
      </c>
      <c r="P164" t="str">
        <f t="shared" si="32"/>
        <v>result["TLS_ECDH_anon_WITH_NULL_SHA"] = (SSLCipherSuite*)&amp;Cipher163;</v>
      </c>
    </row>
    <row r="165" spans="1:16" ht="15.75">
      <c r="A165" s="1" t="s">
        <v>342</v>
      </c>
      <c r="B165" s="2" t="s">
        <v>343</v>
      </c>
      <c r="C165" s="2" t="s">
        <v>303</v>
      </c>
      <c r="D165" t="str">
        <f t="shared" si="26"/>
        <v>0xC016</v>
      </c>
      <c r="E165" t="str">
        <f>MID(B165,I165+1,J165-I165-1)</f>
        <v>ECDH</v>
      </c>
      <c r="F165" t="str">
        <f t="shared" si="36"/>
        <v>anon</v>
      </c>
      <c r="G165" t="str">
        <f>MID(B165,SEARCH("WITH",B165)+4+1,SEARCH(H165,B165)-SEARCH("WITH",B165)-6)</f>
        <v>RC4_128</v>
      </c>
      <c r="H165" t="str">
        <f t="shared" si="28"/>
        <v>SHA</v>
      </c>
      <c r="I165" s="4">
        <f t="shared" si="33"/>
        <v>4</v>
      </c>
      <c r="J165" s="4">
        <f t="shared" si="34"/>
        <v>9</v>
      </c>
      <c r="K165" s="4">
        <f t="shared" si="35"/>
        <v>14</v>
      </c>
      <c r="L165">
        <f t="shared" si="37"/>
        <v>15</v>
      </c>
      <c r="M165" t="str">
        <f>LEFT(B165,L165-2)</f>
        <v>TLS_ECDH_anon</v>
      </c>
      <c r="N165" t="str">
        <f t="shared" si="30"/>
        <v>static const SSLCipherSuite Cipher164 = SSLCipherSuite(0xC016, SSL_KEYX_ECDH, SSL_AUTH_anon, SSL_SYM_RC4_128, SSL_HASH_SHA, "TLS_ECDH_anon_WITH_RC4_128_SHA");</v>
      </c>
      <c r="O165" t="str">
        <f t="shared" si="31"/>
        <v>result[0xC016] = (SSLCipherSuite*)&amp;Cipher164;</v>
      </c>
      <c r="P165" t="str">
        <f t="shared" si="32"/>
        <v>result["TLS_ECDH_anon_WITH_RC4_128_SHA"] = (SSLCipherSuite*)&amp;Cipher164;</v>
      </c>
    </row>
    <row r="166" spans="1:16" ht="15.75">
      <c r="A166" s="1" t="s">
        <v>344</v>
      </c>
      <c r="B166" s="2" t="s">
        <v>345</v>
      </c>
      <c r="C166" s="3" t="s">
        <v>300</v>
      </c>
      <c r="D166" t="str">
        <f t="shared" si="26"/>
        <v>0xC017</v>
      </c>
      <c r="E166" t="str">
        <f>MID(B166,I166+1,J166-I166-1)</f>
        <v>ECDH</v>
      </c>
      <c r="F166" t="str">
        <f t="shared" si="36"/>
        <v>anon</v>
      </c>
      <c r="G166" t="str">
        <f>MID(B166,SEARCH("WITH",B166)+4+1,SEARCH(H166,B166)-SEARCH("WITH",B166)-6)</f>
        <v>3DES_EDE_CBC</v>
      </c>
      <c r="H166" t="str">
        <f t="shared" si="28"/>
        <v>SHA</v>
      </c>
      <c r="I166" s="4">
        <f t="shared" si="33"/>
        <v>4</v>
      </c>
      <c r="J166" s="4">
        <f t="shared" si="34"/>
        <v>9</v>
      </c>
      <c r="K166" s="4">
        <f t="shared" si="35"/>
        <v>14</v>
      </c>
      <c r="L166">
        <f t="shared" si="37"/>
        <v>15</v>
      </c>
      <c r="M166" t="str">
        <f>LEFT(B166,L166-2)</f>
        <v>TLS_ECDH_anon</v>
      </c>
      <c r="N166" t="str">
        <f t="shared" si="30"/>
        <v>static const SSLCipherSuite Cipher165 = SSLCipherSuite(0xC017, SSL_KEYX_ECDH, SSL_AUTH_anon, SSL_SYM_3DES_EDE_CBC, SSL_HASH_SHA, "TLS_ECDH_anon_WITH_3DES_EDE_CBC_SHA");</v>
      </c>
      <c r="O166" t="str">
        <f t="shared" si="31"/>
        <v>result[0xC017] = (SSLCipherSuite*)&amp;Cipher165;</v>
      </c>
      <c r="P166" t="str">
        <f t="shared" si="32"/>
        <v>result["TLS_ECDH_anon_WITH_3DES_EDE_CBC_SHA"] = (SSLCipherSuite*)&amp;Cipher165;</v>
      </c>
    </row>
    <row r="167" spans="1:16" ht="15.75">
      <c r="A167" s="1" t="s">
        <v>346</v>
      </c>
      <c r="B167" s="2" t="s">
        <v>347</v>
      </c>
      <c r="C167" s="3" t="s">
        <v>300</v>
      </c>
      <c r="D167" t="str">
        <f t="shared" si="26"/>
        <v>0xC018</v>
      </c>
      <c r="E167" t="str">
        <f>MID(B167,I167+1,J167-I167-1)</f>
        <v>ECDH</v>
      </c>
      <c r="F167" t="str">
        <f t="shared" si="36"/>
        <v>anon</v>
      </c>
      <c r="G167" t="str">
        <f>MID(B167,SEARCH("WITH",B167)+4+1,SEARCH(H167,B167)-SEARCH("WITH",B167)-6)</f>
        <v>AES_128_CBC</v>
      </c>
      <c r="H167" t="str">
        <f t="shared" si="28"/>
        <v>SHA</v>
      </c>
      <c r="I167" s="4">
        <f t="shared" si="33"/>
        <v>4</v>
      </c>
      <c r="J167" s="4">
        <f t="shared" si="34"/>
        <v>9</v>
      </c>
      <c r="K167" s="4">
        <f t="shared" si="35"/>
        <v>14</v>
      </c>
      <c r="L167">
        <f t="shared" si="37"/>
        <v>15</v>
      </c>
      <c r="M167" t="str">
        <f>LEFT(B167,L167-2)</f>
        <v>TLS_ECDH_anon</v>
      </c>
      <c r="N167" t="str">
        <f t="shared" si="30"/>
        <v>static const SSLCipherSuite Cipher166 = SSLCipherSuite(0xC018, SSL_KEYX_ECDH, SSL_AUTH_anon, SSL_SYM_AES_128_CBC, SSL_HASH_SHA, "TLS_ECDH_anon_WITH_AES_128_CBC_SHA");</v>
      </c>
      <c r="O167" t="str">
        <f t="shared" si="31"/>
        <v>result[0xC018] = (SSLCipherSuite*)&amp;Cipher166;</v>
      </c>
      <c r="P167" t="str">
        <f t="shared" si="32"/>
        <v>result["TLS_ECDH_anon_WITH_AES_128_CBC_SHA"] = (SSLCipherSuite*)&amp;Cipher166;</v>
      </c>
    </row>
    <row r="168" spans="1:16" ht="15.75">
      <c r="A168" s="1" t="s">
        <v>348</v>
      </c>
      <c r="B168" s="2" t="s">
        <v>349</v>
      </c>
      <c r="C168" s="3" t="s">
        <v>300</v>
      </c>
      <c r="D168" t="str">
        <f t="shared" si="26"/>
        <v>0xC019</v>
      </c>
      <c r="E168" t="str">
        <f>MID(B168,I168+1,J168-I168-1)</f>
        <v>ECDH</v>
      </c>
      <c r="F168" t="str">
        <f t="shared" si="36"/>
        <v>anon</v>
      </c>
      <c r="G168" t="str">
        <f>MID(B168,SEARCH("WITH",B168)+4+1,SEARCH(H168,B168)-SEARCH("WITH",B168)-6)</f>
        <v>AES_256_CBC</v>
      </c>
      <c r="H168" t="str">
        <f t="shared" si="28"/>
        <v>SHA</v>
      </c>
      <c r="I168" s="4">
        <f t="shared" si="33"/>
        <v>4</v>
      </c>
      <c r="J168" s="4">
        <f t="shared" si="34"/>
        <v>9</v>
      </c>
      <c r="K168" s="4">
        <f t="shared" si="35"/>
        <v>14</v>
      </c>
      <c r="L168">
        <f t="shared" si="37"/>
        <v>15</v>
      </c>
      <c r="M168" t="str">
        <f>LEFT(B168,L168-2)</f>
        <v>TLS_ECDH_anon</v>
      </c>
      <c r="N168" t="str">
        <f t="shared" si="30"/>
        <v>static const SSLCipherSuite Cipher167 = SSLCipherSuite(0xC019, SSL_KEYX_ECDH, SSL_AUTH_anon, SSL_SYM_AES_256_CBC, SSL_HASH_SHA, "TLS_ECDH_anon_WITH_AES_256_CBC_SHA");</v>
      </c>
      <c r="O168" t="str">
        <f t="shared" si="31"/>
        <v>result[0xC019] = (SSLCipherSuite*)&amp;Cipher167;</v>
      </c>
      <c r="P168" t="str">
        <f t="shared" si="32"/>
        <v>result["TLS_ECDH_anon_WITH_AES_256_CBC_SHA"] = (SSLCipherSuite*)&amp;Cipher167;</v>
      </c>
    </row>
    <row r="169" spans="1:16" ht="15.75">
      <c r="A169" s="1" t="s">
        <v>350</v>
      </c>
      <c r="B169" s="2" t="s">
        <v>351</v>
      </c>
      <c r="C169" s="3" t="s">
        <v>352</v>
      </c>
      <c r="D169" t="str">
        <f t="shared" si="26"/>
        <v>0xC01A</v>
      </c>
      <c r="E169" t="str">
        <f>MID(B169,I169+1,J169-I169-1)</f>
        <v>SRP</v>
      </c>
      <c r="F169" t="str">
        <f t="shared" si="36"/>
        <v>SHA</v>
      </c>
      <c r="G169" t="s">
        <v>686</v>
      </c>
      <c r="H169" t="str">
        <f t="shared" si="28"/>
        <v>SHA</v>
      </c>
      <c r="I169" s="4">
        <f t="shared" si="33"/>
        <v>4</v>
      </c>
      <c r="J169" s="4">
        <f t="shared" si="34"/>
        <v>8</v>
      </c>
      <c r="K169" s="4">
        <f t="shared" si="35"/>
        <v>12</v>
      </c>
      <c r="L169">
        <f t="shared" si="37"/>
        <v>13</v>
      </c>
      <c r="M169" t="str">
        <f>LEFT(B169,L169-2)</f>
        <v>TLS_SRP_SHA</v>
      </c>
      <c r="N169" t="str">
        <f t="shared" si="30"/>
        <v>static const SSLCipherSuite Cipher168 = SSLCipherSuite(0xC01A, SSL_KEYX_SRP, SSL_AUTH_SHA, SSL_SYM_3DES_EDE_CBC, SSL_HASH_SHA, "TLS_SRP_SHA_WITH_3DES_EDE_CBC_SHA");</v>
      </c>
      <c r="O169" t="str">
        <f t="shared" si="31"/>
        <v>result[0xC01A] = (SSLCipherSuite*)&amp;Cipher168;</v>
      </c>
      <c r="P169" t="str">
        <f t="shared" si="32"/>
        <v>result["TLS_SRP_SHA_WITH_3DES_EDE_CBC_SHA"] = (SSLCipherSuite*)&amp;Cipher168;</v>
      </c>
    </row>
    <row r="170" spans="1:16" ht="15.75">
      <c r="A170" s="1" t="s">
        <v>353</v>
      </c>
      <c r="B170" s="2" t="s">
        <v>354</v>
      </c>
      <c r="C170" s="3" t="s">
        <v>352</v>
      </c>
      <c r="D170" t="str">
        <f t="shared" si="26"/>
        <v>0xC01B</v>
      </c>
      <c r="E170" t="str">
        <f>MID(B170,I170+1,J170-I170-1)</f>
        <v>SRP</v>
      </c>
      <c r="F170" t="str">
        <f t="shared" si="36"/>
        <v>RSA</v>
      </c>
      <c r="G170" t="s">
        <v>686</v>
      </c>
      <c r="H170" t="str">
        <f t="shared" si="28"/>
        <v>SHA</v>
      </c>
      <c r="I170" s="4">
        <f t="shared" si="33"/>
        <v>4</v>
      </c>
      <c r="J170" s="4">
        <f t="shared" si="34"/>
        <v>8</v>
      </c>
      <c r="K170" s="4">
        <f t="shared" si="35"/>
        <v>12</v>
      </c>
      <c r="L170">
        <f t="shared" si="37"/>
        <v>17</v>
      </c>
      <c r="M170" t="str">
        <f>LEFT(B170,L170-2)</f>
        <v>TLS_SRP_SHA_RSA</v>
      </c>
      <c r="N170" t="str">
        <f t="shared" si="30"/>
        <v>static const SSLCipherSuite Cipher169 = SSLCipherSuite(0xC01B, SSL_KEYX_SRP, SSL_AUTH_RSA, SSL_SYM_3DES_EDE_CBC, SSL_HASH_SHA, "TLS_SRP_SHA_RSA_WITH_3DES_EDE_CBC_SHA");</v>
      </c>
      <c r="O170" t="str">
        <f t="shared" si="31"/>
        <v>result[0xC01B] = (SSLCipherSuite*)&amp;Cipher169;</v>
      </c>
      <c r="P170" t="str">
        <f t="shared" si="32"/>
        <v>result["TLS_SRP_SHA_RSA_WITH_3DES_EDE_CBC_SHA"] = (SSLCipherSuite*)&amp;Cipher169;</v>
      </c>
    </row>
    <row r="171" spans="1:16" ht="15.75">
      <c r="A171" s="1" t="s">
        <v>355</v>
      </c>
      <c r="B171" s="2" t="s">
        <v>356</v>
      </c>
      <c r="C171" s="3" t="s">
        <v>352</v>
      </c>
      <c r="D171" t="str">
        <f t="shared" si="26"/>
        <v>0xC01C</v>
      </c>
      <c r="E171" t="str">
        <f>MID(B171,I171+1,J171-I171-1)</f>
        <v>SRP</v>
      </c>
      <c r="F171" t="str">
        <f t="shared" si="36"/>
        <v>DSS</v>
      </c>
      <c r="G171" t="s">
        <v>686</v>
      </c>
      <c r="H171" t="str">
        <f t="shared" si="28"/>
        <v>SHA</v>
      </c>
      <c r="I171" s="4">
        <f t="shared" si="33"/>
        <v>4</v>
      </c>
      <c r="J171" s="4">
        <f t="shared" si="34"/>
        <v>8</v>
      </c>
      <c r="K171" s="4">
        <f t="shared" si="35"/>
        <v>12</v>
      </c>
      <c r="L171">
        <f t="shared" si="37"/>
        <v>17</v>
      </c>
      <c r="M171" t="str">
        <f>LEFT(B171,L171-2)</f>
        <v>TLS_SRP_SHA_DSS</v>
      </c>
      <c r="N171" t="str">
        <f t="shared" si="30"/>
        <v>static const SSLCipherSuite Cipher170 = SSLCipherSuite(0xC01C, SSL_KEYX_SRP, SSL_AUTH_DSS, SSL_SYM_3DES_EDE_CBC, SSL_HASH_SHA, "TLS_SRP_SHA_DSS_WITH_3DES_EDE_CBC_SHA");</v>
      </c>
      <c r="O171" t="str">
        <f t="shared" si="31"/>
        <v>result[0xC01C] = (SSLCipherSuite*)&amp;Cipher170;</v>
      </c>
      <c r="P171" t="str">
        <f t="shared" si="32"/>
        <v>result["TLS_SRP_SHA_DSS_WITH_3DES_EDE_CBC_SHA"] = (SSLCipherSuite*)&amp;Cipher170;</v>
      </c>
    </row>
    <row r="172" spans="1:16" ht="15.75">
      <c r="A172" s="1" t="s">
        <v>357</v>
      </c>
      <c r="B172" s="2" t="s">
        <v>358</v>
      </c>
      <c r="C172" s="3" t="s">
        <v>352</v>
      </c>
      <c r="D172" t="str">
        <f t="shared" si="26"/>
        <v>0xC01D</v>
      </c>
      <c r="E172" t="str">
        <f>MID(B172,I172+1,J172-I172-1)</f>
        <v>SRP</v>
      </c>
      <c r="F172" t="str">
        <f t="shared" si="36"/>
        <v>SHA</v>
      </c>
      <c r="G172" t="s">
        <v>687</v>
      </c>
      <c r="H172" t="str">
        <f t="shared" si="28"/>
        <v>SHA</v>
      </c>
      <c r="I172" s="4">
        <f t="shared" si="33"/>
        <v>4</v>
      </c>
      <c r="J172" s="4">
        <f t="shared" si="34"/>
        <v>8</v>
      </c>
      <c r="K172" s="4">
        <f t="shared" si="35"/>
        <v>12</v>
      </c>
      <c r="L172">
        <f t="shared" si="37"/>
        <v>13</v>
      </c>
      <c r="M172" t="str">
        <f>LEFT(B172,L172-2)</f>
        <v>TLS_SRP_SHA</v>
      </c>
      <c r="N172" t="str">
        <f t="shared" si="30"/>
        <v>static const SSLCipherSuite Cipher171 = SSLCipherSuite(0xC01D, SSL_KEYX_SRP, SSL_AUTH_SHA, SSL_SYM_AES_128_CBC, SSL_HASH_SHA, "TLS_SRP_SHA_WITH_AES_128_CBC_SHA");</v>
      </c>
      <c r="O172" t="str">
        <f t="shared" si="31"/>
        <v>result[0xC01D] = (SSLCipherSuite*)&amp;Cipher171;</v>
      </c>
      <c r="P172" t="str">
        <f t="shared" si="32"/>
        <v>result["TLS_SRP_SHA_WITH_AES_128_CBC_SHA"] = (SSLCipherSuite*)&amp;Cipher171;</v>
      </c>
    </row>
    <row r="173" spans="1:16" ht="15.75">
      <c r="A173" s="1" t="s">
        <v>359</v>
      </c>
      <c r="B173" s="2" t="s">
        <v>360</v>
      </c>
      <c r="C173" s="3" t="s">
        <v>352</v>
      </c>
      <c r="D173" t="str">
        <f t="shared" si="26"/>
        <v>0xC01E</v>
      </c>
      <c r="E173" t="str">
        <f>MID(B173,I173+1,J173-I173-1)</f>
        <v>SRP</v>
      </c>
      <c r="F173" t="str">
        <f t="shared" si="36"/>
        <v>RSA</v>
      </c>
      <c r="G173" t="s">
        <v>687</v>
      </c>
      <c r="H173" t="str">
        <f t="shared" si="28"/>
        <v>SHA</v>
      </c>
      <c r="I173" s="4">
        <f t="shared" si="33"/>
        <v>4</v>
      </c>
      <c r="J173" s="4">
        <f t="shared" si="34"/>
        <v>8</v>
      </c>
      <c r="K173" s="4">
        <f t="shared" si="35"/>
        <v>12</v>
      </c>
      <c r="L173">
        <f t="shared" si="37"/>
        <v>17</v>
      </c>
      <c r="M173" t="str">
        <f>LEFT(B173,L173-2)</f>
        <v>TLS_SRP_SHA_RSA</v>
      </c>
      <c r="N173" t="str">
        <f t="shared" si="30"/>
        <v>static const SSLCipherSuite Cipher172 = SSLCipherSuite(0xC01E, SSL_KEYX_SRP, SSL_AUTH_RSA, SSL_SYM_AES_128_CBC, SSL_HASH_SHA, "TLS_SRP_SHA_RSA_WITH_AES_128_CBC_SHA");</v>
      </c>
      <c r="O173" t="str">
        <f t="shared" si="31"/>
        <v>result[0xC01E] = (SSLCipherSuite*)&amp;Cipher172;</v>
      </c>
      <c r="P173" t="str">
        <f t="shared" si="32"/>
        <v>result["TLS_SRP_SHA_RSA_WITH_AES_128_CBC_SHA"] = (SSLCipherSuite*)&amp;Cipher172;</v>
      </c>
    </row>
    <row r="174" spans="1:16" ht="15.75">
      <c r="A174" s="1" t="s">
        <v>361</v>
      </c>
      <c r="B174" s="2" t="s">
        <v>362</v>
      </c>
      <c r="C174" s="3" t="s">
        <v>352</v>
      </c>
      <c r="D174" t="str">
        <f t="shared" si="26"/>
        <v>0xC01F</v>
      </c>
      <c r="E174" t="str">
        <f>MID(B174,I174+1,J174-I174-1)</f>
        <v>SRP</v>
      </c>
      <c r="F174" t="str">
        <f t="shared" si="36"/>
        <v>DSS</v>
      </c>
      <c r="G174" t="s">
        <v>687</v>
      </c>
      <c r="H174" t="str">
        <f t="shared" si="28"/>
        <v>SHA</v>
      </c>
      <c r="I174" s="4">
        <f t="shared" si="33"/>
        <v>4</v>
      </c>
      <c r="J174" s="4">
        <f t="shared" si="34"/>
        <v>8</v>
      </c>
      <c r="K174" s="4">
        <f t="shared" si="35"/>
        <v>12</v>
      </c>
      <c r="L174">
        <f t="shared" si="37"/>
        <v>17</v>
      </c>
      <c r="M174" t="str">
        <f>LEFT(B174,L174-2)</f>
        <v>TLS_SRP_SHA_DSS</v>
      </c>
      <c r="N174" t="str">
        <f t="shared" si="30"/>
        <v>static const SSLCipherSuite Cipher173 = SSLCipherSuite(0xC01F, SSL_KEYX_SRP, SSL_AUTH_DSS, SSL_SYM_AES_128_CBC, SSL_HASH_SHA, "TLS_SRP_SHA_DSS_WITH_AES_128_CBC_SHA");</v>
      </c>
      <c r="O174" t="str">
        <f t="shared" si="31"/>
        <v>result[0xC01F] = (SSLCipherSuite*)&amp;Cipher173;</v>
      </c>
      <c r="P174" t="str">
        <f t="shared" si="32"/>
        <v>result["TLS_SRP_SHA_DSS_WITH_AES_128_CBC_SHA"] = (SSLCipherSuite*)&amp;Cipher173;</v>
      </c>
    </row>
    <row r="175" spans="1:16" ht="15.75">
      <c r="A175" s="1" t="s">
        <v>363</v>
      </c>
      <c r="B175" s="2" t="s">
        <v>364</v>
      </c>
      <c r="C175" s="3" t="s">
        <v>352</v>
      </c>
      <c r="D175" t="str">
        <f t="shared" si="26"/>
        <v>0xC020</v>
      </c>
      <c r="E175" t="str">
        <f>MID(B175,I175+1,J175-I175-1)</f>
        <v>SRP</v>
      </c>
      <c r="F175" t="str">
        <f t="shared" si="36"/>
        <v>SHA</v>
      </c>
      <c r="G175" t="s">
        <v>688</v>
      </c>
      <c r="H175" t="str">
        <f t="shared" si="28"/>
        <v>SHA</v>
      </c>
      <c r="I175" s="4">
        <f t="shared" si="33"/>
        <v>4</v>
      </c>
      <c r="J175" s="4">
        <f t="shared" si="34"/>
        <v>8</v>
      </c>
      <c r="K175" s="4">
        <f t="shared" si="35"/>
        <v>12</v>
      </c>
      <c r="L175">
        <f t="shared" si="37"/>
        <v>13</v>
      </c>
      <c r="M175" t="str">
        <f>LEFT(B175,L175-2)</f>
        <v>TLS_SRP_SHA</v>
      </c>
      <c r="N175" t="str">
        <f t="shared" si="30"/>
        <v>static const SSLCipherSuite Cipher174 = SSLCipherSuite(0xC020, SSL_KEYX_SRP, SSL_AUTH_SHA, SSL_SYM_AES_256_CBC, SSL_HASH_SHA, "TLS_SRP_SHA_WITH_AES_256_CBC_SHA");</v>
      </c>
      <c r="O175" t="str">
        <f t="shared" si="31"/>
        <v>result[0xC020] = (SSLCipherSuite*)&amp;Cipher174;</v>
      </c>
      <c r="P175" t="str">
        <f t="shared" si="32"/>
        <v>result["TLS_SRP_SHA_WITH_AES_256_CBC_SHA"] = (SSLCipherSuite*)&amp;Cipher174;</v>
      </c>
    </row>
    <row r="176" spans="1:16" ht="15.75">
      <c r="A176" s="1" t="s">
        <v>365</v>
      </c>
      <c r="B176" s="2" t="s">
        <v>366</v>
      </c>
      <c r="C176" s="3" t="s">
        <v>352</v>
      </c>
      <c r="D176" t="str">
        <f t="shared" si="26"/>
        <v>0xC021</v>
      </c>
      <c r="E176" t="str">
        <f>MID(B176,I176+1,J176-I176-1)</f>
        <v>SRP</v>
      </c>
      <c r="F176" t="str">
        <f t="shared" si="36"/>
        <v>RSA</v>
      </c>
      <c r="G176" t="s">
        <v>688</v>
      </c>
      <c r="H176" t="str">
        <f t="shared" si="28"/>
        <v>SHA</v>
      </c>
      <c r="I176" s="4">
        <f t="shared" si="33"/>
        <v>4</v>
      </c>
      <c r="J176" s="4">
        <f t="shared" si="34"/>
        <v>8</v>
      </c>
      <c r="K176" s="4">
        <f t="shared" si="35"/>
        <v>12</v>
      </c>
      <c r="L176">
        <f t="shared" si="37"/>
        <v>17</v>
      </c>
      <c r="M176" t="str">
        <f>LEFT(B176,L176-2)</f>
        <v>TLS_SRP_SHA_RSA</v>
      </c>
      <c r="N176" t="str">
        <f t="shared" si="30"/>
        <v>static const SSLCipherSuite Cipher175 = SSLCipherSuite(0xC021, SSL_KEYX_SRP, SSL_AUTH_RSA, SSL_SYM_AES_256_CBC, SSL_HASH_SHA, "TLS_SRP_SHA_RSA_WITH_AES_256_CBC_SHA");</v>
      </c>
      <c r="O176" t="str">
        <f t="shared" si="31"/>
        <v>result[0xC021] = (SSLCipherSuite*)&amp;Cipher175;</v>
      </c>
      <c r="P176" t="str">
        <f t="shared" si="32"/>
        <v>result["TLS_SRP_SHA_RSA_WITH_AES_256_CBC_SHA"] = (SSLCipherSuite*)&amp;Cipher175;</v>
      </c>
    </row>
    <row r="177" spans="1:16" ht="15.75">
      <c r="A177" s="1" t="s">
        <v>367</v>
      </c>
      <c r="B177" s="2" t="s">
        <v>368</v>
      </c>
      <c r="C177" s="3" t="s">
        <v>352</v>
      </c>
      <c r="D177" t="str">
        <f t="shared" si="26"/>
        <v>0xC022</v>
      </c>
      <c r="E177" t="str">
        <f>MID(B177,I177+1,J177-I177-1)</f>
        <v>SRP</v>
      </c>
      <c r="F177" t="str">
        <f t="shared" si="36"/>
        <v>DSS</v>
      </c>
      <c r="G177" t="s">
        <v>688</v>
      </c>
      <c r="H177" t="str">
        <f t="shared" si="28"/>
        <v>SHA</v>
      </c>
      <c r="I177" s="4">
        <f t="shared" si="33"/>
        <v>4</v>
      </c>
      <c r="J177" s="4">
        <f t="shared" si="34"/>
        <v>8</v>
      </c>
      <c r="K177" s="4">
        <f t="shared" si="35"/>
        <v>12</v>
      </c>
      <c r="L177">
        <f t="shared" si="37"/>
        <v>17</v>
      </c>
      <c r="M177" t="str">
        <f>LEFT(B177,L177-2)</f>
        <v>TLS_SRP_SHA_DSS</v>
      </c>
      <c r="N177" t="str">
        <f t="shared" si="30"/>
        <v>static const SSLCipherSuite Cipher176 = SSLCipherSuite(0xC022, SSL_KEYX_SRP, SSL_AUTH_DSS, SSL_SYM_AES_256_CBC, SSL_HASH_SHA, "TLS_SRP_SHA_DSS_WITH_AES_256_CBC_SHA");</v>
      </c>
      <c r="O177" t="str">
        <f t="shared" si="31"/>
        <v>result[0xC022] = (SSLCipherSuite*)&amp;Cipher176;</v>
      </c>
      <c r="P177" t="str">
        <f t="shared" si="32"/>
        <v>result["TLS_SRP_SHA_DSS_WITH_AES_256_CBC_SHA"] = (SSLCipherSuite*)&amp;Cipher176;</v>
      </c>
    </row>
    <row r="178" spans="1:16" ht="15.75">
      <c r="A178" s="1" t="s">
        <v>369</v>
      </c>
      <c r="B178" s="2" t="s">
        <v>370</v>
      </c>
      <c r="C178" s="3" t="s">
        <v>371</v>
      </c>
      <c r="D178" t="str">
        <f t="shared" si="26"/>
        <v>0xC023</v>
      </c>
      <c r="E178" t="str">
        <f>MID(B178,I178+1,J178-I178-1)</f>
        <v>ECDHE</v>
      </c>
      <c r="F178" t="str">
        <f t="shared" si="36"/>
        <v>ECDSA</v>
      </c>
      <c r="G178" t="str">
        <f>MID(B178,SEARCH("WITH",B178)+4+1,SEARCH(H178,B178)-SEARCH("WITH",B178)-6)</f>
        <v>AES_128_CBC</v>
      </c>
      <c r="H178" t="str">
        <f t="shared" si="28"/>
        <v>SHA256</v>
      </c>
      <c r="I178" s="4">
        <f t="shared" si="33"/>
        <v>4</v>
      </c>
      <c r="J178" s="4">
        <f t="shared" si="34"/>
        <v>10</v>
      </c>
      <c r="K178" s="4">
        <f t="shared" si="35"/>
        <v>16</v>
      </c>
      <c r="L178">
        <f t="shared" si="37"/>
        <v>17</v>
      </c>
      <c r="M178" t="str">
        <f>LEFT(B178,L178-2)</f>
        <v>TLS_ECDHE_ECDSA</v>
      </c>
      <c r="N178" t="str">
        <f t="shared" si="30"/>
        <v>static const SSLCipherSuite Cipher177 = SSLCipherSuite(0xC023, SSL_KEYX_ECDHE, SSL_AUTH_ECDSA, SSL_SYM_AES_128_CBC, SSL_HASH_SHA256, "TLS_ECDHE_ECDSA_WITH_AES_128_CBC_SHA256");</v>
      </c>
      <c r="O178" t="str">
        <f t="shared" si="31"/>
        <v>result[0xC023] = (SSLCipherSuite*)&amp;Cipher177;</v>
      </c>
      <c r="P178" t="str">
        <f t="shared" si="32"/>
        <v>result["TLS_ECDHE_ECDSA_WITH_AES_128_CBC_SHA256"] = (SSLCipherSuite*)&amp;Cipher177;</v>
      </c>
    </row>
    <row r="179" spans="1:16" ht="15.75">
      <c r="A179" s="1" t="s">
        <v>372</v>
      </c>
      <c r="B179" s="2" t="s">
        <v>373</v>
      </c>
      <c r="C179" s="3" t="s">
        <v>371</v>
      </c>
      <c r="D179" t="str">
        <f t="shared" si="26"/>
        <v>0xC024</v>
      </c>
      <c r="E179" t="str">
        <f>MID(B179,I179+1,J179-I179-1)</f>
        <v>ECDHE</v>
      </c>
      <c r="F179" t="str">
        <f t="shared" si="36"/>
        <v>ECDSA</v>
      </c>
      <c r="G179" t="str">
        <f>MID(B179,SEARCH("WITH",B179)+4+1,SEARCH(H179,B179)-SEARCH("WITH",B179)-6)</f>
        <v>AES_256_CBC</v>
      </c>
      <c r="H179" t="str">
        <f t="shared" si="28"/>
        <v>SHA384</v>
      </c>
      <c r="I179" s="4">
        <f t="shared" si="33"/>
        <v>4</v>
      </c>
      <c r="J179" s="4">
        <f t="shared" si="34"/>
        <v>10</v>
      </c>
      <c r="K179" s="4">
        <f t="shared" si="35"/>
        <v>16</v>
      </c>
      <c r="L179">
        <f t="shared" si="37"/>
        <v>17</v>
      </c>
      <c r="M179" t="str">
        <f>LEFT(B179,L179-2)</f>
        <v>TLS_ECDHE_ECDSA</v>
      </c>
      <c r="N179" t="str">
        <f t="shared" si="30"/>
        <v>static const SSLCipherSuite Cipher178 = SSLCipherSuite(0xC024, SSL_KEYX_ECDHE, SSL_AUTH_ECDSA, SSL_SYM_AES_256_CBC, SSL_HASH_SHA384, "TLS_ECDHE_ECDSA_WITH_AES_256_CBC_SHA384");</v>
      </c>
      <c r="O179" t="str">
        <f t="shared" si="31"/>
        <v>result[0xC024] = (SSLCipherSuite*)&amp;Cipher178;</v>
      </c>
      <c r="P179" t="str">
        <f t="shared" si="32"/>
        <v>result["TLS_ECDHE_ECDSA_WITH_AES_256_CBC_SHA384"] = (SSLCipherSuite*)&amp;Cipher178;</v>
      </c>
    </row>
    <row r="180" spans="1:16" ht="15.75">
      <c r="A180" s="1" t="s">
        <v>374</v>
      </c>
      <c r="B180" s="2" t="s">
        <v>375</v>
      </c>
      <c r="C180" s="3" t="s">
        <v>371</v>
      </c>
      <c r="D180" t="str">
        <f t="shared" si="26"/>
        <v>0xC025</v>
      </c>
      <c r="E180" t="str">
        <f>MID(B180,I180+1,J180-I180-1)</f>
        <v>ECDH</v>
      </c>
      <c r="F180" t="str">
        <f t="shared" si="36"/>
        <v>ECDSA</v>
      </c>
      <c r="G180" t="str">
        <f>MID(B180,SEARCH("WITH",B180)+4+1,SEARCH(H180,B180)-SEARCH("WITH",B180)-6)</f>
        <v>AES_128_CBC</v>
      </c>
      <c r="H180" t="str">
        <f t="shared" si="28"/>
        <v>SHA256</v>
      </c>
      <c r="I180" s="4">
        <f t="shared" si="33"/>
        <v>4</v>
      </c>
      <c r="J180" s="4">
        <f t="shared" si="34"/>
        <v>9</v>
      </c>
      <c r="K180" s="4">
        <f t="shared" si="35"/>
        <v>15</v>
      </c>
      <c r="L180">
        <f t="shared" si="37"/>
        <v>16</v>
      </c>
      <c r="M180" t="str">
        <f>LEFT(B180,L180-2)</f>
        <v>TLS_ECDH_ECDSA</v>
      </c>
      <c r="N180" t="str">
        <f t="shared" si="30"/>
        <v>static const SSLCipherSuite Cipher179 = SSLCipherSuite(0xC025, SSL_KEYX_ECDH, SSL_AUTH_ECDSA, SSL_SYM_AES_128_CBC, SSL_HASH_SHA256, "TLS_ECDH_ECDSA_WITH_AES_128_CBC_SHA256");</v>
      </c>
      <c r="O180" t="str">
        <f t="shared" si="31"/>
        <v>result[0xC025] = (SSLCipherSuite*)&amp;Cipher179;</v>
      </c>
      <c r="P180" t="str">
        <f t="shared" si="32"/>
        <v>result["TLS_ECDH_ECDSA_WITH_AES_128_CBC_SHA256"] = (SSLCipherSuite*)&amp;Cipher179;</v>
      </c>
    </row>
    <row r="181" spans="1:16" ht="15.75">
      <c r="A181" s="1" t="s">
        <v>376</v>
      </c>
      <c r="B181" s="2" t="s">
        <v>377</v>
      </c>
      <c r="C181" s="3" t="s">
        <v>371</v>
      </c>
      <c r="D181" t="str">
        <f t="shared" si="26"/>
        <v>0xC026</v>
      </c>
      <c r="E181" t="str">
        <f>MID(B181,I181+1,J181-I181-1)</f>
        <v>ECDH</v>
      </c>
      <c r="F181" t="str">
        <f t="shared" si="36"/>
        <v>ECDSA</v>
      </c>
      <c r="G181" t="str">
        <f>MID(B181,SEARCH("WITH",B181)+4+1,SEARCH(H181,B181)-SEARCH("WITH",B181)-6)</f>
        <v>AES_256_CBC</v>
      </c>
      <c r="H181" t="str">
        <f t="shared" si="28"/>
        <v>SHA384</v>
      </c>
      <c r="I181" s="4">
        <f t="shared" si="33"/>
        <v>4</v>
      </c>
      <c r="J181" s="4">
        <f t="shared" si="34"/>
        <v>9</v>
      </c>
      <c r="K181" s="4">
        <f t="shared" si="35"/>
        <v>15</v>
      </c>
      <c r="L181">
        <f t="shared" si="37"/>
        <v>16</v>
      </c>
      <c r="M181" t="str">
        <f>LEFT(B181,L181-2)</f>
        <v>TLS_ECDH_ECDSA</v>
      </c>
      <c r="N181" t="str">
        <f t="shared" si="30"/>
        <v>static const SSLCipherSuite Cipher180 = SSLCipherSuite(0xC026, SSL_KEYX_ECDH, SSL_AUTH_ECDSA, SSL_SYM_AES_256_CBC, SSL_HASH_SHA384, "TLS_ECDH_ECDSA_WITH_AES_256_CBC_SHA384");</v>
      </c>
      <c r="O181" t="str">
        <f t="shared" si="31"/>
        <v>result[0xC026] = (SSLCipherSuite*)&amp;Cipher180;</v>
      </c>
      <c r="P181" t="str">
        <f t="shared" si="32"/>
        <v>result["TLS_ECDH_ECDSA_WITH_AES_256_CBC_SHA384"] = (SSLCipherSuite*)&amp;Cipher180;</v>
      </c>
    </row>
    <row r="182" spans="1:16" ht="15.75">
      <c r="A182" s="1" t="s">
        <v>378</v>
      </c>
      <c r="B182" s="2" t="s">
        <v>379</v>
      </c>
      <c r="C182" s="3" t="s">
        <v>371</v>
      </c>
      <c r="D182" t="str">
        <f t="shared" si="26"/>
        <v>0xC027</v>
      </c>
      <c r="E182" t="str">
        <f>MID(B182,I182+1,J182-I182-1)</f>
        <v>ECDHE</v>
      </c>
      <c r="F182" t="str">
        <f t="shared" si="36"/>
        <v>RSA</v>
      </c>
      <c r="G182" t="str">
        <f>MID(B182,SEARCH("WITH",B182)+4+1,SEARCH(H182,B182)-SEARCH("WITH",B182)-6)</f>
        <v>AES_128_CBC</v>
      </c>
      <c r="H182" t="str">
        <f t="shared" si="28"/>
        <v>SHA256</v>
      </c>
      <c r="I182" s="4">
        <f t="shared" si="33"/>
        <v>4</v>
      </c>
      <c r="J182" s="4">
        <f t="shared" si="34"/>
        <v>10</v>
      </c>
      <c r="K182" s="4">
        <f t="shared" si="35"/>
        <v>14</v>
      </c>
      <c r="L182">
        <f t="shared" si="37"/>
        <v>15</v>
      </c>
      <c r="M182" t="str">
        <f>LEFT(B182,L182-2)</f>
        <v>TLS_ECDHE_RSA</v>
      </c>
      <c r="N182" t="str">
        <f t="shared" si="30"/>
        <v>static const SSLCipherSuite Cipher181 = SSLCipherSuite(0xC027, SSL_KEYX_ECDHE, SSL_AUTH_RSA, SSL_SYM_AES_128_CBC, SSL_HASH_SHA256, "TLS_ECDHE_RSA_WITH_AES_128_CBC_SHA256");</v>
      </c>
      <c r="O182" t="str">
        <f t="shared" si="31"/>
        <v>result[0xC027] = (SSLCipherSuite*)&amp;Cipher181;</v>
      </c>
      <c r="P182" t="str">
        <f t="shared" si="32"/>
        <v>result["TLS_ECDHE_RSA_WITH_AES_128_CBC_SHA256"] = (SSLCipherSuite*)&amp;Cipher181;</v>
      </c>
    </row>
    <row r="183" spans="1:16" ht="15.75">
      <c r="A183" s="1" t="s">
        <v>380</v>
      </c>
      <c r="B183" s="2" t="s">
        <v>381</v>
      </c>
      <c r="C183" s="3" t="s">
        <v>371</v>
      </c>
      <c r="D183" t="str">
        <f t="shared" si="26"/>
        <v>0xC028</v>
      </c>
      <c r="E183" t="str">
        <f>MID(B183,I183+1,J183-I183-1)</f>
        <v>ECDHE</v>
      </c>
      <c r="F183" t="str">
        <f t="shared" si="36"/>
        <v>RSA</v>
      </c>
      <c r="G183" t="str">
        <f>MID(B183,SEARCH("WITH",B183)+4+1,SEARCH(H183,B183)-SEARCH("WITH",B183)-6)</f>
        <v>AES_256_CBC</v>
      </c>
      <c r="H183" t="str">
        <f t="shared" si="28"/>
        <v>SHA384</v>
      </c>
      <c r="I183" s="4">
        <f t="shared" si="33"/>
        <v>4</v>
      </c>
      <c r="J183" s="4">
        <f t="shared" si="34"/>
        <v>10</v>
      </c>
      <c r="K183" s="4">
        <f t="shared" si="35"/>
        <v>14</v>
      </c>
      <c r="L183">
        <f t="shared" si="37"/>
        <v>15</v>
      </c>
      <c r="M183" t="str">
        <f>LEFT(B183,L183-2)</f>
        <v>TLS_ECDHE_RSA</v>
      </c>
      <c r="N183" t="str">
        <f t="shared" si="30"/>
        <v>static const SSLCipherSuite Cipher182 = SSLCipherSuite(0xC028, SSL_KEYX_ECDHE, SSL_AUTH_RSA, SSL_SYM_AES_256_CBC, SSL_HASH_SHA384, "TLS_ECDHE_RSA_WITH_AES_256_CBC_SHA384");</v>
      </c>
      <c r="O183" t="str">
        <f t="shared" si="31"/>
        <v>result[0xC028] = (SSLCipherSuite*)&amp;Cipher182;</v>
      </c>
      <c r="P183" t="str">
        <f t="shared" si="32"/>
        <v>result["TLS_ECDHE_RSA_WITH_AES_256_CBC_SHA384"] = (SSLCipherSuite*)&amp;Cipher182;</v>
      </c>
    </row>
    <row r="184" spans="1:16" ht="15.75">
      <c r="A184" s="1" t="s">
        <v>382</v>
      </c>
      <c r="B184" s="2" t="s">
        <v>383</v>
      </c>
      <c r="C184" s="3" t="s">
        <v>371</v>
      </c>
      <c r="D184" t="str">
        <f t="shared" si="26"/>
        <v>0xC029</v>
      </c>
      <c r="E184" t="str">
        <f>MID(B184,I184+1,J184-I184-1)</f>
        <v>ECDH</v>
      </c>
      <c r="F184" t="str">
        <f t="shared" si="36"/>
        <v>RSA</v>
      </c>
      <c r="G184" t="str">
        <f>MID(B184,SEARCH("WITH",B184)+4+1,SEARCH(H184,B184)-SEARCH("WITH",B184)-6)</f>
        <v>AES_128_CBC</v>
      </c>
      <c r="H184" t="str">
        <f t="shared" si="28"/>
        <v>SHA256</v>
      </c>
      <c r="I184" s="4">
        <f t="shared" si="33"/>
        <v>4</v>
      </c>
      <c r="J184" s="4">
        <f t="shared" si="34"/>
        <v>9</v>
      </c>
      <c r="K184" s="4">
        <f t="shared" si="35"/>
        <v>13</v>
      </c>
      <c r="L184">
        <f t="shared" si="37"/>
        <v>14</v>
      </c>
      <c r="M184" t="str">
        <f>LEFT(B184,L184-2)</f>
        <v>TLS_ECDH_RSA</v>
      </c>
      <c r="N184" t="str">
        <f t="shared" si="30"/>
        <v>static const SSLCipherSuite Cipher183 = SSLCipherSuite(0xC029, SSL_KEYX_ECDH, SSL_AUTH_RSA, SSL_SYM_AES_128_CBC, SSL_HASH_SHA256, "TLS_ECDH_RSA_WITH_AES_128_CBC_SHA256");</v>
      </c>
      <c r="O184" t="str">
        <f t="shared" si="31"/>
        <v>result[0xC029] = (SSLCipherSuite*)&amp;Cipher183;</v>
      </c>
      <c r="P184" t="str">
        <f t="shared" si="32"/>
        <v>result["TLS_ECDH_RSA_WITH_AES_128_CBC_SHA256"] = (SSLCipherSuite*)&amp;Cipher183;</v>
      </c>
    </row>
    <row r="185" spans="1:16" ht="15.75">
      <c r="A185" s="1" t="s">
        <v>384</v>
      </c>
      <c r="B185" s="2" t="s">
        <v>385</v>
      </c>
      <c r="C185" s="3" t="s">
        <v>371</v>
      </c>
      <c r="D185" t="str">
        <f t="shared" si="26"/>
        <v>0xC02A</v>
      </c>
      <c r="E185" t="str">
        <f>MID(B185,I185+1,J185-I185-1)</f>
        <v>ECDH</v>
      </c>
      <c r="F185" t="str">
        <f t="shared" si="36"/>
        <v>RSA</v>
      </c>
      <c r="G185" t="str">
        <f>MID(B185,SEARCH("WITH",B185)+4+1,SEARCH(H185,B185)-SEARCH("WITH",B185)-6)</f>
        <v>AES_256_CBC</v>
      </c>
      <c r="H185" t="str">
        <f t="shared" si="28"/>
        <v>SHA384</v>
      </c>
      <c r="I185" s="4">
        <f t="shared" si="33"/>
        <v>4</v>
      </c>
      <c r="J185" s="4">
        <f t="shared" si="34"/>
        <v>9</v>
      </c>
      <c r="K185" s="4">
        <f t="shared" si="35"/>
        <v>13</v>
      </c>
      <c r="L185">
        <f t="shared" si="37"/>
        <v>14</v>
      </c>
      <c r="M185" t="str">
        <f>LEFT(B185,L185-2)</f>
        <v>TLS_ECDH_RSA</v>
      </c>
      <c r="N185" t="str">
        <f t="shared" si="30"/>
        <v>static const SSLCipherSuite Cipher184 = SSLCipherSuite(0xC02A, SSL_KEYX_ECDH, SSL_AUTH_RSA, SSL_SYM_AES_256_CBC, SSL_HASH_SHA384, "TLS_ECDH_RSA_WITH_AES_256_CBC_SHA384");</v>
      </c>
      <c r="O185" t="str">
        <f t="shared" si="31"/>
        <v>result[0xC02A] = (SSLCipherSuite*)&amp;Cipher184;</v>
      </c>
      <c r="P185" t="str">
        <f t="shared" si="32"/>
        <v>result["TLS_ECDH_RSA_WITH_AES_256_CBC_SHA384"] = (SSLCipherSuite*)&amp;Cipher184;</v>
      </c>
    </row>
    <row r="186" spans="1:16" ht="15.75">
      <c r="A186" s="1" t="s">
        <v>386</v>
      </c>
      <c r="B186" s="2" t="s">
        <v>387</v>
      </c>
      <c r="C186" s="3" t="s">
        <v>371</v>
      </c>
      <c r="D186" t="str">
        <f t="shared" si="26"/>
        <v>0xC02B</v>
      </c>
      <c r="E186" t="str">
        <f>MID(B186,I186+1,J186-I186-1)</f>
        <v>ECDHE</v>
      </c>
      <c r="F186" t="str">
        <f t="shared" si="36"/>
        <v>ECDSA</v>
      </c>
      <c r="G186" t="str">
        <f>MID(B186,SEARCH("WITH",B186)+4+1,SEARCH(H186,B186)-SEARCH("WITH",B186)-6)</f>
        <v>AES_128_GCM</v>
      </c>
      <c r="H186" t="str">
        <f t="shared" si="28"/>
        <v>SHA256</v>
      </c>
      <c r="I186" s="4">
        <f t="shared" si="33"/>
        <v>4</v>
      </c>
      <c r="J186" s="4">
        <f t="shared" si="34"/>
        <v>10</v>
      </c>
      <c r="K186" s="4">
        <f t="shared" si="35"/>
        <v>16</v>
      </c>
      <c r="L186">
        <f t="shared" si="37"/>
        <v>17</v>
      </c>
      <c r="M186" t="str">
        <f>LEFT(B186,L186-2)</f>
        <v>TLS_ECDHE_ECDSA</v>
      </c>
      <c r="N186" t="str">
        <f t="shared" si="30"/>
        <v>static const SSLCipherSuite Cipher185 = SSLCipherSuite(0xC02B, SSL_KEYX_ECDHE, SSL_AUTH_ECDSA, SSL_SYM_AES_128_GCM, SSL_HASH_SHA256, "TLS_ECDHE_ECDSA_WITH_AES_128_GCM_SHA256");</v>
      </c>
      <c r="O186" t="str">
        <f t="shared" si="31"/>
        <v>result[0xC02B] = (SSLCipherSuite*)&amp;Cipher185;</v>
      </c>
      <c r="P186" t="str">
        <f t="shared" si="32"/>
        <v>result["TLS_ECDHE_ECDSA_WITH_AES_128_GCM_SHA256"] = (SSLCipherSuite*)&amp;Cipher185;</v>
      </c>
    </row>
    <row r="187" spans="1:16" ht="15.75">
      <c r="A187" s="1" t="s">
        <v>388</v>
      </c>
      <c r="B187" s="2" t="s">
        <v>389</v>
      </c>
      <c r="C187" s="3" t="s">
        <v>371</v>
      </c>
      <c r="D187" t="str">
        <f t="shared" si="26"/>
        <v>0xC02C</v>
      </c>
      <c r="E187" t="str">
        <f>MID(B187,I187+1,J187-I187-1)</f>
        <v>ECDHE</v>
      </c>
      <c r="F187" t="str">
        <f t="shared" si="36"/>
        <v>ECDSA</v>
      </c>
      <c r="G187" t="str">
        <f>MID(B187,SEARCH("WITH",B187)+4+1,SEARCH(H187,B187)-SEARCH("WITH",B187)-6)</f>
        <v>AES_256_GCM</v>
      </c>
      <c r="H187" t="str">
        <f t="shared" si="28"/>
        <v>SHA384</v>
      </c>
      <c r="I187" s="4">
        <f t="shared" si="33"/>
        <v>4</v>
      </c>
      <c r="J187" s="4">
        <f t="shared" si="34"/>
        <v>10</v>
      </c>
      <c r="K187" s="4">
        <f t="shared" si="35"/>
        <v>16</v>
      </c>
      <c r="L187">
        <f t="shared" si="37"/>
        <v>17</v>
      </c>
      <c r="M187" t="str">
        <f>LEFT(B187,L187-2)</f>
        <v>TLS_ECDHE_ECDSA</v>
      </c>
      <c r="N187" t="str">
        <f t="shared" si="30"/>
        <v>static const SSLCipherSuite Cipher186 = SSLCipherSuite(0xC02C, SSL_KEYX_ECDHE, SSL_AUTH_ECDSA, SSL_SYM_AES_256_GCM, SSL_HASH_SHA384, "TLS_ECDHE_ECDSA_WITH_AES_256_GCM_SHA384");</v>
      </c>
      <c r="O187" t="str">
        <f t="shared" si="31"/>
        <v>result[0xC02C] = (SSLCipherSuite*)&amp;Cipher186;</v>
      </c>
      <c r="P187" t="str">
        <f t="shared" si="32"/>
        <v>result["TLS_ECDHE_ECDSA_WITH_AES_256_GCM_SHA384"] = (SSLCipherSuite*)&amp;Cipher186;</v>
      </c>
    </row>
    <row r="188" spans="1:16" ht="15.75">
      <c r="A188" s="1" t="s">
        <v>390</v>
      </c>
      <c r="B188" s="2" t="s">
        <v>391</v>
      </c>
      <c r="C188" s="3" t="s">
        <v>371</v>
      </c>
      <c r="D188" t="str">
        <f t="shared" si="26"/>
        <v>0xC02D</v>
      </c>
      <c r="E188" t="str">
        <f>MID(B188,I188+1,J188-I188-1)</f>
        <v>ECDH</v>
      </c>
      <c r="F188" t="str">
        <f t="shared" si="36"/>
        <v>ECDSA</v>
      </c>
      <c r="G188" t="str">
        <f>MID(B188,SEARCH("WITH",B188)+4+1,SEARCH(H188,B188)-SEARCH("WITH",B188)-6)</f>
        <v>AES_128_GCM</v>
      </c>
      <c r="H188" t="str">
        <f t="shared" si="28"/>
        <v>SHA256</v>
      </c>
      <c r="I188" s="4">
        <f t="shared" si="33"/>
        <v>4</v>
      </c>
      <c r="J188" s="4">
        <f t="shared" si="34"/>
        <v>9</v>
      </c>
      <c r="K188" s="4">
        <f t="shared" si="35"/>
        <v>15</v>
      </c>
      <c r="L188">
        <f t="shared" si="37"/>
        <v>16</v>
      </c>
      <c r="M188" t="str">
        <f>LEFT(B188,L188-2)</f>
        <v>TLS_ECDH_ECDSA</v>
      </c>
      <c r="N188" t="str">
        <f t="shared" si="30"/>
        <v>static const SSLCipherSuite Cipher187 = SSLCipherSuite(0xC02D, SSL_KEYX_ECDH, SSL_AUTH_ECDSA, SSL_SYM_AES_128_GCM, SSL_HASH_SHA256, "TLS_ECDH_ECDSA_WITH_AES_128_GCM_SHA256");</v>
      </c>
      <c r="O188" t="str">
        <f t="shared" si="31"/>
        <v>result[0xC02D] = (SSLCipherSuite*)&amp;Cipher187;</v>
      </c>
      <c r="P188" t="str">
        <f t="shared" si="32"/>
        <v>result["TLS_ECDH_ECDSA_WITH_AES_128_GCM_SHA256"] = (SSLCipherSuite*)&amp;Cipher187;</v>
      </c>
    </row>
    <row r="189" spans="1:16" ht="15.75">
      <c r="A189" s="1" t="s">
        <v>392</v>
      </c>
      <c r="B189" s="2" t="s">
        <v>393</v>
      </c>
      <c r="C189" s="3" t="s">
        <v>371</v>
      </c>
      <c r="D189" t="str">
        <f t="shared" si="26"/>
        <v>0xC02E</v>
      </c>
      <c r="E189" t="str">
        <f>MID(B189,I189+1,J189-I189-1)</f>
        <v>ECDH</v>
      </c>
      <c r="F189" t="str">
        <f t="shared" si="36"/>
        <v>ECDSA</v>
      </c>
      <c r="G189" t="str">
        <f>MID(B189,SEARCH("WITH",B189)+4+1,SEARCH(H189,B189)-SEARCH("WITH",B189)-6)</f>
        <v>AES_256_GCM</v>
      </c>
      <c r="H189" t="str">
        <f t="shared" si="28"/>
        <v>SHA384</v>
      </c>
      <c r="I189" s="4">
        <f t="shared" si="33"/>
        <v>4</v>
      </c>
      <c r="J189" s="4">
        <f t="shared" si="34"/>
        <v>9</v>
      </c>
      <c r="K189" s="4">
        <f t="shared" si="35"/>
        <v>15</v>
      </c>
      <c r="L189">
        <f t="shared" si="37"/>
        <v>16</v>
      </c>
      <c r="M189" t="str">
        <f>LEFT(B189,L189-2)</f>
        <v>TLS_ECDH_ECDSA</v>
      </c>
      <c r="N189" t="str">
        <f t="shared" si="30"/>
        <v>static const SSLCipherSuite Cipher188 = SSLCipherSuite(0xC02E, SSL_KEYX_ECDH, SSL_AUTH_ECDSA, SSL_SYM_AES_256_GCM, SSL_HASH_SHA384, "TLS_ECDH_ECDSA_WITH_AES_256_GCM_SHA384");</v>
      </c>
      <c r="O189" t="str">
        <f t="shared" si="31"/>
        <v>result[0xC02E] = (SSLCipherSuite*)&amp;Cipher188;</v>
      </c>
      <c r="P189" t="str">
        <f t="shared" si="32"/>
        <v>result["TLS_ECDH_ECDSA_WITH_AES_256_GCM_SHA384"] = (SSLCipherSuite*)&amp;Cipher188;</v>
      </c>
    </row>
    <row r="190" spans="1:16" ht="15.75">
      <c r="A190" s="1" t="s">
        <v>394</v>
      </c>
      <c r="B190" s="2" t="s">
        <v>395</v>
      </c>
      <c r="C190" s="3" t="s">
        <v>371</v>
      </c>
      <c r="D190" t="str">
        <f t="shared" si="26"/>
        <v>0xC02F</v>
      </c>
      <c r="E190" t="str">
        <f>MID(B190,I190+1,J190-I190-1)</f>
        <v>ECDHE</v>
      </c>
      <c r="F190" t="str">
        <f t="shared" si="36"/>
        <v>RSA</v>
      </c>
      <c r="G190" t="str">
        <f>MID(B190,SEARCH("WITH",B190)+4+1,SEARCH(H190,B190)-SEARCH("WITH",B190)-6)</f>
        <v>AES_128_GCM</v>
      </c>
      <c r="H190" t="str">
        <f t="shared" si="28"/>
        <v>SHA256</v>
      </c>
      <c r="I190" s="4">
        <f t="shared" si="33"/>
        <v>4</v>
      </c>
      <c r="J190" s="4">
        <f t="shared" si="34"/>
        <v>10</v>
      </c>
      <c r="K190" s="4">
        <f t="shared" si="35"/>
        <v>14</v>
      </c>
      <c r="L190">
        <f t="shared" si="37"/>
        <v>15</v>
      </c>
      <c r="M190" t="str">
        <f>LEFT(B190,L190-2)</f>
        <v>TLS_ECDHE_RSA</v>
      </c>
      <c r="N190" t="str">
        <f t="shared" si="30"/>
        <v>static const SSLCipherSuite Cipher189 = SSLCipherSuite(0xC02F, SSL_KEYX_ECDHE, SSL_AUTH_RSA, SSL_SYM_AES_128_GCM, SSL_HASH_SHA256, "TLS_ECDHE_RSA_WITH_AES_128_GCM_SHA256");</v>
      </c>
      <c r="O190" t="str">
        <f t="shared" si="31"/>
        <v>result[0xC02F] = (SSLCipherSuite*)&amp;Cipher189;</v>
      </c>
      <c r="P190" t="str">
        <f t="shared" si="32"/>
        <v>result["TLS_ECDHE_RSA_WITH_AES_128_GCM_SHA256"] = (SSLCipherSuite*)&amp;Cipher189;</v>
      </c>
    </row>
    <row r="191" spans="1:16" ht="15.75">
      <c r="A191" s="1" t="s">
        <v>396</v>
      </c>
      <c r="B191" s="2" t="s">
        <v>397</v>
      </c>
      <c r="C191" s="3" t="s">
        <v>371</v>
      </c>
      <c r="D191" t="str">
        <f t="shared" si="26"/>
        <v>0xC030</v>
      </c>
      <c r="E191" t="str">
        <f>MID(B191,I191+1,J191-I191-1)</f>
        <v>ECDHE</v>
      </c>
      <c r="F191" t="str">
        <f t="shared" si="36"/>
        <v>RSA</v>
      </c>
      <c r="G191" t="str">
        <f>MID(B191,SEARCH("WITH",B191)+4+1,SEARCH(H191,B191)-SEARCH("WITH",B191)-6)</f>
        <v>AES_256_GCM</v>
      </c>
      <c r="H191" t="str">
        <f t="shared" si="28"/>
        <v>SHA384</v>
      </c>
      <c r="I191" s="4">
        <f t="shared" si="33"/>
        <v>4</v>
      </c>
      <c r="J191" s="4">
        <f t="shared" si="34"/>
        <v>10</v>
      </c>
      <c r="K191" s="4">
        <f t="shared" si="35"/>
        <v>14</v>
      </c>
      <c r="L191">
        <f t="shared" si="37"/>
        <v>15</v>
      </c>
      <c r="M191" t="str">
        <f>LEFT(B191,L191-2)</f>
        <v>TLS_ECDHE_RSA</v>
      </c>
      <c r="N191" t="str">
        <f t="shared" si="30"/>
        <v>static const SSLCipherSuite Cipher190 = SSLCipherSuite(0xC030, SSL_KEYX_ECDHE, SSL_AUTH_RSA, SSL_SYM_AES_256_GCM, SSL_HASH_SHA384, "TLS_ECDHE_RSA_WITH_AES_256_GCM_SHA384");</v>
      </c>
      <c r="O191" t="str">
        <f t="shared" si="31"/>
        <v>result[0xC030] = (SSLCipherSuite*)&amp;Cipher190;</v>
      </c>
      <c r="P191" t="str">
        <f t="shared" si="32"/>
        <v>result["TLS_ECDHE_RSA_WITH_AES_256_GCM_SHA384"] = (SSLCipherSuite*)&amp;Cipher190;</v>
      </c>
    </row>
    <row r="192" spans="1:16" ht="15.75">
      <c r="A192" s="1" t="s">
        <v>398</v>
      </c>
      <c r="B192" s="2" t="s">
        <v>399</v>
      </c>
      <c r="C192" s="3" t="s">
        <v>371</v>
      </c>
      <c r="D192" t="str">
        <f t="shared" si="26"/>
        <v>0xC031</v>
      </c>
      <c r="E192" t="str">
        <f>MID(B192,I192+1,J192-I192-1)</f>
        <v>ECDH</v>
      </c>
      <c r="F192" t="str">
        <f t="shared" si="36"/>
        <v>RSA</v>
      </c>
      <c r="G192" t="str">
        <f>MID(B192,SEARCH("WITH",B192)+4+1,SEARCH(H192,B192)-SEARCH("WITH",B192)-6)</f>
        <v>AES_128_GCM</v>
      </c>
      <c r="H192" t="str">
        <f t="shared" si="28"/>
        <v>SHA256</v>
      </c>
      <c r="I192" s="4">
        <f t="shared" si="33"/>
        <v>4</v>
      </c>
      <c r="J192" s="4">
        <f t="shared" si="34"/>
        <v>9</v>
      </c>
      <c r="K192" s="4">
        <f t="shared" si="35"/>
        <v>13</v>
      </c>
      <c r="L192">
        <f t="shared" si="37"/>
        <v>14</v>
      </c>
      <c r="M192" t="str">
        <f>LEFT(B192,L192-2)</f>
        <v>TLS_ECDH_RSA</v>
      </c>
      <c r="N192" t="str">
        <f t="shared" si="30"/>
        <v>static const SSLCipherSuite Cipher191 = SSLCipherSuite(0xC031, SSL_KEYX_ECDH, SSL_AUTH_RSA, SSL_SYM_AES_128_GCM, SSL_HASH_SHA256, "TLS_ECDH_RSA_WITH_AES_128_GCM_SHA256");</v>
      </c>
      <c r="O192" t="str">
        <f t="shared" si="31"/>
        <v>result[0xC031] = (SSLCipherSuite*)&amp;Cipher191;</v>
      </c>
      <c r="P192" t="str">
        <f t="shared" si="32"/>
        <v>result["TLS_ECDH_RSA_WITH_AES_128_GCM_SHA256"] = (SSLCipherSuite*)&amp;Cipher191;</v>
      </c>
    </row>
    <row r="193" spans="1:16" ht="15.75">
      <c r="A193" s="1" t="s">
        <v>400</v>
      </c>
      <c r="B193" s="2" t="s">
        <v>401</v>
      </c>
      <c r="C193" s="3" t="s">
        <v>371</v>
      </c>
      <c r="D193" t="str">
        <f t="shared" si="26"/>
        <v>0xC032</v>
      </c>
      <c r="E193" t="str">
        <f>MID(B193,I193+1,J193-I193-1)</f>
        <v>ECDH</v>
      </c>
      <c r="F193" t="str">
        <f t="shared" ref="F193:F256" si="38">RIGHT(M193,LEN(M193)-FIND("|",SUBSTITUTE(M193,"_","|",LEN(M193)-LEN(SUBSTITUTE(M193,"_","")))))</f>
        <v>RSA</v>
      </c>
      <c r="G193" t="str">
        <f>MID(B193,SEARCH("WITH",B193)+4+1,SEARCH(H193,B193)-SEARCH("WITH",B193)-6)</f>
        <v>AES_256_GCM</v>
      </c>
      <c r="H193" t="str">
        <f t="shared" si="28"/>
        <v>SHA384</v>
      </c>
      <c r="I193" s="4">
        <f t="shared" si="33"/>
        <v>4</v>
      </c>
      <c r="J193" s="4">
        <f t="shared" si="34"/>
        <v>9</v>
      </c>
      <c r="K193" s="4">
        <f t="shared" si="35"/>
        <v>13</v>
      </c>
      <c r="L193">
        <f t="shared" ref="L193:L256" si="39">FIND("WITH",B193,1)</f>
        <v>14</v>
      </c>
      <c r="M193" t="str">
        <f>LEFT(B193,L193-2)</f>
        <v>TLS_ECDH_RSA</v>
      </c>
      <c r="N193" t="str">
        <f t="shared" si="30"/>
        <v>static const SSLCipherSuite Cipher192 = SSLCipherSuite(0xC032, SSL_KEYX_ECDH, SSL_AUTH_RSA, SSL_SYM_AES_256_GCM, SSL_HASH_SHA384, "TLS_ECDH_RSA_WITH_AES_256_GCM_SHA384");</v>
      </c>
      <c r="O193" t="str">
        <f t="shared" si="31"/>
        <v>result[0xC032] = (SSLCipherSuite*)&amp;Cipher192;</v>
      </c>
      <c r="P193" t="str">
        <f t="shared" si="32"/>
        <v>result["TLS_ECDH_RSA_WITH_AES_256_GCM_SHA384"] = (SSLCipherSuite*)&amp;Cipher192;</v>
      </c>
    </row>
    <row r="194" spans="1:16" ht="15.75">
      <c r="A194" s="1" t="s">
        <v>402</v>
      </c>
      <c r="B194" s="2" t="s">
        <v>403</v>
      </c>
      <c r="C194" s="2" t="s">
        <v>404</v>
      </c>
      <c r="D194" t="str">
        <f t="shared" si="26"/>
        <v>0xC033</v>
      </c>
      <c r="E194" t="str">
        <f>MID(B194,I194+1,J194-I194-1)</f>
        <v>ECDHE</v>
      </c>
      <c r="F194" t="str">
        <f t="shared" si="38"/>
        <v>PSK</v>
      </c>
      <c r="G194" t="str">
        <f>MID(B194,SEARCH("WITH",B194)+4+1,SEARCH(H194,B194)-SEARCH("WITH",B194)-6)</f>
        <v>RC4_128</v>
      </c>
      <c r="H194" t="str">
        <f t="shared" si="28"/>
        <v>SHA</v>
      </c>
      <c r="I194" s="4">
        <f t="shared" si="33"/>
        <v>4</v>
      </c>
      <c r="J194" s="4">
        <f t="shared" si="34"/>
        <v>10</v>
      </c>
      <c r="K194" s="4">
        <f t="shared" si="35"/>
        <v>14</v>
      </c>
      <c r="L194">
        <f t="shared" si="39"/>
        <v>15</v>
      </c>
      <c r="M194" t="str">
        <f>LEFT(B194,L194-2)</f>
        <v>TLS_ECDHE_PSK</v>
      </c>
      <c r="N194" t="str">
        <f t="shared" si="30"/>
        <v>static const SSLCipherSuite Cipher193 = SSLCipherSuite(0xC033, SSL_KEYX_ECDHE, SSL_AUTH_PSK, SSL_SYM_RC4_128, SSL_HASH_SHA, "TLS_ECDHE_PSK_WITH_RC4_128_SHA");</v>
      </c>
      <c r="O194" t="str">
        <f t="shared" si="31"/>
        <v>result[0xC033] = (SSLCipherSuite*)&amp;Cipher193;</v>
      </c>
      <c r="P194" t="str">
        <f t="shared" si="32"/>
        <v>result["TLS_ECDHE_PSK_WITH_RC4_128_SHA"] = (SSLCipherSuite*)&amp;Cipher193;</v>
      </c>
    </row>
    <row r="195" spans="1:16" ht="15.75">
      <c r="A195" s="1" t="s">
        <v>405</v>
      </c>
      <c r="B195" s="2" t="s">
        <v>406</v>
      </c>
      <c r="C195" s="3" t="s">
        <v>407</v>
      </c>
      <c r="D195" t="str">
        <f t="shared" ref="D195:D258" si="40">"0x"&amp; SUBSTITUTE(SUBSTITUTE(A195, "0x", ""), ",", "")</f>
        <v>0xC034</v>
      </c>
      <c r="E195" t="str">
        <f>MID(B195,I195+1,J195-I195-1)</f>
        <v>ECDHE</v>
      </c>
      <c r="F195" t="str">
        <f t="shared" si="38"/>
        <v>PSK</v>
      </c>
      <c r="G195" t="str">
        <f>MID(B195,SEARCH("WITH",B195)+4+1,SEARCH(H195,B195)-SEARCH("WITH",B195)-6)</f>
        <v>3DES_EDE_CBC</v>
      </c>
      <c r="H195" t="str">
        <f t="shared" ref="H195:H258" si="41">RIGHT(B195,LEN(B195)-FIND("|",SUBSTITUTE(B195,"_","|",LEN(B195)-LEN(SUBSTITUTE(B195,"_","")))))</f>
        <v>SHA</v>
      </c>
      <c r="I195" s="4">
        <f t="shared" si="33"/>
        <v>4</v>
      </c>
      <c r="J195" s="4">
        <f t="shared" si="34"/>
        <v>10</v>
      </c>
      <c r="K195" s="4">
        <f t="shared" si="35"/>
        <v>14</v>
      </c>
      <c r="L195">
        <f t="shared" si="39"/>
        <v>15</v>
      </c>
      <c r="M195" t="str">
        <f>LEFT(B195,L195-2)</f>
        <v>TLS_ECDHE_PSK</v>
      </c>
      <c r="N195" t="str">
        <f t="shared" ref="N195:N258" si="42">"static const SSLCipherSuite Cipher" &amp; ROW()-1 &amp; " = SSLCipherSuite(" &amp; D195 &amp;", SSL_KEYX_" &amp; E195 &amp; ", SSL_AUTH_" &amp; F195 &amp;", SSL_SYM_" &amp; G195 &amp; ", SSL_HASH_" &amp; H195 &amp; ", """ &amp; B195 &amp; """);"</f>
        <v>static const SSLCipherSuite Cipher194 = SSLCipherSuite(0xC034, SSL_KEYX_ECDHE, SSL_AUTH_PSK, SSL_SYM_3DES_EDE_CBC, SSL_HASH_SHA, "TLS_ECDHE_PSK_WITH_3DES_EDE_CBC_SHA");</v>
      </c>
      <c r="O195" t="str">
        <f t="shared" ref="O195:O258" si="43">"result[" &amp; D195 &amp; "] = (SSLCipherSuite*)&amp;Cipher" &amp; ROW()-1 &amp; ";"</f>
        <v>result[0xC034] = (SSLCipherSuite*)&amp;Cipher194;</v>
      </c>
      <c r="P195" t="str">
        <f t="shared" ref="P195:P258" si="44">"result[""" &amp; B195 &amp; """] = (SSLCipherSuite*)&amp;Cipher" &amp; ROW()-1 &amp; ";"</f>
        <v>result["TLS_ECDHE_PSK_WITH_3DES_EDE_CBC_SHA"] = (SSLCipherSuite*)&amp;Cipher194;</v>
      </c>
    </row>
    <row r="196" spans="1:16" ht="15.75">
      <c r="A196" s="1" t="s">
        <v>408</v>
      </c>
      <c r="B196" s="2" t="s">
        <v>409</v>
      </c>
      <c r="C196" s="3" t="s">
        <v>407</v>
      </c>
      <c r="D196" t="str">
        <f t="shared" si="40"/>
        <v>0xC035</v>
      </c>
      <c r="E196" t="str">
        <f>MID(B196,I196+1,J196-I196-1)</f>
        <v>ECDHE</v>
      </c>
      <c r="F196" t="str">
        <f t="shared" si="38"/>
        <v>PSK</v>
      </c>
      <c r="G196" t="str">
        <f>MID(B196,SEARCH("WITH",B196)+4+1,SEARCH(H196,B196)-SEARCH("WITH",B196)-6)</f>
        <v>AES_128_CBC</v>
      </c>
      <c r="H196" t="str">
        <f t="shared" si="41"/>
        <v>SHA</v>
      </c>
      <c r="I196" s="4">
        <f t="shared" si="33"/>
        <v>4</v>
      </c>
      <c r="J196" s="4">
        <f t="shared" si="34"/>
        <v>10</v>
      </c>
      <c r="K196" s="4">
        <f t="shared" si="35"/>
        <v>14</v>
      </c>
      <c r="L196">
        <f t="shared" si="39"/>
        <v>15</v>
      </c>
      <c r="M196" t="str">
        <f>LEFT(B196,L196-2)</f>
        <v>TLS_ECDHE_PSK</v>
      </c>
      <c r="N196" t="str">
        <f t="shared" si="42"/>
        <v>static const SSLCipherSuite Cipher195 = SSLCipherSuite(0xC035, SSL_KEYX_ECDHE, SSL_AUTH_PSK, SSL_SYM_AES_128_CBC, SSL_HASH_SHA, "TLS_ECDHE_PSK_WITH_AES_128_CBC_SHA");</v>
      </c>
      <c r="O196" t="str">
        <f t="shared" si="43"/>
        <v>result[0xC035] = (SSLCipherSuite*)&amp;Cipher195;</v>
      </c>
      <c r="P196" t="str">
        <f t="shared" si="44"/>
        <v>result["TLS_ECDHE_PSK_WITH_AES_128_CBC_SHA"] = (SSLCipherSuite*)&amp;Cipher195;</v>
      </c>
    </row>
    <row r="197" spans="1:16" ht="15.75">
      <c r="A197" s="1" t="s">
        <v>410</v>
      </c>
      <c r="B197" s="2" t="s">
        <v>411</v>
      </c>
      <c r="C197" s="3" t="s">
        <v>407</v>
      </c>
      <c r="D197" t="str">
        <f t="shared" si="40"/>
        <v>0xC036</v>
      </c>
      <c r="E197" t="str">
        <f>MID(B197,I197+1,J197-I197-1)</f>
        <v>ECDHE</v>
      </c>
      <c r="F197" t="str">
        <f t="shared" si="38"/>
        <v>PSK</v>
      </c>
      <c r="G197" t="str">
        <f>MID(B197,SEARCH("WITH",B197)+4+1,SEARCH(H197,B197)-SEARCH("WITH",B197)-6)</f>
        <v>AES_256_CBC</v>
      </c>
      <c r="H197" t="str">
        <f t="shared" si="41"/>
        <v>SHA</v>
      </c>
      <c r="I197" s="4">
        <f t="shared" si="33"/>
        <v>4</v>
      </c>
      <c r="J197" s="4">
        <f t="shared" si="34"/>
        <v>10</v>
      </c>
      <c r="K197" s="4">
        <f t="shared" si="35"/>
        <v>14</v>
      </c>
      <c r="L197">
        <f t="shared" si="39"/>
        <v>15</v>
      </c>
      <c r="M197" t="str">
        <f>LEFT(B197,L197-2)</f>
        <v>TLS_ECDHE_PSK</v>
      </c>
      <c r="N197" t="str">
        <f t="shared" si="42"/>
        <v>static const SSLCipherSuite Cipher196 = SSLCipherSuite(0xC036, SSL_KEYX_ECDHE, SSL_AUTH_PSK, SSL_SYM_AES_256_CBC, SSL_HASH_SHA, "TLS_ECDHE_PSK_WITH_AES_256_CBC_SHA");</v>
      </c>
      <c r="O197" t="str">
        <f t="shared" si="43"/>
        <v>result[0xC036] = (SSLCipherSuite*)&amp;Cipher196;</v>
      </c>
      <c r="P197" t="str">
        <f t="shared" si="44"/>
        <v>result["TLS_ECDHE_PSK_WITH_AES_256_CBC_SHA"] = (SSLCipherSuite*)&amp;Cipher196;</v>
      </c>
    </row>
    <row r="198" spans="1:16" ht="15.75">
      <c r="A198" s="1" t="s">
        <v>412</v>
      </c>
      <c r="B198" s="2" t="s">
        <v>413</v>
      </c>
      <c r="C198" s="3" t="s">
        <v>407</v>
      </c>
      <c r="D198" t="str">
        <f t="shared" si="40"/>
        <v>0xC037</v>
      </c>
      <c r="E198" t="str">
        <f>MID(B198,I198+1,J198-I198-1)</f>
        <v>ECDHE</v>
      </c>
      <c r="F198" t="str">
        <f t="shared" si="38"/>
        <v>PSK</v>
      </c>
      <c r="G198" t="str">
        <f>MID(B198,SEARCH("WITH",B198)+4+1,SEARCH(H198,B198)-SEARCH("WITH",B198)-6)</f>
        <v>AES_128_CBC</v>
      </c>
      <c r="H198" t="str">
        <f t="shared" si="41"/>
        <v>SHA256</v>
      </c>
      <c r="I198" s="4">
        <f t="shared" si="33"/>
        <v>4</v>
      </c>
      <c r="J198" s="4">
        <f t="shared" si="34"/>
        <v>10</v>
      </c>
      <c r="K198" s="4">
        <f t="shared" si="35"/>
        <v>14</v>
      </c>
      <c r="L198">
        <f t="shared" si="39"/>
        <v>15</v>
      </c>
      <c r="M198" t="str">
        <f>LEFT(B198,L198-2)</f>
        <v>TLS_ECDHE_PSK</v>
      </c>
      <c r="N198" t="str">
        <f t="shared" si="42"/>
        <v>static const SSLCipherSuite Cipher197 = SSLCipherSuite(0xC037, SSL_KEYX_ECDHE, SSL_AUTH_PSK, SSL_SYM_AES_128_CBC, SSL_HASH_SHA256, "TLS_ECDHE_PSK_WITH_AES_128_CBC_SHA256");</v>
      </c>
      <c r="O198" t="str">
        <f t="shared" si="43"/>
        <v>result[0xC037] = (SSLCipherSuite*)&amp;Cipher197;</v>
      </c>
      <c r="P198" t="str">
        <f t="shared" si="44"/>
        <v>result["TLS_ECDHE_PSK_WITH_AES_128_CBC_SHA256"] = (SSLCipherSuite*)&amp;Cipher197;</v>
      </c>
    </row>
    <row r="199" spans="1:16" ht="15.75">
      <c r="A199" s="1" t="s">
        <v>414</v>
      </c>
      <c r="B199" s="2" t="s">
        <v>415</v>
      </c>
      <c r="C199" s="3" t="s">
        <v>407</v>
      </c>
      <c r="D199" t="str">
        <f t="shared" si="40"/>
        <v>0xC038</v>
      </c>
      <c r="E199" t="str">
        <f>MID(B199,I199+1,J199-I199-1)</f>
        <v>ECDHE</v>
      </c>
      <c r="F199" t="str">
        <f t="shared" si="38"/>
        <v>PSK</v>
      </c>
      <c r="G199" t="str">
        <f>MID(B199,SEARCH("WITH",B199)+4+1,SEARCH(H199,B199)-SEARCH("WITH",B199)-6)</f>
        <v>AES_256_CBC</v>
      </c>
      <c r="H199" t="str">
        <f t="shared" si="41"/>
        <v>SHA384</v>
      </c>
      <c r="I199" s="4">
        <f t="shared" si="33"/>
        <v>4</v>
      </c>
      <c r="J199" s="4">
        <f t="shared" si="34"/>
        <v>10</v>
      </c>
      <c r="K199" s="4">
        <f t="shared" si="35"/>
        <v>14</v>
      </c>
      <c r="L199">
        <f t="shared" si="39"/>
        <v>15</v>
      </c>
      <c r="M199" t="str">
        <f>LEFT(B199,L199-2)</f>
        <v>TLS_ECDHE_PSK</v>
      </c>
      <c r="N199" t="str">
        <f t="shared" si="42"/>
        <v>static const SSLCipherSuite Cipher198 = SSLCipherSuite(0xC038, SSL_KEYX_ECDHE, SSL_AUTH_PSK, SSL_SYM_AES_256_CBC, SSL_HASH_SHA384, "TLS_ECDHE_PSK_WITH_AES_256_CBC_SHA384");</v>
      </c>
      <c r="O199" t="str">
        <f t="shared" si="43"/>
        <v>result[0xC038] = (SSLCipherSuite*)&amp;Cipher198;</v>
      </c>
      <c r="P199" t="str">
        <f t="shared" si="44"/>
        <v>result["TLS_ECDHE_PSK_WITH_AES_256_CBC_SHA384"] = (SSLCipherSuite*)&amp;Cipher198;</v>
      </c>
    </row>
    <row r="200" spans="1:16" ht="15.75">
      <c r="A200" s="1" t="s">
        <v>416</v>
      </c>
      <c r="B200" s="2" t="s">
        <v>417</v>
      </c>
      <c r="C200" s="3" t="s">
        <v>407</v>
      </c>
      <c r="D200" t="str">
        <f t="shared" si="40"/>
        <v>0xC039</v>
      </c>
      <c r="E200" t="str">
        <f>MID(B200,I200+1,J200-I200-1)</f>
        <v>ECDHE</v>
      </c>
      <c r="F200" t="str">
        <f t="shared" si="38"/>
        <v>PSK</v>
      </c>
      <c r="G200" t="str">
        <f>MID(B200,SEARCH("WITH",B200)+4+1,SEARCH(H200,B200)-SEARCH("WITH",B200)-6)</f>
        <v>NULL</v>
      </c>
      <c r="H200" t="str">
        <f t="shared" si="41"/>
        <v>SHA</v>
      </c>
      <c r="I200" s="4">
        <f t="shared" si="33"/>
        <v>4</v>
      </c>
      <c r="J200" s="4">
        <f t="shared" si="34"/>
        <v>10</v>
      </c>
      <c r="K200" s="4">
        <f t="shared" si="35"/>
        <v>14</v>
      </c>
      <c r="L200">
        <f t="shared" si="39"/>
        <v>15</v>
      </c>
      <c r="M200" t="str">
        <f>LEFT(B200,L200-2)</f>
        <v>TLS_ECDHE_PSK</v>
      </c>
      <c r="N200" t="str">
        <f t="shared" si="42"/>
        <v>static const SSLCipherSuite Cipher199 = SSLCipherSuite(0xC039, SSL_KEYX_ECDHE, SSL_AUTH_PSK, SSL_SYM_NULL, SSL_HASH_SHA, "TLS_ECDHE_PSK_WITH_NULL_SHA");</v>
      </c>
      <c r="O200" t="str">
        <f t="shared" si="43"/>
        <v>result[0xC039] = (SSLCipherSuite*)&amp;Cipher199;</v>
      </c>
      <c r="P200" t="str">
        <f t="shared" si="44"/>
        <v>result["TLS_ECDHE_PSK_WITH_NULL_SHA"] = (SSLCipherSuite*)&amp;Cipher199;</v>
      </c>
    </row>
    <row r="201" spans="1:16" ht="15.75">
      <c r="A201" s="1" t="s">
        <v>418</v>
      </c>
      <c r="B201" s="2" t="s">
        <v>419</v>
      </c>
      <c r="C201" s="3" t="s">
        <v>407</v>
      </c>
      <c r="D201" t="str">
        <f t="shared" si="40"/>
        <v>0xC03A</v>
      </c>
      <c r="E201" t="str">
        <f>MID(B201,I201+1,J201-I201-1)</f>
        <v>ECDHE</v>
      </c>
      <c r="F201" t="str">
        <f t="shared" si="38"/>
        <v>PSK</v>
      </c>
      <c r="G201" t="str">
        <f>MID(B201,SEARCH("WITH",B201)+4+1,SEARCH(H201,B201)-SEARCH("WITH",B201)-6)</f>
        <v>NULL</v>
      </c>
      <c r="H201" t="str">
        <f t="shared" si="41"/>
        <v>SHA256</v>
      </c>
      <c r="I201" s="4">
        <f t="shared" si="33"/>
        <v>4</v>
      </c>
      <c r="J201" s="4">
        <f t="shared" si="34"/>
        <v>10</v>
      </c>
      <c r="K201" s="4">
        <f t="shared" si="35"/>
        <v>14</v>
      </c>
      <c r="L201">
        <f t="shared" si="39"/>
        <v>15</v>
      </c>
      <c r="M201" t="str">
        <f>LEFT(B201,L201-2)</f>
        <v>TLS_ECDHE_PSK</v>
      </c>
      <c r="N201" t="str">
        <f t="shared" si="42"/>
        <v>static const SSLCipherSuite Cipher200 = SSLCipherSuite(0xC03A, SSL_KEYX_ECDHE, SSL_AUTH_PSK, SSL_SYM_NULL, SSL_HASH_SHA256, "TLS_ECDHE_PSK_WITH_NULL_SHA256");</v>
      </c>
      <c r="O201" t="str">
        <f t="shared" si="43"/>
        <v>result[0xC03A] = (SSLCipherSuite*)&amp;Cipher200;</v>
      </c>
      <c r="P201" t="str">
        <f t="shared" si="44"/>
        <v>result["TLS_ECDHE_PSK_WITH_NULL_SHA256"] = (SSLCipherSuite*)&amp;Cipher200;</v>
      </c>
    </row>
    <row r="202" spans="1:16" ht="15.75">
      <c r="A202" s="1" t="s">
        <v>420</v>
      </c>
      <c r="B202" s="2" t="s">
        <v>421</v>
      </c>
      <c r="C202" s="3" t="s">
        <v>407</v>
      </c>
      <c r="D202" t="str">
        <f t="shared" si="40"/>
        <v>0xC03B</v>
      </c>
      <c r="E202" t="str">
        <f>MID(B202,I202+1,J202-I202-1)</f>
        <v>ECDHE</v>
      </c>
      <c r="F202" t="str">
        <f t="shared" si="38"/>
        <v>PSK</v>
      </c>
      <c r="G202" t="str">
        <f>MID(B202,SEARCH("WITH",B202)+4+1,SEARCH(H202,B202)-SEARCH("WITH",B202)-6)</f>
        <v>NULL</v>
      </c>
      <c r="H202" t="str">
        <f t="shared" si="41"/>
        <v>SHA384</v>
      </c>
      <c r="I202" s="4">
        <f t="shared" si="33"/>
        <v>4</v>
      </c>
      <c r="J202" s="4">
        <f t="shared" si="34"/>
        <v>10</v>
      </c>
      <c r="K202" s="4">
        <f t="shared" si="35"/>
        <v>14</v>
      </c>
      <c r="L202">
        <f t="shared" si="39"/>
        <v>15</v>
      </c>
      <c r="M202" t="str">
        <f>LEFT(B202,L202-2)</f>
        <v>TLS_ECDHE_PSK</v>
      </c>
      <c r="N202" t="str">
        <f t="shared" si="42"/>
        <v>static const SSLCipherSuite Cipher201 = SSLCipherSuite(0xC03B, SSL_KEYX_ECDHE, SSL_AUTH_PSK, SSL_SYM_NULL, SSL_HASH_SHA384, "TLS_ECDHE_PSK_WITH_NULL_SHA384");</v>
      </c>
      <c r="O202" t="str">
        <f t="shared" si="43"/>
        <v>result[0xC03B] = (SSLCipherSuite*)&amp;Cipher201;</v>
      </c>
      <c r="P202" t="str">
        <f t="shared" si="44"/>
        <v>result["TLS_ECDHE_PSK_WITH_NULL_SHA384"] = (SSLCipherSuite*)&amp;Cipher201;</v>
      </c>
    </row>
    <row r="203" spans="1:16" ht="15.75">
      <c r="A203" s="1" t="s">
        <v>422</v>
      </c>
      <c r="B203" s="2" t="s">
        <v>423</v>
      </c>
      <c r="C203" s="3" t="s">
        <v>424</v>
      </c>
      <c r="D203" t="str">
        <f t="shared" si="40"/>
        <v>0xC03C</v>
      </c>
      <c r="E203" t="str">
        <f>MID(B203,I203+1,J203-I203-1)</f>
        <v>RSA</v>
      </c>
      <c r="F203" t="str">
        <f t="shared" si="38"/>
        <v>RSA</v>
      </c>
      <c r="G203" t="str">
        <f>MID(B203,SEARCH("WITH",B203)+4+1,SEARCH(H203,B203)-SEARCH("WITH",B203)-6)</f>
        <v>ARIA_128_CBC</v>
      </c>
      <c r="H203" t="str">
        <f t="shared" si="41"/>
        <v>SHA256</v>
      </c>
      <c r="I203" s="4">
        <f t="shared" si="33"/>
        <v>4</v>
      </c>
      <c r="J203" s="4">
        <f t="shared" si="34"/>
        <v>8</v>
      </c>
      <c r="K203" s="4">
        <f t="shared" si="35"/>
        <v>13</v>
      </c>
      <c r="L203">
        <f t="shared" si="39"/>
        <v>9</v>
      </c>
      <c r="M203" t="str">
        <f>LEFT(B203,L203-2)</f>
        <v>TLS_RSA</v>
      </c>
      <c r="N203" t="str">
        <f t="shared" si="42"/>
        <v>static const SSLCipherSuite Cipher202 = SSLCipherSuite(0xC03C, SSL_KEYX_RSA, SSL_AUTH_RSA, SSL_SYM_ARIA_128_CBC, SSL_HASH_SHA256, "TLS_RSA_WITH_ARIA_128_CBC_SHA256");</v>
      </c>
      <c r="O203" t="str">
        <f t="shared" si="43"/>
        <v>result[0xC03C] = (SSLCipherSuite*)&amp;Cipher202;</v>
      </c>
      <c r="P203" t="str">
        <f t="shared" si="44"/>
        <v>result["TLS_RSA_WITH_ARIA_128_CBC_SHA256"] = (SSLCipherSuite*)&amp;Cipher202;</v>
      </c>
    </row>
    <row r="204" spans="1:16" ht="15.75">
      <c r="A204" s="1" t="s">
        <v>425</v>
      </c>
      <c r="B204" s="2" t="s">
        <v>426</v>
      </c>
      <c r="C204" s="3" t="s">
        <v>424</v>
      </c>
      <c r="D204" t="str">
        <f t="shared" si="40"/>
        <v>0xC03D</v>
      </c>
      <c r="E204" t="str">
        <f>MID(B204,I204+1,J204-I204-1)</f>
        <v>RSA</v>
      </c>
      <c r="F204" t="str">
        <f t="shared" si="38"/>
        <v>RSA</v>
      </c>
      <c r="G204" t="str">
        <f>MID(B204,SEARCH("WITH",B204)+4+1,SEARCH(H204,B204)-SEARCH("WITH",B204)-6)</f>
        <v>ARIA_256_CBC</v>
      </c>
      <c r="H204" t="str">
        <f t="shared" si="41"/>
        <v>SHA384</v>
      </c>
      <c r="I204" s="4">
        <f t="shared" si="33"/>
        <v>4</v>
      </c>
      <c r="J204" s="4">
        <f t="shared" si="34"/>
        <v>8</v>
      </c>
      <c r="K204" s="4">
        <f t="shared" si="35"/>
        <v>13</v>
      </c>
      <c r="L204">
        <f t="shared" si="39"/>
        <v>9</v>
      </c>
      <c r="M204" t="str">
        <f>LEFT(B204,L204-2)</f>
        <v>TLS_RSA</v>
      </c>
      <c r="N204" t="str">
        <f t="shared" si="42"/>
        <v>static const SSLCipherSuite Cipher203 = SSLCipherSuite(0xC03D, SSL_KEYX_RSA, SSL_AUTH_RSA, SSL_SYM_ARIA_256_CBC, SSL_HASH_SHA384, "TLS_RSA_WITH_ARIA_256_CBC_SHA384");</v>
      </c>
      <c r="O204" t="str">
        <f t="shared" si="43"/>
        <v>result[0xC03D] = (SSLCipherSuite*)&amp;Cipher203;</v>
      </c>
      <c r="P204" t="str">
        <f t="shared" si="44"/>
        <v>result["TLS_RSA_WITH_ARIA_256_CBC_SHA384"] = (SSLCipherSuite*)&amp;Cipher203;</v>
      </c>
    </row>
    <row r="205" spans="1:16" ht="15.75">
      <c r="A205" s="1" t="s">
        <v>427</v>
      </c>
      <c r="B205" s="2" t="s">
        <v>428</v>
      </c>
      <c r="C205" s="3" t="s">
        <v>424</v>
      </c>
      <c r="D205" t="str">
        <f t="shared" si="40"/>
        <v>0xC03E</v>
      </c>
      <c r="E205" t="str">
        <f>MID(B205,I205+1,J205-I205-1)</f>
        <v>DH</v>
      </c>
      <c r="F205" t="str">
        <f t="shared" si="38"/>
        <v>DSS</v>
      </c>
      <c r="G205" t="str">
        <f>MID(B205,SEARCH("WITH",B205)+4+1,SEARCH(H205,B205)-SEARCH("WITH",B205)-6)</f>
        <v>ARIA_128_CBC</v>
      </c>
      <c r="H205" t="str">
        <f t="shared" si="41"/>
        <v>SHA256</v>
      </c>
      <c r="I205" s="4">
        <f t="shared" si="33"/>
        <v>4</v>
      </c>
      <c r="J205" s="4">
        <f t="shared" si="34"/>
        <v>7</v>
      </c>
      <c r="K205" s="4">
        <f t="shared" si="35"/>
        <v>11</v>
      </c>
      <c r="L205">
        <f t="shared" si="39"/>
        <v>12</v>
      </c>
      <c r="M205" t="str">
        <f>LEFT(B205,L205-2)</f>
        <v>TLS_DH_DSS</v>
      </c>
      <c r="N205" t="str">
        <f t="shared" si="42"/>
        <v>static const SSLCipherSuite Cipher204 = SSLCipherSuite(0xC03E, SSL_KEYX_DH, SSL_AUTH_DSS, SSL_SYM_ARIA_128_CBC, SSL_HASH_SHA256, "TLS_DH_DSS_WITH_ARIA_128_CBC_SHA256");</v>
      </c>
      <c r="O205" t="str">
        <f t="shared" si="43"/>
        <v>result[0xC03E] = (SSLCipherSuite*)&amp;Cipher204;</v>
      </c>
      <c r="P205" t="str">
        <f t="shared" si="44"/>
        <v>result["TLS_DH_DSS_WITH_ARIA_128_CBC_SHA256"] = (SSLCipherSuite*)&amp;Cipher204;</v>
      </c>
    </row>
    <row r="206" spans="1:16" ht="15.75">
      <c r="A206" s="1" t="s">
        <v>429</v>
      </c>
      <c r="B206" s="2" t="s">
        <v>430</v>
      </c>
      <c r="C206" s="3" t="s">
        <v>424</v>
      </c>
      <c r="D206" t="str">
        <f t="shared" si="40"/>
        <v>0xC03F</v>
      </c>
      <c r="E206" t="str">
        <f>MID(B206,I206+1,J206-I206-1)</f>
        <v>DH</v>
      </c>
      <c r="F206" t="str">
        <f t="shared" si="38"/>
        <v>DSS</v>
      </c>
      <c r="G206" t="str">
        <f>MID(B206,SEARCH("WITH",B206)+4+1,SEARCH(H206,B206)-SEARCH("WITH",B206)-6)</f>
        <v>ARIA_256_CBC</v>
      </c>
      <c r="H206" t="str">
        <f t="shared" si="41"/>
        <v>SHA384</v>
      </c>
      <c r="I206" s="4">
        <f t="shared" si="33"/>
        <v>4</v>
      </c>
      <c r="J206" s="4">
        <f t="shared" si="34"/>
        <v>7</v>
      </c>
      <c r="K206" s="4">
        <f t="shared" si="35"/>
        <v>11</v>
      </c>
      <c r="L206">
        <f t="shared" si="39"/>
        <v>12</v>
      </c>
      <c r="M206" t="str">
        <f>LEFT(B206,L206-2)</f>
        <v>TLS_DH_DSS</v>
      </c>
      <c r="N206" t="str">
        <f t="shared" si="42"/>
        <v>static const SSLCipherSuite Cipher205 = SSLCipherSuite(0xC03F, SSL_KEYX_DH, SSL_AUTH_DSS, SSL_SYM_ARIA_256_CBC, SSL_HASH_SHA384, "TLS_DH_DSS_WITH_ARIA_256_CBC_SHA384");</v>
      </c>
      <c r="O206" t="str">
        <f t="shared" si="43"/>
        <v>result[0xC03F] = (SSLCipherSuite*)&amp;Cipher205;</v>
      </c>
      <c r="P206" t="str">
        <f t="shared" si="44"/>
        <v>result["TLS_DH_DSS_WITH_ARIA_256_CBC_SHA384"] = (SSLCipherSuite*)&amp;Cipher205;</v>
      </c>
    </row>
    <row r="207" spans="1:16" ht="15.75">
      <c r="A207" s="1" t="s">
        <v>431</v>
      </c>
      <c r="B207" s="2" t="s">
        <v>432</v>
      </c>
      <c r="C207" s="3" t="s">
        <v>424</v>
      </c>
      <c r="D207" t="str">
        <f t="shared" si="40"/>
        <v>0xC040</v>
      </c>
      <c r="E207" t="str">
        <f>MID(B207,I207+1,J207-I207-1)</f>
        <v>DH</v>
      </c>
      <c r="F207" t="str">
        <f t="shared" si="38"/>
        <v>RSA</v>
      </c>
      <c r="G207" t="str">
        <f>MID(B207,SEARCH("WITH",B207)+4+1,SEARCH(H207,B207)-SEARCH("WITH",B207)-6)</f>
        <v>ARIA_128_CBC</v>
      </c>
      <c r="H207" t="str">
        <f t="shared" si="41"/>
        <v>SHA256</v>
      </c>
      <c r="I207" s="4">
        <f t="shared" si="33"/>
        <v>4</v>
      </c>
      <c r="J207" s="4">
        <f t="shared" si="34"/>
        <v>7</v>
      </c>
      <c r="K207" s="4">
        <f t="shared" si="35"/>
        <v>11</v>
      </c>
      <c r="L207">
        <f t="shared" si="39"/>
        <v>12</v>
      </c>
      <c r="M207" t="str">
        <f>LEFT(B207,L207-2)</f>
        <v>TLS_DH_RSA</v>
      </c>
      <c r="N207" t="str">
        <f t="shared" si="42"/>
        <v>static const SSLCipherSuite Cipher206 = SSLCipherSuite(0xC040, SSL_KEYX_DH, SSL_AUTH_RSA, SSL_SYM_ARIA_128_CBC, SSL_HASH_SHA256, "TLS_DH_RSA_WITH_ARIA_128_CBC_SHA256");</v>
      </c>
      <c r="O207" t="str">
        <f t="shared" si="43"/>
        <v>result[0xC040] = (SSLCipherSuite*)&amp;Cipher206;</v>
      </c>
      <c r="P207" t="str">
        <f t="shared" si="44"/>
        <v>result["TLS_DH_RSA_WITH_ARIA_128_CBC_SHA256"] = (SSLCipherSuite*)&amp;Cipher206;</v>
      </c>
    </row>
    <row r="208" spans="1:16" ht="15.75">
      <c r="A208" s="1" t="s">
        <v>433</v>
      </c>
      <c r="B208" s="2" t="s">
        <v>434</v>
      </c>
      <c r="C208" s="3" t="s">
        <v>424</v>
      </c>
      <c r="D208" t="str">
        <f t="shared" si="40"/>
        <v>0xC041</v>
      </c>
      <c r="E208" t="str">
        <f>MID(B208,I208+1,J208-I208-1)</f>
        <v>DH</v>
      </c>
      <c r="F208" t="str">
        <f t="shared" si="38"/>
        <v>RSA</v>
      </c>
      <c r="G208" t="str">
        <f>MID(B208,SEARCH("WITH",B208)+4+1,SEARCH(H208,B208)-SEARCH("WITH",B208)-6)</f>
        <v>ARIA_256_CBC</v>
      </c>
      <c r="H208" t="str">
        <f t="shared" si="41"/>
        <v>SHA384</v>
      </c>
      <c r="I208" s="4">
        <f t="shared" si="33"/>
        <v>4</v>
      </c>
      <c r="J208" s="4">
        <f t="shared" si="34"/>
        <v>7</v>
      </c>
      <c r="K208" s="4">
        <f t="shared" si="35"/>
        <v>11</v>
      </c>
      <c r="L208">
        <f t="shared" si="39"/>
        <v>12</v>
      </c>
      <c r="M208" t="str">
        <f>LEFT(B208,L208-2)</f>
        <v>TLS_DH_RSA</v>
      </c>
      <c r="N208" t="str">
        <f t="shared" si="42"/>
        <v>static const SSLCipherSuite Cipher207 = SSLCipherSuite(0xC041, SSL_KEYX_DH, SSL_AUTH_RSA, SSL_SYM_ARIA_256_CBC, SSL_HASH_SHA384, "TLS_DH_RSA_WITH_ARIA_256_CBC_SHA384");</v>
      </c>
      <c r="O208" t="str">
        <f t="shared" si="43"/>
        <v>result[0xC041] = (SSLCipherSuite*)&amp;Cipher207;</v>
      </c>
      <c r="P208" t="str">
        <f t="shared" si="44"/>
        <v>result["TLS_DH_RSA_WITH_ARIA_256_CBC_SHA384"] = (SSLCipherSuite*)&amp;Cipher207;</v>
      </c>
    </row>
    <row r="209" spans="1:16" ht="15.75">
      <c r="A209" s="1" t="s">
        <v>435</v>
      </c>
      <c r="B209" s="2" t="s">
        <v>436</v>
      </c>
      <c r="C209" s="3" t="s">
        <v>424</v>
      </c>
      <c r="D209" t="str">
        <f t="shared" si="40"/>
        <v>0xC042</v>
      </c>
      <c r="E209" t="str">
        <f>MID(B209,I209+1,J209-I209-1)</f>
        <v>DHE</v>
      </c>
      <c r="F209" t="str">
        <f t="shared" si="38"/>
        <v>DSS</v>
      </c>
      <c r="G209" t="str">
        <f>MID(B209,SEARCH("WITH",B209)+4+1,SEARCH(H209,B209)-SEARCH("WITH",B209)-6)</f>
        <v>ARIA_128_CBC</v>
      </c>
      <c r="H209" t="str">
        <f t="shared" si="41"/>
        <v>SHA256</v>
      </c>
      <c r="I209" s="4">
        <f t="shared" ref="I209:I272" si="45">FIND(CHAR(1),SUBSTITUTE(B209,"_",CHAR(1),1))</f>
        <v>4</v>
      </c>
      <c r="J209" s="4">
        <f t="shared" ref="J209:J272" si="46">FIND(CHAR(1),SUBSTITUTE(B209,"_",CHAR(1),2))</f>
        <v>8</v>
      </c>
      <c r="K209" s="4">
        <f t="shared" ref="K209:K272" si="47">FIND(CHAR(1),SUBSTITUTE(B209,"_",CHAR(1),3))</f>
        <v>12</v>
      </c>
      <c r="L209">
        <f t="shared" si="39"/>
        <v>13</v>
      </c>
      <c r="M209" t="str">
        <f>LEFT(B209,L209-2)</f>
        <v>TLS_DHE_DSS</v>
      </c>
      <c r="N209" t="str">
        <f t="shared" si="42"/>
        <v>static const SSLCipherSuite Cipher208 = SSLCipherSuite(0xC042, SSL_KEYX_DHE, SSL_AUTH_DSS, SSL_SYM_ARIA_128_CBC, SSL_HASH_SHA256, "TLS_DHE_DSS_WITH_ARIA_128_CBC_SHA256");</v>
      </c>
      <c r="O209" t="str">
        <f t="shared" si="43"/>
        <v>result[0xC042] = (SSLCipherSuite*)&amp;Cipher208;</v>
      </c>
      <c r="P209" t="str">
        <f t="shared" si="44"/>
        <v>result["TLS_DHE_DSS_WITH_ARIA_128_CBC_SHA256"] = (SSLCipherSuite*)&amp;Cipher208;</v>
      </c>
    </row>
    <row r="210" spans="1:16" ht="15.75">
      <c r="A210" s="1" t="s">
        <v>437</v>
      </c>
      <c r="B210" s="2" t="s">
        <v>438</v>
      </c>
      <c r="C210" s="3" t="s">
        <v>424</v>
      </c>
      <c r="D210" t="str">
        <f t="shared" si="40"/>
        <v>0xC043</v>
      </c>
      <c r="E210" t="str">
        <f>MID(B210,I210+1,J210-I210-1)</f>
        <v>DHE</v>
      </c>
      <c r="F210" t="str">
        <f t="shared" si="38"/>
        <v>DSS</v>
      </c>
      <c r="G210" t="str">
        <f>MID(B210,SEARCH("WITH",B210)+4+1,SEARCH(H210,B210)-SEARCH("WITH",B210)-6)</f>
        <v>ARIA_256_CBC</v>
      </c>
      <c r="H210" t="str">
        <f t="shared" si="41"/>
        <v>SHA384</v>
      </c>
      <c r="I210" s="4">
        <f t="shared" si="45"/>
        <v>4</v>
      </c>
      <c r="J210" s="4">
        <f t="shared" si="46"/>
        <v>8</v>
      </c>
      <c r="K210" s="4">
        <f t="shared" si="47"/>
        <v>12</v>
      </c>
      <c r="L210">
        <f t="shared" si="39"/>
        <v>13</v>
      </c>
      <c r="M210" t="str">
        <f>LEFT(B210,L210-2)</f>
        <v>TLS_DHE_DSS</v>
      </c>
      <c r="N210" t="str">
        <f t="shared" si="42"/>
        <v>static const SSLCipherSuite Cipher209 = SSLCipherSuite(0xC043, SSL_KEYX_DHE, SSL_AUTH_DSS, SSL_SYM_ARIA_256_CBC, SSL_HASH_SHA384, "TLS_DHE_DSS_WITH_ARIA_256_CBC_SHA384");</v>
      </c>
      <c r="O210" t="str">
        <f t="shared" si="43"/>
        <v>result[0xC043] = (SSLCipherSuite*)&amp;Cipher209;</v>
      </c>
      <c r="P210" t="str">
        <f t="shared" si="44"/>
        <v>result["TLS_DHE_DSS_WITH_ARIA_256_CBC_SHA384"] = (SSLCipherSuite*)&amp;Cipher209;</v>
      </c>
    </row>
    <row r="211" spans="1:16" ht="15.75">
      <c r="A211" s="1" t="s">
        <v>439</v>
      </c>
      <c r="B211" s="2" t="s">
        <v>440</v>
      </c>
      <c r="C211" s="3" t="s">
        <v>424</v>
      </c>
      <c r="D211" t="str">
        <f t="shared" si="40"/>
        <v>0xC044</v>
      </c>
      <c r="E211" t="str">
        <f>MID(B211,I211+1,J211-I211-1)</f>
        <v>DHE</v>
      </c>
      <c r="F211" t="str">
        <f t="shared" si="38"/>
        <v>RSA</v>
      </c>
      <c r="G211" t="str">
        <f>MID(B211,SEARCH("WITH",B211)+4+1,SEARCH(H211,B211)-SEARCH("WITH",B211)-6)</f>
        <v>ARIA_128_CBC</v>
      </c>
      <c r="H211" t="str">
        <f t="shared" si="41"/>
        <v>SHA256</v>
      </c>
      <c r="I211" s="4">
        <f t="shared" si="45"/>
        <v>4</v>
      </c>
      <c r="J211" s="4">
        <f t="shared" si="46"/>
        <v>8</v>
      </c>
      <c r="K211" s="4">
        <f t="shared" si="47"/>
        <v>12</v>
      </c>
      <c r="L211">
        <f t="shared" si="39"/>
        <v>13</v>
      </c>
      <c r="M211" t="str">
        <f>LEFT(B211,L211-2)</f>
        <v>TLS_DHE_RSA</v>
      </c>
      <c r="N211" t="str">
        <f t="shared" si="42"/>
        <v>static const SSLCipherSuite Cipher210 = SSLCipherSuite(0xC044, SSL_KEYX_DHE, SSL_AUTH_RSA, SSL_SYM_ARIA_128_CBC, SSL_HASH_SHA256, "TLS_DHE_RSA_WITH_ARIA_128_CBC_SHA256");</v>
      </c>
      <c r="O211" t="str">
        <f t="shared" si="43"/>
        <v>result[0xC044] = (SSLCipherSuite*)&amp;Cipher210;</v>
      </c>
      <c r="P211" t="str">
        <f t="shared" si="44"/>
        <v>result["TLS_DHE_RSA_WITH_ARIA_128_CBC_SHA256"] = (SSLCipherSuite*)&amp;Cipher210;</v>
      </c>
    </row>
    <row r="212" spans="1:16" ht="15.75">
      <c r="A212" s="1" t="s">
        <v>441</v>
      </c>
      <c r="B212" s="2" t="s">
        <v>442</v>
      </c>
      <c r="C212" s="3" t="s">
        <v>424</v>
      </c>
      <c r="D212" t="str">
        <f t="shared" si="40"/>
        <v>0xC045</v>
      </c>
      <c r="E212" t="str">
        <f>MID(B212,I212+1,J212-I212-1)</f>
        <v>DHE</v>
      </c>
      <c r="F212" t="str">
        <f t="shared" si="38"/>
        <v>RSA</v>
      </c>
      <c r="G212" t="str">
        <f>MID(B212,SEARCH("WITH",B212)+4+1,SEARCH(H212,B212)-SEARCH("WITH",B212)-6)</f>
        <v>ARIA_256_CBC</v>
      </c>
      <c r="H212" t="str">
        <f t="shared" si="41"/>
        <v>SHA384</v>
      </c>
      <c r="I212" s="4">
        <f t="shared" si="45"/>
        <v>4</v>
      </c>
      <c r="J212" s="4">
        <f t="shared" si="46"/>
        <v>8</v>
      </c>
      <c r="K212" s="4">
        <f t="shared" si="47"/>
        <v>12</v>
      </c>
      <c r="L212">
        <f t="shared" si="39"/>
        <v>13</v>
      </c>
      <c r="M212" t="str">
        <f>LEFT(B212,L212-2)</f>
        <v>TLS_DHE_RSA</v>
      </c>
      <c r="N212" t="str">
        <f t="shared" si="42"/>
        <v>static const SSLCipherSuite Cipher211 = SSLCipherSuite(0xC045, SSL_KEYX_DHE, SSL_AUTH_RSA, SSL_SYM_ARIA_256_CBC, SSL_HASH_SHA384, "TLS_DHE_RSA_WITH_ARIA_256_CBC_SHA384");</v>
      </c>
      <c r="O212" t="str">
        <f t="shared" si="43"/>
        <v>result[0xC045] = (SSLCipherSuite*)&amp;Cipher211;</v>
      </c>
      <c r="P212" t="str">
        <f t="shared" si="44"/>
        <v>result["TLS_DHE_RSA_WITH_ARIA_256_CBC_SHA384"] = (SSLCipherSuite*)&amp;Cipher211;</v>
      </c>
    </row>
    <row r="213" spans="1:16" ht="15.75">
      <c r="A213" s="1" t="s">
        <v>443</v>
      </c>
      <c r="B213" s="2" t="s">
        <v>444</v>
      </c>
      <c r="C213" s="3" t="s">
        <v>424</v>
      </c>
      <c r="D213" t="str">
        <f t="shared" si="40"/>
        <v>0xC046</v>
      </c>
      <c r="E213" t="str">
        <f>MID(B213,I213+1,J213-I213-1)</f>
        <v>DH</v>
      </c>
      <c r="F213" t="str">
        <f t="shared" si="38"/>
        <v>anon</v>
      </c>
      <c r="G213" t="str">
        <f>MID(B213,SEARCH("WITH",B213)+4+1,SEARCH(H213,B213)-SEARCH("WITH",B213)-6)</f>
        <v>ARIA_128_CBC</v>
      </c>
      <c r="H213" t="str">
        <f t="shared" si="41"/>
        <v>SHA256</v>
      </c>
      <c r="I213" s="4">
        <f t="shared" si="45"/>
        <v>4</v>
      </c>
      <c r="J213" s="4">
        <f t="shared" si="46"/>
        <v>7</v>
      </c>
      <c r="K213" s="4">
        <f t="shared" si="47"/>
        <v>12</v>
      </c>
      <c r="L213">
        <f t="shared" si="39"/>
        <v>13</v>
      </c>
      <c r="M213" t="str">
        <f>LEFT(B213,L213-2)</f>
        <v>TLS_DH_anon</v>
      </c>
      <c r="N213" t="str">
        <f t="shared" si="42"/>
        <v>static const SSLCipherSuite Cipher212 = SSLCipherSuite(0xC046, SSL_KEYX_DH, SSL_AUTH_anon, SSL_SYM_ARIA_128_CBC, SSL_HASH_SHA256, "TLS_DH_anon_WITH_ARIA_128_CBC_SHA256");</v>
      </c>
      <c r="O213" t="str">
        <f t="shared" si="43"/>
        <v>result[0xC046] = (SSLCipherSuite*)&amp;Cipher212;</v>
      </c>
      <c r="P213" t="str">
        <f t="shared" si="44"/>
        <v>result["TLS_DH_anon_WITH_ARIA_128_CBC_SHA256"] = (SSLCipherSuite*)&amp;Cipher212;</v>
      </c>
    </row>
    <row r="214" spans="1:16" ht="15.75">
      <c r="A214" s="1" t="s">
        <v>445</v>
      </c>
      <c r="B214" s="2" t="s">
        <v>446</v>
      </c>
      <c r="C214" s="3" t="s">
        <v>424</v>
      </c>
      <c r="D214" t="str">
        <f t="shared" si="40"/>
        <v>0xC047</v>
      </c>
      <c r="E214" t="str">
        <f>MID(B214,I214+1,J214-I214-1)</f>
        <v>DH</v>
      </c>
      <c r="F214" t="str">
        <f t="shared" si="38"/>
        <v>anon</v>
      </c>
      <c r="G214" t="str">
        <f>MID(B214,SEARCH("WITH",B214)+4+1,SEARCH(H214,B214)-SEARCH("WITH",B214)-6)</f>
        <v>ARIA_256_CBC</v>
      </c>
      <c r="H214" t="str">
        <f t="shared" si="41"/>
        <v>SHA384</v>
      </c>
      <c r="I214" s="4">
        <f t="shared" si="45"/>
        <v>4</v>
      </c>
      <c r="J214" s="4">
        <f t="shared" si="46"/>
        <v>7</v>
      </c>
      <c r="K214" s="4">
        <f t="shared" si="47"/>
        <v>12</v>
      </c>
      <c r="L214">
        <f t="shared" si="39"/>
        <v>13</v>
      </c>
      <c r="M214" t="str">
        <f>LEFT(B214,L214-2)</f>
        <v>TLS_DH_anon</v>
      </c>
      <c r="N214" t="str">
        <f t="shared" si="42"/>
        <v>static const SSLCipherSuite Cipher213 = SSLCipherSuite(0xC047, SSL_KEYX_DH, SSL_AUTH_anon, SSL_SYM_ARIA_256_CBC, SSL_HASH_SHA384, "TLS_DH_anon_WITH_ARIA_256_CBC_SHA384");</v>
      </c>
      <c r="O214" t="str">
        <f t="shared" si="43"/>
        <v>result[0xC047] = (SSLCipherSuite*)&amp;Cipher213;</v>
      </c>
      <c r="P214" t="str">
        <f t="shared" si="44"/>
        <v>result["TLS_DH_anon_WITH_ARIA_256_CBC_SHA384"] = (SSLCipherSuite*)&amp;Cipher213;</v>
      </c>
    </row>
    <row r="215" spans="1:16" ht="15.75">
      <c r="A215" s="1" t="s">
        <v>447</v>
      </c>
      <c r="B215" s="2" t="s">
        <v>448</v>
      </c>
      <c r="C215" s="3" t="s">
        <v>424</v>
      </c>
      <c r="D215" t="str">
        <f t="shared" si="40"/>
        <v>0xC048</v>
      </c>
      <c r="E215" t="str">
        <f>MID(B215,I215+1,J215-I215-1)</f>
        <v>ECDHE</v>
      </c>
      <c r="F215" t="str">
        <f t="shared" si="38"/>
        <v>ECDSA</v>
      </c>
      <c r="G215" t="str">
        <f>MID(B215,SEARCH("WITH",B215)+4+1,SEARCH(H215,B215)-SEARCH("WITH",B215)-6)</f>
        <v>ARIA_128_CBC</v>
      </c>
      <c r="H215" t="str">
        <f t="shared" si="41"/>
        <v>SHA256</v>
      </c>
      <c r="I215" s="4">
        <f t="shared" si="45"/>
        <v>4</v>
      </c>
      <c r="J215" s="4">
        <f t="shared" si="46"/>
        <v>10</v>
      </c>
      <c r="K215" s="4">
        <f t="shared" si="47"/>
        <v>16</v>
      </c>
      <c r="L215">
        <f t="shared" si="39"/>
        <v>17</v>
      </c>
      <c r="M215" t="str">
        <f>LEFT(B215,L215-2)</f>
        <v>TLS_ECDHE_ECDSA</v>
      </c>
      <c r="N215" t="str">
        <f t="shared" si="42"/>
        <v>static const SSLCipherSuite Cipher214 = SSLCipherSuite(0xC048, SSL_KEYX_ECDHE, SSL_AUTH_ECDSA, SSL_SYM_ARIA_128_CBC, SSL_HASH_SHA256, "TLS_ECDHE_ECDSA_WITH_ARIA_128_CBC_SHA256");</v>
      </c>
      <c r="O215" t="str">
        <f t="shared" si="43"/>
        <v>result[0xC048] = (SSLCipherSuite*)&amp;Cipher214;</v>
      </c>
      <c r="P215" t="str">
        <f t="shared" si="44"/>
        <v>result["TLS_ECDHE_ECDSA_WITH_ARIA_128_CBC_SHA256"] = (SSLCipherSuite*)&amp;Cipher214;</v>
      </c>
    </row>
    <row r="216" spans="1:16" ht="15.75">
      <c r="A216" s="1" t="s">
        <v>449</v>
      </c>
      <c r="B216" s="2" t="s">
        <v>450</v>
      </c>
      <c r="C216" s="3" t="s">
        <v>424</v>
      </c>
      <c r="D216" t="str">
        <f t="shared" si="40"/>
        <v>0xC049</v>
      </c>
      <c r="E216" t="str">
        <f>MID(B216,I216+1,J216-I216-1)</f>
        <v>ECDHE</v>
      </c>
      <c r="F216" t="str">
        <f t="shared" si="38"/>
        <v>ECDSA</v>
      </c>
      <c r="G216" t="str">
        <f>MID(B216,SEARCH("WITH",B216)+4+1,SEARCH(H216,B216)-SEARCH("WITH",B216)-6)</f>
        <v>ARIA_256_CBC</v>
      </c>
      <c r="H216" t="str">
        <f t="shared" si="41"/>
        <v>SHA384</v>
      </c>
      <c r="I216" s="4">
        <f t="shared" si="45"/>
        <v>4</v>
      </c>
      <c r="J216" s="4">
        <f t="shared" si="46"/>
        <v>10</v>
      </c>
      <c r="K216" s="4">
        <f t="shared" si="47"/>
        <v>16</v>
      </c>
      <c r="L216">
        <f t="shared" si="39"/>
        <v>17</v>
      </c>
      <c r="M216" t="str">
        <f>LEFT(B216,L216-2)</f>
        <v>TLS_ECDHE_ECDSA</v>
      </c>
      <c r="N216" t="str">
        <f t="shared" si="42"/>
        <v>static const SSLCipherSuite Cipher215 = SSLCipherSuite(0xC049, SSL_KEYX_ECDHE, SSL_AUTH_ECDSA, SSL_SYM_ARIA_256_CBC, SSL_HASH_SHA384, "TLS_ECDHE_ECDSA_WITH_ARIA_256_CBC_SHA384");</v>
      </c>
      <c r="O216" t="str">
        <f t="shared" si="43"/>
        <v>result[0xC049] = (SSLCipherSuite*)&amp;Cipher215;</v>
      </c>
      <c r="P216" t="str">
        <f t="shared" si="44"/>
        <v>result["TLS_ECDHE_ECDSA_WITH_ARIA_256_CBC_SHA384"] = (SSLCipherSuite*)&amp;Cipher215;</v>
      </c>
    </row>
    <row r="217" spans="1:16" ht="15.75">
      <c r="A217" s="1" t="s">
        <v>451</v>
      </c>
      <c r="B217" s="2" t="s">
        <v>452</v>
      </c>
      <c r="C217" s="3" t="s">
        <v>424</v>
      </c>
      <c r="D217" t="str">
        <f t="shared" si="40"/>
        <v>0xC04A</v>
      </c>
      <c r="E217" t="str">
        <f>MID(B217,I217+1,J217-I217-1)</f>
        <v>ECDH</v>
      </c>
      <c r="F217" t="str">
        <f t="shared" si="38"/>
        <v>ECDSA</v>
      </c>
      <c r="G217" t="str">
        <f>MID(B217,SEARCH("WITH",B217)+4+1,SEARCH(H217,B217)-SEARCH("WITH",B217)-6)</f>
        <v>ARIA_128_CBC</v>
      </c>
      <c r="H217" t="str">
        <f t="shared" si="41"/>
        <v>SHA256</v>
      </c>
      <c r="I217" s="4">
        <f t="shared" si="45"/>
        <v>4</v>
      </c>
      <c r="J217" s="4">
        <f t="shared" si="46"/>
        <v>9</v>
      </c>
      <c r="K217" s="4">
        <f t="shared" si="47"/>
        <v>15</v>
      </c>
      <c r="L217">
        <f t="shared" si="39"/>
        <v>16</v>
      </c>
      <c r="M217" t="str">
        <f>LEFT(B217,L217-2)</f>
        <v>TLS_ECDH_ECDSA</v>
      </c>
      <c r="N217" t="str">
        <f t="shared" si="42"/>
        <v>static const SSLCipherSuite Cipher216 = SSLCipherSuite(0xC04A, SSL_KEYX_ECDH, SSL_AUTH_ECDSA, SSL_SYM_ARIA_128_CBC, SSL_HASH_SHA256, "TLS_ECDH_ECDSA_WITH_ARIA_128_CBC_SHA256");</v>
      </c>
      <c r="O217" t="str">
        <f t="shared" si="43"/>
        <v>result[0xC04A] = (SSLCipherSuite*)&amp;Cipher216;</v>
      </c>
      <c r="P217" t="str">
        <f t="shared" si="44"/>
        <v>result["TLS_ECDH_ECDSA_WITH_ARIA_128_CBC_SHA256"] = (SSLCipherSuite*)&amp;Cipher216;</v>
      </c>
    </row>
    <row r="218" spans="1:16" ht="15.75">
      <c r="A218" s="1" t="s">
        <v>453</v>
      </c>
      <c r="B218" s="2" t="s">
        <v>454</v>
      </c>
      <c r="C218" s="3" t="s">
        <v>424</v>
      </c>
      <c r="D218" t="str">
        <f t="shared" si="40"/>
        <v>0xC04B</v>
      </c>
      <c r="E218" t="str">
        <f>MID(B218,I218+1,J218-I218-1)</f>
        <v>ECDH</v>
      </c>
      <c r="F218" t="str">
        <f t="shared" si="38"/>
        <v>ECDSA</v>
      </c>
      <c r="G218" t="str">
        <f>MID(B218,SEARCH("WITH",B218)+4+1,SEARCH(H218,B218)-SEARCH("WITH",B218)-6)</f>
        <v>ARIA_256_CBC</v>
      </c>
      <c r="H218" t="str">
        <f t="shared" si="41"/>
        <v>SHA384</v>
      </c>
      <c r="I218" s="4">
        <f t="shared" si="45"/>
        <v>4</v>
      </c>
      <c r="J218" s="4">
        <f t="shared" si="46"/>
        <v>9</v>
      </c>
      <c r="K218" s="4">
        <f t="shared" si="47"/>
        <v>15</v>
      </c>
      <c r="L218">
        <f t="shared" si="39"/>
        <v>16</v>
      </c>
      <c r="M218" t="str">
        <f>LEFT(B218,L218-2)</f>
        <v>TLS_ECDH_ECDSA</v>
      </c>
      <c r="N218" t="str">
        <f t="shared" si="42"/>
        <v>static const SSLCipherSuite Cipher217 = SSLCipherSuite(0xC04B, SSL_KEYX_ECDH, SSL_AUTH_ECDSA, SSL_SYM_ARIA_256_CBC, SSL_HASH_SHA384, "TLS_ECDH_ECDSA_WITH_ARIA_256_CBC_SHA384");</v>
      </c>
      <c r="O218" t="str">
        <f t="shared" si="43"/>
        <v>result[0xC04B] = (SSLCipherSuite*)&amp;Cipher217;</v>
      </c>
      <c r="P218" t="str">
        <f t="shared" si="44"/>
        <v>result["TLS_ECDH_ECDSA_WITH_ARIA_256_CBC_SHA384"] = (SSLCipherSuite*)&amp;Cipher217;</v>
      </c>
    </row>
    <row r="219" spans="1:16" ht="15.75">
      <c r="A219" s="1" t="s">
        <v>455</v>
      </c>
      <c r="B219" s="2" t="s">
        <v>456</v>
      </c>
      <c r="C219" s="3" t="s">
        <v>424</v>
      </c>
      <c r="D219" t="str">
        <f t="shared" si="40"/>
        <v>0xC04C</v>
      </c>
      <c r="E219" t="str">
        <f>MID(B219,I219+1,J219-I219-1)</f>
        <v>ECDHE</v>
      </c>
      <c r="F219" t="str">
        <f t="shared" si="38"/>
        <v>RSA</v>
      </c>
      <c r="G219" t="str">
        <f>MID(B219,SEARCH("WITH",B219)+4+1,SEARCH(H219,B219)-SEARCH("WITH",B219)-6)</f>
        <v>ARIA_128_CBC</v>
      </c>
      <c r="H219" t="str">
        <f t="shared" si="41"/>
        <v>SHA256</v>
      </c>
      <c r="I219" s="4">
        <f t="shared" si="45"/>
        <v>4</v>
      </c>
      <c r="J219" s="4">
        <f t="shared" si="46"/>
        <v>10</v>
      </c>
      <c r="K219" s="4">
        <f t="shared" si="47"/>
        <v>14</v>
      </c>
      <c r="L219">
        <f t="shared" si="39"/>
        <v>15</v>
      </c>
      <c r="M219" t="str">
        <f>LEFT(B219,L219-2)</f>
        <v>TLS_ECDHE_RSA</v>
      </c>
      <c r="N219" t="str">
        <f t="shared" si="42"/>
        <v>static const SSLCipherSuite Cipher218 = SSLCipherSuite(0xC04C, SSL_KEYX_ECDHE, SSL_AUTH_RSA, SSL_SYM_ARIA_128_CBC, SSL_HASH_SHA256, "TLS_ECDHE_RSA_WITH_ARIA_128_CBC_SHA256");</v>
      </c>
      <c r="O219" t="str">
        <f t="shared" si="43"/>
        <v>result[0xC04C] = (SSLCipherSuite*)&amp;Cipher218;</v>
      </c>
      <c r="P219" t="str">
        <f t="shared" si="44"/>
        <v>result["TLS_ECDHE_RSA_WITH_ARIA_128_CBC_SHA256"] = (SSLCipherSuite*)&amp;Cipher218;</v>
      </c>
    </row>
    <row r="220" spans="1:16" ht="15.75">
      <c r="A220" s="1" t="s">
        <v>457</v>
      </c>
      <c r="B220" s="2" t="s">
        <v>458</v>
      </c>
      <c r="C220" s="3" t="s">
        <v>424</v>
      </c>
      <c r="D220" t="str">
        <f t="shared" si="40"/>
        <v>0xC04D</v>
      </c>
      <c r="E220" t="str">
        <f>MID(B220,I220+1,J220-I220-1)</f>
        <v>ECDHE</v>
      </c>
      <c r="F220" t="str">
        <f t="shared" si="38"/>
        <v>RSA</v>
      </c>
      <c r="G220" t="str">
        <f>MID(B220,SEARCH("WITH",B220)+4+1,SEARCH(H220,B220)-SEARCH("WITH",B220)-6)</f>
        <v>ARIA_256_CBC</v>
      </c>
      <c r="H220" t="str">
        <f t="shared" si="41"/>
        <v>SHA384</v>
      </c>
      <c r="I220" s="4">
        <f t="shared" si="45"/>
        <v>4</v>
      </c>
      <c r="J220" s="4">
        <f t="shared" si="46"/>
        <v>10</v>
      </c>
      <c r="K220" s="4">
        <f t="shared" si="47"/>
        <v>14</v>
      </c>
      <c r="L220">
        <f t="shared" si="39"/>
        <v>15</v>
      </c>
      <c r="M220" t="str">
        <f>LEFT(B220,L220-2)</f>
        <v>TLS_ECDHE_RSA</v>
      </c>
      <c r="N220" t="str">
        <f t="shared" si="42"/>
        <v>static const SSLCipherSuite Cipher219 = SSLCipherSuite(0xC04D, SSL_KEYX_ECDHE, SSL_AUTH_RSA, SSL_SYM_ARIA_256_CBC, SSL_HASH_SHA384, "TLS_ECDHE_RSA_WITH_ARIA_256_CBC_SHA384");</v>
      </c>
      <c r="O220" t="str">
        <f t="shared" si="43"/>
        <v>result[0xC04D] = (SSLCipherSuite*)&amp;Cipher219;</v>
      </c>
      <c r="P220" t="str">
        <f t="shared" si="44"/>
        <v>result["TLS_ECDHE_RSA_WITH_ARIA_256_CBC_SHA384"] = (SSLCipherSuite*)&amp;Cipher219;</v>
      </c>
    </row>
    <row r="221" spans="1:16" ht="15.75">
      <c r="A221" s="1" t="s">
        <v>459</v>
      </c>
      <c r="B221" s="2" t="s">
        <v>460</v>
      </c>
      <c r="C221" s="3" t="s">
        <v>424</v>
      </c>
      <c r="D221" t="str">
        <f t="shared" si="40"/>
        <v>0xC04E</v>
      </c>
      <c r="E221" t="str">
        <f>MID(B221,I221+1,J221-I221-1)</f>
        <v>ECDH</v>
      </c>
      <c r="F221" t="str">
        <f t="shared" si="38"/>
        <v>RSA</v>
      </c>
      <c r="G221" t="str">
        <f>MID(B221,SEARCH("WITH",B221)+4+1,SEARCH(H221,B221)-SEARCH("WITH",B221)-6)</f>
        <v>ARIA_128_CBC</v>
      </c>
      <c r="H221" t="str">
        <f t="shared" si="41"/>
        <v>SHA256</v>
      </c>
      <c r="I221" s="4">
        <f t="shared" si="45"/>
        <v>4</v>
      </c>
      <c r="J221" s="4">
        <f t="shared" si="46"/>
        <v>9</v>
      </c>
      <c r="K221" s="4">
        <f t="shared" si="47"/>
        <v>13</v>
      </c>
      <c r="L221">
        <f t="shared" si="39"/>
        <v>14</v>
      </c>
      <c r="M221" t="str">
        <f>LEFT(B221,L221-2)</f>
        <v>TLS_ECDH_RSA</v>
      </c>
      <c r="N221" t="str">
        <f t="shared" si="42"/>
        <v>static const SSLCipherSuite Cipher220 = SSLCipherSuite(0xC04E, SSL_KEYX_ECDH, SSL_AUTH_RSA, SSL_SYM_ARIA_128_CBC, SSL_HASH_SHA256, "TLS_ECDH_RSA_WITH_ARIA_128_CBC_SHA256");</v>
      </c>
      <c r="O221" t="str">
        <f t="shared" si="43"/>
        <v>result[0xC04E] = (SSLCipherSuite*)&amp;Cipher220;</v>
      </c>
      <c r="P221" t="str">
        <f t="shared" si="44"/>
        <v>result["TLS_ECDH_RSA_WITH_ARIA_128_CBC_SHA256"] = (SSLCipherSuite*)&amp;Cipher220;</v>
      </c>
    </row>
    <row r="222" spans="1:16" ht="15.75">
      <c r="A222" s="1" t="s">
        <v>461</v>
      </c>
      <c r="B222" s="2" t="s">
        <v>462</v>
      </c>
      <c r="C222" s="3" t="s">
        <v>424</v>
      </c>
      <c r="D222" t="str">
        <f t="shared" si="40"/>
        <v>0xC04F</v>
      </c>
      <c r="E222" t="str">
        <f>MID(B222,I222+1,J222-I222-1)</f>
        <v>ECDH</v>
      </c>
      <c r="F222" t="str">
        <f t="shared" si="38"/>
        <v>RSA</v>
      </c>
      <c r="G222" t="str">
        <f>MID(B222,SEARCH("WITH",B222)+4+1,SEARCH(H222,B222)-SEARCH("WITH",B222)-6)</f>
        <v>ARIA_256_CBC</v>
      </c>
      <c r="H222" t="str">
        <f t="shared" si="41"/>
        <v>SHA384</v>
      </c>
      <c r="I222" s="4">
        <f t="shared" si="45"/>
        <v>4</v>
      </c>
      <c r="J222" s="4">
        <f t="shared" si="46"/>
        <v>9</v>
      </c>
      <c r="K222" s="4">
        <f t="shared" si="47"/>
        <v>13</v>
      </c>
      <c r="L222">
        <f t="shared" si="39"/>
        <v>14</v>
      </c>
      <c r="M222" t="str">
        <f>LEFT(B222,L222-2)</f>
        <v>TLS_ECDH_RSA</v>
      </c>
      <c r="N222" t="str">
        <f t="shared" si="42"/>
        <v>static const SSLCipherSuite Cipher221 = SSLCipherSuite(0xC04F, SSL_KEYX_ECDH, SSL_AUTH_RSA, SSL_SYM_ARIA_256_CBC, SSL_HASH_SHA384, "TLS_ECDH_RSA_WITH_ARIA_256_CBC_SHA384");</v>
      </c>
      <c r="O222" t="str">
        <f t="shared" si="43"/>
        <v>result[0xC04F] = (SSLCipherSuite*)&amp;Cipher221;</v>
      </c>
      <c r="P222" t="str">
        <f t="shared" si="44"/>
        <v>result["TLS_ECDH_RSA_WITH_ARIA_256_CBC_SHA384"] = (SSLCipherSuite*)&amp;Cipher221;</v>
      </c>
    </row>
    <row r="223" spans="1:16" ht="15.75">
      <c r="A223" s="1" t="s">
        <v>463</v>
      </c>
      <c r="B223" s="2" t="s">
        <v>464</v>
      </c>
      <c r="C223" s="3" t="s">
        <v>424</v>
      </c>
      <c r="D223" t="str">
        <f t="shared" si="40"/>
        <v>0xC050</v>
      </c>
      <c r="E223" t="str">
        <f>MID(B223,I223+1,J223-I223-1)</f>
        <v>RSA</v>
      </c>
      <c r="F223" t="str">
        <f t="shared" si="38"/>
        <v>RSA</v>
      </c>
      <c r="G223" t="str">
        <f>MID(B223,SEARCH("WITH",B223)+4+1,SEARCH(H223,B223)-SEARCH("WITH",B223)-6)</f>
        <v>ARIA_128_GCM</v>
      </c>
      <c r="H223" t="str">
        <f t="shared" si="41"/>
        <v>SHA256</v>
      </c>
      <c r="I223" s="4">
        <f t="shared" si="45"/>
        <v>4</v>
      </c>
      <c r="J223" s="4">
        <f t="shared" si="46"/>
        <v>8</v>
      </c>
      <c r="K223" s="4">
        <f t="shared" si="47"/>
        <v>13</v>
      </c>
      <c r="L223">
        <f t="shared" si="39"/>
        <v>9</v>
      </c>
      <c r="M223" t="str">
        <f>LEFT(B223,L223-2)</f>
        <v>TLS_RSA</v>
      </c>
      <c r="N223" t="str">
        <f t="shared" si="42"/>
        <v>static const SSLCipherSuite Cipher222 = SSLCipherSuite(0xC050, SSL_KEYX_RSA, SSL_AUTH_RSA, SSL_SYM_ARIA_128_GCM, SSL_HASH_SHA256, "TLS_RSA_WITH_ARIA_128_GCM_SHA256");</v>
      </c>
      <c r="O223" t="str">
        <f t="shared" si="43"/>
        <v>result[0xC050] = (SSLCipherSuite*)&amp;Cipher222;</v>
      </c>
      <c r="P223" t="str">
        <f t="shared" si="44"/>
        <v>result["TLS_RSA_WITH_ARIA_128_GCM_SHA256"] = (SSLCipherSuite*)&amp;Cipher222;</v>
      </c>
    </row>
    <row r="224" spans="1:16" ht="15.75">
      <c r="A224" s="1" t="s">
        <v>465</v>
      </c>
      <c r="B224" s="2" t="s">
        <v>466</v>
      </c>
      <c r="C224" s="3" t="s">
        <v>424</v>
      </c>
      <c r="D224" t="str">
        <f t="shared" si="40"/>
        <v>0xC051</v>
      </c>
      <c r="E224" t="str">
        <f>MID(B224,I224+1,J224-I224-1)</f>
        <v>RSA</v>
      </c>
      <c r="F224" t="str">
        <f t="shared" si="38"/>
        <v>RSA</v>
      </c>
      <c r="G224" t="str">
        <f>MID(B224,SEARCH("WITH",B224)+4+1,SEARCH(H224,B224)-SEARCH("WITH",B224)-6)</f>
        <v>ARIA_256_GCM</v>
      </c>
      <c r="H224" t="str">
        <f t="shared" si="41"/>
        <v>SHA384</v>
      </c>
      <c r="I224" s="4">
        <f t="shared" si="45"/>
        <v>4</v>
      </c>
      <c r="J224" s="4">
        <f t="shared" si="46"/>
        <v>8</v>
      </c>
      <c r="K224" s="4">
        <f t="shared" si="47"/>
        <v>13</v>
      </c>
      <c r="L224">
        <f t="shared" si="39"/>
        <v>9</v>
      </c>
      <c r="M224" t="str">
        <f>LEFT(B224,L224-2)</f>
        <v>TLS_RSA</v>
      </c>
      <c r="N224" t="str">
        <f t="shared" si="42"/>
        <v>static const SSLCipherSuite Cipher223 = SSLCipherSuite(0xC051, SSL_KEYX_RSA, SSL_AUTH_RSA, SSL_SYM_ARIA_256_GCM, SSL_HASH_SHA384, "TLS_RSA_WITH_ARIA_256_GCM_SHA384");</v>
      </c>
      <c r="O224" t="str">
        <f t="shared" si="43"/>
        <v>result[0xC051] = (SSLCipherSuite*)&amp;Cipher223;</v>
      </c>
      <c r="P224" t="str">
        <f t="shared" si="44"/>
        <v>result["TLS_RSA_WITH_ARIA_256_GCM_SHA384"] = (SSLCipherSuite*)&amp;Cipher223;</v>
      </c>
    </row>
    <row r="225" spans="1:16" ht="15.75">
      <c r="A225" s="1" t="s">
        <v>467</v>
      </c>
      <c r="B225" s="2" t="s">
        <v>468</v>
      </c>
      <c r="C225" s="3" t="s">
        <v>424</v>
      </c>
      <c r="D225" t="str">
        <f t="shared" si="40"/>
        <v>0xC052</v>
      </c>
      <c r="E225" t="str">
        <f>MID(B225,I225+1,J225-I225-1)</f>
        <v>DHE</v>
      </c>
      <c r="F225" t="str">
        <f t="shared" si="38"/>
        <v>RSA</v>
      </c>
      <c r="G225" t="str">
        <f>MID(B225,SEARCH("WITH",B225)+4+1,SEARCH(H225,B225)-SEARCH("WITH",B225)-6)</f>
        <v>ARIA_128_GCM</v>
      </c>
      <c r="H225" t="str">
        <f t="shared" si="41"/>
        <v>SHA256</v>
      </c>
      <c r="I225" s="4">
        <f t="shared" si="45"/>
        <v>4</v>
      </c>
      <c r="J225" s="4">
        <f t="shared" si="46"/>
        <v>8</v>
      </c>
      <c r="K225" s="4">
        <f t="shared" si="47"/>
        <v>12</v>
      </c>
      <c r="L225">
        <f t="shared" si="39"/>
        <v>13</v>
      </c>
      <c r="M225" t="str">
        <f>LEFT(B225,L225-2)</f>
        <v>TLS_DHE_RSA</v>
      </c>
      <c r="N225" t="str">
        <f t="shared" si="42"/>
        <v>static const SSLCipherSuite Cipher224 = SSLCipherSuite(0xC052, SSL_KEYX_DHE, SSL_AUTH_RSA, SSL_SYM_ARIA_128_GCM, SSL_HASH_SHA256, "TLS_DHE_RSA_WITH_ARIA_128_GCM_SHA256");</v>
      </c>
      <c r="O225" t="str">
        <f t="shared" si="43"/>
        <v>result[0xC052] = (SSLCipherSuite*)&amp;Cipher224;</v>
      </c>
      <c r="P225" t="str">
        <f t="shared" si="44"/>
        <v>result["TLS_DHE_RSA_WITH_ARIA_128_GCM_SHA256"] = (SSLCipherSuite*)&amp;Cipher224;</v>
      </c>
    </row>
    <row r="226" spans="1:16" ht="15.75">
      <c r="A226" s="1" t="s">
        <v>469</v>
      </c>
      <c r="B226" s="2" t="s">
        <v>470</v>
      </c>
      <c r="C226" s="3" t="s">
        <v>424</v>
      </c>
      <c r="D226" t="str">
        <f t="shared" si="40"/>
        <v>0xC053</v>
      </c>
      <c r="E226" t="str">
        <f>MID(B226,I226+1,J226-I226-1)</f>
        <v>DHE</v>
      </c>
      <c r="F226" t="str">
        <f t="shared" si="38"/>
        <v>RSA</v>
      </c>
      <c r="G226" t="str">
        <f>MID(B226,SEARCH("WITH",B226)+4+1,SEARCH(H226,B226)-SEARCH("WITH",B226)-6)</f>
        <v>ARIA_256_GCM</v>
      </c>
      <c r="H226" t="str">
        <f t="shared" si="41"/>
        <v>SHA384</v>
      </c>
      <c r="I226" s="4">
        <f t="shared" si="45"/>
        <v>4</v>
      </c>
      <c r="J226" s="4">
        <f t="shared" si="46"/>
        <v>8</v>
      </c>
      <c r="K226" s="4">
        <f t="shared" si="47"/>
        <v>12</v>
      </c>
      <c r="L226">
        <f t="shared" si="39"/>
        <v>13</v>
      </c>
      <c r="M226" t="str">
        <f>LEFT(B226,L226-2)</f>
        <v>TLS_DHE_RSA</v>
      </c>
      <c r="N226" t="str">
        <f t="shared" si="42"/>
        <v>static const SSLCipherSuite Cipher225 = SSLCipherSuite(0xC053, SSL_KEYX_DHE, SSL_AUTH_RSA, SSL_SYM_ARIA_256_GCM, SSL_HASH_SHA384, "TLS_DHE_RSA_WITH_ARIA_256_GCM_SHA384");</v>
      </c>
      <c r="O226" t="str">
        <f t="shared" si="43"/>
        <v>result[0xC053] = (SSLCipherSuite*)&amp;Cipher225;</v>
      </c>
      <c r="P226" t="str">
        <f t="shared" si="44"/>
        <v>result["TLS_DHE_RSA_WITH_ARIA_256_GCM_SHA384"] = (SSLCipherSuite*)&amp;Cipher225;</v>
      </c>
    </row>
    <row r="227" spans="1:16" ht="15.75">
      <c r="A227" s="1" t="s">
        <v>471</v>
      </c>
      <c r="B227" s="2" t="s">
        <v>472</v>
      </c>
      <c r="C227" s="3" t="s">
        <v>424</v>
      </c>
      <c r="D227" t="str">
        <f t="shared" si="40"/>
        <v>0xC054</v>
      </c>
      <c r="E227" t="str">
        <f>MID(B227,I227+1,J227-I227-1)</f>
        <v>DH</v>
      </c>
      <c r="F227" t="str">
        <f t="shared" si="38"/>
        <v>RSA</v>
      </c>
      <c r="G227" t="str">
        <f>MID(B227,SEARCH("WITH",B227)+4+1,SEARCH(H227,B227)-SEARCH("WITH",B227)-6)</f>
        <v>ARIA_128_GCM</v>
      </c>
      <c r="H227" t="str">
        <f t="shared" si="41"/>
        <v>SHA256</v>
      </c>
      <c r="I227" s="4">
        <f t="shared" si="45"/>
        <v>4</v>
      </c>
      <c r="J227" s="4">
        <f t="shared" si="46"/>
        <v>7</v>
      </c>
      <c r="K227" s="4">
        <f t="shared" si="47"/>
        <v>11</v>
      </c>
      <c r="L227">
        <f t="shared" si="39"/>
        <v>12</v>
      </c>
      <c r="M227" t="str">
        <f>LEFT(B227,L227-2)</f>
        <v>TLS_DH_RSA</v>
      </c>
      <c r="N227" t="str">
        <f t="shared" si="42"/>
        <v>static const SSLCipherSuite Cipher226 = SSLCipherSuite(0xC054, SSL_KEYX_DH, SSL_AUTH_RSA, SSL_SYM_ARIA_128_GCM, SSL_HASH_SHA256, "TLS_DH_RSA_WITH_ARIA_128_GCM_SHA256");</v>
      </c>
      <c r="O227" t="str">
        <f t="shared" si="43"/>
        <v>result[0xC054] = (SSLCipherSuite*)&amp;Cipher226;</v>
      </c>
      <c r="P227" t="str">
        <f t="shared" si="44"/>
        <v>result["TLS_DH_RSA_WITH_ARIA_128_GCM_SHA256"] = (SSLCipherSuite*)&amp;Cipher226;</v>
      </c>
    </row>
    <row r="228" spans="1:16" ht="15.75">
      <c r="A228" s="1" t="s">
        <v>473</v>
      </c>
      <c r="B228" s="2" t="s">
        <v>474</v>
      </c>
      <c r="C228" s="3" t="s">
        <v>424</v>
      </c>
      <c r="D228" t="str">
        <f t="shared" si="40"/>
        <v>0xC055</v>
      </c>
      <c r="E228" t="str">
        <f>MID(B228,I228+1,J228-I228-1)</f>
        <v>DH</v>
      </c>
      <c r="F228" t="str">
        <f t="shared" si="38"/>
        <v>RSA</v>
      </c>
      <c r="G228" t="str">
        <f>MID(B228,SEARCH("WITH",B228)+4+1,SEARCH(H228,B228)-SEARCH("WITH",B228)-6)</f>
        <v>ARIA_256_GCM</v>
      </c>
      <c r="H228" t="str">
        <f t="shared" si="41"/>
        <v>SHA384</v>
      </c>
      <c r="I228" s="4">
        <f t="shared" si="45"/>
        <v>4</v>
      </c>
      <c r="J228" s="4">
        <f t="shared" si="46"/>
        <v>7</v>
      </c>
      <c r="K228" s="4">
        <f t="shared" si="47"/>
        <v>11</v>
      </c>
      <c r="L228">
        <f t="shared" si="39"/>
        <v>12</v>
      </c>
      <c r="M228" t="str">
        <f>LEFT(B228,L228-2)</f>
        <v>TLS_DH_RSA</v>
      </c>
      <c r="N228" t="str">
        <f t="shared" si="42"/>
        <v>static const SSLCipherSuite Cipher227 = SSLCipherSuite(0xC055, SSL_KEYX_DH, SSL_AUTH_RSA, SSL_SYM_ARIA_256_GCM, SSL_HASH_SHA384, "TLS_DH_RSA_WITH_ARIA_256_GCM_SHA384");</v>
      </c>
      <c r="O228" t="str">
        <f t="shared" si="43"/>
        <v>result[0xC055] = (SSLCipherSuite*)&amp;Cipher227;</v>
      </c>
      <c r="P228" t="str">
        <f t="shared" si="44"/>
        <v>result["TLS_DH_RSA_WITH_ARIA_256_GCM_SHA384"] = (SSLCipherSuite*)&amp;Cipher227;</v>
      </c>
    </row>
    <row r="229" spans="1:16" ht="15.75">
      <c r="A229" s="1" t="s">
        <v>475</v>
      </c>
      <c r="B229" s="2" t="s">
        <v>476</v>
      </c>
      <c r="C229" s="3" t="s">
        <v>424</v>
      </c>
      <c r="D229" t="str">
        <f t="shared" si="40"/>
        <v>0xC056</v>
      </c>
      <c r="E229" t="str">
        <f>MID(B229,I229+1,J229-I229-1)</f>
        <v>DHE</v>
      </c>
      <c r="F229" t="str">
        <f t="shared" si="38"/>
        <v>DSS</v>
      </c>
      <c r="G229" t="str">
        <f>MID(B229,SEARCH("WITH",B229)+4+1,SEARCH(H229,B229)-SEARCH("WITH",B229)-6)</f>
        <v>ARIA_128_GCM</v>
      </c>
      <c r="H229" t="str">
        <f t="shared" si="41"/>
        <v>SHA256</v>
      </c>
      <c r="I229" s="4">
        <f t="shared" si="45"/>
        <v>4</v>
      </c>
      <c r="J229" s="4">
        <f t="shared" si="46"/>
        <v>8</v>
      </c>
      <c r="K229" s="4">
        <f t="shared" si="47"/>
        <v>12</v>
      </c>
      <c r="L229">
        <f t="shared" si="39"/>
        <v>13</v>
      </c>
      <c r="M229" t="str">
        <f>LEFT(B229,L229-2)</f>
        <v>TLS_DHE_DSS</v>
      </c>
      <c r="N229" t="str">
        <f t="shared" si="42"/>
        <v>static const SSLCipherSuite Cipher228 = SSLCipherSuite(0xC056, SSL_KEYX_DHE, SSL_AUTH_DSS, SSL_SYM_ARIA_128_GCM, SSL_HASH_SHA256, "TLS_DHE_DSS_WITH_ARIA_128_GCM_SHA256");</v>
      </c>
      <c r="O229" t="str">
        <f t="shared" si="43"/>
        <v>result[0xC056] = (SSLCipherSuite*)&amp;Cipher228;</v>
      </c>
      <c r="P229" t="str">
        <f t="shared" si="44"/>
        <v>result["TLS_DHE_DSS_WITH_ARIA_128_GCM_SHA256"] = (SSLCipherSuite*)&amp;Cipher228;</v>
      </c>
    </row>
    <row r="230" spans="1:16" ht="15.75">
      <c r="A230" s="1" t="s">
        <v>477</v>
      </c>
      <c r="B230" s="2" t="s">
        <v>478</v>
      </c>
      <c r="C230" s="3" t="s">
        <v>424</v>
      </c>
      <c r="D230" t="str">
        <f t="shared" si="40"/>
        <v>0xC057</v>
      </c>
      <c r="E230" t="str">
        <f>MID(B230,I230+1,J230-I230-1)</f>
        <v>DHE</v>
      </c>
      <c r="F230" t="str">
        <f t="shared" si="38"/>
        <v>DSS</v>
      </c>
      <c r="G230" t="str">
        <f>MID(B230,SEARCH("WITH",B230)+4+1,SEARCH(H230,B230)-SEARCH("WITH",B230)-6)</f>
        <v>ARIA_256_GCM</v>
      </c>
      <c r="H230" t="str">
        <f t="shared" si="41"/>
        <v>SHA384</v>
      </c>
      <c r="I230" s="4">
        <f t="shared" si="45"/>
        <v>4</v>
      </c>
      <c r="J230" s="4">
        <f t="shared" si="46"/>
        <v>8</v>
      </c>
      <c r="K230" s="4">
        <f t="shared" si="47"/>
        <v>12</v>
      </c>
      <c r="L230">
        <f t="shared" si="39"/>
        <v>13</v>
      </c>
      <c r="M230" t="str">
        <f>LEFT(B230,L230-2)</f>
        <v>TLS_DHE_DSS</v>
      </c>
      <c r="N230" t="str">
        <f t="shared" si="42"/>
        <v>static const SSLCipherSuite Cipher229 = SSLCipherSuite(0xC057, SSL_KEYX_DHE, SSL_AUTH_DSS, SSL_SYM_ARIA_256_GCM, SSL_HASH_SHA384, "TLS_DHE_DSS_WITH_ARIA_256_GCM_SHA384");</v>
      </c>
      <c r="O230" t="str">
        <f t="shared" si="43"/>
        <v>result[0xC057] = (SSLCipherSuite*)&amp;Cipher229;</v>
      </c>
      <c r="P230" t="str">
        <f t="shared" si="44"/>
        <v>result["TLS_DHE_DSS_WITH_ARIA_256_GCM_SHA384"] = (SSLCipherSuite*)&amp;Cipher229;</v>
      </c>
    </row>
    <row r="231" spans="1:16" ht="15.75">
      <c r="A231" s="1" t="s">
        <v>479</v>
      </c>
      <c r="B231" s="2" t="s">
        <v>480</v>
      </c>
      <c r="C231" s="3" t="s">
        <v>424</v>
      </c>
      <c r="D231" t="str">
        <f t="shared" si="40"/>
        <v>0xC058</v>
      </c>
      <c r="E231" t="str">
        <f>MID(B231,I231+1,J231-I231-1)</f>
        <v>DH</v>
      </c>
      <c r="F231" t="str">
        <f t="shared" si="38"/>
        <v>DSS</v>
      </c>
      <c r="G231" t="str">
        <f>MID(B231,SEARCH("WITH",B231)+4+1,SEARCH(H231,B231)-SEARCH("WITH",B231)-6)</f>
        <v>ARIA_128_GCM</v>
      </c>
      <c r="H231" t="str">
        <f t="shared" si="41"/>
        <v>SHA256</v>
      </c>
      <c r="I231" s="4">
        <f t="shared" si="45"/>
        <v>4</v>
      </c>
      <c r="J231" s="4">
        <f t="shared" si="46"/>
        <v>7</v>
      </c>
      <c r="K231" s="4">
        <f t="shared" si="47"/>
        <v>11</v>
      </c>
      <c r="L231">
        <f t="shared" si="39"/>
        <v>12</v>
      </c>
      <c r="M231" t="str">
        <f>LEFT(B231,L231-2)</f>
        <v>TLS_DH_DSS</v>
      </c>
      <c r="N231" t="str">
        <f t="shared" si="42"/>
        <v>static const SSLCipherSuite Cipher230 = SSLCipherSuite(0xC058, SSL_KEYX_DH, SSL_AUTH_DSS, SSL_SYM_ARIA_128_GCM, SSL_HASH_SHA256, "TLS_DH_DSS_WITH_ARIA_128_GCM_SHA256");</v>
      </c>
      <c r="O231" t="str">
        <f t="shared" si="43"/>
        <v>result[0xC058] = (SSLCipherSuite*)&amp;Cipher230;</v>
      </c>
      <c r="P231" t="str">
        <f t="shared" si="44"/>
        <v>result["TLS_DH_DSS_WITH_ARIA_128_GCM_SHA256"] = (SSLCipherSuite*)&amp;Cipher230;</v>
      </c>
    </row>
    <row r="232" spans="1:16" ht="15.75">
      <c r="A232" s="1" t="s">
        <v>481</v>
      </c>
      <c r="B232" s="2" t="s">
        <v>482</v>
      </c>
      <c r="C232" s="3" t="s">
        <v>424</v>
      </c>
      <c r="D232" t="str">
        <f t="shared" si="40"/>
        <v>0xC059</v>
      </c>
      <c r="E232" t="str">
        <f>MID(B232,I232+1,J232-I232-1)</f>
        <v>DH</v>
      </c>
      <c r="F232" t="str">
        <f t="shared" si="38"/>
        <v>DSS</v>
      </c>
      <c r="G232" t="str">
        <f>MID(B232,SEARCH("WITH",B232)+4+1,SEARCH(H232,B232)-SEARCH("WITH",B232)-6)</f>
        <v>ARIA_256_GCM</v>
      </c>
      <c r="H232" t="str">
        <f t="shared" si="41"/>
        <v>SHA384</v>
      </c>
      <c r="I232" s="4">
        <f t="shared" si="45"/>
        <v>4</v>
      </c>
      <c r="J232" s="4">
        <f t="shared" si="46"/>
        <v>7</v>
      </c>
      <c r="K232" s="4">
        <f t="shared" si="47"/>
        <v>11</v>
      </c>
      <c r="L232">
        <f t="shared" si="39"/>
        <v>12</v>
      </c>
      <c r="M232" t="str">
        <f>LEFT(B232,L232-2)</f>
        <v>TLS_DH_DSS</v>
      </c>
      <c r="N232" t="str">
        <f t="shared" si="42"/>
        <v>static const SSLCipherSuite Cipher231 = SSLCipherSuite(0xC059, SSL_KEYX_DH, SSL_AUTH_DSS, SSL_SYM_ARIA_256_GCM, SSL_HASH_SHA384, "TLS_DH_DSS_WITH_ARIA_256_GCM_SHA384");</v>
      </c>
      <c r="O232" t="str">
        <f t="shared" si="43"/>
        <v>result[0xC059] = (SSLCipherSuite*)&amp;Cipher231;</v>
      </c>
      <c r="P232" t="str">
        <f t="shared" si="44"/>
        <v>result["TLS_DH_DSS_WITH_ARIA_256_GCM_SHA384"] = (SSLCipherSuite*)&amp;Cipher231;</v>
      </c>
    </row>
    <row r="233" spans="1:16" ht="15.75">
      <c r="A233" s="1" t="s">
        <v>483</v>
      </c>
      <c r="B233" s="2" t="s">
        <v>484</v>
      </c>
      <c r="C233" s="3" t="s">
        <v>424</v>
      </c>
      <c r="D233" t="str">
        <f t="shared" si="40"/>
        <v>0xC05A</v>
      </c>
      <c r="E233" t="str">
        <f>MID(B233,I233+1,J233-I233-1)</f>
        <v>DH</v>
      </c>
      <c r="F233" t="str">
        <f t="shared" si="38"/>
        <v>anon</v>
      </c>
      <c r="G233" t="str">
        <f>MID(B233,SEARCH("WITH",B233)+4+1,SEARCH(H233,B233)-SEARCH("WITH",B233)-6)</f>
        <v>ARIA_128_GCM</v>
      </c>
      <c r="H233" t="str">
        <f t="shared" si="41"/>
        <v>SHA256</v>
      </c>
      <c r="I233" s="4">
        <f t="shared" si="45"/>
        <v>4</v>
      </c>
      <c r="J233" s="4">
        <f t="shared" si="46"/>
        <v>7</v>
      </c>
      <c r="K233" s="4">
        <f t="shared" si="47"/>
        <v>12</v>
      </c>
      <c r="L233">
        <f t="shared" si="39"/>
        <v>13</v>
      </c>
      <c r="M233" t="str">
        <f>LEFT(B233,L233-2)</f>
        <v>TLS_DH_anon</v>
      </c>
      <c r="N233" t="str">
        <f t="shared" si="42"/>
        <v>static const SSLCipherSuite Cipher232 = SSLCipherSuite(0xC05A, SSL_KEYX_DH, SSL_AUTH_anon, SSL_SYM_ARIA_128_GCM, SSL_HASH_SHA256, "TLS_DH_anon_WITH_ARIA_128_GCM_SHA256");</v>
      </c>
      <c r="O233" t="str">
        <f t="shared" si="43"/>
        <v>result[0xC05A] = (SSLCipherSuite*)&amp;Cipher232;</v>
      </c>
      <c r="P233" t="str">
        <f t="shared" si="44"/>
        <v>result["TLS_DH_anon_WITH_ARIA_128_GCM_SHA256"] = (SSLCipherSuite*)&amp;Cipher232;</v>
      </c>
    </row>
    <row r="234" spans="1:16" ht="15.75">
      <c r="A234" s="1" t="s">
        <v>485</v>
      </c>
      <c r="B234" s="2" t="s">
        <v>486</v>
      </c>
      <c r="C234" s="3" t="s">
        <v>424</v>
      </c>
      <c r="D234" t="str">
        <f t="shared" si="40"/>
        <v>0xC05B</v>
      </c>
      <c r="E234" t="str">
        <f>MID(B234,I234+1,J234-I234-1)</f>
        <v>DH</v>
      </c>
      <c r="F234" t="str">
        <f t="shared" si="38"/>
        <v>anon</v>
      </c>
      <c r="G234" t="str">
        <f>MID(B234,SEARCH("WITH",B234)+4+1,SEARCH(H234,B234)-SEARCH("WITH",B234)-6)</f>
        <v>ARIA_256_GCM</v>
      </c>
      <c r="H234" t="str">
        <f t="shared" si="41"/>
        <v>SHA384</v>
      </c>
      <c r="I234" s="4">
        <f t="shared" si="45"/>
        <v>4</v>
      </c>
      <c r="J234" s="4">
        <f t="shared" si="46"/>
        <v>7</v>
      </c>
      <c r="K234" s="4">
        <f t="shared" si="47"/>
        <v>12</v>
      </c>
      <c r="L234">
        <f t="shared" si="39"/>
        <v>13</v>
      </c>
      <c r="M234" t="str">
        <f>LEFT(B234,L234-2)</f>
        <v>TLS_DH_anon</v>
      </c>
      <c r="N234" t="str">
        <f t="shared" si="42"/>
        <v>static const SSLCipherSuite Cipher233 = SSLCipherSuite(0xC05B, SSL_KEYX_DH, SSL_AUTH_anon, SSL_SYM_ARIA_256_GCM, SSL_HASH_SHA384, "TLS_DH_anon_WITH_ARIA_256_GCM_SHA384");</v>
      </c>
      <c r="O234" t="str">
        <f t="shared" si="43"/>
        <v>result[0xC05B] = (SSLCipherSuite*)&amp;Cipher233;</v>
      </c>
      <c r="P234" t="str">
        <f t="shared" si="44"/>
        <v>result["TLS_DH_anon_WITH_ARIA_256_GCM_SHA384"] = (SSLCipherSuite*)&amp;Cipher233;</v>
      </c>
    </row>
    <row r="235" spans="1:16" ht="15.75">
      <c r="A235" s="1" t="s">
        <v>487</v>
      </c>
      <c r="B235" s="2" t="s">
        <v>488</v>
      </c>
      <c r="C235" s="3" t="s">
        <v>424</v>
      </c>
      <c r="D235" t="str">
        <f t="shared" si="40"/>
        <v>0xC05C</v>
      </c>
      <c r="E235" t="str">
        <f>MID(B235,I235+1,J235-I235-1)</f>
        <v>ECDHE</v>
      </c>
      <c r="F235" t="str">
        <f t="shared" si="38"/>
        <v>ECDSA</v>
      </c>
      <c r="G235" t="str">
        <f>MID(B235,SEARCH("WITH",B235)+4+1,SEARCH(H235,B235)-SEARCH("WITH",B235)-6)</f>
        <v>ARIA_128_GCM</v>
      </c>
      <c r="H235" t="str">
        <f t="shared" si="41"/>
        <v>SHA256</v>
      </c>
      <c r="I235" s="4">
        <f t="shared" si="45"/>
        <v>4</v>
      </c>
      <c r="J235" s="4">
        <f t="shared" si="46"/>
        <v>10</v>
      </c>
      <c r="K235" s="4">
        <f t="shared" si="47"/>
        <v>16</v>
      </c>
      <c r="L235">
        <f t="shared" si="39"/>
        <v>17</v>
      </c>
      <c r="M235" t="str">
        <f>LEFT(B235,L235-2)</f>
        <v>TLS_ECDHE_ECDSA</v>
      </c>
      <c r="N235" t="str">
        <f t="shared" si="42"/>
        <v>static const SSLCipherSuite Cipher234 = SSLCipherSuite(0xC05C, SSL_KEYX_ECDHE, SSL_AUTH_ECDSA, SSL_SYM_ARIA_128_GCM, SSL_HASH_SHA256, "TLS_ECDHE_ECDSA_WITH_ARIA_128_GCM_SHA256");</v>
      </c>
      <c r="O235" t="str">
        <f t="shared" si="43"/>
        <v>result[0xC05C] = (SSLCipherSuite*)&amp;Cipher234;</v>
      </c>
      <c r="P235" t="str">
        <f t="shared" si="44"/>
        <v>result["TLS_ECDHE_ECDSA_WITH_ARIA_128_GCM_SHA256"] = (SSLCipherSuite*)&amp;Cipher234;</v>
      </c>
    </row>
    <row r="236" spans="1:16" ht="15.75">
      <c r="A236" s="1" t="s">
        <v>489</v>
      </c>
      <c r="B236" s="2" t="s">
        <v>490</v>
      </c>
      <c r="C236" s="3" t="s">
        <v>424</v>
      </c>
      <c r="D236" t="str">
        <f t="shared" si="40"/>
        <v>0xC05D</v>
      </c>
      <c r="E236" t="str">
        <f>MID(B236,I236+1,J236-I236-1)</f>
        <v>ECDHE</v>
      </c>
      <c r="F236" t="str">
        <f t="shared" si="38"/>
        <v>ECDSA</v>
      </c>
      <c r="G236" t="str">
        <f>MID(B236,SEARCH("WITH",B236)+4+1,SEARCH(H236,B236)-SEARCH("WITH",B236)-6)</f>
        <v>ARIA_256_GCM</v>
      </c>
      <c r="H236" t="str">
        <f t="shared" si="41"/>
        <v>SHA384</v>
      </c>
      <c r="I236" s="4">
        <f t="shared" si="45"/>
        <v>4</v>
      </c>
      <c r="J236" s="4">
        <f t="shared" si="46"/>
        <v>10</v>
      </c>
      <c r="K236" s="4">
        <f t="shared" si="47"/>
        <v>16</v>
      </c>
      <c r="L236">
        <f t="shared" si="39"/>
        <v>17</v>
      </c>
      <c r="M236" t="str">
        <f>LEFT(B236,L236-2)</f>
        <v>TLS_ECDHE_ECDSA</v>
      </c>
      <c r="N236" t="str">
        <f t="shared" si="42"/>
        <v>static const SSLCipherSuite Cipher235 = SSLCipherSuite(0xC05D, SSL_KEYX_ECDHE, SSL_AUTH_ECDSA, SSL_SYM_ARIA_256_GCM, SSL_HASH_SHA384, "TLS_ECDHE_ECDSA_WITH_ARIA_256_GCM_SHA384");</v>
      </c>
      <c r="O236" t="str">
        <f t="shared" si="43"/>
        <v>result[0xC05D] = (SSLCipherSuite*)&amp;Cipher235;</v>
      </c>
      <c r="P236" t="str">
        <f t="shared" si="44"/>
        <v>result["TLS_ECDHE_ECDSA_WITH_ARIA_256_GCM_SHA384"] = (SSLCipherSuite*)&amp;Cipher235;</v>
      </c>
    </row>
    <row r="237" spans="1:16" ht="15.75">
      <c r="A237" s="1" t="s">
        <v>491</v>
      </c>
      <c r="B237" s="2" t="s">
        <v>492</v>
      </c>
      <c r="C237" s="3" t="s">
        <v>424</v>
      </c>
      <c r="D237" t="str">
        <f t="shared" si="40"/>
        <v>0xC05E</v>
      </c>
      <c r="E237" t="str">
        <f>MID(B237,I237+1,J237-I237-1)</f>
        <v>ECDH</v>
      </c>
      <c r="F237" t="str">
        <f t="shared" si="38"/>
        <v>ECDSA</v>
      </c>
      <c r="G237" t="str">
        <f>MID(B237,SEARCH("WITH",B237)+4+1,SEARCH(H237,B237)-SEARCH("WITH",B237)-6)</f>
        <v>ARIA_128_GCM</v>
      </c>
      <c r="H237" t="str">
        <f t="shared" si="41"/>
        <v>SHA256</v>
      </c>
      <c r="I237" s="4">
        <f t="shared" si="45"/>
        <v>4</v>
      </c>
      <c r="J237" s="4">
        <f t="shared" si="46"/>
        <v>9</v>
      </c>
      <c r="K237" s="4">
        <f t="shared" si="47"/>
        <v>15</v>
      </c>
      <c r="L237">
        <f t="shared" si="39"/>
        <v>16</v>
      </c>
      <c r="M237" t="str">
        <f>LEFT(B237,L237-2)</f>
        <v>TLS_ECDH_ECDSA</v>
      </c>
      <c r="N237" t="str">
        <f t="shared" si="42"/>
        <v>static const SSLCipherSuite Cipher236 = SSLCipherSuite(0xC05E, SSL_KEYX_ECDH, SSL_AUTH_ECDSA, SSL_SYM_ARIA_128_GCM, SSL_HASH_SHA256, "TLS_ECDH_ECDSA_WITH_ARIA_128_GCM_SHA256");</v>
      </c>
      <c r="O237" t="str">
        <f t="shared" si="43"/>
        <v>result[0xC05E] = (SSLCipherSuite*)&amp;Cipher236;</v>
      </c>
      <c r="P237" t="str">
        <f t="shared" si="44"/>
        <v>result["TLS_ECDH_ECDSA_WITH_ARIA_128_GCM_SHA256"] = (SSLCipherSuite*)&amp;Cipher236;</v>
      </c>
    </row>
    <row r="238" spans="1:16" ht="15.75">
      <c r="A238" s="1" t="s">
        <v>493</v>
      </c>
      <c r="B238" s="2" t="s">
        <v>494</v>
      </c>
      <c r="C238" s="3" t="s">
        <v>424</v>
      </c>
      <c r="D238" t="str">
        <f t="shared" si="40"/>
        <v>0xC05F</v>
      </c>
      <c r="E238" t="str">
        <f>MID(B238,I238+1,J238-I238-1)</f>
        <v>ECDH</v>
      </c>
      <c r="F238" t="str">
        <f t="shared" si="38"/>
        <v>ECDSA</v>
      </c>
      <c r="G238" t="str">
        <f>MID(B238,SEARCH("WITH",B238)+4+1,SEARCH(H238,B238)-SEARCH("WITH",B238)-6)</f>
        <v>ARIA_256_GCM</v>
      </c>
      <c r="H238" t="str">
        <f t="shared" si="41"/>
        <v>SHA384</v>
      </c>
      <c r="I238" s="4">
        <f t="shared" si="45"/>
        <v>4</v>
      </c>
      <c r="J238" s="4">
        <f t="shared" si="46"/>
        <v>9</v>
      </c>
      <c r="K238" s="4">
        <f t="shared" si="47"/>
        <v>15</v>
      </c>
      <c r="L238">
        <f t="shared" si="39"/>
        <v>16</v>
      </c>
      <c r="M238" t="str">
        <f>LEFT(B238,L238-2)</f>
        <v>TLS_ECDH_ECDSA</v>
      </c>
      <c r="N238" t="str">
        <f t="shared" si="42"/>
        <v>static const SSLCipherSuite Cipher237 = SSLCipherSuite(0xC05F, SSL_KEYX_ECDH, SSL_AUTH_ECDSA, SSL_SYM_ARIA_256_GCM, SSL_HASH_SHA384, "TLS_ECDH_ECDSA_WITH_ARIA_256_GCM_SHA384");</v>
      </c>
      <c r="O238" t="str">
        <f t="shared" si="43"/>
        <v>result[0xC05F] = (SSLCipherSuite*)&amp;Cipher237;</v>
      </c>
      <c r="P238" t="str">
        <f t="shared" si="44"/>
        <v>result["TLS_ECDH_ECDSA_WITH_ARIA_256_GCM_SHA384"] = (SSLCipherSuite*)&amp;Cipher237;</v>
      </c>
    </row>
    <row r="239" spans="1:16" ht="15.75">
      <c r="A239" s="1" t="s">
        <v>495</v>
      </c>
      <c r="B239" s="2" t="s">
        <v>496</v>
      </c>
      <c r="C239" s="3" t="s">
        <v>424</v>
      </c>
      <c r="D239" t="str">
        <f t="shared" si="40"/>
        <v>0xC060</v>
      </c>
      <c r="E239" t="str">
        <f>MID(B239,I239+1,J239-I239-1)</f>
        <v>ECDHE</v>
      </c>
      <c r="F239" t="str">
        <f t="shared" si="38"/>
        <v>RSA</v>
      </c>
      <c r="G239" t="str">
        <f>MID(B239,SEARCH("WITH",B239)+4+1,SEARCH(H239,B239)-SEARCH("WITH",B239)-6)</f>
        <v>ARIA_128_GCM</v>
      </c>
      <c r="H239" t="str">
        <f t="shared" si="41"/>
        <v>SHA256</v>
      </c>
      <c r="I239" s="4">
        <f t="shared" si="45"/>
        <v>4</v>
      </c>
      <c r="J239" s="4">
        <f t="shared" si="46"/>
        <v>10</v>
      </c>
      <c r="K239" s="4">
        <f t="shared" si="47"/>
        <v>14</v>
      </c>
      <c r="L239">
        <f t="shared" si="39"/>
        <v>15</v>
      </c>
      <c r="M239" t="str">
        <f>LEFT(B239,L239-2)</f>
        <v>TLS_ECDHE_RSA</v>
      </c>
      <c r="N239" t="str">
        <f t="shared" si="42"/>
        <v>static const SSLCipherSuite Cipher238 = SSLCipherSuite(0xC060, SSL_KEYX_ECDHE, SSL_AUTH_RSA, SSL_SYM_ARIA_128_GCM, SSL_HASH_SHA256, "TLS_ECDHE_RSA_WITH_ARIA_128_GCM_SHA256");</v>
      </c>
      <c r="O239" t="str">
        <f t="shared" si="43"/>
        <v>result[0xC060] = (SSLCipherSuite*)&amp;Cipher238;</v>
      </c>
      <c r="P239" t="str">
        <f t="shared" si="44"/>
        <v>result["TLS_ECDHE_RSA_WITH_ARIA_128_GCM_SHA256"] = (SSLCipherSuite*)&amp;Cipher238;</v>
      </c>
    </row>
    <row r="240" spans="1:16" ht="15.75">
      <c r="A240" s="1" t="s">
        <v>497</v>
      </c>
      <c r="B240" s="2" t="s">
        <v>498</v>
      </c>
      <c r="C240" s="3" t="s">
        <v>424</v>
      </c>
      <c r="D240" t="str">
        <f t="shared" si="40"/>
        <v>0xC061</v>
      </c>
      <c r="E240" t="str">
        <f>MID(B240,I240+1,J240-I240-1)</f>
        <v>ECDHE</v>
      </c>
      <c r="F240" t="str">
        <f t="shared" si="38"/>
        <v>RSA</v>
      </c>
      <c r="G240" t="str">
        <f>MID(B240,SEARCH("WITH",B240)+4+1,SEARCH(H240,B240)-SEARCH("WITH",B240)-6)</f>
        <v>ARIA_256_GCM</v>
      </c>
      <c r="H240" t="str">
        <f t="shared" si="41"/>
        <v>SHA384</v>
      </c>
      <c r="I240" s="4">
        <f t="shared" si="45"/>
        <v>4</v>
      </c>
      <c r="J240" s="4">
        <f t="shared" si="46"/>
        <v>10</v>
      </c>
      <c r="K240" s="4">
        <f t="shared" si="47"/>
        <v>14</v>
      </c>
      <c r="L240">
        <f t="shared" si="39"/>
        <v>15</v>
      </c>
      <c r="M240" t="str">
        <f>LEFT(B240,L240-2)</f>
        <v>TLS_ECDHE_RSA</v>
      </c>
      <c r="N240" t="str">
        <f t="shared" si="42"/>
        <v>static const SSLCipherSuite Cipher239 = SSLCipherSuite(0xC061, SSL_KEYX_ECDHE, SSL_AUTH_RSA, SSL_SYM_ARIA_256_GCM, SSL_HASH_SHA384, "TLS_ECDHE_RSA_WITH_ARIA_256_GCM_SHA384");</v>
      </c>
      <c r="O240" t="str">
        <f t="shared" si="43"/>
        <v>result[0xC061] = (SSLCipherSuite*)&amp;Cipher239;</v>
      </c>
      <c r="P240" t="str">
        <f t="shared" si="44"/>
        <v>result["TLS_ECDHE_RSA_WITH_ARIA_256_GCM_SHA384"] = (SSLCipherSuite*)&amp;Cipher239;</v>
      </c>
    </row>
    <row r="241" spans="1:16" ht="15.75">
      <c r="A241" s="1" t="s">
        <v>499</v>
      </c>
      <c r="B241" s="2" t="s">
        <v>500</v>
      </c>
      <c r="C241" s="3" t="s">
        <v>424</v>
      </c>
      <c r="D241" t="str">
        <f t="shared" si="40"/>
        <v>0xC062</v>
      </c>
      <c r="E241" t="str">
        <f>MID(B241,I241+1,J241-I241-1)</f>
        <v>ECDH</v>
      </c>
      <c r="F241" t="str">
        <f t="shared" si="38"/>
        <v>RSA</v>
      </c>
      <c r="G241" t="str">
        <f>MID(B241,SEARCH("WITH",B241)+4+1,SEARCH(H241,B241)-SEARCH("WITH",B241)-6)</f>
        <v>ARIA_128_GCM</v>
      </c>
      <c r="H241" t="str">
        <f t="shared" si="41"/>
        <v>SHA256</v>
      </c>
      <c r="I241" s="4">
        <f t="shared" si="45"/>
        <v>4</v>
      </c>
      <c r="J241" s="4">
        <f t="shared" si="46"/>
        <v>9</v>
      </c>
      <c r="K241" s="4">
        <f t="shared" si="47"/>
        <v>13</v>
      </c>
      <c r="L241">
        <f t="shared" si="39"/>
        <v>14</v>
      </c>
      <c r="M241" t="str">
        <f>LEFT(B241,L241-2)</f>
        <v>TLS_ECDH_RSA</v>
      </c>
      <c r="N241" t="str">
        <f t="shared" si="42"/>
        <v>static const SSLCipherSuite Cipher240 = SSLCipherSuite(0xC062, SSL_KEYX_ECDH, SSL_AUTH_RSA, SSL_SYM_ARIA_128_GCM, SSL_HASH_SHA256, "TLS_ECDH_RSA_WITH_ARIA_128_GCM_SHA256");</v>
      </c>
      <c r="O241" t="str">
        <f t="shared" si="43"/>
        <v>result[0xC062] = (SSLCipherSuite*)&amp;Cipher240;</v>
      </c>
      <c r="P241" t="str">
        <f t="shared" si="44"/>
        <v>result["TLS_ECDH_RSA_WITH_ARIA_128_GCM_SHA256"] = (SSLCipherSuite*)&amp;Cipher240;</v>
      </c>
    </row>
    <row r="242" spans="1:16" ht="15.75">
      <c r="A242" s="1" t="s">
        <v>501</v>
      </c>
      <c r="B242" s="2" t="s">
        <v>502</v>
      </c>
      <c r="C242" s="3" t="s">
        <v>424</v>
      </c>
      <c r="D242" t="str">
        <f t="shared" si="40"/>
        <v>0xC063</v>
      </c>
      <c r="E242" t="str">
        <f>MID(B242,I242+1,J242-I242-1)</f>
        <v>ECDH</v>
      </c>
      <c r="F242" t="str">
        <f t="shared" si="38"/>
        <v>RSA</v>
      </c>
      <c r="G242" t="str">
        <f>MID(B242,SEARCH("WITH",B242)+4+1,SEARCH(H242,B242)-SEARCH("WITH",B242)-6)</f>
        <v>ARIA_256_GCM</v>
      </c>
      <c r="H242" t="str">
        <f t="shared" si="41"/>
        <v>SHA384</v>
      </c>
      <c r="I242" s="4">
        <f t="shared" si="45"/>
        <v>4</v>
      </c>
      <c r="J242" s="4">
        <f t="shared" si="46"/>
        <v>9</v>
      </c>
      <c r="K242" s="4">
        <f t="shared" si="47"/>
        <v>13</v>
      </c>
      <c r="L242">
        <f t="shared" si="39"/>
        <v>14</v>
      </c>
      <c r="M242" t="str">
        <f>LEFT(B242,L242-2)</f>
        <v>TLS_ECDH_RSA</v>
      </c>
      <c r="N242" t="str">
        <f t="shared" si="42"/>
        <v>static const SSLCipherSuite Cipher241 = SSLCipherSuite(0xC063, SSL_KEYX_ECDH, SSL_AUTH_RSA, SSL_SYM_ARIA_256_GCM, SSL_HASH_SHA384, "TLS_ECDH_RSA_WITH_ARIA_256_GCM_SHA384");</v>
      </c>
      <c r="O242" t="str">
        <f t="shared" si="43"/>
        <v>result[0xC063] = (SSLCipherSuite*)&amp;Cipher241;</v>
      </c>
      <c r="P242" t="str">
        <f t="shared" si="44"/>
        <v>result["TLS_ECDH_RSA_WITH_ARIA_256_GCM_SHA384"] = (SSLCipherSuite*)&amp;Cipher241;</v>
      </c>
    </row>
    <row r="243" spans="1:16" ht="15.75">
      <c r="A243" s="1" t="s">
        <v>503</v>
      </c>
      <c r="B243" s="2" t="s">
        <v>504</v>
      </c>
      <c r="C243" s="3" t="s">
        <v>424</v>
      </c>
      <c r="D243" t="str">
        <f t="shared" si="40"/>
        <v>0xC064</v>
      </c>
      <c r="E243" t="str">
        <f>MID(B243,I243+1,J243-I243-1)</f>
        <v>PSK</v>
      </c>
      <c r="F243" t="str">
        <f t="shared" si="38"/>
        <v>PSK</v>
      </c>
      <c r="G243" t="str">
        <f>MID(B243,SEARCH("WITH",B243)+4+1,SEARCH(H243,B243)-SEARCH("WITH",B243)-6)</f>
        <v>ARIA_128_CBC</v>
      </c>
      <c r="H243" t="str">
        <f t="shared" si="41"/>
        <v>SHA256</v>
      </c>
      <c r="I243" s="4">
        <f t="shared" si="45"/>
        <v>4</v>
      </c>
      <c r="J243" s="4">
        <f t="shared" si="46"/>
        <v>8</v>
      </c>
      <c r="K243" s="4">
        <f t="shared" si="47"/>
        <v>13</v>
      </c>
      <c r="L243">
        <f t="shared" si="39"/>
        <v>9</v>
      </c>
      <c r="M243" t="str">
        <f>LEFT(B243,L243-2)</f>
        <v>TLS_PSK</v>
      </c>
      <c r="N243" t="str">
        <f t="shared" si="42"/>
        <v>static const SSLCipherSuite Cipher242 = SSLCipherSuite(0xC064, SSL_KEYX_PSK, SSL_AUTH_PSK, SSL_SYM_ARIA_128_CBC, SSL_HASH_SHA256, "TLS_PSK_WITH_ARIA_128_CBC_SHA256");</v>
      </c>
      <c r="O243" t="str">
        <f t="shared" si="43"/>
        <v>result[0xC064] = (SSLCipherSuite*)&amp;Cipher242;</v>
      </c>
      <c r="P243" t="str">
        <f t="shared" si="44"/>
        <v>result["TLS_PSK_WITH_ARIA_128_CBC_SHA256"] = (SSLCipherSuite*)&amp;Cipher242;</v>
      </c>
    </row>
    <row r="244" spans="1:16" ht="15.75">
      <c r="A244" s="1" t="s">
        <v>505</v>
      </c>
      <c r="B244" s="2" t="s">
        <v>506</v>
      </c>
      <c r="C244" s="3" t="s">
        <v>424</v>
      </c>
      <c r="D244" t="str">
        <f t="shared" si="40"/>
        <v>0xC065</v>
      </c>
      <c r="E244" t="str">
        <f>MID(B244,I244+1,J244-I244-1)</f>
        <v>PSK</v>
      </c>
      <c r="F244" t="str">
        <f t="shared" si="38"/>
        <v>PSK</v>
      </c>
      <c r="G244" t="str">
        <f>MID(B244,SEARCH("WITH",B244)+4+1,SEARCH(H244,B244)-SEARCH("WITH",B244)-6)</f>
        <v>ARIA_256_CBC</v>
      </c>
      <c r="H244" t="str">
        <f t="shared" si="41"/>
        <v>SHA384</v>
      </c>
      <c r="I244" s="4">
        <f t="shared" si="45"/>
        <v>4</v>
      </c>
      <c r="J244" s="4">
        <f t="shared" si="46"/>
        <v>8</v>
      </c>
      <c r="K244" s="4">
        <f t="shared" si="47"/>
        <v>13</v>
      </c>
      <c r="L244">
        <f t="shared" si="39"/>
        <v>9</v>
      </c>
      <c r="M244" t="str">
        <f>LEFT(B244,L244-2)</f>
        <v>TLS_PSK</v>
      </c>
      <c r="N244" t="str">
        <f t="shared" si="42"/>
        <v>static const SSLCipherSuite Cipher243 = SSLCipherSuite(0xC065, SSL_KEYX_PSK, SSL_AUTH_PSK, SSL_SYM_ARIA_256_CBC, SSL_HASH_SHA384, "TLS_PSK_WITH_ARIA_256_CBC_SHA384");</v>
      </c>
      <c r="O244" t="str">
        <f t="shared" si="43"/>
        <v>result[0xC065] = (SSLCipherSuite*)&amp;Cipher243;</v>
      </c>
      <c r="P244" t="str">
        <f t="shared" si="44"/>
        <v>result["TLS_PSK_WITH_ARIA_256_CBC_SHA384"] = (SSLCipherSuite*)&amp;Cipher243;</v>
      </c>
    </row>
    <row r="245" spans="1:16" ht="15.75">
      <c r="A245" s="1" t="s">
        <v>507</v>
      </c>
      <c r="B245" s="2" t="s">
        <v>508</v>
      </c>
      <c r="C245" s="3" t="s">
        <v>424</v>
      </c>
      <c r="D245" t="str">
        <f t="shared" si="40"/>
        <v>0xC066</v>
      </c>
      <c r="E245" t="str">
        <f>MID(B245,I245+1,J245-I245-1)</f>
        <v>DHE</v>
      </c>
      <c r="F245" t="str">
        <f t="shared" si="38"/>
        <v>PSK</v>
      </c>
      <c r="G245" t="str">
        <f>MID(B245,SEARCH("WITH",B245)+4+1,SEARCH(H245,B245)-SEARCH("WITH",B245)-6)</f>
        <v>ARIA_128_CBC</v>
      </c>
      <c r="H245" t="str">
        <f t="shared" si="41"/>
        <v>SHA256</v>
      </c>
      <c r="I245" s="4">
        <f t="shared" si="45"/>
        <v>4</v>
      </c>
      <c r="J245" s="4">
        <f t="shared" si="46"/>
        <v>8</v>
      </c>
      <c r="K245" s="4">
        <f t="shared" si="47"/>
        <v>12</v>
      </c>
      <c r="L245">
        <f t="shared" si="39"/>
        <v>13</v>
      </c>
      <c r="M245" t="str">
        <f>LEFT(B245,L245-2)</f>
        <v>TLS_DHE_PSK</v>
      </c>
      <c r="N245" t="str">
        <f t="shared" si="42"/>
        <v>static const SSLCipherSuite Cipher244 = SSLCipherSuite(0xC066, SSL_KEYX_DHE, SSL_AUTH_PSK, SSL_SYM_ARIA_128_CBC, SSL_HASH_SHA256, "TLS_DHE_PSK_WITH_ARIA_128_CBC_SHA256");</v>
      </c>
      <c r="O245" t="str">
        <f t="shared" si="43"/>
        <v>result[0xC066] = (SSLCipherSuite*)&amp;Cipher244;</v>
      </c>
      <c r="P245" t="str">
        <f t="shared" si="44"/>
        <v>result["TLS_DHE_PSK_WITH_ARIA_128_CBC_SHA256"] = (SSLCipherSuite*)&amp;Cipher244;</v>
      </c>
    </row>
    <row r="246" spans="1:16" ht="15.75">
      <c r="A246" s="1" t="s">
        <v>509</v>
      </c>
      <c r="B246" s="2" t="s">
        <v>510</v>
      </c>
      <c r="C246" s="3" t="s">
        <v>424</v>
      </c>
      <c r="D246" t="str">
        <f t="shared" si="40"/>
        <v>0xC067</v>
      </c>
      <c r="E246" t="str">
        <f>MID(B246,I246+1,J246-I246-1)</f>
        <v>DHE</v>
      </c>
      <c r="F246" t="str">
        <f t="shared" si="38"/>
        <v>PSK</v>
      </c>
      <c r="G246" t="str">
        <f>MID(B246,SEARCH("WITH",B246)+4+1,SEARCH(H246,B246)-SEARCH("WITH",B246)-6)</f>
        <v>ARIA_256_CBC</v>
      </c>
      <c r="H246" t="str">
        <f t="shared" si="41"/>
        <v>SHA384</v>
      </c>
      <c r="I246" s="4">
        <f t="shared" si="45"/>
        <v>4</v>
      </c>
      <c r="J246" s="4">
        <f t="shared" si="46"/>
        <v>8</v>
      </c>
      <c r="K246" s="4">
        <f t="shared" si="47"/>
        <v>12</v>
      </c>
      <c r="L246">
        <f t="shared" si="39"/>
        <v>13</v>
      </c>
      <c r="M246" t="str">
        <f>LEFT(B246,L246-2)</f>
        <v>TLS_DHE_PSK</v>
      </c>
      <c r="N246" t="str">
        <f t="shared" si="42"/>
        <v>static const SSLCipherSuite Cipher245 = SSLCipherSuite(0xC067, SSL_KEYX_DHE, SSL_AUTH_PSK, SSL_SYM_ARIA_256_CBC, SSL_HASH_SHA384, "TLS_DHE_PSK_WITH_ARIA_256_CBC_SHA384");</v>
      </c>
      <c r="O246" t="str">
        <f t="shared" si="43"/>
        <v>result[0xC067] = (SSLCipherSuite*)&amp;Cipher245;</v>
      </c>
      <c r="P246" t="str">
        <f t="shared" si="44"/>
        <v>result["TLS_DHE_PSK_WITH_ARIA_256_CBC_SHA384"] = (SSLCipherSuite*)&amp;Cipher245;</v>
      </c>
    </row>
    <row r="247" spans="1:16" ht="15.75">
      <c r="A247" s="1" t="s">
        <v>511</v>
      </c>
      <c r="B247" s="2" t="s">
        <v>512</v>
      </c>
      <c r="C247" s="3" t="s">
        <v>424</v>
      </c>
      <c r="D247" t="str">
        <f t="shared" si="40"/>
        <v>0xC068</v>
      </c>
      <c r="E247" t="str">
        <f>MID(B247,I247+1,J247-I247-1)</f>
        <v>RSA</v>
      </c>
      <c r="F247" t="str">
        <f t="shared" si="38"/>
        <v>PSK</v>
      </c>
      <c r="G247" t="str">
        <f>MID(B247,SEARCH("WITH",B247)+4+1,SEARCH(H247,B247)-SEARCH("WITH",B247)-6)</f>
        <v>ARIA_128_CBC</v>
      </c>
      <c r="H247" t="str">
        <f t="shared" si="41"/>
        <v>SHA256</v>
      </c>
      <c r="I247" s="4">
        <f t="shared" si="45"/>
        <v>4</v>
      </c>
      <c r="J247" s="4">
        <f t="shared" si="46"/>
        <v>8</v>
      </c>
      <c r="K247" s="4">
        <f t="shared" si="47"/>
        <v>12</v>
      </c>
      <c r="L247">
        <f t="shared" si="39"/>
        <v>13</v>
      </c>
      <c r="M247" t="str">
        <f>LEFT(B247,L247-2)</f>
        <v>TLS_RSA_PSK</v>
      </c>
      <c r="N247" t="str">
        <f t="shared" si="42"/>
        <v>static const SSLCipherSuite Cipher246 = SSLCipherSuite(0xC068, SSL_KEYX_RSA, SSL_AUTH_PSK, SSL_SYM_ARIA_128_CBC, SSL_HASH_SHA256, "TLS_RSA_PSK_WITH_ARIA_128_CBC_SHA256");</v>
      </c>
      <c r="O247" t="str">
        <f t="shared" si="43"/>
        <v>result[0xC068] = (SSLCipherSuite*)&amp;Cipher246;</v>
      </c>
      <c r="P247" t="str">
        <f t="shared" si="44"/>
        <v>result["TLS_RSA_PSK_WITH_ARIA_128_CBC_SHA256"] = (SSLCipherSuite*)&amp;Cipher246;</v>
      </c>
    </row>
    <row r="248" spans="1:16" ht="15.75">
      <c r="A248" s="1" t="s">
        <v>513</v>
      </c>
      <c r="B248" s="2" t="s">
        <v>514</v>
      </c>
      <c r="C248" s="3" t="s">
        <v>424</v>
      </c>
      <c r="D248" t="str">
        <f t="shared" si="40"/>
        <v>0xC069</v>
      </c>
      <c r="E248" t="str">
        <f>MID(B248,I248+1,J248-I248-1)</f>
        <v>RSA</v>
      </c>
      <c r="F248" t="str">
        <f t="shared" si="38"/>
        <v>PSK</v>
      </c>
      <c r="G248" t="str">
        <f>MID(B248,SEARCH("WITH",B248)+4+1,SEARCH(H248,B248)-SEARCH("WITH",B248)-6)</f>
        <v>ARIA_256_CBC</v>
      </c>
      <c r="H248" t="str">
        <f t="shared" si="41"/>
        <v>SHA384</v>
      </c>
      <c r="I248" s="4">
        <f t="shared" si="45"/>
        <v>4</v>
      </c>
      <c r="J248" s="4">
        <f t="shared" si="46"/>
        <v>8</v>
      </c>
      <c r="K248" s="4">
        <f t="shared" si="47"/>
        <v>12</v>
      </c>
      <c r="L248">
        <f t="shared" si="39"/>
        <v>13</v>
      </c>
      <c r="M248" t="str">
        <f>LEFT(B248,L248-2)</f>
        <v>TLS_RSA_PSK</v>
      </c>
      <c r="N248" t="str">
        <f t="shared" si="42"/>
        <v>static const SSLCipherSuite Cipher247 = SSLCipherSuite(0xC069, SSL_KEYX_RSA, SSL_AUTH_PSK, SSL_SYM_ARIA_256_CBC, SSL_HASH_SHA384, "TLS_RSA_PSK_WITH_ARIA_256_CBC_SHA384");</v>
      </c>
      <c r="O248" t="str">
        <f t="shared" si="43"/>
        <v>result[0xC069] = (SSLCipherSuite*)&amp;Cipher247;</v>
      </c>
      <c r="P248" t="str">
        <f t="shared" si="44"/>
        <v>result["TLS_RSA_PSK_WITH_ARIA_256_CBC_SHA384"] = (SSLCipherSuite*)&amp;Cipher247;</v>
      </c>
    </row>
    <row r="249" spans="1:16" ht="15.75">
      <c r="A249" s="1" t="s">
        <v>515</v>
      </c>
      <c r="B249" s="2" t="s">
        <v>516</v>
      </c>
      <c r="C249" s="3" t="s">
        <v>424</v>
      </c>
      <c r="D249" t="str">
        <f t="shared" si="40"/>
        <v>0xC06A</v>
      </c>
      <c r="E249" t="str">
        <f>MID(B249,I249+1,J249-I249-1)</f>
        <v>PSK</v>
      </c>
      <c r="F249" t="str">
        <f t="shared" si="38"/>
        <v>PSK</v>
      </c>
      <c r="G249" t="str">
        <f>MID(B249,SEARCH("WITH",B249)+4+1,SEARCH(H249,B249)-SEARCH("WITH",B249)-6)</f>
        <v>ARIA_128_GCM</v>
      </c>
      <c r="H249" t="str">
        <f t="shared" si="41"/>
        <v>SHA256</v>
      </c>
      <c r="I249" s="4">
        <f t="shared" si="45"/>
        <v>4</v>
      </c>
      <c r="J249" s="4">
        <f t="shared" si="46"/>
        <v>8</v>
      </c>
      <c r="K249" s="4">
        <f t="shared" si="47"/>
        <v>13</v>
      </c>
      <c r="L249">
        <f t="shared" si="39"/>
        <v>9</v>
      </c>
      <c r="M249" t="str">
        <f>LEFT(B249,L249-2)</f>
        <v>TLS_PSK</v>
      </c>
      <c r="N249" t="str">
        <f t="shared" si="42"/>
        <v>static const SSLCipherSuite Cipher248 = SSLCipherSuite(0xC06A, SSL_KEYX_PSK, SSL_AUTH_PSK, SSL_SYM_ARIA_128_GCM, SSL_HASH_SHA256, "TLS_PSK_WITH_ARIA_128_GCM_SHA256");</v>
      </c>
      <c r="O249" t="str">
        <f t="shared" si="43"/>
        <v>result[0xC06A] = (SSLCipherSuite*)&amp;Cipher248;</v>
      </c>
      <c r="P249" t="str">
        <f t="shared" si="44"/>
        <v>result["TLS_PSK_WITH_ARIA_128_GCM_SHA256"] = (SSLCipherSuite*)&amp;Cipher248;</v>
      </c>
    </row>
    <row r="250" spans="1:16" ht="15.75">
      <c r="A250" s="1" t="s">
        <v>517</v>
      </c>
      <c r="B250" s="2" t="s">
        <v>518</v>
      </c>
      <c r="C250" s="3" t="s">
        <v>424</v>
      </c>
      <c r="D250" t="str">
        <f t="shared" si="40"/>
        <v>0xC06B</v>
      </c>
      <c r="E250" t="str">
        <f>MID(B250,I250+1,J250-I250-1)</f>
        <v>PSK</v>
      </c>
      <c r="F250" t="str">
        <f t="shared" si="38"/>
        <v>PSK</v>
      </c>
      <c r="G250" t="str">
        <f>MID(B250,SEARCH("WITH",B250)+4+1,SEARCH(H250,B250)-SEARCH("WITH",B250)-6)</f>
        <v>ARIA_256_GCM</v>
      </c>
      <c r="H250" t="str">
        <f t="shared" si="41"/>
        <v>SHA384</v>
      </c>
      <c r="I250" s="4">
        <f t="shared" si="45"/>
        <v>4</v>
      </c>
      <c r="J250" s="4">
        <f t="shared" si="46"/>
        <v>8</v>
      </c>
      <c r="K250" s="4">
        <f t="shared" si="47"/>
        <v>13</v>
      </c>
      <c r="L250">
        <f t="shared" si="39"/>
        <v>9</v>
      </c>
      <c r="M250" t="str">
        <f>LEFT(B250,L250-2)</f>
        <v>TLS_PSK</v>
      </c>
      <c r="N250" t="str">
        <f t="shared" si="42"/>
        <v>static const SSLCipherSuite Cipher249 = SSLCipherSuite(0xC06B, SSL_KEYX_PSK, SSL_AUTH_PSK, SSL_SYM_ARIA_256_GCM, SSL_HASH_SHA384, "TLS_PSK_WITH_ARIA_256_GCM_SHA384");</v>
      </c>
      <c r="O250" t="str">
        <f t="shared" si="43"/>
        <v>result[0xC06B] = (SSLCipherSuite*)&amp;Cipher249;</v>
      </c>
      <c r="P250" t="str">
        <f t="shared" si="44"/>
        <v>result["TLS_PSK_WITH_ARIA_256_GCM_SHA384"] = (SSLCipherSuite*)&amp;Cipher249;</v>
      </c>
    </row>
    <row r="251" spans="1:16" ht="15.75">
      <c r="A251" s="1" t="s">
        <v>519</v>
      </c>
      <c r="B251" s="2" t="s">
        <v>520</v>
      </c>
      <c r="C251" s="3" t="s">
        <v>424</v>
      </c>
      <c r="D251" t="str">
        <f t="shared" si="40"/>
        <v>0xC06C</v>
      </c>
      <c r="E251" t="str">
        <f>MID(B251,I251+1,J251-I251-1)</f>
        <v>DHE</v>
      </c>
      <c r="F251" t="str">
        <f t="shared" si="38"/>
        <v>PSK</v>
      </c>
      <c r="G251" t="str">
        <f>MID(B251,SEARCH("WITH",B251)+4+1,SEARCH(H251,B251)-SEARCH("WITH",B251)-6)</f>
        <v>ARIA_128_GCM</v>
      </c>
      <c r="H251" t="str">
        <f t="shared" si="41"/>
        <v>SHA256</v>
      </c>
      <c r="I251" s="4">
        <f t="shared" si="45"/>
        <v>4</v>
      </c>
      <c r="J251" s="4">
        <f t="shared" si="46"/>
        <v>8</v>
      </c>
      <c r="K251" s="4">
        <f t="shared" si="47"/>
        <v>12</v>
      </c>
      <c r="L251">
        <f t="shared" si="39"/>
        <v>13</v>
      </c>
      <c r="M251" t="str">
        <f>LEFT(B251,L251-2)</f>
        <v>TLS_DHE_PSK</v>
      </c>
      <c r="N251" t="str">
        <f t="shared" si="42"/>
        <v>static const SSLCipherSuite Cipher250 = SSLCipherSuite(0xC06C, SSL_KEYX_DHE, SSL_AUTH_PSK, SSL_SYM_ARIA_128_GCM, SSL_HASH_SHA256, "TLS_DHE_PSK_WITH_ARIA_128_GCM_SHA256");</v>
      </c>
      <c r="O251" t="str">
        <f t="shared" si="43"/>
        <v>result[0xC06C] = (SSLCipherSuite*)&amp;Cipher250;</v>
      </c>
      <c r="P251" t="str">
        <f t="shared" si="44"/>
        <v>result["TLS_DHE_PSK_WITH_ARIA_128_GCM_SHA256"] = (SSLCipherSuite*)&amp;Cipher250;</v>
      </c>
    </row>
    <row r="252" spans="1:16" ht="15.75">
      <c r="A252" s="1" t="s">
        <v>521</v>
      </c>
      <c r="B252" s="2" t="s">
        <v>522</v>
      </c>
      <c r="C252" s="3" t="s">
        <v>424</v>
      </c>
      <c r="D252" t="str">
        <f t="shared" si="40"/>
        <v>0xC06D</v>
      </c>
      <c r="E252" t="str">
        <f>MID(B252,I252+1,J252-I252-1)</f>
        <v>DHE</v>
      </c>
      <c r="F252" t="str">
        <f t="shared" si="38"/>
        <v>PSK</v>
      </c>
      <c r="G252" t="str">
        <f>MID(B252,SEARCH("WITH",B252)+4+1,SEARCH(H252,B252)-SEARCH("WITH",B252)-6)</f>
        <v>ARIA_256_GCM</v>
      </c>
      <c r="H252" t="str">
        <f t="shared" si="41"/>
        <v>SHA384</v>
      </c>
      <c r="I252" s="4">
        <f t="shared" si="45"/>
        <v>4</v>
      </c>
      <c r="J252" s="4">
        <f t="shared" si="46"/>
        <v>8</v>
      </c>
      <c r="K252" s="4">
        <f t="shared" si="47"/>
        <v>12</v>
      </c>
      <c r="L252">
        <f t="shared" si="39"/>
        <v>13</v>
      </c>
      <c r="M252" t="str">
        <f>LEFT(B252,L252-2)</f>
        <v>TLS_DHE_PSK</v>
      </c>
      <c r="N252" t="str">
        <f t="shared" si="42"/>
        <v>static const SSLCipherSuite Cipher251 = SSLCipherSuite(0xC06D, SSL_KEYX_DHE, SSL_AUTH_PSK, SSL_SYM_ARIA_256_GCM, SSL_HASH_SHA384, "TLS_DHE_PSK_WITH_ARIA_256_GCM_SHA384");</v>
      </c>
      <c r="O252" t="str">
        <f t="shared" si="43"/>
        <v>result[0xC06D] = (SSLCipherSuite*)&amp;Cipher251;</v>
      </c>
      <c r="P252" t="str">
        <f t="shared" si="44"/>
        <v>result["TLS_DHE_PSK_WITH_ARIA_256_GCM_SHA384"] = (SSLCipherSuite*)&amp;Cipher251;</v>
      </c>
    </row>
    <row r="253" spans="1:16" ht="15.75">
      <c r="A253" s="1" t="s">
        <v>523</v>
      </c>
      <c r="B253" s="2" t="s">
        <v>524</v>
      </c>
      <c r="C253" s="3" t="s">
        <v>424</v>
      </c>
      <c r="D253" t="str">
        <f t="shared" si="40"/>
        <v>0xC06E</v>
      </c>
      <c r="E253" t="str">
        <f>MID(B253,I253+1,J253-I253-1)</f>
        <v>RSA</v>
      </c>
      <c r="F253" t="str">
        <f t="shared" si="38"/>
        <v>PSK</v>
      </c>
      <c r="G253" t="str">
        <f>MID(B253,SEARCH("WITH",B253)+4+1,SEARCH(H253,B253)-SEARCH("WITH",B253)-6)</f>
        <v>ARIA_128_GCM</v>
      </c>
      <c r="H253" t="str">
        <f t="shared" si="41"/>
        <v>SHA256</v>
      </c>
      <c r="I253" s="4">
        <f t="shared" si="45"/>
        <v>4</v>
      </c>
      <c r="J253" s="4">
        <f t="shared" si="46"/>
        <v>8</v>
      </c>
      <c r="K253" s="4">
        <f t="shared" si="47"/>
        <v>12</v>
      </c>
      <c r="L253">
        <f t="shared" si="39"/>
        <v>13</v>
      </c>
      <c r="M253" t="str">
        <f>LEFT(B253,L253-2)</f>
        <v>TLS_RSA_PSK</v>
      </c>
      <c r="N253" t="str">
        <f t="shared" si="42"/>
        <v>static const SSLCipherSuite Cipher252 = SSLCipherSuite(0xC06E, SSL_KEYX_RSA, SSL_AUTH_PSK, SSL_SYM_ARIA_128_GCM, SSL_HASH_SHA256, "TLS_RSA_PSK_WITH_ARIA_128_GCM_SHA256");</v>
      </c>
      <c r="O253" t="str">
        <f t="shared" si="43"/>
        <v>result[0xC06E] = (SSLCipherSuite*)&amp;Cipher252;</v>
      </c>
      <c r="P253" t="str">
        <f t="shared" si="44"/>
        <v>result["TLS_RSA_PSK_WITH_ARIA_128_GCM_SHA256"] = (SSLCipherSuite*)&amp;Cipher252;</v>
      </c>
    </row>
    <row r="254" spans="1:16" ht="15.75">
      <c r="A254" s="1" t="s">
        <v>525</v>
      </c>
      <c r="B254" s="2" t="s">
        <v>526</v>
      </c>
      <c r="C254" s="3" t="s">
        <v>424</v>
      </c>
      <c r="D254" t="str">
        <f t="shared" si="40"/>
        <v>0xC06F</v>
      </c>
      <c r="E254" t="str">
        <f>MID(B254,I254+1,J254-I254-1)</f>
        <v>RSA</v>
      </c>
      <c r="F254" t="str">
        <f t="shared" si="38"/>
        <v>PSK</v>
      </c>
      <c r="G254" t="str">
        <f>MID(B254,SEARCH("WITH",B254)+4+1,SEARCH(H254,B254)-SEARCH("WITH",B254)-6)</f>
        <v>ARIA_256_GCM</v>
      </c>
      <c r="H254" t="str">
        <f t="shared" si="41"/>
        <v>SHA384</v>
      </c>
      <c r="I254" s="4">
        <f t="shared" si="45"/>
        <v>4</v>
      </c>
      <c r="J254" s="4">
        <f t="shared" si="46"/>
        <v>8</v>
      </c>
      <c r="K254" s="4">
        <f t="shared" si="47"/>
        <v>12</v>
      </c>
      <c r="L254">
        <f t="shared" si="39"/>
        <v>13</v>
      </c>
      <c r="M254" t="str">
        <f>LEFT(B254,L254-2)</f>
        <v>TLS_RSA_PSK</v>
      </c>
      <c r="N254" t="str">
        <f t="shared" si="42"/>
        <v>static const SSLCipherSuite Cipher253 = SSLCipherSuite(0xC06F, SSL_KEYX_RSA, SSL_AUTH_PSK, SSL_SYM_ARIA_256_GCM, SSL_HASH_SHA384, "TLS_RSA_PSK_WITH_ARIA_256_GCM_SHA384");</v>
      </c>
      <c r="O254" t="str">
        <f t="shared" si="43"/>
        <v>result[0xC06F] = (SSLCipherSuite*)&amp;Cipher253;</v>
      </c>
      <c r="P254" t="str">
        <f t="shared" si="44"/>
        <v>result["TLS_RSA_PSK_WITH_ARIA_256_GCM_SHA384"] = (SSLCipherSuite*)&amp;Cipher253;</v>
      </c>
    </row>
    <row r="255" spans="1:16" ht="15.75">
      <c r="A255" s="1" t="s">
        <v>527</v>
      </c>
      <c r="B255" s="2" t="s">
        <v>528</v>
      </c>
      <c r="C255" s="3" t="s">
        <v>424</v>
      </c>
      <c r="D255" t="str">
        <f t="shared" si="40"/>
        <v>0xC070</v>
      </c>
      <c r="E255" t="str">
        <f>MID(B255,I255+1,J255-I255-1)</f>
        <v>ECDHE</v>
      </c>
      <c r="F255" t="str">
        <f t="shared" si="38"/>
        <v>PSK</v>
      </c>
      <c r="G255" t="str">
        <f>MID(B255,SEARCH("WITH",B255)+4+1,SEARCH(H255,B255)-SEARCH("WITH",B255)-6)</f>
        <v>ARIA_128_CBC</v>
      </c>
      <c r="H255" t="str">
        <f t="shared" si="41"/>
        <v>SHA256</v>
      </c>
      <c r="I255" s="4">
        <f t="shared" si="45"/>
        <v>4</v>
      </c>
      <c r="J255" s="4">
        <f t="shared" si="46"/>
        <v>10</v>
      </c>
      <c r="K255" s="4">
        <f t="shared" si="47"/>
        <v>14</v>
      </c>
      <c r="L255">
        <f t="shared" si="39"/>
        <v>15</v>
      </c>
      <c r="M255" t="str">
        <f>LEFT(B255,L255-2)</f>
        <v>TLS_ECDHE_PSK</v>
      </c>
      <c r="N255" t="str">
        <f t="shared" si="42"/>
        <v>static const SSLCipherSuite Cipher254 = SSLCipherSuite(0xC070, SSL_KEYX_ECDHE, SSL_AUTH_PSK, SSL_SYM_ARIA_128_CBC, SSL_HASH_SHA256, "TLS_ECDHE_PSK_WITH_ARIA_128_CBC_SHA256");</v>
      </c>
      <c r="O255" t="str">
        <f t="shared" si="43"/>
        <v>result[0xC070] = (SSLCipherSuite*)&amp;Cipher254;</v>
      </c>
      <c r="P255" t="str">
        <f t="shared" si="44"/>
        <v>result["TLS_ECDHE_PSK_WITH_ARIA_128_CBC_SHA256"] = (SSLCipherSuite*)&amp;Cipher254;</v>
      </c>
    </row>
    <row r="256" spans="1:16" ht="15.75">
      <c r="A256" s="1" t="s">
        <v>529</v>
      </c>
      <c r="B256" s="2" t="s">
        <v>530</v>
      </c>
      <c r="C256" s="3" t="s">
        <v>424</v>
      </c>
      <c r="D256" t="str">
        <f t="shared" si="40"/>
        <v>0xC071</v>
      </c>
      <c r="E256" t="str">
        <f>MID(B256,I256+1,J256-I256-1)</f>
        <v>ECDHE</v>
      </c>
      <c r="F256" t="str">
        <f t="shared" si="38"/>
        <v>PSK</v>
      </c>
      <c r="G256" t="str">
        <f>MID(B256,SEARCH("WITH",B256)+4+1,SEARCH(H256,B256)-SEARCH("WITH",B256)-6)</f>
        <v>ARIA_256_CBC</v>
      </c>
      <c r="H256" t="str">
        <f t="shared" si="41"/>
        <v>SHA384</v>
      </c>
      <c r="I256" s="4">
        <f t="shared" si="45"/>
        <v>4</v>
      </c>
      <c r="J256" s="4">
        <f t="shared" si="46"/>
        <v>10</v>
      </c>
      <c r="K256" s="4">
        <f t="shared" si="47"/>
        <v>14</v>
      </c>
      <c r="L256">
        <f t="shared" si="39"/>
        <v>15</v>
      </c>
      <c r="M256" t="str">
        <f>LEFT(B256,L256-2)</f>
        <v>TLS_ECDHE_PSK</v>
      </c>
      <c r="N256" t="str">
        <f t="shared" si="42"/>
        <v>static const SSLCipherSuite Cipher255 = SSLCipherSuite(0xC071, SSL_KEYX_ECDHE, SSL_AUTH_PSK, SSL_SYM_ARIA_256_CBC, SSL_HASH_SHA384, "TLS_ECDHE_PSK_WITH_ARIA_256_CBC_SHA384");</v>
      </c>
      <c r="O256" t="str">
        <f t="shared" si="43"/>
        <v>result[0xC071] = (SSLCipherSuite*)&amp;Cipher255;</v>
      </c>
      <c r="P256" t="str">
        <f t="shared" si="44"/>
        <v>result["TLS_ECDHE_PSK_WITH_ARIA_256_CBC_SHA384"] = (SSLCipherSuite*)&amp;Cipher255;</v>
      </c>
    </row>
    <row r="257" spans="1:16" ht="15.75">
      <c r="A257" s="1" t="s">
        <v>531</v>
      </c>
      <c r="B257" s="2" t="s">
        <v>532</v>
      </c>
      <c r="C257" s="3" t="s">
        <v>533</v>
      </c>
      <c r="D257" t="str">
        <f t="shared" si="40"/>
        <v>0xC072</v>
      </c>
      <c r="E257" t="str">
        <f>MID(B257,I257+1,J257-I257-1)</f>
        <v>ECDHE</v>
      </c>
      <c r="F257" t="str">
        <f t="shared" ref="F257:F320" si="48">RIGHT(M257,LEN(M257)-FIND("|",SUBSTITUTE(M257,"_","|",LEN(M257)-LEN(SUBSTITUTE(M257,"_","")))))</f>
        <v>ECDSA</v>
      </c>
      <c r="G257" t="str">
        <f>MID(B257,SEARCH("WITH",B257)+4+1,SEARCH(H257,B257)-SEARCH("WITH",B257)-6)</f>
        <v>CAMELLIA_128_CBC</v>
      </c>
      <c r="H257" t="str">
        <f t="shared" si="41"/>
        <v>SHA256</v>
      </c>
      <c r="I257" s="4">
        <f t="shared" si="45"/>
        <v>4</v>
      </c>
      <c r="J257" s="4">
        <f t="shared" si="46"/>
        <v>10</v>
      </c>
      <c r="K257" s="4">
        <f t="shared" si="47"/>
        <v>16</v>
      </c>
      <c r="L257">
        <f t="shared" ref="L257:L320" si="49">FIND("WITH",B257,1)</f>
        <v>17</v>
      </c>
      <c r="M257" t="str">
        <f>LEFT(B257,L257-2)</f>
        <v>TLS_ECDHE_ECDSA</v>
      </c>
      <c r="N257" t="str">
        <f t="shared" si="42"/>
        <v>static const SSLCipherSuite Cipher256 = SSLCipherSuite(0xC072, SSL_KEYX_ECDHE, SSL_AUTH_ECDSA, SSL_SYM_CAMELLIA_128_CBC, SSL_HASH_SHA256, "TLS_ECDHE_ECDSA_WITH_CAMELLIA_128_CBC_SHA256");</v>
      </c>
      <c r="O257" t="str">
        <f t="shared" si="43"/>
        <v>result[0xC072] = (SSLCipherSuite*)&amp;Cipher256;</v>
      </c>
      <c r="P257" t="str">
        <f t="shared" si="44"/>
        <v>result["TLS_ECDHE_ECDSA_WITH_CAMELLIA_128_CBC_SHA256"] = (SSLCipherSuite*)&amp;Cipher256;</v>
      </c>
    </row>
    <row r="258" spans="1:16" ht="15.75">
      <c r="A258" s="1" t="s">
        <v>534</v>
      </c>
      <c r="B258" s="2" t="s">
        <v>535</v>
      </c>
      <c r="C258" s="3" t="s">
        <v>533</v>
      </c>
      <c r="D258" t="str">
        <f t="shared" si="40"/>
        <v>0xC073</v>
      </c>
      <c r="E258" t="str">
        <f>MID(B258,I258+1,J258-I258-1)</f>
        <v>ECDHE</v>
      </c>
      <c r="F258" t="str">
        <f t="shared" si="48"/>
        <v>ECDSA</v>
      </c>
      <c r="G258" t="str">
        <f>MID(B258,SEARCH("WITH",B258)+4+1,SEARCH(H258,B258)-SEARCH("WITH",B258)-6)</f>
        <v>CAMELLIA_256_CBC</v>
      </c>
      <c r="H258" t="str">
        <f t="shared" si="41"/>
        <v>SHA384</v>
      </c>
      <c r="I258" s="4">
        <f t="shared" si="45"/>
        <v>4</v>
      </c>
      <c r="J258" s="4">
        <f t="shared" si="46"/>
        <v>10</v>
      </c>
      <c r="K258" s="4">
        <f t="shared" si="47"/>
        <v>16</v>
      </c>
      <c r="L258">
        <f t="shared" si="49"/>
        <v>17</v>
      </c>
      <c r="M258" t="str">
        <f>LEFT(B258,L258-2)</f>
        <v>TLS_ECDHE_ECDSA</v>
      </c>
      <c r="N258" t="str">
        <f t="shared" si="42"/>
        <v>static const SSLCipherSuite Cipher257 = SSLCipherSuite(0xC073, SSL_KEYX_ECDHE, SSL_AUTH_ECDSA, SSL_SYM_CAMELLIA_256_CBC, SSL_HASH_SHA384, "TLS_ECDHE_ECDSA_WITH_CAMELLIA_256_CBC_SHA384");</v>
      </c>
      <c r="O258" t="str">
        <f t="shared" si="43"/>
        <v>result[0xC073] = (SSLCipherSuite*)&amp;Cipher257;</v>
      </c>
      <c r="P258" t="str">
        <f t="shared" si="44"/>
        <v>result["TLS_ECDHE_ECDSA_WITH_CAMELLIA_256_CBC_SHA384"] = (SSLCipherSuite*)&amp;Cipher257;</v>
      </c>
    </row>
    <row r="259" spans="1:16" ht="15.75">
      <c r="A259" s="1" t="s">
        <v>536</v>
      </c>
      <c r="B259" s="2" t="s">
        <v>537</v>
      </c>
      <c r="C259" s="3" t="s">
        <v>533</v>
      </c>
      <c r="D259" t="str">
        <f t="shared" ref="D259:D322" si="50">"0x"&amp; SUBSTITUTE(SUBSTITUTE(A259, "0x", ""), ",", "")</f>
        <v>0xC074</v>
      </c>
      <c r="E259" t="str">
        <f>MID(B259,I259+1,J259-I259-1)</f>
        <v>ECDH</v>
      </c>
      <c r="F259" t="str">
        <f t="shared" si="48"/>
        <v>ECDSA</v>
      </c>
      <c r="G259" t="str">
        <f>MID(B259,SEARCH("WITH",B259)+4+1,SEARCH(H259,B259)-SEARCH("WITH",B259)-6)</f>
        <v>CAMELLIA_128_CBC</v>
      </c>
      <c r="H259" t="str">
        <f t="shared" ref="H259:H322" si="51">RIGHT(B259,LEN(B259)-FIND("|",SUBSTITUTE(B259,"_","|",LEN(B259)-LEN(SUBSTITUTE(B259,"_","")))))</f>
        <v>SHA256</v>
      </c>
      <c r="I259" s="4">
        <f t="shared" si="45"/>
        <v>4</v>
      </c>
      <c r="J259" s="4">
        <f t="shared" si="46"/>
        <v>9</v>
      </c>
      <c r="K259" s="4">
        <f t="shared" si="47"/>
        <v>15</v>
      </c>
      <c r="L259">
        <f t="shared" si="49"/>
        <v>16</v>
      </c>
      <c r="M259" t="str">
        <f>LEFT(B259,L259-2)</f>
        <v>TLS_ECDH_ECDSA</v>
      </c>
      <c r="N259" t="str">
        <f t="shared" ref="N259:N322" si="52">"static const SSLCipherSuite Cipher" &amp; ROW()-1 &amp; " = SSLCipherSuite(" &amp; D259 &amp;", SSL_KEYX_" &amp; E259 &amp; ", SSL_AUTH_" &amp; F259 &amp;", SSL_SYM_" &amp; G259 &amp; ", SSL_HASH_" &amp; H259 &amp; ", """ &amp; B259 &amp; """);"</f>
        <v>static const SSLCipherSuite Cipher258 = SSLCipherSuite(0xC074, SSL_KEYX_ECDH, SSL_AUTH_ECDSA, SSL_SYM_CAMELLIA_128_CBC, SSL_HASH_SHA256, "TLS_ECDH_ECDSA_WITH_CAMELLIA_128_CBC_SHA256");</v>
      </c>
      <c r="O259" t="str">
        <f t="shared" ref="O259:O322" si="53">"result[" &amp; D259 &amp; "] = (SSLCipherSuite*)&amp;Cipher" &amp; ROW()-1 &amp; ";"</f>
        <v>result[0xC074] = (SSLCipherSuite*)&amp;Cipher258;</v>
      </c>
      <c r="P259" t="str">
        <f t="shared" ref="P259:P322" si="54">"result[""" &amp; B259 &amp; """] = (SSLCipherSuite*)&amp;Cipher" &amp; ROW()-1 &amp; ";"</f>
        <v>result["TLS_ECDH_ECDSA_WITH_CAMELLIA_128_CBC_SHA256"] = (SSLCipherSuite*)&amp;Cipher258;</v>
      </c>
    </row>
    <row r="260" spans="1:16" ht="15.75">
      <c r="A260" s="1" t="s">
        <v>538</v>
      </c>
      <c r="B260" s="2" t="s">
        <v>539</v>
      </c>
      <c r="C260" s="3" t="s">
        <v>533</v>
      </c>
      <c r="D260" t="str">
        <f t="shared" si="50"/>
        <v>0xC075</v>
      </c>
      <c r="E260" t="str">
        <f>MID(B260,I260+1,J260-I260-1)</f>
        <v>ECDH</v>
      </c>
      <c r="F260" t="str">
        <f t="shared" si="48"/>
        <v>ECDSA</v>
      </c>
      <c r="G260" t="str">
        <f>MID(B260,SEARCH("WITH",B260)+4+1,SEARCH(H260,B260)-SEARCH("WITH",B260)-6)</f>
        <v>CAMELLIA_256_CBC</v>
      </c>
      <c r="H260" t="str">
        <f t="shared" si="51"/>
        <v>SHA384</v>
      </c>
      <c r="I260" s="4">
        <f t="shared" si="45"/>
        <v>4</v>
      </c>
      <c r="J260" s="4">
        <f t="shared" si="46"/>
        <v>9</v>
      </c>
      <c r="K260" s="4">
        <f t="shared" si="47"/>
        <v>15</v>
      </c>
      <c r="L260">
        <f t="shared" si="49"/>
        <v>16</v>
      </c>
      <c r="M260" t="str">
        <f>LEFT(B260,L260-2)</f>
        <v>TLS_ECDH_ECDSA</v>
      </c>
      <c r="N260" t="str">
        <f t="shared" si="52"/>
        <v>static const SSLCipherSuite Cipher259 = SSLCipherSuite(0xC075, SSL_KEYX_ECDH, SSL_AUTH_ECDSA, SSL_SYM_CAMELLIA_256_CBC, SSL_HASH_SHA384, "TLS_ECDH_ECDSA_WITH_CAMELLIA_256_CBC_SHA384");</v>
      </c>
      <c r="O260" t="str">
        <f t="shared" si="53"/>
        <v>result[0xC075] = (SSLCipherSuite*)&amp;Cipher259;</v>
      </c>
      <c r="P260" t="str">
        <f t="shared" si="54"/>
        <v>result["TLS_ECDH_ECDSA_WITH_CAMELLIA_256_CBC_SHA384"] = (SSLCipherSuite*)&amp;Cipher259;</v>
      </c>
    </row>
    <row r="261" spans="1:16" ht="15.75">
      <c r="A261" s="1" t="s">
        <v>540</v>
      </c>
      <c r="B261" s="2" t="s">
        <v>541</v>
      </c>
      <c r="C261" s="3" t="s">
        <v>533</v>
      </c>
      <c r="D261" t="str">
        <f t="shared" si="50"/>
        <v>0xC076</v>
      </c>
      <c r="E261" t="str">
        <f>MID(B261,I261+1,J261-I261-1)</f>
        <v>ECDHE</v>
      </c>
      <c r="F261" t="str">
        <f t="shared" si="48"/>
        <v>RSA</v>
      </c>
      <c r="G261" t="str">
        <f>MID(B261,SEARCH("WITH",B261)+4+1,SEARCH(H261,B261)-SEARCH("WITH",B261)-6)</f>
        <v>CAMELLIA_128_CBC</v>
      </c>
      <c r="H261" t="str">
        <f t="shared" si="51"/>
        <v>SHA256</v>
      </c>
      <c r="I261" s="4">
        <f t="shared" si="45"/>
        <v>4</v>
      </c>
      <c r="J261" s="4">
        <f t="shared" si="46"/>
        <v>10</v>
      </c>
      <c r="K261" s="4">
        <f t="shared" si="47"/>
        <v>14</v>
      </c>
      <c r="L261">
        <f t="shared" si="49"/>
        <v>15</v>
      </c>
      <c r="M261" t="str">
        <f>LEFT(B261,L261-2)</f>
        <v>TLS_ECDHE_RSA</v>
      </c>
      <c r="N261" t="str">
        <f t="shared" si="52"/>
        <v>static const SSLCipherSuite Cipher260 = SSLCipherSuite(0xC076, SSL_KEYX_ECDHE, SSL_AUTH_RSA, SSL_SYM_CAMELLIA_128_CBC, SSL_HASH_SHA256, "TLS_ECDHE_RSA_WITH_CAMELLIA_128_CBC_SHA256");</v>
      </c>
      <c r="O261" t="str">
        <f t="shared" si="53"/>
        <v>result[0xC076] = (SSLCipherSuite*)&amp;Cipher260;</v>
      </c>
      <c r="P261" t="str">
        <f t="shared" si="54"/>
        <v>result["TLS_ECDHE_RSA_WITH_CAMELLIA_128_CBC_SHA256"] = (SSLCipherSuite*)&amp;Cipher260;</v>
      </c>
    </row>
    <row r="262" spans="1:16" ht="15.75">
      <c r="A262" s="1" t="s">
        <v>542</v>
      </c>
      <c r="B262" s="2" t="s">
        <v>543</v>
      </c>
      <c r="C262" s="3" t="s">
        <v>533</v>
      </c>
      <c r="D262" t="str">
        <f t="shared" si="50"/>
        <v>0xC077</v>
      </c>
      <c r="E262" t="str">
        <f>MID(B262,I262+1,J262-I262-1)</f>
        <v>ECDHE</v>
      </c>
      <c r="F262" t="str">
        <f t="shared" si="48"/>
        <v>RSA</v>
      </c>
      <c r="G262" t="str">
        <f>MID(B262,SEARCH("WITH",B262)+4+1,SEARCH(H262,B262)-SEARCH("WITH",B262)-6)</f>
        <v>CAMELLIA_256_CBC</v>
      </c>
      <c r="H262" t="str">
        <f t="shared" si="51"/>
        <v>SHA384</v>
      </c>
      <c r="I262" s="4">
        <f t="shared" si="45"/>
        <v>4</v>
      </c>
      <c r="J262" s="4">
        <f t="shared" si="46"/>
        <v>10</v>
      </c>
      <c r="K262" s="4">
        <f t="shared" si="47"/>
        <v>14</v>
      </c>
      <c r="L262">
        <f t="shared" si="49"/>
        <v>15</v>
      </c>
      <c r="M262" t="str">
        <f>LEFT(B262,L262-2)</f>
        <v>TLS_ECDHE_RSA</v>
      </c>
      <c r="N262" t="str">
        <f t="shared" si="52"/>
        <v>static const SSLCipherSuite Cipher261 = SSLCipherSuite(0xC077, SSL_KEYX_ECDHE, SSL_AUTH_RSA, SSL_SYM_CAMELLIA_256_CBC, SSL_HASH_SHA384, "TLS_ECDHE_RSA_WITH_CAMELLIA_256_CBC_SHA384");</v>
      </c>
      <c r="O262" t="str">
        <f t="shared" si="53"/>
        <v>result[0xC077] = (SSLCipherSuite*)&amp;Cipher261;</v>
      </c>
      <c r="P262" t="str">
        <f t="shared" si="54"/>
        <v>result["TLS_ECDHE_RSA_WITH_CAMELLIA_256_CBC_SHA384"] = (SSLCipherSuite*)&amp;Cipher261;</v>
      </c>
    </row>
    <row r="263" spans="1:16" ht="15.75">
      <c r="A263" s="1" t="s">
        <v>544</v>
      </c>
      <c r="B263" s="2" t="s">
        <v>545</v>
      </c>
      <c r="C263" s="3" t="s">
        <v>533</v>
      </c>
      <c r="D263" t="str">
        <f t="shared" si="50"/>
        <v>0xC078</v>
      </c>
      <c r="E263" t="str">
        <f>MID(B263,I263+1,J263-I263-1)</f>
        <v>ECDH</v>
      </c>
      <c r="F263" t="str">
        <f t="shared" si="48"/>
        <v>RSA</v>
      </c>
      <c r="G263" t="str">
        <f>MID(B263,SEARCH("WITH",B263)+4+1,SEARCH(H263,B263)-SEARCH("WITH",B263)-6)</f>
        <v>CAMELLIA_128_CBC</v>
      </c>
      <c r="H263" t="str">
        <f t="shared" si="51"/>
        <v>SHA256</v>
      </c>
      <c r="I263" s="4">
        <f t="shared" si="45"/>
        <v>4</v>
      </c>
      <c r="J263" s="4">
        <f t="shared" si="46"/>
        <v>9</v>
      </c>
      <c r="K263" s="4">
        <f t="shared" si="47"/>
        <v>13</v>
      </c>
      <c r="L263">
        <f t="shared" si="49"/>
        <v>14</v>
      </c>
      <c r="M263" t="str">
        <f>LEFT(B263,L263-2)</f>
        <v>TLS_ECDH_RSA</v>
      </c>
      <c r="N263" t="str">
        <f t="shared" si="52"/>
        <v>static const SSLCipherSuite Cipher262 = SSLCipherSuite(0xC078, SSL_KEYX_ECDH, SSL_AUTH_RSA, SSL_SYM_CAMELLIA_128_CBC, SSL_HASH_SHA256, "TLS_ECDH_RSA_WITH_CAMELLIA_128_CBC_SHA256");</v>
      </c>
      <c r="O263" t="str">
        <f t="shared" si="53"/>
        <v>result[0xC078] = (SSLCipherSuite*)&amp;Cipher262;</v>
      </c>
      <c r="P263" t="str">
        <f t="shared" si="54"/>
        <v>result["TLS_ECDH_RSA_WITH_CAMELLIA_128_CBC_SHA256"] = (SSLCipherSuite*)&amp;Cipher262;</v>
      </c>
    </row>
    <row r="264" spans="1:16" ht="15.75">
      <c r="A264" s="1" t="s">
        <v>546</v>
      </c>
      <c r="B264" s="2" t="s">
        <v>547</v>
      </c>
      <c r="C264" s="3" t="s">
        <v>533</v>
      </c>
      <c r="D264" t="str">
        <f t="shared" si="50"/>
        <v>0xC079</v>
      </c>
      <c r="E264" t="str">
        <f>MID(B264,I264+1,J264-I264-1)</f>
        <v>ECDH</v>
      </c>
      <c r="F264" t="str">
        <f t="shared" si="48"/>
        <v>RSA</v>
      </c>
      <c r="G264" t="str">
        <f>MID(B264,SEARCH("WITH",B264)+4+1,SEARCH(H264,B264)-SEARCH("WITH",B264)-6)</f>
        <v>CAMELLIA_256_CBC</v>
      </c>
      <c r="H264" t="str">
        <f t="shared" si="51"/>
        <v>SHA384</v>
      </c>
      <c r="I264" s="4">
        <f t="shared" si="45"/>
        <v>4</v>
      </c>
      <c r="J264" s="4">
        <f t="shared" si="46"/>
        <v>9</v>
      </c>
      <c r="K264" s="4">
        <f t="shared" si="47"/>
        <v>13</v>
      </c>
      <c r="L264">
        <f t="shared" si="49"/>
        <v>14</v>
      </c>
      <c r="M264" t="str">
        <f>LEFT(B264,L264-2)</f>
        <v>TLS_ECDH_RSA</v>
      </c>
      <c r="N264" t="str">
        <f t="shared" si="52"/>
        <v>static const SSLCipherSuite Cipher263 = SSLCipherSuite(0xC079, SSL_KEYX_ECDH, SSL_AUTH_RSA, SSL_SYM_CAMELLIA_256_CBC, SSL_HASH_SHA384, "TLS_ECDH_RSA_WITH_CAMELLIA_256_CBC_SHA384");</v>
      </c>
      <c r="O264" t="str">
        <f t="shared" si="53"/>
        <v>result[0xC079] = (SSLCipherSuite*)&amp;Cipher263;</v>
      </c>
      <c r="P264" t="str">
        <f t="shared" si="54"/>
        <v>result["TLS_ECDH_RSA_WITH_CAMELLIA_256_CBC_SHA384"] = (SSLCipherSuite*)&amp;Cipher263;</v>
      </c>
    </row>
    <row r="265" spans="1:16" ht="15.75">
      <c r="A265" s="1" t="s">
        <v>548</v>
      </c>
      <c r="B265" s="2" t="s">
        <v>549</v>
      </c>
      <c r="C265" s="3" t="s">
        <v>533</v>
      </c>
      <c r="D265" t="str">
        <f t="shared" si="50"/>
        <v>0xC07A</v>
      </c>
      <c r="E265" t="str">
        <f>MID(B265,I265+1,J265-I265-1)</f>
        <v>RSA</v>
      </c>
      <c r="F265" t="str">
        <f t="shared" si="48"/>
        <v>RSA</v>
      </c>
      <c r="G265" t="str">
        <f>MID(B265,SEARCH("WITH",B265)+4+1,SEARCH(H265,B265)-SEARCH("WITH",B265)-6)</f>
        <v>CAMELLIA_128_GCM</v>
      </c>
      <c r="H265" t="str">
        <f t="shared" si="51"/>
        <v>SHA256</v>
      </c>
      <c r="I265" s="4">
        <f t="shared" si="45"/>
        <v>4</v>
      </c>
      <c r="J265" s="4">
        <f t="shared" si="46"/>
        <v>8</v>
      </c>
      <c r="K265" s="4">
        <f t="shared" si="47"/>
        <v>13</v>
      </c>
      <c r="L265">
        <f t="shared" si="49"/>
        <v>9</v>
      </c>
      <c r="M265" t="str">
        <f>LEFT(B265,L265-2)</f>
        <v>TLS_RSA</v>
      </c>
      <c r="N265" t="str">
        <f t="shared" si="52"/>
        <v>static const SSLCipherSuite Cipher264 = SSLCipherSuite(0xC07A, SSL_KEYX_RSA, SSL_AUTH_RSA, SSL_SYM_CAMELLIA_128_GCM, SSL_HASH_SHA256, "TLS_RSA_WITH_CAMELLIA_128_GCM_SHA256");</v>
      </c>
      <c r="O265" t="str">
        <f t="shared" si="53"/>
        <v>result[0xC07A] = (SSLCipherSuite*)&amp;Cipher264;</v>
      </c>
      <c r="P265" t="str">
        <f t="shared" si="54"/>
        <v>result["TLS_RSA_WITH_CAMELLIA_128_GCM_SHA256"] = (SSLCipherSuite*)&amp;Cipher264;</v>
      </c>
    </row>
    <row r="266" spans="1:16" ht="15.75">
      <c r="A266" s="1" t="s">
        <v>550</v>
      </c>
      <c r="B266" s="2" t="s">
        <v>551</v>
      </c>
      <c r="C266" s="3" t="s">
        <v>533</v>
      </c>
      <c r="D266" t="str">
        <f t="shared" si="50"/>
        <v>0xC07B</v>
      </c>
      <c r="E266" t="str">
        <f>MID(B266,I266+1,J266-I266-1)</f>
        <v>RSA</v>
      </c>
      <c r="F266" t="str">
        <f t="shared" si="48"/>
        <v>RSA</v>
      </c>
      <c r="G266" t="str">
        <f>MID(B266,SEARCH("WITH",B266)+4+1,SEARCH(H266,B266)-SEARCH("WITH",B266)-6)</f>
        <v>CAMELLIA_256_GCM</v>
      </c>
      <c r="H266" t="str">
        <f t="shared" si="51"/>
        <v>SHA384</v>
      </c>
      <c r="I266" s="4">
        <f t="shared" si="45"/>
        <v>4</v>
      </c>
      <c r="J266" s="4">
        <f t="shared" si="46"/>
        <v>8</v>
      </c>
      <c r="K266" s="4">
        <f t="shared" si="47"/>
        <v>13</v>
      </c>
      <c r="L266">
        <f t="shared" si="49"/>
        <v>9</v>
      </c>
      <c r="M266" t="str">
        <f>LEFT(B266,L266-2)</f>
        <v>TLS_RSA</v>
      </c>
      <c r="N266" t="str">
        <f t="shared" si="52"/>
        <v>static const SSLCipherSuite Cipher265 = SSLCipherSuite(0xC07B, SSL_KEYX_RSA, SSL_AUTH_RSA, SSL_SYM_CAMELLIA_256_GCM, SSL_HASH_SHA384, "TLS_RSA_WITH_CAMELLIA_256_GCM_SHA384");</v>
      </c>
      <c r="O266" t="str">
        <f t="shared" si="53"/>
        <v>result[0xC07B] = (SSLCipherSuite*)&amp;Cipher265;</v>
      </c>
      <c r="P266" t="str">
        <f t="shared" si="54"/>
        <v>result["TLS_RSA_WITH_CAMELLIA_256_GCM_SHA384"] = (SSLCipherSuite*)&amp;Cipher265;</v>
      </c>
    </row>
    <row r="267" spans="1:16" ht="15.75">
      <c r="A267" s="1" t="s">
        <v>552</v>
      </c>
      <c r="B267" s="2" t="s">
        <v>553</v>
      </c>
      <c r="C267" s="3" t="s">
        <v>533</v>
      </c>
      <c r="D267" t="str">
        <f t="shared" si="50"/>
        <v>0xC07C</v>
      </c>
      <c r="E267" t="str">
        <f>MID(B267,I267+1,J267-I267-1)</f>
        <v>DHE</v>
      </c>
      <c r="F267" t="str">
        <f t="shared" si="48"/>
        <v>RSA</v>
      </c>
      <c r="G267" t="str">
        <f>MID(B267,SEARCH("WITH",B267)+4+1,SEARCH(H267,B267)-SEARCH("WITH",B267)-6)</f>
        <v>CAMELLIA_128_GCM</v>
      </c>
      <c r="H267" t="str">
        <f t="shared" si="51"/>
        <v>SHA256</v>
      </c>
      <c r="I267" s="4">
        <f t="shared" si="45"/>
        <v>4</v>
      </c>
      <c r="J267" s="4">
        <f t="shared" si="46"/>
        <v>8</v>
      </c>
      <c r="K267" s="4">
        <f t="shared" si="47"/>
        <v>12</v>
      </c>
      <c r="L267">
        <f t="shared" si="49"/>
        <v>13</v>
      </c>
      <c r="M267" t="str">
        <f>LEFT(B267,L267-2)</f>
        <v>TLS_DHE_RSA</v>
      </c>
      <c r="N267" t="str">
        <f t="shared" si="52"/>
        <v>static const SSLCipherSuite Cipher266 = SSLCipherSuite(0xC07C, SSL_KEYX_DHE, SSL_AUTH_RSA, SSL_SYM_CAMELLIA_128_GCM, SSL_HASH_SHA256, "TLS_DHE_RSA_WITH_CAMELLIA_128_GCM_SHA256");</v>
      </c>
      <c r="O267" t="str">
        <f t="shared" si="53"/>
        <v>result[0xC07C] = (SSLCipherSuite*)&amp;Cipher266;</v>
      </c>
      <c r="P267" t="str">
        <f t="shared" si="54"/>
        <v>result["TLS_DHE_RSA_WITH_CAMELLIA_128_GCM_SHA256"] = (SSLCipherSuite*)&amp;Cipher266;</v>
      </c>
    </row>
    <row r="268" spans="1:16" ht="15.75">
      <c r="A268" s="1" t="s">
        <v>554</v>
      </c>
      <c r="B268" s="2" t="s">
        <v>555</v>
      </c>
      <c r="C268" s="3" t="s">
        <v>533</v>
      </c>
      <c r="D268" t="str">
        <f t="shared" si="50"/>
        <v>0xC07D</v>
      </c>
      <c r="E268" t="str">
        <f>MID(B268,I268+1,J268-I268-1)</f>
        <v>DHE</v>
      </c>
      <c r="F268" t="str">
        <f t="shared" si="48"/>
        <v>RSA</v>
      </c>
      <c r="G268" t="str">
        <f>MID(B268,SEARCH("WITH",B268)+4+1,SEARCH(H268,B268)-SEARCH("WITH",B268)-6)</f>
        <v>CAMELLIA_256_GCM</v>
      </c>
      <c r="H268" t="str">
        <f t="shared" si="51"/>
        <v>SHA384</v>
      </c>
      <c r="I268" s="4">
        <f t="shared" si="45"/>
        <v>4</v>
      </c>
      <c r="J268" s="4">
        <f t="shared" si="46"/>
        <v>8</v>
      </c>
      <c r="K268" s="4">
        <f t="shared" si="47"/>
        <v>12</v>
      </c>
      <c r="L268">
        <f t="shared" si="49"/>
        <v>13</v>
      </c>
      <c r="M268" t="str">
        <f>LEFT(B268,L268-2)</f>
        <v>TLS_DHE_RSA</v>
      </c>
      <c r="N268" t="str">
        <f t="shared" si="52"/>
        <v>static const SSLCipherSuite Cipher267 = SSLCipherSuite(0xC07D, SSL_KEYX_DHE, SSL_AUTH_RSA, SSL_SYM_CAMELLIA_256_GCM, SSL_HASH_SHA384, "TLS_DHE_RSA_WITH_CAMELLIA_256_GCM_SHA384");</v>
      </c>
      <c r="O268" t="str">
        <f t="shared" si="53"/>
        <v>result[0xC07D] = (SSLCipherSuite*)&amp;Cipher267;</v>
      </c>
      <c r="P268" t="str">
        <f t="shared" si="54"/>
        <v>result["TLS_DHE_RSA_WITH_CAMELLIA_256_GCM_SHA384"] = (SSLCipherSuite*)&amp;Cipher267;</v>
      </c>
    </row>
    <row r="269" spans="1:16" ht="15.75">
      <c r="A269" s="1" t="s">
        <v>556</v>
      </c>
      <c r="B269" s="2" t="s">
        <v>557</v>
      </c>
      <c r="C269" s="3" t="s">
        <v>533</v>
      </c>
      <c r="D269" t="str">
        <f t="shared" si="50"/>
        <v>0xC07E</v>
      </c>
      <c r="E269" t="str">
        <f>MID(B269,I269+1,J269-I269-1)</f>
        <v>DH</v>
      </c>
      <c r="F269" t="str">
        <f t="shared" si="48"/>
        <v>RSA</v>
      </c>
      <c r="G269" t="str">
        <f>MID(B269,SEARCH("WITH",B269)+4+1,SEARCH(H269,B269)-SEARCH("WITH",B269)-6)</f>
        <v>CAMELLIA_128_GCM</v>
      </c>
      <c r="H269" t="str">
        <f t="shared" si="51"/>
        <v>SHA256</v>
      </c>
      <c r="I269" s="4">
        <f t="shared" si="45"/>
        <v>4</v>
      </c>
      <c r="J269" s="4">
        <f t="shared" si="46"/>
        <v>7</v>
      </c>
      <c r="K269" s="4">
        <f t="shared" si="47"/>
        <v>11</v>
      </c>
      <c r="L269">
        <f t="shared" si="49"/>
        <v>12</v>
      </c>
      <c r="M269" t="str">
        <f>LEFT(B269,L269-2)</f>
        <v>TLS_DH_RSA</v>
      </c>
      <c r="N269" t="str">
        <f t="shared" si="52"/>
        <v>static const SSLCipherSuite Cipher268 = SSLCipherSuite(0xC07E, SSL_KEYX_DH, SSL_AUTH_RSA, SSL_SYM_CAMELLIA_128_GCM, SSL_HASH_SHA256, "TLS_DH_RSA_WITH_CAMELLIA_128_GCM_SHA256");</v>
      </c>
      <c r="O269" t="str">
        <f t="shared" si="53"/>
        <v>result[0xC07E] = (SSLCipherSuite*)&amp;Cipher268;</v>
      </c>
      <c r="P269" t="str">
        <f t="shared" si="54"/>
        <v>result["TLS_DH_RSA_WITH_CAMELLIA_128_GCM_SHA256"] = (SSLCipherSuite*)&amp;Cipher268;</v>
      </c>
    </row>
    <row r="270" spans="1:16" ht="15.75">
      <c r="A270" s="1" t="s">
        <v>558</v>
      </c>
      <c r="B270" s="2" t="s">
        <v>559</v>
      </c>
      <c r="C270" s="3" t="s">
        <v>533</v>
      </c>
      <c r="D270" t="str">
        <f t="shared" si="50"/>
        <v>0xC07F</v>
      </c>
      <c r="E270" t="str">
        <f>MID(B270,I270+1,J270-I270-1)</f>
        <v>DH</v>
      </c>
      <c r="F270" t="str">
        <f t="shared" si="48"/>
        <v>RSA</v>
      </c>
      <c r="G270" t="str">
        <f>MID(B270,SEARCH("WITH",B270)+4+1,SEARCH(H270,B270)-SEARCH("WITH",B270)-6)</f>
        <v>CAMELLIA_256_GCM</v>
      </c>
      <c r="H270" t="str">
        <f t="shared" si="51"/>
        <v>SHA384</v>
      </c>
      <c r="I270" s="4">
        <f t="shared" si="45"/>
        <v>4</v>
      </c>
      <c r="J270" s="4">
        <f t="shared" si="46"/>
        <v>7</v>
      </c>
      <c r="K270" s="4">
        <f t="shared" si="47"/>
        <v>11</v>
      </c>
      <c r="L270">
        <f t="shared" si="49"/>
        <v>12</v>
      </c>
      <c r="M270" t="str">
        <f>LEFT(B270,L270-2)</f>
        <v>TLS_DH_RSA</v>
      </c>
      <c r="N270" t="str">
        <f t="shared" si="52"/>
        <v>static const SSLCipherSuite Cipher269 = SSLCipherSuite(0xC07F, SSL_KEYX_DH, SSL_AUTH_RSA, SSL_SYM_CAMELLIA_256_GCM, SSL_HASH_SHA384, "TLS_DH_RSA_WITH_CAMELLIA_256_GCM_SHA384");</v>
      </c>
      <c r="O270" t="str">
        <f t="shared" si="53"/>
        <v>result[0xC07F] = (SSLCipherSuite*)&amp;Cipher269;</v>
      </c>
      <c r="P270" t="str">
        <f t="shared" si="54"/>
        <v>result["TLS_DH_RSA_WITH_CAMELLIA_256_GCM_SHA384"] = (SSLCipherSuite*)&amp;Cipher269;</v>
      </c>
    </row>
    <row r="271" spans="1:16" ht="15.75">
      <c r="A271" s="1" t="s">
        <v>560</v>
      </c>
      <c r="B271" s="2" t="s">
        <v>561</v>
      </c>
      <c r="C271" s="3" t="s">
        <v>533</v>
      </c>
      <c r="D271" t="str">
        <f t="shared" si="50"/>
        <v>0xC080</v>
      </c>
      <c r="E271" t="str">
        <f>MID(B271,I271+1,J271-I271-1)</f>
        <v>DHE</v>
      </c>
      <c r="F271" t="str">
        <f t="shared" si="48"/>
        <v>DSS</v>
      </c>
      <c r="G271" t="str">
        <f>MID(B271,SEARCH("WITH",B271)+4+1,SEARCH(H271,B271)-SEARCH("WITH",B271)-6)</f>
        <v>CAMELLIA_128_GCM</v>
      </c>
      <c r="H271" t="str">
        <f t="shared" si="51"/>
        <v>SHA256</v>
      </c>
      <c r="I271" s="4">
        <f t="shared" si="45"/>
        <v>4</v>
      </c>
      <c r="J271" s="4">
        <f t="shared" si="46"/>
        <v>8</v>
      </c>
      <c r="K271" s="4">
        <f t="shared" si="47"/>
        <v>12</v>
      </c>
      <c r="L271">
        <f t="shared" si="49"/>
        <v>13</v>
      </c>
      <c r="M271" t="str">
        <f>LEFT(B271,L271-2)</f>
        <v>TLS_DHE_DSS</v>
      </c>
      <c r="N271" t="str">
        <f t="shared" si="52"/>
        <v>static const SSLCipherSuite Cipher270 = SSLCipherSuite(0xC080, SSL_KEYX_DHE, SSL_AUTH_DSS, SSL_SYM_CAMELLIA_128_GCM, SSL_HASH_SHA256, "TLS_DHE_DSS_WITH_CAMELLIA_128_GCM_SHA256");</v>
      </c>
      <c r="O271" t="str">
        <f t="shared" si="53"/>
        <v>result[0xC080] = (SSLCipherSuite*)&amp;Cipher270;</v>
      </c>
      <c r="P271" t="str">
        <f t="shared" si="54"/>
        <v>result["TLS_DHE_DSS_WITH_CAMELLIA_128_GCM_SHA256"] = (SSLCipherSuite*)&amp;Cipher270;</v>
      </c>
    </row>
    <row r="272" spans="1:16" ht="15.75">
      <c r="A272" s="1" t="s">
        <v>562</v>
      </c>
      <c r="B272" s="2" t="s">
        <v>563</v>
      </c>
      <c r="C272" s="3" t="s">
        <v>533</v>
      </c>
      <c r="D272" t="str">
        <f t="shared" si="50"/>
        <v>0xC081</v>
      </c>
      <c r="E272" t="str">
        <f>MID(B272,I272+1,J272-I272-1)</f>
        <v>DHE</v>
      </c>
      <c r="F272" t="str">
        <f t="shared" si="48"/>
        <v>DSS</v>
      </c>
      <c r="G272" t="str">
        <f>MID(B272,SEARCH("WITH",B272)+4+1,SEARCH(H272,B272)-SEARCH("WITH",B272)-6)</f>
        <v>CAMELLIA_256_GCM</v>
      </c>
      <c r="H272" t="str">
        <f t="shared" si="51"/>
        <v>SHA384</v>
      </c>
      <c r="I272" s="4">
        <f t="shared" si="45"/>
        <v>4</v>
      </c>
      <c r="J272" s="4">
        <f t="shared" si="46"/>
        <v>8</v>
      </c>
      <c r="K272" s="4">
        <f t="shared" si="47"/>
        <v>12</v>
      </c>
      <c r="L272">
        <f t="shared" si="49"/>
        <v>13</v>
      </c>
      <c r="M272" t="str">
        <f>LEFT(B272,L272-2)</f>
        <v>TLS_DHE_DSS</v>
      </c>
      <c r="N272" t="str">
        <f t="shared" si="52"/>
        <v>static const SSLCipherSuite Cipher271 = SSLCipherSuite(0xC081, SSL_KEYX_DHE, SSL_AUTH_DSS, SSL_SYM_CAMELLIA_256_GCM, SSL_HASH_SHA384, "TLS_DHE_DSS_WITH_CAMELLIA_256_GCM_SHA384");</v>
      </c>
      <c r="O272" t="str">
        <f t="shared" si="53"/>
        <v>result[0xC081] = (SSLCipherSuite*)&amp;Cipher271;</v>
      </c>
      <c r="P272" t="str">
        <f t="shared" si="54"/>
        <v>result["TLS_DHE_DSS_WITH_CAMELLIA_256_GCM_SHA384"] = (SSLCipherSuite*)&amp;Cipher271;</v>
      </c>
    </row>
    <row r="273" spans="1:16" ht="15.75">
      <c r="A273" s="1" t="s">
        <v>564</v>
      </c>
      <c r="B273" s="2" t="s">
        <v>565</v>
      </c>
      <c r="C273" s="3" t="s">
        <v>533</v>
      </c>
      <c r="D273" t="str">
        <f t="shared" si="50"/>
        <v>0xC082</v>
      </c>
      <c r="E273" t="str">
        <f>MID(B273,I273+1,J273-I273-1)</f>
        <v>DH</v>
      </c>
      <c r="F273" t="str">
        <f t="shared" si="48"/>
        <v>DSS</v>
      </c>
      <c r="G273" t="str">
        <f>MID(B273,SEARCH("WITH",B273)+4+1,SEARCH(H273,B273)-SEARCH("WITH",B273)-6)</f>
        <v>CAMELLIA_128_GCM</v>
      </c>
      <c r="H273" t="str">
        <f t="shared" si="51"/>
        <v>SHA256</v>
      </c>
      <c r="I273" s="4">
        <f t="shared" ref="I273:I325" si="55">FIND(CHAR(1),SUBSTITUTE(B273,"_",CHAR(1),1))</f>
        <v>4</v>
      </c>
      <c r="J273" s="4">
        <f t="shared" ref="J273:J325" si="56">FIND(CHAR(1),SUBSTITUTE(B273,"_",CHAR(1),2))</f>
        <v>7</v>
      </c>
      <c r="K273" s="4">
        <f t="shared" ref="K273:K325" si="57">FIND(CHAR(1),SUBSTITUTE(B273,"_",CHAR(1),3))</f>
        <v>11</v>
      </c>
      <c r="L273">
        <f t="shared" si="49"/>
        <v>12</v>
      </c>
      <c r="M273" t="str">
        <f>LEFT(B273,L273-2)</f>
        <v>TLS_DH_DSS</v>
      </c>
      <c r="N273" t="str">
        <f t="shared" si="52"/>
        <v>static const SSLCipherSuite Cipher272 = SSLCipherSuite(0xC082, SSL_KEYX_DH, SSL_AUTH_DSS, SSL_SYM_CAMELLIA_128_GCM, SSL_HASH_SHA256, "TLS_DH_DSS_WITH_CAMELLIA_128_GCM_SHA256");</v>
      </c>
      <c r="O273" t="str">
        <f t="shared" si="53"/>
        <v>result[0xC082] = (SSLCipherSuite*)&amp;Cipher272;</v>
      </c>
      <c r="P273" t="str">
        <f t="shared" si="54"/>
        <v>result["TLS_DH_DSS_WITH_CAMELLIA_128_GCM_SHA256"] = (SSLCipherSuite*)&amp;Cipher272;</v>
      </c>
    </row>
    <row r="274" spans="1:16" ht="15.75">
      <c r="A274" s="1" t="s">
        <v>566</v>
      </c>
      <c r="B274" s="2" t="s">
        <v>567</v>
      </c>
      <c r="C274" s="3" t="s">
        <v>533</v>
      </c>
      <c r="D274" t="str">
        <f t="shared" si="50"/>
        <v>0xC083</v>
      </c>
      <c r="E274" t="str">
        <f>MID(B274,I274+1,J274-I274-1)</f>
        <v>DH</v>
      </c>
      <c r="F274" t="str">
        <f t="shared" si="48"/>
        <v>DSS</v>
      </c>
      <c r="G274" t="str">
        <f>MID(B274,SEARCH("WITH",B274)+4+1,SEARCH(H274,B274)-SEARCH("WITH",B274)-6)</f>
        <v>CAMELLIA_256_GCM</v>
      </c>
      <c r="H274" t="str">
        <f t="shared" si="51"/>
        <v>SHA384</v>
      </c>
      <c r="I274" s="4">
        <f t="shared" si="55"/>
        <v>4</v>
      </c>
      <c r="J274" s="4">
        <f t="shared" si="56"/>
        <v>7</v>
      </c>
      <c r="K274" s="4">
        <f t="shared" si="57"/>
        <v>11</v>
      </c>
      <c r="L274">
        <f t="shared" si="49"/>
        <v>12</v>
      </c>
      <c r="M274" t="str">
        <f>LEFT(B274,L274-2)</f>
        <v>TLS_DH_DSS</v>
      </c>
      <c r="N274" t="str">
        <f t="shared" si="52"/>
        <v>static const SSLCipherSuite Cipher273 = SSLCipherSuite(0xC083, SSL_KEYX_DH, SSL_AUTH_DSS, SSL_SYM_CAMELLIA_256_GCM, SSL_HASH_SHA384, "TLS_DH_DSS_WITH_CAMELLIA_256_GCM_SHA384");</v>
      </c>
      <c r="O274" t="str">
        <f t="shared" si="53"/>
        <v>result[0xC083] = (SSLCipherSuite*)&amp;Cipher273;</v>
      </c>
      <c r="P274" t="str">
        <f t="shared" si="54"/>
        <v>result["TLS_DH_DSS_WITH_CAMELLIA_256_GCM_SHA384"] = (SSLCipherSuite*)&amp;Cipher273;</v>
      </c>
    </row>
    <row r="275" spans="1:16" ht="15.75">
      <c r="A275" s="1" t="s">
        <v>568</v>
      </c>
      <c r="B275" s="2" t="s">
        <v>569</v>
      </c>
      <c r="C275" s="3" t="s">
        <v>533</v>
      </c>
      <c r="D275" t="str">
        <f t="shared" si="50"/>
        <v>0xC084</v>
      </c>
      <c r="E275" t="str">
        <f>MID(B275,I275+1,J275-I275-1)</f>
        <v>DH</v>
      </c>
      <c r="F275" t="str">
        <f t="shared" si="48"/>
        <v>anon</v>
      </c>
      <c r="G275" t="str">
        <f>MID(B275,SEARCH("WITH",B275)+4+1,SEARCH(H275,B275)-SEARCH("WITH",B275)-6)</f>
        <v>CAMELLIA_128_GCM</v>
      </c>
      <c r="H275" t="str">
        <f t="shared" si="51"/>
        <v>SHA256</v>
      </c>
      <c r="I275" s="4">
        <f t="shared" si="55"/>
        <v>4</v>
      </c>
      <c r="J275" s="4">
        <f t="shared" si="56"/>
        <v>7</v>
      </c>
      <c r="K275" s="4">
        <f t="shared" si="57"/>
        <v>12</v>
      </c>
      <c r="L275">
        <f t="shared" si="49"/>
        <v>13</v>
      </c>
      <c r="M275" t="str">
        <f>LEFT(B275,L275-2)</f>
        <v>TLS_DH_anon</v>
      </c>
      <c r="N275" t="str">
        <f t="shared" si="52"/>
        <v>static const SSLCipherSuite Cipher274 = SSLCipherSuite(0xC084, SSL_KEYX_DH, SSL_AUTH_anon, SSL_SYM_CAMELLIA_128_GCM, SSL_HASH_SHA256, "TLS_DH_anon_WITH_CAMELLIA_128_GCM_SHA256");</v>
      </c>
      <c r="O275" t="str">
        <f t="shared" si="53"/>
        <v>result[0xC084] = (SSLCipherSuite*)&amp;Cipher274;</v>
      </c>
      <c r="P275" t="str">
        <f t="shared" si="54"/>
        <v>result["TLS_DH_anon_WITH_CAMELLIA_128_GCM_SHA256"] = (SSLCipherSuite*)&amp;Cipher274;</v>
      </c>
    </row>
    <row r="276" spans="1:16" ht="15.75">
      <c r="A276" s="1" t="s">
        <v>570</v>
      </c>
      <c r="B276" s="2" t="s">
        <v>571</v>
      </c>
      <c r="C276" s="3" t="s">
        <v>533</v>
      </c>
      <c r="D276" t="str">
        <f t="shared" si="50"/>
        <v>0xC085</v>
      </c>
      <c r="E276" t="str">
        <f>MID(B276,I276+1,J276-I276-1)</f>
        <v>DH</v>
      </c>
      <c r="F276" t="str">
        <f t="shared" si="48"/>
        <v>anon</v>
      </c>
      <c r="G276" t="str">
        <f>MID(B276,SEARCH("WITH",B276)+4+1,SEARCH(H276,B276)-SEARCH("WITH",B276)-6)</f>
        <v>CAMELLIA_256_GCM</v>
      </c>
      <c r="H276" t="str">
        <f t="shared" si="51"/>
        <v>SHA384</v>
      </c>
      <c r="I276" s="4">
        <f t="shared" si="55"/>
        <v>4</v>
      </c>
      <c r="J276" s="4">
        <f t="shared" si="56"/>
        <v>7</v>
      </c>
      <c r="K276" s="4">
        <f t="shared" si="57"/>
        <v>12</v>
      </c>
      <c r="L276">
        <f t="shared" si="49"/>
        <v>13</v>
      </c>
      <c r="M276" t="str">
        <f>LEFT(B276,L276-2)</f>
        <v>TLS_DH_anon</v>
      </c>
      <c r="N276" t="str">
        <f t="shared" si="52"/>
        <v>static const SSLCipherSuite Cipher275 = SSLCipherSuite(0xC085, SSL_KEYX_DH, SSL_AUTH_anon, SSL_SYM_CAMELLIA_256_GCM, SSL_HASH_SHA384, "TLS_DH_anon_WITH_CAMELLIA_256_GCM_SHA384");</v>
      </c>
      <c r="O276" t="str">
        <f t="shared" si="53"/>
        <v>result[0xC085] = (SSLCipherSuite*)&amp;Cipher275;</v>
      </c>
      <c r="P276" t="str">
        <f t="shared" si="54"/>
        <v>result["TLS_DH_anon_WITH_CAMELLIA_256_GCM_SHA384"] = (SSLCipherSuite*)&amp;Cipher275;</v>
      </c>
    </row>
    <row r="277" spans="1:16" ht="15.75">
      <c r="A277" s="1" t="s">
        <v>572</v>
      </c>
      <c r="B277" s="2" t="s">
        <v>573</v>
      </c>
      <c r="C277" s="3" t="s">
        <v>533</v>
      </c>
      <c r="D277" t="str">
        <f t="shared" si="50"/>
        <v>0xC086</v>
      </c>
      <c r="E277" t="str">
        <f>MID(B277,I277+1,J277-I277-1)</f>
        <v>ECDHE</v>
      </c>
      <c r="F277" t="str">
        <f t="shared" si="48"/>
        <v>ECDSA</v>
      </c>
      <c r="G277" t="str">
        <f>MID(B277,SEARCH("WITH",B277)+4+1,SEARCH(H277,B277)-SEARCH("WITH",B277)-6)</f>
        <v>CAMELLIA_128_GCM</v>
      </c>
      <c r="H277" t="str">
        <f t="shared" si="51"/>
        <v>SHA256</v>
      </c>
      <c r="I277" s="4">
        <f t="shared" si="55"/>
        <v>4</v>
      </c>
      <c r="J277" s="4">
        <f t="shared" si="56"/>
        <v>10</v>
      </c>
      <c r="K277" s="4">
        <f t="shared" si="57"/>
        <v>16</v>
      </c>
      <c r="L277">
        <f t="shared" si="49"/>
        <v>17</v>
      </c>
      <c r="M277" t="str">
        <f>LEFT(B277,L277-2)</f>
        <v>TLS_ECDHE_ECDSA</v>
      </c>
      <c r="N277" t="str">
        <f t="shared" si="52"/>
        <v>static const SSLCipherSuite Cipher276 = SSLCipherSuite(0xC086, SSL_KEYX_ECDHE, SSL_AUTH_ECDSA, SSL_SYM_CAMELLIA_128_GCM, SSL_HASH_SHA256, "TLS_ECDHE_ECDSA_WITH_CAMELLIA_128_GCM_SHA256");</v>
      </c>
      <c r="O277" t="str">
        <f t="shared" si="53"/>
        <v>result[0xC086] = (SSLCipherSuite*)&amp;Cipher276;</v>
      </c>
      <c r="P277" t="str">
        <f t="shared" si="54"/>
        <v>result["TLS_ECDHE_ECDSA_WITH_CAMELLIA_128_GCM_SHA256"] = (SSLCipherSuite*)&amp;Cipher276;</v>
      </c>
    </row>
    <row r="278" spans="1:16" ht="15.75">
      <c r="A278" s="1" t="s">
        <v>574</v>
      </c>
      <c r="B278" s="2" t="s">
        <v>575</v>
      </c>
      <c r="C278" s="3" t="s">
        <v>533</v>
      </c>
      <c r="D278" t="str">
        <f t="shared" si="50"/>
        <v>0xC087</v>
      </c>
      <c r="E278" t="str">
        <f>MID(B278,I278+1,J278-I278-1)</f>
        <v>ECDHE</v>
      </c>
      <c r="F278" t="str">
        <f t="shared" si="48"/>
        <v>ECDSA</v>
      </c>
      <c r="G278" t="str">
        <f>MID(B278,SEARCH("WITH",B278)+4+1,SEARCH(H278,B278)-SEARCH("WITH",B278)-6)</f>
        <v>CAMELLIA_256_GCM</v>
      </c>
      <c r="H278" t="str">
        <f t="shared" si="51"/>
        <v>SHA384</v>
      </c>
      <c r="I278" s="4">
        <f t="shared" si="55"/>
        <v>4</v>
      </c>
      <c r="J278" s="4">
        <f t="shared" si="56"/>
        <v>10</v>
      </c>
      <c r="K278" s="4">
        <f t="shared" si="57"/>
        <v>16</v>
      </c>
      <c r="L278">
        <f t="shared" si="49"/>
        <v>17</v>
      </c>
      <c r="M278" t="str">
        <f>LEFT(B278,L278-2)</f>
        <v>TLS_ECDHE_ECDSA</v>
      </c>
      <c r="N278" t="str">
        <f t="shared" si="52"/>
        <v>static const SSLCipherSuite Cipher277 = SSLCipherSuite(0xC087, SSL_KEYX_ECDHE, SSL_AUTH_ECDSA, SSL_SYM_CAMELLIA_256_GCM, SSL_HASH_SHA384, "TLS_ECDHE_ECDSA_WITH_CAMELLIA_256_GCM_SHA384");</v>
      </c>
      <c r="O278" t="str">
        <f t="shared" si="53"/>
        <v>result[0xC087] = (SSLCipherSuite*)&amp;Cipher277;</v>
      </c>
      <c r="P278" t="str">
        <f t="shared" si="54"/>
        <v>result["TLS_ECDHE_ECDSA_WITH_CAMELLIA_256_GCM_SHA384"] = (SSLCipherSuite*)&amp;Cipher277;</v>
      </c>
    </row>
    <row r="279" spans="1:16" ht="15.75">
      <c r="A279" s="1" t="s">
        <v>576</v>
      </c>
      <c r="B279" s="2" t="s">
        <v>577</v>
      </c>
      <c r="C279" s="3" t="s">
        <v>533</v>
      </c>
      <c r="D279" t="str">
        <f t="shared" si="50"/>
        <v>0xC088</v>
      </c>
      <c r="E279" t="str">
        <f>MID(B279,I279+1,J279-I279-1)</f>
        <v>ECDH</v>
      </c>
      <c r="F279" t="str">
        <f t="shared" si="48"/>
        <v>ECDSA</v>
      </c>
      <c r="G279" t="str">
        <f>MID(B279,SEARCH("WITH",B279)+4+1,SEARCH(H279,B279)-SEARCH("WITH",B279)-6)</f>
        <v>CAMELLIA_128_GCM</v>
      </c>
      <c r="H279" t="str">
        <f t="shared" si="51"/>
        <v>SHA256</v>
      </c>
      <c r="I279" s="4">
        <f t="shared" si="55"/>
        <v>4</v>
      </c>
      <c r="J279" s="4">
        <f t="shared" si="56"/>
        <v>9</v>
      </c>
      <c r="K279" s="4">
        <f t="shared" si="57"/>
        <v>15</v>
      </c>
      <c r="L279">
        <f t="shared" si="49"/>
        <v>16</v>
      </c>
      <c r="M279" t="str">
        <f>LEFT(B279,L279-2)</f>
        <v>TLS_ECDH_ECDSA</v>
      </c>
      <c r="N279" t="str">
        <f t="shared" si="52"/>
        <v>static const SSLCipherSuite Cipher278 = SSLCipherSuite(0xC088, SSL_KEYX_ECDH, SSL_AUTH_ECDSA, SSL_SYM_CAMELLIA_128_GCM, SSL_HASH_SHA256, "TLS_ECDH_ECDSA_WITH_CAMELLIA_128_GCM_SHA256");</v>
      </c>
      <c r="O279" t="str">
        <f t="shared" si="53"/>
        <v>result[0xC088] = (SSLCipherSuite*)&amp;Cipher278;</v>
      </c>
      <c r="P279" t="str">
        <f t="shared" si="54"/>
        <v>result["TLS_ECDH_ECDSA_WITH_CAMELLIA_128_GCM_SHA256"] = (SSLCipherSuite*)&amp;Cipher278;</v>
      </c>
    </row>
    <row r="280" spans="1:16" ht="15.75">
      <c r="A280" s="1" t="s">
        <v>578</v>
      </c>
      <c r="B280" s="2" t="s">
        <v>579</v>
      </c>
      <c r="C280" s="3" t="s">
        <v>533</v>
      </c>
      <c r="D280" t="str">
        <f t="shared" si="50"/>
        <v>0xC089</v>
      </c>
      <c r="E280" t="str">
        <f>MID(B280,I280+1,J280-I280-1)</f>
        <v>ECDH</v>
      </c>
      <c r="F280" t="str">
        <f t="shared" si="48"/>
        <v>ECDSA</v>
      </c>
      <c r="G280" t="str">
        <f>MID(B280,SEARCH("WITH",B280)+4+1,SEARCH(H280,B280)-SEARCH("WITH",B280)-6)</f>
        <v>CAMELLIA_256_GCM</v>
      </c>
      <c r="H280" t="str">
        <f t="shared" si="51"/>
        <v>SHA384</v>
      </c>
      <c r="I280" s="4">
        <f t="shared" si="55"/>
        <v>4</v>
      </c>
      <c r="J280" s="4">
        <f t="shared" si="56"/>
        <v>9</v>
      </c>
      <c r="K280" s="4">
        <f t="shared" si="57"/>
        <v>15</v>
      </c>
      <c r="L280">
        <f t="shared" si="49"/>
        <v>16</v>
      </c>
      <c r="M280" t="str">
        <f>LEFT(B280,L280-2)</f>
        <v>TLS_ECDH_ECDSA</v>
      </c>
      <c r="N280" t="str">
        <f t="shared" si="52"/>
        <v>static const SSLCipherSuite Cipher279 = SSLCipherSuite(0xC089, SSL_KEYX_ECDH, SSL_AUTH_ECDSA, SSL_SYM_CAMELLIA_256_GCM, SSL_HASH_SHA384, "TLS_ECDH_ECDSA_WITH_CAMELLIA_256_GCM_SHA384");</v>
      </c>
      <c r="O280" t="str">
        <f t="shared" si="53"/>
        <v>result[0xC089] = (SSLCipherSuite*)&amp;Cipher279;</v>
      </c>
      <c r="P280" t="str">
        <f t="shared" si="54"/>
        <v>result["TLS_ECDH_ECDSA_WITH_CAMELLIA_256_GCM_SHA384"] = (SSLCipherSuite*)&amp;Cipher279;</v>
      </c>
    </row>
    <row r="281" spans="1:16" ht="15.75">
      <c r="A281" s="1" t="s">
        <v>580</v>
      </c>
      <c r="B281" s="2" t="s">
        <v>581</v>
      </c>
      <c r="C281" s="3" t="s">
        <v>533</v>
      </c>
      <c r="D281" t="str">
        <f t="shared" si="50"/>
        <v>0xC08A</v>
      </c>
      <c r="E281" t="str">
        <f>MID(B281,I281+1,J281-I281-1)</f>
        <v>ECDHE</v>
      </c>
      <c r="F281" t="str">
        <f t="shared" si="48"/>
        <v>RSA</v>
      </c>
      <c r="G281" t="str">
        <f>MID(B281,SEARCH("WITH",B281)+4+1,SEARCH(H281,B281)-SEARCH("WITH",B281)-6)</f>
        <v>CAMELLIA_128_GCM</v>
      </c>
      <c r="H281" t="str">
        <f t="shared" si="51"/>
        <v>SHA256</v>
      </c>
      <c r="I281" s="4">
        <f t="shared" si="55"/>
        <v>4</v>
      </c>
      <c r="J281" s="4">
        <f t="shared" si="56"/>
        <v>10</v>
      </c>
      <c r="K281" s="4">
        <f t="shared" si="57"/>
        <v>14</v>
      </c>
      <c r="L281">
        <f t="shared" si="49"/>
        <v>15</v>
      </c>
      <c r="M281" t="str">
        <f>LEFT(B281,L281-2)</f>
        <v>TLS_ECDHE_RSA</v>
      </c>
      <c r="N281" t="str">
        <f t="shared" si="52"/>
        <v>static const SSLCipherSuite Cipher280 = SSLCipherSuite(0xC08A, SSL_KEYX_ECDHE, SSL_AUTH_RSA, SSL_SYM_CAMELLIA_128_GCM, SSL_HASH_SHA256, "TLS_ECDHE_RSA_WITH_CAMELLIA_128_GCM_SHA256");</v>
      </c>
      <c r="O281" t="str">
        <f t="shared" si="53"/>
        <v>result[0xC08A] = (SSLCipherSuite*)&amp;Cipher280;</v>
      </c>
      <c r="P281" t="str">
        <f t="shared" si="54"/>
        <v>result["TLS_ECDHE_RSA_WITH_CAMELLIA_128_GCM_SHA256"] = (SSLCipherSuite*)&amp;Cipher280;</v>
      </c>
    </row>
    <row r="282" spans="1:16" ht="15.75">
      <c r="A282" s="1" t="s">
        <v>582</v>
      </c>
      <c r="B282" s="2" t="s">
        <v>583</v>
      </c>
      <c r="C282" s="3" t="s">
        <v>533</v>
      </c>
      <c r="D282" t="str">
        <f t="shared" si="50"/>
        <v>0xC08B</v>
      </c>
      <c r="E282" t="str">
        <f>MID(B282,I282+1,J282-I282-1)</f>
        <v>ECDHE</v>
      </c>
      <c r="F282" t="str">
        <f t="shared" si="48"/>
        <v>RSA</v>
      </c>
      <c r="G282" t="str">
        <f>MID(B282,SEARCH("WITH",B282)+4+1,SEARCH(H282,B282)-SEARCH("WITH",B282)-6)</f>
        <v>CAMELLIA_256_GCM</v>
      </c>
      <c r="H282" t="str">
        <f t="shared" si="51"/>
        <v>SHA384</v>
      </c>
      <c r="I282" s="4">
        <f t="shared" si="55"/>
        <v>4</v>
      </c>
      <c r="J282" s="4">
        <f t="shared" si="56"/>
        <v>10</v>
      </c>
      <c r="K282" s="4">
        <f t="shared" si="57"/>
        <v>14</v>
      </c>
      <c r="L282">
        <f t="shared" si="49"/>
        <v>15</v>
      </c>
      <c r="M282" t="str">
        <f>LEFT(B282,L282-2)</f>
        <v>TLS_ECDHE_RSA</v>
      </c>
      <c r="N282" t="str">
        <f t="shared" si="52"/>
        <v>static const SSLCipherSuite Cipher281 = SSLCipherSuite(0xC08B, SSL_KEYX_ECDHE, SSL_AUTH_RSA, SSL_SYM_CAMELLIA_256_GCM, SSL_HASH_SHA384, "TLS_ECDHE_RSA_WITH_CAMELLIA_256_GCM_SHA384");</v>
      </c>
      <c r="O282" t="str">
        <f t="shared" si="53"/>
        <v>result[0xC08B] = (SSLCipherSuite*)&amp;Cipher281;</v>
      </c>
      <c r="P282" t="str">
        <f t="shared" si="54"/>
        <v>result["TLS_ECDHE_RSA_WITH_CAMELLIA_256_GCM_SHA384"] = (SSLCipherSuite*)&amp;Cipher281;</v>
      </c>
    </row>
    <row r="283" spans="1:16" ht="15.75">
      <c r="A283" s="1" t="s">
        <v>584</v>
      </c>
      <c r="B283" s="2" t="s">
        <v>585</v>
      </c>
      <c r="C283" s="3" t="s">
        <v>533</v>
      </c>
      <c r="D283" t="str">
        <f t="shared" si="50"/>
        <v>0xC08C</v>
      </c>
      <c r="E283" t="str">
        <f>MID(B283,I283+1,J283-I283-1)</f>
        <v>ECDH</v>
      </c>
      <c r="F283" t="str">
        <f t="shared" si="48"/>
        <v>RSA</v>
      </c>
      <c r="G283" t="str">
        <f>MID(B283,SEARCH("WITH",B283)+4+1,SEARCH(H283,B283)-SEARCH("WITH",B283)-6)</f>
        <v>CAMELLIA_128_GCM</v>
      </c>
      <c r="H283" t="str">
        <f t="shared" si="51"/>
        <v>SHA256</v>
      </c>
      <c r="I283" s="4">
        <f t="shared" si="55"/>
        <v>4</v>
      </c>
      <c r="J283" s="4">
        <f t="shared" si="56"/>
        <v>9</v>
      </c>
      <c r="K283" s="4">
        <f t="shared" si="57"/>
        <v>13</v>
      </c>
      <c r="L283">
        <f t="shared" si="49"/>
        <v>14</v>
      </c>
      <c r="M283" t="str">
        <f>LEFT(B283,L283-2)</f>
        <v>TLS_ECDH_RSA</v>
      </c>
      <c r="N283" t="str">
        <f t="shared" si="52"/>
        <v>static const SSLCipherSuite Cipher282 = SSLCipherSuite(0xC08C, SSL_KEYX_ECDH, SSL_AUTH_RSA, SSL_SYM_CAMELLIA_128_GCM, SSL_HASH_SHA256, "TLS_ECDH_RSA_WITH_CAMELLIA_128_GCM_SHA256");</v>
      </c>
      <c r="O283" t="str">
        <f t="shared" si="53"/>
        <v>result[0xC08C] = (SSLCipherSuite*)&amp;Cipher282;</v>
      </c>
      <c r="P283" t="str">
        <f t="shared" si="54"/>
        <v>result["TLS_ECDH_RSA_WITH_CAMELLIA_128_GCM_SHA256"] = (SSLCipherSuite*)&amp;Cipher282;</v>
      </c>
    </row>
    <row r="284" spans="1:16" ht="15.75">
      <c r="A284" s="1" t="s">
        <v>586</v>
      </c>
      <c r="B284" s="2" t="s">
        <v>587</v>
      </c>
      <c r="C284" s="3" t="s">
        <v>533</v>
      </c>
      <c r="D284" t="str">
        <f t="shared" si="50"/>
        <v>0xC08D</v>
      </c>
      <c r="E284" t="str">
        <f>MID(B284,I284+1,J284-I284-1)</f>
        <v>ECDH</v>
      </c>
      <c r="F284" t="str">
        <f t="shared" si="48"/>
        <v>RSA</v>
      </c>
      <c r="G284" t="str">
        <f>MID(B284,SEARCH("WITH",B284)+4+1,SEARCH(H284,B284)-SEARCH("WITH",B284)-6)</f>
        <v>CAMELLIA_256_GCM</v>
      </c>
      <c r="H284" t="str">
        <f t="shared" si="51"/>
        <v>SHA384</v>
      </c>
      <c r="I284" s="4">
        <f t="shared" si="55"/>
        <v>4</v>
      </c>
      <c r="J284" s="4">
        <f t="shared" si="56"/>
        <v>9</v>
      </c>
      <c r="K284" s="4">
        <f t="shared" si="57"/>
        <v>13</v>
      </c>
      <c r="L284">
        <f t="shared" si="49"/>
        <v>14</v>
      </c>
      <c r="M284" t="str">
        <f>LEFT(B284,L284-2)</f>
        <v>TLS_ECDH_RSA</v>
      </c>
      <c r="N284" t="str">
        <f t="shared" si="52"/>
        <v>static const SSLCipherSuite Cipher283 = SSLCipherSuite(0xC08D, SSL_KEYX_ECDH, SSL_AUTH_RSA, SSL_SYM_CAMELLIA_256_GCM, SSL_HASH_SHA384, "TLS_ECDH_RSA_WITH_CAMELLIA_256_GCM_SHA384");</v>
      </c>
      <c r="O284" t="str">
        <f t="shared" si="53"/>
        <v>result[0xC08D] = (SSLCipherSuite*)&amp;Cipher283;</v>
      </c>
      <c r="P284" t="str">
        <f t="shared" si="54"/>
        <v>result["TLS_ECDH_RSA_WITH_CAMELLIA_256_GCM_SHA384"] = (SSLCipherSuite*)&amp;Cipher283;</v>
      </c>
    </row>
    <row r="285" spans="1:16" ht="15.75">
      <c r="A285" s="1" t="s">
        <v>588</v>
      </c>
      <c r="B285" s="2" t="s">
        <v>589</v>
      </c>
      <c r="C285" s="3" t="s">
        <v>533</v>
      </c>
      <c r="D285" t="str">
        <f t="shared" si="50"/>
        <v>0xC08E</v>
      </c>
      <c r="E285" t="str">
        <f>MID(B285,I285+1,J285-I285-1)</f>
        <v>PSK</v>
      </c>
      <c r="F285" t="str">
        <f t="shared" si="48"/>
        <v>PSK</v>
      </c>
      <c r="G285" t="str">
        <f>MID(B285,SEARCH("WITH",B285)+4+1,SEARCH(H285,B285)-SEARCH("WITH",B285)-6)</f>
        <v>CAMELLIA_128_GCM</v>
      </c>
      <c r="H285" t="str">
        <f t="shared" si="51"/>
        <v>SHA256</v>
      </c>
      <c r="I285" s="4">
        <f t="shared" si="55"/>
        <v>4</v>
      </c>
      <c r="J285" s="4">
        <f t="shared" si="56"/>
        <v>8</v>
      </c>
      <c r="K285" s="4">
        <f t="shared" si="57"/>
        <v>13</v>
      </c>
      <c r="L285">
        <f t="shared" si="49"/>
        <v>9</v>
      </c>
      <c r="M285" t="str">
        <f>LEFT(B285,L285-2)</f>
        <v>TLS_PSK</v>
      </c>
      <c r="N285" t="str">
        <f t="shared" si="52"/>
        <v>static const SSLCipherSuite Cipher284 = SSLCipherSuite(0xC08E, SSL_KEYX_PSK, SSL_AUTH_PSK, SSL_SYM_CAMELLIA_128_GCM, SSL_HASH_SHA256, "TLS_PSK_WITH_CAMELLIA_128_GCM_SHA256");</v>
      </c>
      <c r="O285" t="str">
        <f t="shared" si="53"/>
        <v>result[0xC08E] = (SSLCipherSuite*)&amp;Cipher284;</v>
      </c>
      <c r="P285" t="str">
        <f t="shared" si="54"/>
        <v>result["TLS_PSK_WITH_CAMELLIA_128_GCM_SHA256"] = (SSLCipherSuite*)&amp;Cipher284;</v>
      </c>
    </row>
    <row r="286" spans="1:16" ht="15.75">
      <c r="A286" s="1" t="s">
        <v>590</v>
      </c>
      <c r="B286" s="2" t="s">
        <v>591</v>
      </c>
      <c r="C286" s="3" t="s">
        <v>533</v>
      </c>
      <c r="D286" t="str">
        <f t="shared" si="50"/>
        <v>0xC08F</v>
      </c>
      <c r="E286" t="str">
        <f>MID(B286,I286+1,J286-I286-1)</f>
        <v>PSK</v>
      </c>
      <c r="F286" t="str">
        <f t="shared" si="48"/>
        <v>PSK</v>
      </c>
      <c r="G286" t="str">
        <f>MID(B286,SEARCH("WITH",B286)+4+1,SEARCH(H286,B286)-SEARCH("WITH",B286)-6)</f>
        <v>CAMELLIA_256_GCM</v>
      </c>
      <c r="H286" t="str">
        <f t="shared" si="51"/>
        <v>SHA384</v>
      </c>
      <c r="I286" s="4">
        <f t="shared" si="55"/>
        <v>4</v>
      </c>
      <c r="J286" s="4">
        <f t="shared" si="56"/>
        <v>8</v>
      </c>
      <c r="K286" s="4">
        <f t="shared" si="57"/>
        <v>13</v>
      </c>
      <c r="L286">
        <f t="shared" si="49"/>
        <v>9</v>
      </c>
      <c r="M286" t="str">
        <f>LEFT(B286,L286-2)</f>
        <v>TLS_PSK</v>
      </c>
      <c r="N286" t="str">
        <f t="shared" si="52"/>
        <v>static const SSLCipherSuite Cipher285 = SSLCipherSuite(0xC08F, SSL_KEYX_PSK, SSL_AUTH_PSK, SSL_SYM_CAMELLIA_256_GCM, SSL_HASH_SHA384, "TLS_PSK_WITH_CAMELLIA_256_GCM_SHA384");</v>
      </c>
      <c r="O286" t="str">
        <f t="shared" si="53"/>
        <v>result[0xC08F] = (SSLCipherSuite*)&amp;Cipher285;</v>
      </c>
      <c r="P286" t="str">
        <f t="shared" si="54"/>
        <v>result["TLS_PSK_WITH_CAMELLIA_256_GCM_SHA384"] = (SSLCipherSuite*)&amp;Cipher285;</v>
      </c>
    </row>
    <row r="287" spans="1:16" ht="15.75">
      <c r="A287" s="1" t="s">
        <v>592</v>
      </c>
      <c r="B287" s="2" t="s">
        <v>593</v>
      </c>
      <c r="C287" s="3" t="s">
        <v>533</v>
      </c>
      <c r="D287" t="str">
        <f t="shared" si="50"/>
        <v>0xC090</v>
      </c>
      <c r="E287" t="str">
        <f>MID(B287,I287+1,J287-I287-1)</f>
        <v>DHE</v>
      </c>
      <c r="F287" t="str">
        <f t="shared" si="48"/>
        <v>PSK</v>
      </c>
      <c r="G287" t="str">
        <f>MID(B287,SEARCH("WITH",B287)+4+1,SEARCH(H287,B287)-SEARCH("WITH",B287)-6)</f>
        <v>CAMELLIA_128_GCM</v>
      </c>
      <c r="H287" t="str">
        <f t="shared" si="51"/>
        <v>SHA256</v>
      </c>
      <c r="I287" s="4">
        <f t="shared" si="55"/>
        <v>4</v>
      </c>
      <c r="J287" s="4">
        <f t="shared" si="56"/>
        <v>8</v>
      </c>
      <c r="K287" s="4">
        <f t="shared" si="57"/>
        <v>12</v>
      </c>
      <c r="L287">
        <f t="shared" si="49"/>
        <v>13</v>
      </c>
      <c r="M287" t="str">
        <f>LEFT(B287,L287-2)</f>
        <v>TLS_DHE_PSK</v>
      </c>
      <c r="N287" t="str">
        <f t="shared" si="52"/>
        <v>static const SSLCipherSuite Cipher286 = SSLCipherSuite(0xC090, SSL_KEYX_DHE, SSL_AUTH_PSK, SSL_SYM_CAMELLIA_128_GCM, SSL_HASH_SHA256, "TLS_DHE_PSK_WITH_CAMELLIA_128_GCM_SHA256");</v>
      </c>
      <c r="O287" t="str">
        <f t="shared" si="53"/>
        <v>result[0xC090] = (SSLCipherSuite*)&amp;Cipher286;</v>
      </c>
      <c r="P287" t="str">
        <f t="shared" si="54"/>
        <v>result["TLS_DHE_PSK_WITH_CAMELLIA_128_GCM_SHA256"] = (SSLCipherSuite*)&amp;Cipher286;</v>
      </c>
    </row>
    <row r="288" spans="1:16" ht="15.75">
      <c r="A288" s="1" t="s">
        <v>594</v>
      </c>
      <c r="B288" s="2" t="s">
        <v>595</v>
      </c>
      <c r="C288" s="3" t="s">
        <v>533</v>
      </c>
      <c r="D288" t="str">
        <f t="shared" si="50"/>
        <v>0xC091</v>
      </c>
      <c r="E288" t="str">
        <f>MID(B288,I288+1,J288-I288-1)</f>
        <v>DHE</v>
      </c>
      <c r="F288" t="str">
        <f t="shared" si="48"/>
        <v>PSK</v>
      </c>
      <c r="G288" t="str">
        <f>MID(B288,SEARCH("WITH",B288)+4+1,SEARCH(H288,B288)-SEARCH("WITH",B288)-6)</f>
        <v>CAMELLIA_256_GCM</v>
      </c>
      <c r="H288" t="str">
        <f t="shared" si="51"/>
        <v>SHA384</v>
      </c>
      <c r="I288" s="4">
        <f t="shared" si="55"/>
        <v>4</v>
      </c>
      <c r="J288" s="4">
        <f t="shared" si="56"/>
        <v>8</v>
      </c>
      <c r="K288" s="4">
        <f t="shared" si="57"/>
        <v>12</v>
      </c>
      <c r="L288">
        <f t="shared" si="49"/>
        <v>13</v>
      </c>
      <c r="M288" t="str">
        <f>LEFT(B288,L288-2)</f>
        <v>TLS_DHE_PSK</v>
      </c>
      <c r="N288" t="str">
        <f t="shared" si="52"/>
        <v>static const SSLCipherSuite Cipher287 = SSLCipherSuite(0xC091, SSL_KEYX_DHE, SSL_AUTH_PSK, SSL_SYM_CAMELLIA_256_GCM, SSL_HASH_SHA384, "TLS_DHE_PSK_WITH_CAMELLIA_256_GCM_SHA384");</v>
      </c>
      <c r="O288" t="str">
        <f t="shared" si="53"/>
        <v>result[0xC091] = (SSLCipherSuite*)&amp;Cipher287;</v>
      </c>
      <c r="P288" t="str">
        <f t="shared" si="54"/>
        <v>result["TLS_DHE_PSK_WITH_CAMELLIA_256_GCM_SHA384"] = (SSLCipherSuite*)&amp;Cipher287;</v>
      </c>
    </row>
    <row r="289" spans="1:16" ht="15.75">
      <c r="A289" s="1" t="s">
        <v>596</v>
      </c>
      <c r="B289" s="2" t="s">
        <v>597</v>
      </c>
      <c r="C289" s="3" t="s">
        <v>533</v>
      </c>
      <c r="D289" t="str">
        <f t="shared" si="50"/>
        <v>0xC092</v>
      </c>
      <c r="E289" t="str">
        <f>MID(B289,I289+1,J289-I289-1)</f>
        <v>RSA</v>
      </c>
      <c r="F289" t="str">
        <f t="shared" si="48"/>
        <v>PSK</v>
      </c>
      <c r="G289" t="str">
        <f>MID(B289,SEARCH("WITH",B289)+4+1,SEARCH(H289,B289)-SEARCH("WITH",B289)-6)</f>
        <v>CAMELLIA_128_GCM</v>
      </c>
      <c r="H289" t="str">
        <f t="shared" si="51"/>
        <v>SHA256</v>
      </c>
      <c r="I289" s="4">
        <f t="shared" si="55"/>
        <v>4</v>
      </c>
      <c r="J289" s="4">
        <f t="shared" si="56"/>
        <v>8</v>
      </c>
      <c r="K289" s="4">
        <f t="shared" si="57"/>
        <v>12</v>
      </c>
      <c r="L289">
        <f t="shared" si="49"/>
        <v>13</v>
      </c>
      <c r="M289" t="str">
        <f>LEFT(B289,L289-2)</f>
        <v>TLS_RSA_PSK</v>
      </c>
      <c r="N289" t="str">
        <f t="shared" si="52"/>
        <v>static const SSLCipherSuite Cipher288 = SSLCipherSuite(0xC092, SSL_KEYX_RSA, SSL_AUTH_PSK, SSL_SYM_CAMELLIA_128_GCM, SSL_HASH_SHA256, "TLS_RSA_PSK_WITH_CAMELLIA_128_GCM_SHA256");</v>
      </c>
      <c r="O289" t="str">
        <f t="shared" si="53"/>
        <v>result[0xC092] = (SSLCipherSuite*)&amp;Cipher288;</v>
      </c>
      <c r="P289" t="str">
        <f t="shared" si="54"/>
        <v>result["TLS_RSA_PSK_WITH_CAMELLIA_128_GCM_SHA256"] = (SSLCipherSuite*)&amp;Cipher288;</v>
      </c>
    </row>
    <row r="290" spans="1:16" ht="15.75">
      <c r="A290" s="1" t="s">
        <v>598</v>
      </c>
      <c r="B290" s="2" t="s">
        <v>599</v>
      </c>
      <c r="C290" s="3" t="s">
        <v>533</v>
      </c>
      <c r="D290" t="str">
        <f t="shared" si="50"/>
        <v>0xC093</v>
      </c>
      <c r="E290" t="str">
        <f>MID(B290,I290+1,J290-I290-1)</f>
        <v>RSA</v>
      </c>
      <c r="F290" t="str">
        <f t="shared" si="48"/>
        <v>PSK</v>
      </c>
      <c r="G290" t="str">
        <f>MID(B290,SEARCH("WITH",B290)+4+1,SEARCH(H290,B290)-SEARCH("WITH",B290)-6)</f>
        <v>CAMELLIA_256_GCM</v>
      </c>
      <c r="H290" t="str">
        <f t="shared" si="51"/>
        <v>SHA384</v>
      </c>
      <c r="I290" s="4">
        <f t="shared" si="55"/>
        <v>4</v>
      </c>
      <c r="J290" s="4">
        <f t="shared" si="56"/>
        <v>8</v>
      </c>
      <c r="K290" s="4">
        <f t="shared" si="57"/>
        <v>12</v>
      </c>
      <c r="L290">
        <f t="shared" si="49"/>
        <v>13</v>
      </c>
      <c r="M290" t="str">
        <f>LEFT(B290,L290-2)</f>
        <v>TLS_RSA_PSK</v>
      </c>
      <c r="N290" t="str">
        <f t="shared" si="52"/>
        <v>static const SSLCipherSuite Cipher289 = SSLCipherSuite(0xC093, SSL_KEYX_RSA, SSL_AUTH_PSK, SSL_SYM_CAMELLIA_256_GCM, SSL_HASH_SHA384, "TLS_RSA_PSK_WITH_CAMELLIA_256_GCM_SHA384");</v>
      </c>
      <c r="O290" t="str">
        <f t="shared" si="53"/>
        <v>result[0xC093] = (SSLCipherSuite*)&amp;Cipher289;</v>
      </c>
      <c r="P290" t="str">
        <f t="shared" si="54"/>
        <v>result["TLS_RSA_PSK_WITH_CAMELLIA_256_GCM_SHA384"] = (SSLCipherSuite*)&amp;Cipher289;</v>
      </c>
    </row>
    <row r="291" spans="1:16" ht="15.75">
      <c r="A291" s="1" t="s">
        <v>600</v>
      </c>
      <c r="B291" s="2" t="s">
        <v>601</v>
      </c>
      <c r="C291" s="3" t="s">
        <v>533</v>
      </c>
      <c r="D291" t="str">
        <f t="shared" si="50"/>
        <v>0xC094</v>
      </c>
      <c r="E291" t="str">
        <f>MID(B291,I291+1,J291-I291-1)</f>
        <v>PSK</v>
      </c>
      <c r="F291" t="str">
        <f t="shared" si="48"/>
        <v>PSK</v>
      </c>
      <c r="G291" t="str">
        <f>MID(B291,SEARCH("WITH",B291)+4+1,SEARCH(H291,B291)-SEARCH("WITH",B291)-6)</f>
        <v>CAMELLIA_128_CBC</v>
      </c>
      <c r="H291" t="str">
        <f t="shared" si="51"/>
        <v>SHA256</v>
      </c>
      <c r="I291" s="4">
        <f t="shared" si="55"/>
        <v>4</v>
      </c>
      <c r="J291" s="4">
        <f t="shared" si="56"/>
        <v>8</v>
      </c>
      <c r="K291" s="4">
        <f t="shared" si="57"/>
        <v>13</v>
      </c>
      <c r="L291">
        <f t="shared" si="49"/>
        <v>9</v>
      </c>
      <c r="M291" t="str">
        <f>LEFT(B291,L291-2)</f>
        <v>TLS_PSK</v>
      </c>
      <c r="N291" t="str">
        <f t="shared" si="52"/>
        <v>static const SSLCipherSuite Cipher290 = SSLCipherSuite(0xC094, SSL_KEYX_PSK, SSL_AUTH_PSK, SSL_SYM_CAMELLIA_128_CBC, SSL_HASH_SHA256, "TLS_PSK_WITH_CAMELLIA_128_CBC_SHA256");</v>
      </c>
      <c r="O291" t="str">
        <f t="shared" si="53"/>
        <v>result[0xC094] = (SSLCipherSuite*)&amp;Cipher290;</v>
      </c>
      <c r="P291" t="str">
        <f t="shared" si="54"/>
        <v>result["TLS_PSK_WITH_CAMELLIA_128_CBC_SHA256"] = (SSLCipherSuite*)&amp;Cipher290;</v>
      </c>
    </row>
    <row r="292" spans="1:16" ht="15.75">
      <c r="A292" s="1" t="s">
        <v>602</v>
      </c>
      <c r="B292" s="2" t="s">
        <v>603</v>
      </c>
      <c r="C292" s="3" t="s">
        <v>533</v>
      </c>
      <c r="D292" t="str">
        <f t="shared" si="50"/>
        <v>0xC095</v>
      </c>
      <c r="E292" t="str">
        <f>MID(B292,I292+1,J292-I292-1)</f>
        <v>PSK</v>
      </c>
      <c r="F292" t="str">
        <f t="shared" si="48"/>
        <v>PSK</v>
      </c>
      <c r="G292" t="str">
        <f>MID(B292,SEARCH("WITH",B292)+4+1,SEARCH(H292,B292)-SEARCH("WITH",B292)-6)</f>
        <v>CAMELLIA_256_CBC</v>
      </c>
      <c r="H292" t="str">
        <f t="shared" si="51"/>
        <v>SHA384</v>
      </c>
      <c r="I292" s="4">
        <f t="shared" si="55"/>
        <v>4</v>
      </c>
      <c r="J292" s="4">
        <f t="shared" si="56"/>
        <v>8</v>
      </c>
      <c r="K292" s="4">
        <f t="shared" si="57"/>
        <v>13</v>
      </c>
      <c r="L292">
        <f t="shared" si="49"/>
        <v>9</v>
      </c>
      <c r="M292" t="str">
        <f>LEFT(B292,L292-2)</f>
        <v>TLS_PSK</v>
      </c>
      <c r="N292" t="str">
        <f t="shared" si="52"/>
        <v>static const SSLCipherSuite Cipher291 = SSLCipherSuite(0xC095, SSL_KEYX_PSK, SSL_AUTH_PSK, SSL_SYM_CAMELLIA_256_CBC, SSL_HASH_SHA384, "TLS_PSK_WITH_CAMELLIA_256_CBC_SHA384");</v>
      </c>
      <c r="O292" t="str">
        <f t="shared" si="53"/>
        <v>result[0xC095] = (SSLCipherSuite*)&amp;Cipher291;</v>
      </c>
      <c r="P292" t="str">
        <f t="shared" si="54"/>
        <v>result["TLS_PSK_WITH_CAMELLIA_256_CBC_SHA384"] = (SSLCipherSuite*)&amp;Cipher291;</v>
      </c>
    </row>
    <row r="293" spans="1:16" ht="15.75">
      <c r="A293" s="1" t="s">
        <v>604</v>
      </c>
      <c r="B293" s="2" t="s">
        <v>605</v>
      </c>
      <c r="C293" s="3" t="s">
        <v>533</v>
      </c>
      <c r="D293" t="str">
        <f t="shared" si="50"/>
        <v>0xC096</v>
      </c>
      <c r="E293" t="str">
        <f>MID(B293,I293+1,J293-I293-1)</f>
        <v>DHE</v>
      </c>
      <c r="F293" t="str">
        <f t="shared" si="48"/>
        <v>PSK</v>
      </c>
      <c r="G293" t="str">
        <f>MID(B293,SEARCH("WITH",B293)+4+1,SEARCH(H293,B293)-SEARCH("WITH",B293)-6)</f>
        <v>CAMELLIA_128_CBC</v>
      </c>
      <c r="H293" t="str">
        <f t="shared" si="51"/>
        <v>SHA256</v>
      </c>
      <c r="I293" s="4">
        <f t="shared" si="55"/>
        <v>4</v>
      </c>
      <c r="J293" s="4">
        <f t="shared" si="56"/>
        <v>8</v>
      </c>
      <c r="K293" s="4">
        <f t="shared" si="57"/>
        <v>12</v>
      </c>
      <c r="L293">
        <f t="shared" si="49"/>
        <v>13</v>
      </c>
      <c r="M293" t="str">
        <f>LEFT(B293,L293-2)</f>
        <v>TLS_DHE_PSK</v>
      </c>
      <c r="N293" t="str">
        <f t="shared" si="52"/>
        <v>static const SSLCipherSuite Cipher292 = SSLCipherSuite(0xC096, SSL_KEYX_DHE, SSL_AUTH_PSK, SSL_SYM_CAMELLIA_128_CBC, SSL_HASH_SHA256, "TLS_DHE_PSK_WITH_CAMELLIA_128_CBC_SHA256");</v>
      </c>
      <c r="O293" t="str">
        <f t="shared" si="53"/>
        <v>result[0xC096] = (SSLCipherSuite*)&amp;Cipher292;</v>
      </c>
      <c r="P293" t="str">
        <f t="shared" si="54"/>
        <v>result["TLS_DHE_PSK_WITH_CAMELLIA_128_CBC_SHA256"] = (SSLCipherSuite*)&amp;Cipher292;</v>
      </c>
    </row>
    <row r="294" spans="1:16" ht="15.75">
      <c r="A294" s="1" t="s">
        <v>606</v>
      </c>
      <c r="B294" s="2" t="s">
        <v>607</v>
      </c>
      <c r="C294" s="3" t="s">
        <v>533</v>
      </c>
      <c r="D294" t="str">
        <f t="shared" si="50"/>
        <v>0xC097</v>
      </c>
      <c r="E294" t="str">
        <f>MID(B294,I294+1,J294-I294-1)</f>
        <v>DHE</v>
      </c>
      <c r="F294" t="str">
        <f t="shared" si="48"/>
        <v>PSK</v>
      </c>
      <c r="G294" t="str">
        <f>MID(B294,SEARCH("WITH",B294)+4+1,SEARCH(H294,B294)-SEARCH("WITH",B294)-6)</f>
        <v>CAMELLIA_256_CBC</v>
      </c>
      <c r="H294" t="str">
        <f t="shared" si="51"/>
        <v>SHA384</v>
      </c>
      <c r="I294" s="4">
        <f t="shared" si="55"/>
        <v>4</v>
      </c>
      <c r="J294" s="4">
        <f t="shared" si="56"/>
        <v>8</v>
      </c>
      <c r="K294" s="4">
        <f t="shared" si="57"/>
        <v>12</v>
      </c>
      <c r="L294">
        <f t="shared" si="49"/>
        <v>13</v>
      </c>
      <c r="M294" t="str">
        <f>LEFT(B294,L294-2)</f>
        <v>TLS_DHE_PSK</v>
      </c>
      <c r="N294" t="str">
        <f t="shared" si="52"/>
        <v>static const SSLCipherSuite Cipher293 = SSLCipherSuite(0xC097, SSL_KEYX_DHE, SSL_AUTH_PSK, SSL_SYM_CAMELLIA_256_CBC, SSL_HASH_SHA384, "TLS_DHE_PSK_WITH_CAMELLIA_256_CBC_SHA384");</v>
      </c>
      <c r="O294" t="str">
        <f t="shared" si="53"/>
        <v>result[0xC097] = (SSLCipherSuite*)&amp;Cipher293;</v>
      </c>
      <c r="P294" t="str">
        <f t="shared" si="54"/>
        <v>result["TLS_DHE_PSK_WITH_CAMELLIA_256_CBC_SHA384"] = (SSLCipherSuite*)&amp;Cipher293;</v>
      </c>
    </row>
    <row r="295" spans="1:16" ht="15.75">
      <c r="A295" s="1" t="s">
        <v>608</v>
      </c>
      <c r="B295" s="2" t="s">
        <v>609</v>
      </c>
      <c r="C295" s="3" t="s">
        <v>533</v>
      </c>
      <c r="D295" t="str">
        <f t="shared" si="50"/>
        <v>0xC098</v>
      </c>
      <c r="E295" t="str">
        <f>MID(B295,I295+1,J295-I295-1)</f>
        <v>RSA</v>
      </c>
      <c r="F295" t="str">
        <f t="shared" si="48"/>
        <v>PSK</v>
      </c>
      <c r="G295" t="str">
        <f>MID(B295,SEARCH("WITH",B295)+4+1,SEARCH(H295,B295)-SEARCH("WITH",B295)-6)</f>
        <v>CAMELLIA_128_CBC</v>
      </c>
      <c r="H295" t="str">
        <f t="shared" si="51"/>
        <v>SHA256</v>
      </c>
      <c r="I295" s="4">
        <f t="shared" si="55"/>
        <v>4</v>
      </c>
      <c r="J295" s="4">
        <f t="shared" si="56"/>
        <v>8</v>
      </c>
      <c r="K295" s="4">
        <f t="shared" si="57"/>
        <v>12</v>
      </c>
      <c r="L295">
        <f t="shared" si="49"/>
        <v>13</v>
      </c>
      <c r="M295" t="str">
        <f>LEFT(B295,L295-2)</f>
        <v>TLS_RSA_PSK</v>
      </c>
      <c r="N295" t="str">
        <f t="shared" si="52"/>
        <v>static const SSLCipherSuite Cipher294 = SSLCipherSuite(0xC098, SSL_KEYX_RSA, SSL_AUTH_PSK, SSL_SYM_CAMELLIA_128_CBC, SSL_HASH_SHA256, "TLS_RSA_PSK_WITH_CAMELLIA_128_CBC_SHA256");</v>
      </c>
      <c r="O295" t="str">
        <f t="shared" si="53"/>
        <v>result[0xC098] = (SSLCipherSuite*)&amp;Cipher294;</v>
      </c>
      <c r="P295" t="str">
        <f t="shared" si="54"/>
        <v>result["TLS_RSA_PSK_WITH_CAMELLIA_128_CBC_SHA256"] = (SSLCipherSuite*)&amp;Cipher294;</v>
      </c>
    </row>
    <row r="296" spans="1:16" ht="15.75">
      <c r="A296" s="1" t="s">
        <v>610</v>
      </c>
      <c r="B296" s="2" t="s">
        <v>611</v>
      </c>
      <c r="C296" s="3" t="s">
        <v>533</v>
      </c>
      <c r="D296" t="str">
        <f t="shared" si="50"/>
        <v>0xC099</v>
      </c>
      <c r="E296" t="str">
        <f>MID(B296,I296+1,J296-I296-1)</f>
        <v>RSA</v>
      </c>
      <c r="F296" t="str">
        <f t="shared" si="48"/>
        <v>PSK</v>
      </c>
      <c r="G296" t="str">
        <f>MID(B296,SEARCH("WITH",B296)+4+1,SEARCH(H296,B296)-SEARCH("WITH",B296)-6)</f>
        <v>CAMELLIA_256_CBC</v>
      </c>
      <c r="H296" t="str">
        <f t="shared" si="51"/>
        <v>SHA384</v>
      </c>
      <c r="I296" s="4">
        <f t="shared" si="55"/>
        <v>4</v>
      </c>
      <c r="J296" s="4">
        <f t="shared" si="56"/>
        <v>8</v>
      </c>
      <c r="K296" s="4">
        <f t="shared" si="57"/>
        <v>12</v>
      </c>
      <c r="L296">
        <f t="shared" si="49"/>
        <v>13</v>
      </c>
      <c r="M296" t="str">
        <f>LEFT(B296,L296-2)</f>
        <v>TLS_RSA_PSK</v>
      </c>
      <c r="N296" t="str">
        <f t="shared" si="52"/>
        <v>static const SSLCipherSuite Cipher295 = SSLCipherSuite(0xC099, SSL_KEYX_RSA, SSL_AUTH_PSK, SSL_SYM_CAMELLIA_256_CBC, SSL_HASH_SHA384, "TLS_RSA_PSK_WITH_CAMELLIA_256_CBC_SHA384");</v>
      </c>
      <c r="O296" t="str">
        <f t="shared" si="53"/>
        <v>result[0xC099] = (SSLCipherSuite*)&amp;Cipher295;</v>
      </c>
      <c r="P296" t="str">
        <f t="shared" si="54"/>
        <v>result["TLS_RSA_PSK_WITH_CAMELLIA_256_CBC_SHA384"] = (SSLCipherSuite*)&amp;Cipher295;</v>
      </c>
    </row>
    <row r="297" spans="1:16" ht="15.75">
      <c r="A297" s="1" t="s">
        <v>612</v>
      </c>
      <c r="B297" s="2" t="s">
        <v>613</v>
      </c>
      <c r="C297" s="3" t="s">
        <v>533</v>
      </c>
      <c r="D297" t="str">
        <f t="shared" si="50"/>
        <v>0xC09A</v>
      </c>
      <c r="E297" t="str">
        <f>MID(B297,I297+1,J297-I297-1)</f>
        <v>ECDHE</v>
      </c>
      <c r="F297" t="str">
        <f t="shared" si="48"/>
        <v>PSK</v>
      </c>
      <c r="G297" t="str">
        <f>MID(B297,SEARCH("WITH",B297)+4+1,SEARCH(H297,B297)-SEARCH("WITH",B297)-6)</f>
        <v>CAMELLIA_128_CBC</v>
      </c>
      <c r="H297" t="str">
        <f t="shared" si="51"/>
        <v>SHA256</v>
      </c>
      <c r="I297" s="4">
        <f t="shared" si="55"/>
        <v>4</v>
      </c>
      <c r="J297" s="4">
        <f t="shared" si="56"/>
        <v>10</v>
      </c>
      <c r="K297" s="4">
        <f t="shared" si="57"/>
        <v>14</v>
      </c>
      <c r="L297">
        <f t="shared" si="49"/>
        <v>15</v>
      </c>
      <c r="M297" t="str">
        <f>LEFT(B297,L297-2)</f>
        <v>TLS_ECDHE_PSK</v>
      </c>
      <c r="N297" t="str">
        <f t="shared" si="52"/>
        <v>static const SSLCipherSuite Cipher296 = SSLCipherSuite(0xC09A, SSL_KEYX_ECDHE, SSL_AUTH_PSK, SSL_SYM_CAMELLIA_128_CBC, SSL_HASH_SHA256, "TLS_ECDHE_PSK_WITH_CAMELLIA_128_CBC_SHA256");</v>
      </c>
      <c r="O297" t="str">
        <f t="shared" si="53"/>
        <v>result[0xC09A] = (SSLCipherSuite*)&amp;Cipher296;</v>
      </c>
      <c r="P297" t="str">
        <f t="shared" si="54"/>
        <v>result["TLS_ECDHE_PSK_WITH_CAMELLIA_128_CBC_SHA256"] = (SSLCipherSuite*)&amp;Cipher296;</v>
      </c>
    </row>
    <row r="298" spans="1:16" ht="15.75">
      <c r="A298" s="1" t="s">
        <v>614</v>
      </c>
      <c r="B298" s="2" t="s">
        <v>615</v>
      </c>
      <c r="C298" s="3" t="s">
        <v>533</v>
      </c>
      <c r="D298" t="str">
        <f t="shared" si="50"/>
        <v>0xC09B</v>
      </c>
      <c r="E298" t="str">
        <f>MID(B298,I298+1,J298-I298-1)</f>
        <v>ECDHE</v>
      </c>
      <c r="F298" t="str">
        <f t="shared" si="48"/>
        <v>PSK</v>
      </c>
      <c r="G298" t="str">
        <f>MID(B298,SEARCH("WITH",B298)+4+1,SEARCH(H298,B298)-SEARCH("WITH",B298)-6)</f>
        <v>CAMELLIA_256_CBC</v>
      </c>
      <c r="H298" t="str">
        <f t="shared" si="51"/>
        <v>SHA384</v>
      </c>
      <c r="I298" s="4">
        <f t="shared" si="55"/>
        <v>4</v>
      </c>
      <c r="J298" s="4">
        <f t="shared" si="56"/>
        <v>10</v>
      </c>
      <c r="K298" s="4">
        <f t="shared" si="57"/>
        <v>14</v>
      </c>
      <c r="L298">
        <f t="shared" si="49"/>
        <v>15</v>
      </c>
      <c r="M298" t="str">
        <f>LEFT(B298,L298-2)</f>
        <v>TLS_ECDHE_PSK</v>
      </c>
      <c r="N298" t="str">
        <f t="shared" si="52"/>
        <v>static const SSLCipherSuite Cipher297 = SSLCipherSuite(0xC09B, SSL_KEYX_ECDHE, SSL_AUTH_PSK, SSL_SYM_CAMELLIA_256_CBC, SSL_HASH_SHA384, "TLS_ECDHE_PSK_WITH_CAMELLIA_256_CBC_SHA384");</v>
      </c>
      <c r="O298" t="str">
        <f t="shared" si="53"/>
        <v>result[0xC09B] = (SSLCipherSuite*)&amp;Cipher297;</v>
      </c>
      <c r="P298" t="str">
        <f t="shared" si="54"/>
        <v>result["TLS_ECDHE_PSK_WITH_CAMELLIA_256_CBC_SHA384"] = (SSLCipherSuite*)&amp;Cipher297;</v>
      </c>
    </row>
    <row r="299" spans="1:16" ht="15.75">
      <c r="A299" s="1" t="s">
        <v>616</v>
      </c>
      <c r="B299" s="2" t="s">
        <v>617</v>
      </c>
      <c r="C299" s="3" t="s">
        <v>618</v>
      </c>
      <c r="D299" t="str">
        <f t="shared" si="50"/>
        <v>0xC09C</v>
      </c>
      <c r="E299" t="str">
        <f>MID(B299,I299+1,J299-I299-1)</f>
        <v>RSA</v>
      </c>
      <c r="F299" t="str">
        <f t="shared" si="48"/>
        <v>RSA</v>
      </c>
      <c r="G299" t="str">
        <f>MID(B299,SEARCH("WITH",B299)+4+1,SEARCH(H299,B299)-SEARCH("WITH",B299)-6)</f>
        <v>AES_128</v>
      </c>
      <c r="H299" t="str">
        <f t="shared" si="51"/>
        <v>CCM</v>
      </c>
      <c r="I299" s="4">
        <f t="shared" si="55"/>
        <v>4</v>
      </c>
      <c r="J299" s="4">
        <f t="shared" si="56"/>
        <v>8</v>
      </c>
      <c r="K299" s="4">
        <f t="shared" si="57"/>
        <v>13</v>
      </c>
      <c r="L299">
        <f t="shared" si="49"/>
        <v>9</v>
      </c>
      <c r="M299" t="str">
        <f>LEFT(B299,L299-2)</f>
        <v>TLS_RSA</v>
      </c>
      <c r="N299" t="str">
        <f t="shared" si="52"/>
        <v>static const SSLCipherSuite Cipher298 = SSLCipherSuite(0xC09C, SSL_KEYX_RSA, SSL_AUTH_RSA, SSL_SYM_AES_128, SSL_HASH_CCM, "TLS_RSA_WITH_AES_128_CCM");</v>
      </c>
      <c r="O299" t="str">
        <f t="shared" si="53"/>
        <v>result[0xC09C] = (SSLCipherSuite*)&amp;Cipher298;</v>
      </c>
      <c r="P299" t="str">
        <f t="shared" si="54"/>
        <v>result["TLS_RSA_WITH_AES_128_CCM"] = (SSLCipherSuite*)&amp;Cipher298;</v>
      </c>
    </row>
    <row r="300" spans="1:16" ht="15.75">
      <c r="A300" s="1" t="s">
        <v>619</v>
      </c>
      <c r="B300" s="2" t="s">
        <v>620</v>
      </c>
      <c r="C300" s="3" t="s">
        <v>618</v>
      </c>
      <c r="D300" t="str">
        <f t="shared" si="50"/>
        <v>0xC09D</v>
      </c>
      <c r="E300" t="str">
        <f>MID(B300,I300+1,J300-I300-1)</f>
        <v>RSA</v>
      </c>
      <c r="F300" t="str">
        <f t="shared" si="48"/>
        <v>RSA</v>
      </c>
      <c r="G300" t="str">
        <f>MID(B300,SEARCH("WITH",B300)+4+1,SEARCH(H300,B300)-SEARCH("WITH",B300)-6)</f>
        <v>AES_256</v>
      </c>
      <c r="H300" t="str">
        <f t="shared" si="51"/>
        <v>CCM</v>
      </c>
      <c r="I300" s="4">
        <f t="shared" si="55"/>
        <v>4</v>
      </c>
      <c r="J300" s="4">
        <f t="shared" si="56"/>
        <v>8</v>
      </c>
      <c r="K300" s="4">
        <f t="shared" si="57"/>
        <v>13</v>
      </c>
      <c r="L300">
        <f t="shared" si="49"/>
        <v>9</v>
      </c>
      <c r="M300" t="str">
        <f>LEFT(B300,L300-2)</f>
        <v>TLS_RSA</v>
      </c>
      <c r="N300" t="str">
        <f t="shared" si="52"/>
        <v>static const SSLCipherSuite Cipher299 = SSLCipherSuite(0xC09D, SSL_KEYX_RSA, SSL_AUTH_RSA, SSL_SYM_AES_256, SSL_HASH_CCM, "TLS_RSA_WITH_AES_256_CCM");</v>
      </c>
      <c r="O300" t="str">
        <f t="shared" si="53"/>
        <v>result[0xC09D] = (SSLCipherSuite*)&amp;Cipher299;</v>
      </c>
      <c r="P300" t="str">
        <f t="shared" si="54"/>
        <v>result["TLS_RSA_WITH_AES_256_CCM"] = (SSLCipherSuite*)&amp;Cipher299;</v>
      </c>
    </row>
    <row r="301" spans="1:16" ht="15.75">
      <c r="A301" s="1" t="s">
        <v>621</v>
      </c>
      <c r="B301" s="2" t="s">
        <v>622</v>
      </c>
      <c r="C301" s="3" t="s">
        <v>618</v>
      </c>
      <c r="D301" t="str">
        <f t="shared" si="50"/>
        <v>0xC09E</v>
      </c>
      <c r="E301" t="str">
        <f>MID(B301,I301+1,J301-I301-1)</f>
        <v>DHE</v>
      </c>
      <c r="F301" t="str">
        <f t="shared" si="48"/>
        <v>RSA</v>
      </c>
      <c r="G301" t="str">
        <f>MID(B301,SEARCH("WITH",B301)+4+1,SEARCH(H301,B301)-SEARCH("WITH",B301)-6)</f>
        <v>AES_128</v>
      </c>
      <c r="H301" t="str">
        <f t="shared" si="51"/>
        <v>CCM</v>
      </c>
      <c r="I301" s="4">
        <f t="shared" si="55"/>
        <v>4</v>
      </c>
      <c r="J301" s="4">
        <f t="shared" si="56"/>
        <v>8</v>
      </c>
      <c r="K301" s="4">
        <f t="shared" si="57"/>
        <v>12</v>
      </c>
      <c r="L301">
        <f t="shared" si="49"/>
        <v>13</v>
      </c>
      <c r="M301" t="str">
        <f>LEFT(B301,L301-2)</f>
        <v>TLS_DHE_RSA</v>
      </c>
      <c r="N301" t="str">
        <f t="shared" si="52"/>
        <v>static const SSLCipherSuite Cipher300 = SSLCipherSuite(0xC09E, SSL_KEYX_DHE, SSL_AUTH_RSA, SSL_SYM_AES_128, SSL_HASH_CCM, "TLS_DHE_RSA_WITH_AES_128_CCM");</v>
      </c>
      <c r="O301" t="str">
        <f t="shared" si="53"/>
        <v>result[0xC09E] = (SSLCipherSuite*)&amp;Cipher300;</v>
      </c>
      <c r="P301" t="str">
        <f t="shared" si="54"/>
        <v>result["TLS_DHE_RSA_WITH_AES_128_CCM"] = (SSLCipherSuite*)&amp;Cipher300;</v>
      </c>
    </row>
    <row r="302" spans="1:16" ht="15.75">
      <c r="A302" s="1" t="s">
        <v>623</v>
      </c>
      <c r="B302" s="2" t="s">
        <v>624</v>
      </c>
      <c r="C302" s="3" t="s">
        <v>618</v>
      </c>
      <c r="D302" t="str">
        <f t="shared" si="50"/>
        <v>0xC09F</v>
      </c>
      <c r="E302" t="str">
        <f>MID(B302,I302+1,J302-I302-1)</f>
        <v>DHE</v>
      </c>
      <c r="F302" t="str">
        <f t="shared" si="48"/>
        <v>RSA</v>
      </c>
      <c r="G302" t="str">
        <f>MID(B302,SEARCH("WITH",B302)+4+1,SEARCH(H302,B302)-SEARCH("WITH",B302)-6)</f>
        <v>AES_256</v>
      </c>
      <c r="H302" t="str">
        <f t="shared" si="51"/>
        <v>CCM</v>
      </c>
      <c r="I302" s="4">
        <f t="shared" si="55"/>
        <v>4</v>
      </c>
      <c r="J302" s="4">
        <f t="shared" si="56"/>
        <v>8</v>
      </c>
      <c r="K302" s="4">
        <f t="shared" si="57"/>
        <v>12</v>
      </c>
      <c r="L302">
        <f t="shared" si="49"/>
        <v>13</v>
      </c>
      <c r="M302" t="str">
        <f>LEFT(B302,L302-2)</f>
        <v>TLS_DHE_RSA</v>
      </c>
      <c r="N302" t="str">
        <f t="shared" si="52"/>
        <v>static const SSLCipherSuite Cipher301 = SSLCipherSuite(0xC09F, SSL_KEYX_DHE, SSL_AUTH_RSA, SSL_SYM_AES_256, SSL_HASH_CCM, "TLS_DHE_RSA_WITH_AES_256_CCM");</v>
      </c>
      <c r="O302" t="str">
        <f t="shared" si="53"/>
        <v>result[0xC09F] = (SSLCipherSuite*)&amp;Cipher301;</v>
      </c>
      <c r="P302" t="str">
        <f t="shared" si="54"/>
        <v>result["TLS_DHE_RSA_WITH_AES_256_CCM"] = (SSLCipherSuite*)&amp;Cipher301;</v>
      </c>
    </row>
    <row r="303" spans="1:16" ht="15.75">
      <c r="A303" s="1" t="s">
        <v>625</v>
      </c>
      <c r="B303" s="2" t="s">
        <v>626</v>
      </c>
      <c r="C303" s="3" t="s">
        <v>618</v>
      </c>
      <c r="D303" t="str">
        <f t="shared" si="50"/>
        <v>0xC0A0</v>
      </c>
      <c r="E303" t="str">
        <f>MID(B303,I303+1,J303-I303-1)</f>
        <v>RSA</v>
      </c>
      <c r="F303" t="str">
        <f t="shared" si="48"/>
        <v>RSA</v>
      </c>
      <c r="G303" t="str">
        <f>MID(B303,SEARCH("WITH",B303)+4+1,SEARCH(H303,B303)-SEARCH("WITH",B303)-6)</f>
        <v>AES_128</v>
      </c>
      <c r="H303" t="s">
        <v>689</v>
      </c>
      <c r="I303" s="4">
        <f t="shared" si="55"/>
        <v>4</v>
      </c>
      <c r="J303" s="4">
        <f t="shared" si="56"/>
        <v>8</v>
      </c>
      <c r="K303" s="4">
        <f t="shared" si="57"/>
        <v>13</v>
      </c>
      <c r="L303">
        <f t="shared" si="49"/>
        <v>9</v>
      </c>
      <c r="M303" t="str">
        <f>LEFT(B303,L303-2)</f>
        <v>TLS_RSA</v>
      </c>
      <c r="N303" t="str">
        <f t="shared" si="52"/>
        <v>static const SSLCipherSuite Cipher302 = SSLCipherSuite(0xC0A0, SSL_KEYX_RSA, SSL_AUTH_RSA, SSL_SYM_AES_128, SSL_HASH_CCM_8, "TLS_RSA_WITH_AES_128_CCM_8");</v>
      </c>
      <c r="O303" t="str">
        <f t="shared" si="53"/>
        <v>result[0xC0A0] = (SSLCipherSuite*)&amp;Cipher302;</v>
      </c>
      <c r="P303" t="str">
        <f t="shared" si="54"/>
        <v>result["TLS_RSA_WITH_AES_128_CCM_8"] = (SSLCipherSuite*)&amp;Cipher302;</v>
      </c>
    </row>
    <row r="304" spans="1:16" ht="15.75">
      <c r="A304" s="1" t="s">
        <v>627</v>
      </c>
      <c r="B304" s="2" t="s">
        <v>628</v>
      </c>
      <c r="C304" s="3" t="s">
        <v>618</v>
      </c>
      <c r="D304" t="str">
        <f t="shared" si="50"/>
        <v>0xC0A1</v>
      </c>
      <c r="E304" t="str">
        <f>MID(B304,I304+1,J304-I304-1)</f>
        <v>RSA</v>
      </c>
      <c r="F304" t="str">
        <f t="shared" si="48"/>
        <v>RSA</v>
      </c>
      <c r="G304" t="str">
        <f>MID(B304,SEARCH("WITH",B304)+4+1,SEARCH(H304,B304)-SEARCH("WITH",B304)-6)</f>
        <v>AES_256</v>
      </c>
      <c r="H304" t="s">
        <v>689</v>
      </c>
      <c r="I304" s="4">
        <f t="shared" si="55"/>
        <v>4</v>
      </c>
      <c r="J304" s="4">
        <f t="shared" si="56"/>
        <v>8</v>
      </c>
      <c r="K304" s="4">
        <f t="shared" si="57"/>
        <v>13</v>
      </c>
      <c r="L304">
        <f t="shared" si="49"/>
        <v>9</v>
      </c>
      <c r="M304" t="str">
        <f>LEFT(B304,L304-2)</f>
        <v>TLS_RSA</v>
      </c>
      <c r="N304" t="str">
        <f t="shared" si="52"/>
        <v>static const SSLCipherSuite Cipher303 = SSLCipherSuite(0xC0A1, SSL_KEYX_RSA, SSL_AUTH_RSA, SSL_SYM_AES_256, SSL_HASH_CCM_8, "TLS_RSA_WITH_AES_256_CCM_8");</v>
      </c>
      <c r="O304" t="str">
        <f t="shared" si="53"/>
        <v>result[0xC0A1] = (SSLCipherSuite*)&amp;Cipher303;</v>
      </c>
      <c r="P304" t="str">
        <f t="shared" si="54"/>
        <v>result["TLS_RSA_WITH_AES_256_CCM_8"] = (SSLCipherSuite*)&amp;Cipher303;</v>
      </c>
    </row>
    <row r="305" spans="1:16" ht="15.75">
      <c r="A305" s="1" t="s">
        <v>629</v>
      </c>
      <c r="B305" s="2" t="s">
        <v>630</v>
      </c>
      <c r="C305" s="3" t="s">
        <v>618</v>
      </c>
      <c r="D305" t="str">
        <f t="shared" si="50"/>
        <v>0xC0A2</v>
      </c>
      <c r="E305" t="str">
        <f>MID(B305,I305+1,J305-I305-1)</f>
        <v>DHE</v>
      </c>
      <c r="F305" t="str">
        <f t="shared" si="48"/>
        <v>RSA</v>
      </c>
      <c r="G305" t="str">
        <f>MID(B305,SEARCH("WITH",B305)+4+1,SEARCH(H305,B305)-SEARCH("WITH",B305)-6)</f>
        <v>AES_128</v>
      </c>
      <c r="H305" t="s">
        <v>689</v>
      </c>
      <c r="I305" s="4">
        <f t="shared" si="55"/>
        <v>4</v>
      </c>
      <c r="J305" s="4">
        <f t="shared" si="56"/>
        <v>8</v>
      </c>
      <c r="K305" s="4">
        <f t="shared" si="57"/>
        <v>12</v>
      </c>
      <c r="L305">
        <f t="shared" si="49"/>
        <v>13</v>
      </c>
      <c r="M305" t="str">
        <f>LEFT(B305,L305-2)</f>
        <v>TLS_DHE_RSA</v>
      </c>
      <c r="N305" t="str">
        <f t="shared" si="52"/>
        <v>static const SSLCipherSuite Cipher304 = SSLCipherSuite(0xC0A2, SSL_KEYX_DHE, SSL_AUTH_RSA, SSL_SYM_AES_128, SSL_HASH_CCM_8, "TLS_DHE_RSA_WITH_AES_128_CCM_8");</v>
      </c>
      <c r="O305" t="str">
        <f t="shared" si="53"/>
        <v>result[0xC0A2] = (SSLCipherSuite*)&amp;Cipher304;</v>
      </c>
      <c r="P305" t="str">
        <f t="shared" si="54"/>
        <v>result["TLS_DHE_RSA_WITH_AES_128_CCM_8"] = (SSLCipherSuite*)&amp;Cipher304;</v>
      </c>
    </row>
    <row r="306" spans="1:16" ht="15.75">
      <c r="A306" s="1" t="s">
        <v>631</v>
      </c>
      <c r="B306" s="2" t="s">
        <v>632</v>
      </c>
      <c r="C306" s="3" t="s">
        <v>618</v>
      </c>
      <c r="D306" t="str">
        <f t="shared" si="50"/>
        <v>0xC0A3</v>
      </c>
      <c r="E306" t="str">
        <f>MID(B306,I306+1,J306-I306-1)</f>
        <v>DHE</v>
      </c>
      <c r="F306" t="str">
        <f t="shared" si="48"/>
        <v>RSA</v>
      </c>
      <c r="G306" t="str">
        <f>MID(B306,SEARCH("WITH",B306)+4+1,SEARCH(H306,B306)-SEARCH("WITH",B306)-6)</f>
        <v>AES_256</v>
      </c>
      <c r="H306" t="s">
        <v>689</v>
      </c>
      <c r="I306" s="4">
        <f t="shared" si="55"/>
        <v>4</v>
      </c>
      <c r="J306" s="4">
        <f t="shared" si="56"/>
        <v>8</v>
      </c>
      <c r="K306" s="4">
        <f t="shared" si="57"/>
        <v>12</v>
      </c>
      <c r="L306">
        <f t="shared" si="49"/>
        <v>13</v>
      </c>
      <c r="M306" t="str">
        <f>LEFT(B306,L306-2)</f>
        <v>TLS_DHE_RSA</v>
      </c>
      <c r="N306" t="str">
        <f t="shared" si="52"/>
        <v>static const SSLCipherSuite Cipher305 = SSLCipherSuite(0xC0A3, SSL_KEYX_DHE, SSL_AUTH_RSA, SSL_SYM_AES_256, SSL_HASH_CCM_8, "TLS_DHE_RSA_WITH_AES_256_CCM_8");</v>
      </c>
      <c r="O306" t="str">
        <f t="shared" si="53"/>
        <v>result[0xC0A3] = (SSLCipherSuite*)&amp;Cipher305;</v>
      </c>
      <c r="P306" t="str">
        <f t="shared" si="54"/>
        <v>result["TLS_DHE_RSA_WITH_AES_256_CCM_8"] = (SSLCipherSuite*)&amp;Cipher305;</v>
      </c>
    </row>
    <row r="307" spans="1:16" ht="15.75">
      <c r="A307" s="1" t="s">
        <v>633</v>
      </c>
      <c r="B307" s="2" t="s">
        <v>634</v>
      </c>
      <c r="C307" s="3" t="s">
        <v>618</v>
      </c>
      <c r="D307" t="str">
        <f t="shared" si="50"/>
        <v>0xC0A4</v>
      </c>
      <c r="E307" t="str">
        <f>MID(B307,I307+1,J307-I307-1)</f>
        <v>PSK</v>
      </c>
      <c r="F307" t="str">
        <f t="shared" si="48"/>
        <v>PSK</v>
      </c>
      <c r="G307" t="str">
        <f>MID(B307,SEARCH("WITH",B307)+4+1,SEARCH(H307,B307)-SEARCH("WITH",B307)-6)</f>
        <v>AES_128</v>
      </c>
      <c r="H307" t="str">
        <f t="shared" si="51"/>
        <v>CCM</v>
      </c>
      <c r="I307" s="4">
        <f t="shared" si="55"/>
        <v>4</v>
      </c>
      <c r="J307" s="4">
        <f t="shared" si="56"/>
        <v>8</v>
      </c>
      <c r="K307" s="4">
        <f t="shared" si="57"/>
        <v>13</v>
      </c>
      <c r="L307">
        <f t="shared" si="49"/>
        <v>9</v>
      </c>
      <c r="M307" t="str">
        <f>LEFT(B307,L307-2)</f>
        <v>TLS_PSK</v>
      </c>
      <c r="N307" t="str">
        <f t="shared" si="52"/>
        <v>static const SSLCipherSuite Cipher306 = SSLCipherSuite(0xC0A4, SSL_KEYX_PSK, SSL_AUTH_PSK, SSL_SYM_AES_128, SSL_HASH_CCM, "TLS_PSK_WITH_AES_128_CCM");</v>
      </c>
      <c r="O307" t="str">
        <f t="shared" si="53"/>
        <v>result[0xC0A4] = (SSLCipherSuite*)&amp;Cipher306;</v>
      </c>
      <c r="P307" t="str">
        <f t="shared" si="54"/>
        <v>result["TLS_PSK_WITH_AES_128_CCM"] = (SSLCipherSuite*)&amp;Cipher306;</v>
      </c>
    </row>
    <row r="308" spans="1:16" ht="15.75">
      <c r="A308" s="1" t="s">
        <v>635</v>
      </c>
      <c r="B308" s="2" t="s">
        <v>636</v>
      </c>
      <c r="C308" s="3" t="s">
        <v>618</v>
      </c>
      <c r="D308" t="str">
        <f t="shared" si="50"/>
        <v>0xC0A5</v>
      </c>
      <c r="E308" t="str">
        <f>MID(B308,I308+1,J308-I308-1)</f>
        <v>PSK</v>
      </c>
      <c r="F308" t="str">
        <f t="shared" si="48"/>
        <v>PSK</v>
      </c>
      <c r="G308" t="str">
        <f>MID(B308,SEARCH("WITH",B308)+4+1,SEARCH(H308,B308)-SEARCH("WITH",B308)-6)</f>
        <v>AES_256</v>
      </c>
      <c r="H308" t="str">
        <f t="shared" si="51"/>
        <v>CCM</v>
      </c>
      <c r="I308" s="4">
        <f t="shared" si="55"/>
        <v>4</v>
      </c>
      <c r="J308" s="4">
        <f t="shared" si="56"/>
        <v>8</v>
      </c>
      <c r="K308" s="4">
        <f t="shared" si="57"/>
        <v>13</v>
      </c>
      <c r="L308">
        <f t="shared" si="49"/>
        <v>9</v>
      </c>
      <c r="M308" t="str">
        <f>LEFT(B308,L308-2)</f>
        <v>TLS_PSK</v>
      </c>
      <c r="N308" t="str">
        <f t="shared" si="52"/>
        <v>static const SSLCipherSuite Cipher307 = SSLCipherSuite(0xC0A5, SSL_KEYX_PSK, SSL_AUTH_PSK, SSL_SYM_AES_256, SSL_HASH_CCM, "TLS_PSK_WITH_AES_256_CCM");</v>
      </c>
      <c r="O308" t="str">
        <f t="shared" si="53"/>
        <v>result[0xC0A5] = (SSLCipherSuite*)&amp;Cipher307;</v>
      </c>
      <c r="P308" t="str">
        <f t="shared" si="54"/>
        <v>result["TLS_PSK_WITH_AES_256_CCM"] = (SSLCipherSuite*)&amp;Cipher307;</v>
      </c>
    </row>
    <row r="309" spans="1:16" ht="15.75">
      <c r="A309" s="1" t="s">
        <v>637</v>
      </c>
      <c r="B309" s="2" t="s">
        <v>638</v>
      </c>
      <c r="C309" s="3" t="s">
        <v>618</v>
      </c>
      <c r="D309" t="str">
        <f t="shared" si="50"/>
        <v>0xC0A6</v>
      </c>
      <c r="E309" t="str">
        <f>MID(B309,I309+1,J309-I309-1)</f>
        <v>DHE</v>
      </c>
      <c r="F309" t="str">
        <f t="shared" si="48"/>
        <v>PSK</v>
      </c>
      <c r="G309" t="str">
        <f>MID(B309,SEARCH("WITH",B309)+4+1,SEARCH(H309,B309)-SEARCH("WITH",B309)-6)</f>
        <v>AES_128</v>
      </c>
      <c r="H309" t="str">
        <f t="shared" si="51"/>
        <v>CCM</v>
      </c>
      <c r="I309" s="4">
        <f t="shared" si="55"/>
        <v>4</v>
      </c>
      <c r="J309" s="4">
        <f t="shared" si="56"/>
        <v>8</v>
      </c>
      <c r="K309" s="4">
        <f t="shared" si="57"/>
        <v>12</v>
      </c>
      <c r="L309">
        <f t="shared" si="49"/>
        <v>13</v>
      </c>
      <c r="M309" t="str">
        <f>LEFT(B309,L309-2)</f>
        <v>TLS_DHE_PSK</v>
      </c>
      <c r="N309" t="str">
        <f t="shared" si="52"/>
        <v>static const SSLCipherSuite Cipher308 = SSLCipherSuite(0xC0A6, SSL_KEYX_DHE, SSL_AUTH_PSK, SSL_SYM_AES_128, SSL_HASH_CCM, "TLS_DHE_PSK_WITH_AES_128_CCM");</v>
      </c>
      <c r="O309" t="str">
        <f t="shared" si="53"/>
        <v>result[0xC0A6] = (SSLCipherSuite*)&amp;Cipher308;</v>
      </c>
      <c r="P309" t="str">
        <f t="shared" si="54"/>
        <v>result["TLS_DHE_PSK_WITH_AES_128_CCM"] = (SSLCipherSuite*)&amp;Cipher308;</v>
      </c>
    </row>
    <row r="310" spans="1:16" ht="15.75">
      <c r="A310" s="1" t="s">
        <v>639</v>
      </c>
      <c r="B310" s="2" t="s">
        <v>640</v>
      </c>
      <c r="C310" s="3" t="s">
        <v>618</v>
      </c>
      <c r="D310" t="str">
        <f t="shared" si="50"/>
        <v>0xC0A7</v>
      </c>
      <c r="E310" t="str">
        <f>MID(B310,I310+1,J310-I310-1)</f>
        <v>DHE</v>
      </c>
      <c r="F310" t="str">
        <f t="shared" si="48"/>
        <v>PSK</v>
      </c>
      <c r="G310" t="str">
        <f>MID(B310,SEARCH("WITH",B310)+4+1,SEARCH(H310,B310)-SEARCH("WITH",B310)-6)</f>
        <v>AES_256</v>
      </c>
      <c r="H310" t="str">
        <f t="shared" si="51"/>
        <v>CCM</v>
      </c>
      <c r="I310" s="4">
        <f t="shared" si="55"/>
        <v>4</v>
      </c>
      <c r="J310" s="4">
        <f t="shared" si="56"/>
        <v>8</v>
      </c>
      <c r="K310" s="4">
        <f t="shared" si="57"/>
        <v>12</v>
      </c>
      <c r="L310">
        <f t="shared" si="49"/>
        <v>13</v>
      </c>
      <c r="M310" t="str">
        <f>LEFT(B310,L310-2)</f>
        <v>TLS_DHE_PSK</v>
      </c>
      <c r="N310" t="str">
        <f t="shared" si="52"/>
        <v>static const SSLCipherSuite Cipher309 = SSLCipherSuite(0xC0A7, SSL_KEYX_DHE, SSL_AUTH_PSK, SSL_SYM_AES_256, SSL_HASH_CCM, "TLS_DHE_PSK_WITH_AES_256_CCM");</v>
      </c>
      <c r="O310" t="str">
        <f t="shared" si="53"/>
        <v>result[0xC0A7] = (SSLCipherSuite*)&amp;Cipher309;</v>
      </c>
      <c r="P310" t="str">
        <f t="shared" si="54"/>
        <v>result["TLS_DHE_PSK_WITH_AES_256_CCM"] = (SSLCipherSuite*)&amp;Cipher309;</v>
      </c>
    </row>
    <row r="311" spans="1:16" ht="15.75">
      <c r="A311" s="1" t="s">
        <v>641</v>
      </c>
      <c r="B311" s="2" t="s">
        <v>642</v>
      </c>
      <c r="C311" s="3" t="s">
        <v>618</v>
      </c>
      <c r="D311" t="str">
        <f t="shared" si="50"/>
        <v>0xC0A8</v>
      </c>
      <c r="E311" t="str">
        <f>MID(B311,I311+1,J311-I311-1)</f>
        <v>PSK</v>
      </c>
      <c r="F311" t="str">
        <f t="shared" si="48"/>
        <v>PSK</v>
      </c>
      <c r="G311" t="str">
        <f>MID(B311,SEARCH("WITH",B311)+4+1,SEARCH(H311,B311)-SEARCH("WITH",B311)-6)</f>
        <v>AES_128</v>
      </c>
      <c r="H311" t="s">
        <v>689</v>
      </c>
      <c r="I311" s="4">
        <f t="shared" si="55"/>
        <v>4</v>
      </c>
      <c r="J311" s="4">
        <f t="shared" si="56"/>
        <v>8</v>
      </c>
      <c r="K311" s="4">
        <f t="shared" si="57"/>
        <v>13</v>
      </c>
      <c r="L311">
        <f t="shared" si="49"/>
        <v>9</v>
      </c>
      <c r="M311" t="str">
        <f>LEFT(B311,L311-2)</f>
        <v>TLS_PSK</v>
      </c>
      <c r="N311" t="str">
        <f t="shared" si="52"/>
        <v>static const SSLCipherSuite Cipher310 = SSLCipherSuite(0xC0A8, SSL_KEYX_PSK, SSL_AUTH_PSK, SSL_SYM_AES_128, SSL_HASH_CCM_8, "TLS_PSK_WITH_AES_128_CCM_8");</v>
      </c>
      <c r="O311" t="str">
        <f t="shared" si="53"/>
        <v>result[0xC0A8] = (SSLCipherSuite*)&amp;Cipher310;</v>
      </c>
      <c r="P311" t="str">
        <f t="shared" si="54"/>
        <v>result["TLS_PSK_WITH_AES_128_CCM_8"] = (SSLCipherSuite*)&amp;Cipher310;</v>
      </c>
    </row>
    <row r="312" spans="1:16" ht="15.75">
      <c r="A312" s="1" t="s">
        <v>643</v>
      </c>
      <c r="B312" s="2" t="s">
        <v>644</v>
      </c>
      <c r="C312" s="3" t="s">
        <v>618</v>
      </c>
      <c r="D312" t="str">
        <f t="shared" si="50"/>
        <v>0xC0A9</v>
      </c>
      <c r="E312" t="str">
        <f>MID(B312,I312+1,J312-I312-1)</f>
        <v>PSK</v>
      </c>
      <c r="F312" t="str">
        <f t="shared" si="48"/>
        <v>PSK</v>
      </c>
      <c r="G312" t="str">
        <f>MID(B312,SEARCH("WITH",B312)+4+1,SEARCH(H312,B312)-SEARCH("WITH",B312)-6)</f>
        <v>AES_256</v>
      </c>
      <c r="H312" t="s">
        <v>689</v>
      </c>
      <c r="I312" s="4">
        <f t="shared" si="55"/>
        <v>4</v>
      </c>
      <c r="J312" s="4">
        <f t="shared" si="56"/>
        <v>8</v>
      </c>
      <c r="K312" s="4">
        <f t="shared" si="57"/>
        <v>13</v>
      </c>
      <c r="L312">
        <f t="shared" si="49"/>
        <v>9</v>
      </c>
      <c r="M312" t="str">
        <f>LEFT(B312,L312-2)</f>
        <v>TLS_PSK</v>
      </c>
      <c r="N312" t="str">
        <f t="shared" si="52"/>
        <v>static const SSLCipherSuite Cipher311 = SSLCipherSuite(0xC0A9, SSL_KEYX_PSK, SSL_AUTH_PSK, SSL_SYM_AES_256, SSL_HASH_CCM_8, "TLS_PSK_WITH_AES_256_CCM_8");</v>
      </c>
      <c r="O312" t="str">
        <f t="shared" si="53"/>
        <v>result[0xC0A9] = (SSLCipherSuite*)&amp;Cipher311;</v>
      </c>
      <c r="P312" t="str">
        <f t="shared" si="54"/>
        <v>result["TLS_PSK_WITH_AES_256_CCM_8"] = (SSLCipherSuite*)&amp;Cipher311;</v>
      </c>
    </row>
    <row r="313" spans="1:16" ht="15.75">
      <c r="A313" s="1" t="s">
        <v>645</v>
      </c>
      <c r="B313" s="2" t="s">
        <v>646</v>
      </c>
      <c r="C313" s="3" t="s">
        <v>618</v>
      </c>
      <c r="D313" t="str">
        <f t="shared" si="50"/>
        <v>0xC0AA</v>
      </c>
      <c r="E313" t="str">
        <f>MID(B313,I313+1,J313-I313-1)</f>
        <v>PSK</v>
      </c>
      <c r="F313" t="str">
        <f t="shared" si="48"/>
        <v>DHE</v>
      </c>
      <c r="G313" t="str">
        <f>MID(B313,SEARCH("WITH",B313)+4+1,SEARCH(H313,B313)-SEARCH("WITH",B313)-6)</f>
        <v>AES_128</v>
      </c>
      <c r="H313" t="s">
        <v>689</v>
      </c>
      <c r="I313" s="4">
        <f t="shared" si="55"/>
        <v>4</v>
      </c>
      <c r="J313" s="4">
        <f t="shared" si="56"/>
        <v>8</v>
      </c>
      <c r="K313" s="4">
        <f t="shared" si="57"/>
        <v>12</v>
      </c>
      <c r="L313">
        <f t="shared" si="49"/>
        <v>13</v>
      </c>
      <c r="M313" t="str">
        <f>LEFT(B313,L313-2)</f>
        <v>TLS_PSK_DHE</v>
      </c>
      <c r="N313" t="str">
        <f t="shared" si="52"/>
        <v>static const SSLCipherSuite Cipher312 = SSLCipherSuite(0xC0AA, SSL_KEYX_PSK, SSL_AUTH_DHE, SSL_SYM_AES_128, SSL_HASH_CCM_8, "TLS_PSK_DHE_WITH_AES_128_CCM_8");</v>
      </c>
      <c r="O313" t="str">
        <f t="shared" si="53"/>
        <v>result[0xC0AA] = (SSLCipherSuite*)&amp;Cipher312;</v>
      </c>
      <c r="P313" t="str">
        <f t="shared" si="54"/>
        <v>result["TLS_PSK_DHE_WITH_AES_128_CCM_8"] = (SSLCipherSuite*)&amp;Cipher312;</v>
      </c>
    </row>
    <row r="314" spans="1:16" ht="15.75">
      <c r="A314" s="1" t="s">
        <v>647</v>
      </c>
      <c r="B314" s="2" t="s">
        <v>648</v>
      </c>
      <c r="C314" s="3" t="s">
        <v>618</v>
      </c>
      <c r="D314" t="str">
        <f t="shared" si="50"/>
        <v>0xC0AB</v>
      </c>
      <c r="E314" t="str">
        <f>MID(B314,I314+1,J314-I314-1)</f>
        <v>PSK</v>
      </c>
      <c r="F314" t="str">
        <f t="shared" si="48"/>
        <v>DHE</v>
      </c>
      <c r="G314" t="str">
        <f>MID(B314,SEARCH("WITH",B314)+4+1,SEARCH(H314,B314)-SEARCH("WITH",B314)-6)</f>
        <v>AES_256</v>
      </c>
      <c r="H314" t="s">
        <v>689</v>
      </c>
      <c r="I314" s="4">
        <f t="shared" si="55"/>
        <v>4</v>
      </c>
      <c r="J314" s="4">
        <f t="shared" si="56"/>
        <v>8</v>
      </c>
      <c r="K314" s="4">
        <f t="shared" si="57"/>
        <v>12</v>
      </c>
      <c r="L314">
        <f t="shared" si="49"/>
        <v>13</v>
      </c>
      <c r="M314" t="str">
        <f>LEFT(B314,L314-2)</f>
        <v>TLS_PSK_DHE</v>
      </c>
      <c r="N314" t="str">
        <f t="shared" si="52"/>
        <v>static const SSLCipherSuite Cipher313 = SSLCipherSuite(0xC0AB, SSL_KEYX_PSK, SSL_AUTH_DHE, SSL_SYM_AES_256, SSL_HASH_CCM_8, "TLS_PSK_DHE_WITH_AES_256_CCM_8");</v>
      </c>
      <c r="O314" t="str">
        <f t="shared" si="53"/>
        <v>result[0xC0AB] = (SSLCipherSuite*)&amp;Cipher313;</v>
      </c>
      <c r="P314" t="str">
        <f t="shared" si="54"/>
        <v>result["TLS_PSK_DHE_WITH_AES_256_CCM_8"] = (SSLCipherSuite*)&amp;Cipher313;</v>
      </c>
    </row>
    <row r="315" spans="1:16" ht="15.75">
      <c r="A315" s="1" t="s">
        <v>649</v>
      </c>
      <c r="B315" s="2" t="s">
        <v>650</v>
      </c>
      <c r="C315" s="3" t="s">
        <v>651</v>
      </c>
      <c r="D315" t="str">
        <f t="shared" si="50"/>
        <v>0xC0AC</v>
      </c>
      <c r="E315" t="str">
        <f>MID(B315,I315+1,J315-I315-1)</f>
        <v>ECDHE</v>
      </c>
      <c r="F315" t="str">
        <f t="shared" si="48"/>
        <v>ECDSA</v>
      </c>
      <c r="G315" t="str">
        <f>MID(B315,SEARCH("WITH",B315)+4+1,SEARCH(H315,B315)-SEARCH("WITH",B315)-6)</f>
        <v>AES_128</v>
      </c>
      <c r="H315" t="str">
        <f t="shared" si="51"/>
        <v>CCM</v>
      </c>
      <c r="I315" s="4">
        <f t="shared" si="55"/>
        <v>4</v>
      </c>
      <c r="J315" s="4">
        <f t="shared" si="56"/>
        <v>10</v>
      </c>
      <c r="K315" s="4">
        <f t="shared" si="57"/>
        <v>16</v>
      </c>
      <c r="L315">
        <f t="shared" si="49"/>
        <v>17</v>
      </c>
      <c r="M315" t="str">
        <f>LEFT(B315,L315-2)</f>
        <v>TLS_ECDHE_ECDSA</v>
      </c>
      <c r="N315" t="str">
        <f t="shared" si="52"/>
        <v>static const SSLCipherSuite Cipher314 = SSLCipherSuite(0xC0AC, SSL_KEYX_ECDHE, SSL_AUTH_ECDSA, SSL_SYM_AES_128, SSL_HASH_CCM, "TLS_ECDHE_ECDSA_WITH_AES_128_CCM");</v>
      </c>
      <c r="O315" t="str">
        <f t="shared" si="53"/>
        <v>result[0xC0AC] = (SSLCipherSuite*)&amp;Cipher314;</v>
      </c>
      <c r="P315" t="str">
        <f t="shared" si="54"/>
        <v>result["TLS_ECDHE_ECDSA_WITH_AES_128_CCM"] = (SSLCipherSuite*)&amp;Cipher314;</v>
      </c>
    </row>
    <row r="316" spans="1:16" ht="15.75">
      <c r="A316" s="1" t="s">
        <v>652</v>
      </c>
      <c r="B316" s="2" t="s">
        <v>653</v>
      </c>
      <c r="C316" s="3" t="s">
        <v>651</v>
      </c>
      <c r="D316" t="str">
        <f t="shared" si="50"/>
        <v>0xC0AD</v>
      </c>
      <c r="E316" t="str">
        <f>MID(B316,I316+1,J316-I316-1)</f>
        <v>ECDHE</v>
      </c>
      <c r="F316" t="str">
        <f t="shared" si="48"/>
        <v>ECDSA</v>
      </c>
      <c r="G316" t="str">
        <f>MID(B316,SEARCH("WITH",B316)+4+1,SEARCH(H316,B316)-SEARCH("WITH",B316)-6)</f>
        <v>AES_256</v>
      </c>
      <c r="H316" t="str">
        <f t="shared" si="51"/>
        <v>CCM</v>
      </c>
      <c r="I316" s="4">
        <f t="shared" si="55"/>
        <v>4</v>
      </c>
      <c r="J316" s="4">
        <f t="shared" si="56"/>
        <v>10</v>
      </c>
      <c r="K316" s="4">
        <f t="shared" si="57"/>
        <v>16</v>
      </c>
      <c r="L316">
        <f t="shared" si="49"/>
        <v>17</v>
      </c>
      <c r="M316" t="str">
        <f>LEFT(B316,L316-2)</f>
        <v>TLS_ECDHE_ECDSA</v>
      </c>
      <c r="N316" t="str">
        <f t="shared" si="52"/>
        <v>static const SSLCipherSuite Cipher315 = SSLCipherSuite(0xC0AD, SSL_KEYX_ECDHE, SSL_AUTH_ECDSA, SSL_SYM_AES_256, SSL_HASH_CCM, "TLS_ECDHE_ECDSA_WITH_AES_256_CCM");</v>
      </c>
      <c r="O316" t="str">
        <f t="shared" si="53"/>
        <v>result[0xC0AD] = (SSLCipherSuite*)&amp;Cipher315;</v>
      </c>
      <c r="P316" t="str">
        <f t="shared" si="54"/>
        <v>result["TLS_ECDHE_ECDSA_WITH_AES_256_CCM"] = (SSLCipherSuite*)&amp;Cipher315;</v>
      </c>
    </row>
    <row r="317" spans="1:16" ht="15.75">
      <c r="A317" s="1" t="s">
        <v>654</v>
      </c>
      <c r="B317" s="2" t="s">
        <v>655</v>
      </c>
      <c r="C317" s="3" t="s">
        <v>651</v>
      </c>
      <c r="D317" t="str">
        <f t="shared" si="50"/>
        <v>0xC0AE</v>
      </c>
      <c r="E317" t="str">
        <f>MID(B317,I317+1,J317-I317-1)</f>
        <v>ECDHE</v>
      </c>
      <c r="F317" t="str">
        <f t="shared" si="48"/>
        <v>ECDSA</v>
      </c>
      <c r="G317" t="str">
        <f>MID(B317,SEARCH("WITH",B317)+4+1,SEARCH(H317,B317)-SEARCH("WITH",B317)-6)</f>
        <v>AES_128</v>
      </c>
      <c r="H317" t="s">
        <v>689</v>
      </c>
      <c r="I317" s="4">
        <f t="shared" si="55"/>
        <v>4</v>
      </c>
      <c r="J317" s="4">
        <f t="shared" si="56"/>
        <v>10</v>
      </c>
      <c r="K317" s="4">
        <f t="shared" si="57"/>
        <v>16</v>
      </c>
      <c r="L317">
        <f t="shared" si="49"/>
        <v>17</v>
      </c>
      <c r="M317" t="str">
        <f>LEFT(B317,L317-2)</f>
        <v>TLS_ECDHE_ECDSA</v>
      </c>
      <c r="N317" t="str">
        <f t="shared" si="52"/>
        <v>static const SSLCipherSuite Cipher316 = SSLCipherSuite(0xC0AE, SSL_KEYX_ECDHE, SSL_AUTH_ECDSA, SSL_SYM_AES_128, SSL_HASH_CCM_8, "TLS_ECDHE_ECDSA_WITH_AES_128_CCM_8");</v>
      </c>
      <c r="O317" t="str">
        <f t="shared" si="53"/>
        <v>result[0xC0AE] = (SSLCipherSuite*)&amp;Cipher316;</v>
      </c>
      <c r="P317" t="str">
        <f t="shared" si="54"/>
        <v>result["TLS_ECDHE_ECDSA_WITH_AES_128_CCM_8"] = (SSLCipherSuite*)&amp;Cipher316;</v>
      </c>
    </row>
    <row r="318" spans="1:16" ht="15.75">
      <c r="A318" s="1" t="s">
        <v>656</v>
      </c>
      <c r="B318" s="2" t="s">
        <v>657</v>
      </c>
      <c r="C318" s="3" t="s">
        <v>651</v>
      </c>
      <c r="D318" t="str">
        <f t="shared" si="50"/>
        <v>0xC0AF</v>
      </c>
      <c r="E318" t="str">
        <f>MID(B318,I318+1,J318-I318-1)</f>
        <v>ECDHE</v>
      </c>
      <c r="F318" t="str">
        <f t="shared" si="48"/>
        <v>ECDSA</v>
      </c>
      <c r="G318" t="str">
        <f>MID(B318,SEARCH("WITH",B318)+4+1,SEARCH(H318,B318)-SEARCH("WITH",B318)-6)</f>
        <v>AES_256</v>
      </c>
      <c r="H318" t="s">
        <v>689</v>
      </c>
      <c r="I318" s="4">
        <f t="shared" si="55"/>
        <v>4</v>
      </c>
      <c r="J318" s="4">
        <f t="shared" si="56"/>
        <v>10</v>
      </c>
      <c r="K318" s="4">
        <f t="shared" si="57"/>
        <v>16</v>
      </c>
      <c r="L318">
        <f t="shared" si="49"/>
        <v>17</v>
      </c>
      <c r="M318" t="str">
        <f>LEFT(B318,L318-2)</f>
        <v>TLS_ECDHE_ECDSA</v>
      </c>
      <c r="N318" t="str">
        <f t="shared" si="52"/>
        <v>static const SSLCipherSuite Cipher317 = SSLCipherSuite(0xC0AF, SSL_KEYX_ECDHE, SSL_AUTH_ECDSA, SSL_SYM_AES_256, SSL_HASH_CCM_8, "TLS_ECDHE_ECDSA_WITH_AES_256_CCM_8");</v>
      </c>
      <c r="O318" t="str">
        <f t="shared" si="53"/>
        <v>result[0xC0AF] = (SSLCipherSuite*)&amp;Cipher317;</v>
      </c>
      <c r="P318" t="str">
        <f t="shared" si="54"/>
        <v>result["TLS_ECDHE_ECDSA_WITH_AES_256_CCM_8"] = (SSLCipherSuite*)&amp;Cipher317;</v>
      </c>
    </row>
    <row r="319" spans="1:16" ht="15.75">
      <c r="A319" s="1" t="s">
        <v>658</v>
      </c>
      <c r="B319" s="2" t="s">
        <v>659</v>
      </c>
      <c r="C319" s="3" t="s">
        <v>660</v>
      </c>
      <c r="D319" t="str">
        <f t="shared" si="50"/>
        <v>0xCCA8</v>
      </c>
      <c r="E319" t="str">
        <f>MID(B319,I319+1,J319-I319-1)</f>
        <v>ECDHE</v>
      </c>
      <c r="F319" t="str">
        <f t="shared" si="48"/>
        <v>RSA</v>
      </c>
      <c r="G319" t="str">
        <f>MID(B319,SEARCH("WITH",B319)+4+1,SEARCH(H319,B319)-SEARCH("WITH",B319)-6)</f>
        <v>CHACHA20_POLY1305</v>
      </c>
      <c r="H319" t="str">
        <f t="shared" si="51"/>
        <v>SHA256</v>
      </c>
      <c r="I319" s="4">
        <f t="shared" si="55"/>
        <v>4</v>
      </c>
      <c r="J319" s="4">
        <f t="shared" si="56"/>
        <v>10</v>
      </c>
      <c r="K319" s="4">
        <f t="shared" si="57"/>
        <v>14</v>
      </c>
      <c r="L319">
        <f t="shared" si="49"/>
        <v>15</v>
      </c>
      <c r="M319" t="str">
        <f>LEFT(B319,L319-2)</f>
        <v>TLS_ECDHE_RSA</v>
      </c>
      <c r="N319" t="str">
        <f t="shared" si="52"/>
        <v>static const SSLCipherSuite Cipher318 = SSLCipherSuite(0xCCA8, SSL_KEYX_ECDHE, SSL_AUTH_RSA, SSL_SYM_CHACHA20_POLY1305, SSL_HASH_SHA256, "TLS_ECDHE_RSA_WITH_CHACHA20_POLY1305_SHA256");</v>
      </c>
      <c r="O319" t="str">
        <f t="shared" si="53"/>
        <v>result[0xCCA8] = (SSLCipherSuite*)&amp;Cipher318;</v>
      </c>
      <c r="P319" t="str">
        <f t="shared" si="54"/>
        <v>result["TLS_ECDHE_RSA_WITH_CHACHA20_POLY1305_SHA256"] = (SSLCipherSuite*)&amp;Cipher318;</v>
      </c>
    </row>
    <row r="320" spans="1:16" ht="15.75">
      <c r="A320" s="1" t="s">
        <v>661</v>
      </c>
      <c r="B320" s="2" t="s">
        <v>662</v>
      </c>
      <c r="C320" s="3" t="s">
        <v>660</v>
      </c>
      <c r="D320" t="str">
        <f t="shared" si="50"/>
        <v>0xCCA9</v>
      </c>
      <c r="E320" t="str">
        <f>MID(B320,I320+1,J320-I320-1)</f>
        <v>ECDHE</v>
      </c>
      <c r="F320" t="str">
        <f t="shared" si="48"/>
        <v>ECDSA</v>
      </c>
      <c r="G320" t="str">
        <f>MID(B320,SEARCH("WITH",B320)+4+1,SEARCH(H320,B320)-SEARCH("WITH",B320)-6)</f>
        <v>CHACHA20_POLY1305</v>
      </c>
      <c r="H320" t="str">
        <f t="shared" si="51"/>
        <v>SHA256</v>
      </c>
      <c r="I320" s="4">
        <f t="shared" si="55"/>
        <v>4</v>
      </c>
      <c r="J320" s="4">
        <f t="shared" si="56"/>
        <v>10</v>
      </c>
      <c r="K320" s="4">
        <f t="shared" si="57"/>
        <v>16</v>
      </c>
      <c r="L320">
        <f t="shared" si="49"/>
        <v>17</v>
      </c>
      <c r="M320" t="str">
        <f>LEFT(B320,L320-2)</f>
        <v>TLS_ECDHE_ECDSA</v>
      </c>
      <c r="N320" t="str">
        <f t="shared" si="52"/>
        <v>static const SSLCipherSuite Cipher319 = SSLCipherSuite(0xCCA9, SSL_KEYX_ECDHE, SSL_AUTH_ECDSA, SSL_SYM_CHACHA20_POLY1305, SSL_HASH_SHA256, "TLS_ECDHE_ECDSA_WITH_CHACHA20_POLY1305_SHA256");</v>
      </c>
      <c r="O320" t="str">
        <f t="shared" si="53"/>
        <v>result[0xCCA9] = (SSLCipherSuite*)&amp;Cipher319;</v>
      </c>
      <c r="P320" t="str">
        <f t="shared" si="54"/>
        <v>result["TLS_ECDHE_ECDSA_WITH_CHACHA20_POLY1305_SHA256"] = (SSLCipherSuite*)&amp;Cipher319;</v>
      </c>
    </row>
    <row r="321" spans="1:16" ht="15.75">
      <c r="A321" s="1" t="s">
        <v>663</v>
      </c>
      <c r="B321" s="2" t="s">
        <v>664</v>
      </c>
      <c r="C321" s="3" t="s">
        <v>660</v>
      </c>
      <c r="D321" t="str">
        <f t="shared" si="50"/>
        <v>0xCCAA</v>
      </c>
      <c r="E321" t="str">
        <f>MID(B321,I321+1,J321-I321-1)</f>
        <v>DHE</v>
      </c>
      <c r="F321" t="str">
        <f t="shared" ref="F321:F325" si="58">RIGHT(M321,LEN(M321)-FIND("|",SUBSTITUTE(M321,"_","|",LEN(M321)-LEN(SUBSTITUTE(M321,"_","")))))</f>
        <v>RSA</v>
      </c>
      <c r="G321" t="str">
        <f>MID(B321,SEARCH("WITH",B321)+4+1,SEARCH(H321,B321)-SEARCH("WITH",B321)-6)</f>
        <v>CHACHA20_POLY1305</v>
      </c>
      <c r="H321" t="str">
        <f t="shared" si="51"/>
        <v>SHA256</v>
      </c>
      <c r="I321" s="4">
        <f t="shared" si="55"/>
        <v>4</v>
      </c>
      <c r="J321" s="4">
        <f t="shared" si="56"/>
        <v>8</v>
      </c>
      <c r="K321" s="4">
        <f t="shared" si="57"/>
        <v>12</v>
      </c>
      <c r="L321">
        <f t="shared" ref="L321:L325" si="59">FIND("WITH",B321,1)</f>
        <v>13</v>
      </c>
      <c r="M321" t="str">
        <f>LEFT(B321,L321-2)</f>
        <v>TLS_DHE_RSA</v>
      </c>
      <c r="N321" t="str">
        <f t="shared" si="52"/>
        <v>static const SSLCipherSuite Cipher320 = SSLCipherSuite(0xCCAA, SSL_KEYX_DHE, SSL_AUTH_RSA, SSL_SYM_CHACHA20_POLY1305, SSL_HASH_SHA256, "TLS_DHE_RSA_WITH_CHACHA20_POLY1305_SHA256");</v>
      </c>
      <c r="O321" t="str">
        <f t="shared" si="53"/>
        <v>result[0xCCAA] = (SSLCipherSuite*)&amp;Cipher320;</v>
      </c>
      <c r="P321" t="str">
        <f t="shared" si="54"/>
        <v>result["TLS_DHE_RSA_WITH_CHACHA20_POLY1305_SHA256"] = (SSLCipherSuite*)&amp;Cipher320;</v>
      </c>
    </row>
    <row r="322" spans="1:16" ht="15.75">
      <c r="A322" s="1" t="s">
        <v>665</v>
      </c>
      <c r="B322" s="2" t="s">
        <v>666</v>
      </c>
      <c r="C322" s="3" t="s">
        <v>660</v>
      </c>
      <c r="D322" t="str">
        <f t="shared" si="50"/>
        <v>0xCCAB</v>
      </c>
      <c r="E322" t="str">
        <f>MID(B322,I322+1,J322-I322-1)</f>
        <v>PSK</v>
      </c>
      <c r="F322" t="str">
        <f t="shared" si="58"/>
        <v>PSK</v>
      </c>
      <c r="G322" t="str">
        <f>MID(B322,SEARCH("WITH",B322)+4+1,SEARCH(H322,B322)-SEARCH("WITH",B322)-6)</f>
        <v>CHACHA20_POLY1305</v>
      </c>
      <c r="H322" t="str">
        <f t="shared" si="51"/>
        <v>SHA256</v>
      </c>
      <c r="I322" s="4">
        <f t="shared" si="55"/>
        <v>4</v>
      </c>
      <c r="J322" s="4">
        <f t="shared" si="56"/>
        <v>8</v>
      </c>
      <c r="K322" s="4">
        <f t="shared" si="57"/>
        <v>13</v>
      </c>
      <c r="L322">
        <f t="shared" si="59"/>
        <v>9</v>
      </c>
      <c r="M322" t="str">
        <f>LEFT(B322,L322-2)</f>
        <v>TLS_PSK</v>
      </c>
      <c r="N322" t="str">
        <f t="shared" si="52"/>
        <v>static const SSLCipherSuite Cipher321 = SSLCipherSuite(0xCCAB, SSL_KEYX_PSK, SSL_AUTH_PSK, SSL_SYM_CHACHA20_POLY1305, SSL_HASH_SHA256, "TLS_PSK_WITH_CHACHA20_POLY1305_SHA256");</v>
      </c>
      <c r="O322" t="str">
        <f t="shared" si="53"/>
        <v>result[0xCCAB] = (SSLCipherSuite*)&amp;Cipher321;</v>
      </c>
      <c r="P322" t="str">
        <f t="shared" si="54"/>
        <v>result["TLS_PSK_WITH_CHACHA20_POLY1305_SHA256"] = (SSLCipherSuite*)&amp;Cipher321;</v>
      </c>
    </row>
    <row r="323" spans="1:16" ht="15.75">
      <c r="A323" s="1" t="s">
        <v>667</v>
      </c>
      <c r="B323" s="2" t="s">
        <v>668</v>
      </c>
      <c r="C323" s="3" t="s">
        <v>660</v>
      </c>
      <c r="D323" t="str">
        <f t="shared" ref="D323:D325" si="60">"0x"&amp; SUBSTITUTE(SUBSTITUTE(A323, "0x", ""), ",", "")</f>
        <v>0xCCAC</v>
      </c>
      <c r="E323" t="str">
        <f>MID(B323,I323+1,J323-I323-1)</f>
        <v>ECDHE</v>
      </c>
      <c r="F323" t="str">
        <f t="shared" si="58"/>
        <v>PSK</v>
      </c>
      <c r="G323" t="str">
        <f>MID(B323,SEARCH("WITH",B323)+4+1,SEARCH(H323,B323)-SEARCH("WITH",B323)-6)</f>
        <v>CHACHA20_POLY1305</v>
      </c>
      <c r="H323" t="str">
        <f t="shared" ref="H323:H325" si="61">RIGHT(B323,LEN(B323)-FIND("|",SUBSTITUTE(B323,"_","|",LEN(B323)-LEN(SUBSTITUTE(B323,"_","")))))</f>
        <v>SHA256</v>
      </c>
      <c r="I323" s="4">
        <f t="shared" si="55"/>
        <v>4</v>
      </c>
      <c r="J323" s="4">
        <f t="shared" si="56"/>
        <v>10</v>
      </c>
      <c r="K323" s="4">
        <f t="shared" si="57"/>
        <v>14</v>
      </c>
      <c r="L323">
        <f t="shared" si="59"/>
        <v>15</v>
      </c>
      <c r="M323" t="str">
        <f>LEFT(B323,L323-2)</f>
        <v>TLS_ECDHE_PSK</v>
      </c>
      <c r="N323" t="str">
        <f t="shared" ref="N323:N325" si="62">"static const SSLCipherSuite Cipher" &amp; ROW()-1 &amp; " = SSLCipherSuite(" &amp; D323 &amp;", SSL_KEYX_" &amp; E323 &amp; ", SSL_AUTH_" &amp; F323 &amp;", SSL_SYM_" &amp; G323 &amp; ", SSL_HASH_" &amp; H323 &amp; ", """ &amp; B323 &amp; """);"</f>
        <v>static const SSLCipherSuite Cipher322 = SSLCipherSuite(0xCCAC, SSL_KEYX_ECDHE, SSL_AUTH_PSK, SSL_SYM_CHACHA20_POLY1305, SSL_HASH_SHA256, "TLS_ECDHE_PSK_WITH_CHACHA20_POLY1305_SHA256");</v>
      </c>
      <c r="O323" t="str">
        <f t="shared" ref="O323:O325" si="63">"result[" &amp; D323 &amp; "] = (SSLCipherSuite*)&amp;Cipher" &amp; ROW()-1 &amp; ";"</f>
        <v>result[0xCCAC] = (SSLCipherSuite*)&amp;Cipher322;</v>
      </c>
      <c r="P323" t="str">
        <f t="shared" ref="P323:P325" si="64">"result[""" &amp; B323 &amp; """] = (SSLCipherSuite*)&amp;Cipher" &amp; ROW()-1 &amp; ";"</f>
        <v>result["TLS_ECDHE_PSK_WITH_CHACHA20_POLY1305_SHA256"] = (SSLCipherSuite*)&amp;Cipher322;</v>
      </c>
    </row>
    <row r="324" spans="1:16" ht="15.75">
      <c r="A324" s="1" t="s">
        <v>669</v>
      </c>
      <c r="B324" s="2" t="s">
        <v>670</v>
      </c>
      <c r="C324" s="3" t="s">
        <v>660</v>
      </c>
      <c r="D324" t="str">
        <f t="shared" si="60"/>
        <v>0xCCAD</v>
      </c>
      <c r="E324" t="str">
        <f>MID(B324,I324+1,J324-I324-1)</f>
        <v>DHE</v>
      </c>
      <c r="F324" t="str">
        <f t="shared" si="58"/>
        <v>PSK</v>
      </c>
      <c r="G324" t="str">
        <f>MID(B324,SEARCH("WITH",B324)+4+1,SEARCH(H324,B324)-SEARCH("WITH",B324)-6)</f>
        <v>CHACHA20_POLY1305</v>
      </c>
      <c r="H324" t="str">
        <f t="shared" si="61"/>
        <v>SHA256</v>
      </c>
      <c r="I324" s="4">
        <f t="shared" si="55"/>
        <v>4</v>
      </c>
      <c r="J324" s="4">
        <f t="shared" si="56"/>
        <v>8</v>
      </c>
      <c r="K324" s="4">
        <f t="shared" si="57"/>
        <v>12</v>
      </c>
      <c r="L324">
        <f t="shared" si="59"/>
        <v>13</v>
      </c>
      <c r="M324" t="str">
        <f>LEFT(B324,L324-2)</f>
        <v>TLS_DHE_PSK</v>
      </c>
      <c r="N324" t="str">
        <f t="shared" si="62"/>
        <v>static const SSLCipherSuite Cipher323 = SSLCipherSuite(0xCCAD, SSL_KEYX_DHE, SSL_AUTH_PSK, SSL_SYM_CHACHA20_POLY1305, SSL_HASH_SHA256, "TLS_DHE_PSK_WITH_CHACHA20_POLY1305_SHA256");</v>
      </c>
      <c r="O324" t="str">
        <f t="shared" si="63"/>
        <v>result[0xCCAD] = (SSLCipherSuite*)&amp;Cipher323;</v>
      </c>
      <c r="P324" t="str">
        <f t="shared" si="64"/>
        <v>result["TLS_DHE_PSK_WITH_CHACHA20_POLY1305_SHA256"] = (SSLCipherSuite*)&amp;Cipher323;</v>
      </c>
    </row>
    <row r="325" spans="1:16" ht="15.75">
      <c r="A325" s="1" t="s">
        <v>671</v>
      </c>
      <c r="B325" s="2" t="s">
        <v>672</v>
      </c>
      <c r="C325" s="3" t="s">
        <v>660</v>
      </c>
      <c r="D325" t="str">
        <f t="shared" si="60"/>
        <v>0xCCAE</v>
      </c>
      <c r="E325" t="str">
        <f>MID(B325,I325+1,J325-I325-1)</f>
        <v>RSA</v>
      </c>
      <c r="F325" t="str">
        <f t="shared" si="58"/>
        <v>PSK</v>
      </c>
      <c r="G325" t="str">
        <f>MID(B325,SEARCH("WITH",B325)+4+1,SEARCH(H325,B325)-SEARCH("WITH",B325)-6)</f>
        <v>CHACHA20_POLY1305</v>
      </c>
      <c r="H325" t="str">
        <f t="shared" si="61"/>
        <v>SHA256</v>
      </c>
      <c r="I325" s="4">
        <f t="shared" si="55"/>
        <v>4</v>
      </c>
      <c r="J325" s="4">
        <f t="shared" si="56"/>
        <v>8</v>
      </c>
      <c r="K325" s="4">
        <f t="shared" si="57"/>
        <v>12</v>
      </c>
      <c r="L325">
        <f t="shared" si="59"/>
        <v>13</v>
      </c>
      <c r="M325" t="str">
        <f>LEFT(B325,L325-2)</f>
        <v>TLS_RSA_PSK</v>
      </c>
      <c r="N325" t="str">
        <f t="shared" si="62"/>
        <v>static const SSLCipherSuite Cipher324 = SSLCipherSuite(0xCCAE, SSL_KEYX_RSA, SSL_AUTH_PSK, SSL_SYM_CHACHA20_POLY1305, SSL_HASH_SHA256, "TLS_RSA_PSK_WITH_CHACHA20_POLY1305_SHA256");</v>
      </c>
      <c r="O325" t="str">
        <f t="shared" si="63"/>
        <v>result[0xCCAE] = (SSLCipherSuite*)&amp;Cipher324;</v>
      </c>
      <c r="P325" t="str">
        <f t="shared" si="64"/>
        <v>result["TLS_RSA_PSK_WITH_CHACHA20_POLY1305_SHA256"] = (SSLCipherSuite*)&amp;Cipher324;</v>
      </c>
    </row>
  </sheetData>
  <autoFilter ref="A1:M325">
    <filterColumn colId="3"/>
    <filterColumn colId="6"/>
    <filterColumn colId="7"/>
  </autoFilter>
  <hyperlinks>
    <hyperlink ref="C2" r:id="rId1" display="http://www.iana.org/go/rfc5246"/>
    <hyperlink ref="C3" r:id="rId2" display="http://www.iana.org/go/rfc5246"/>
    <hyperlink ref="C4" r:id="rId3" display="http://www.iana.org/go/rfc5246"/>
    <hyperlink ref="C8" r:id="rId4" display="http://www.iana.org/go/rfc4346"/>
    <hyperlink ref="C9" r:id="rId5" display="http://www.iana.org/go/rfc5469"/>
    <hyperlink ref="C10" r:id="rId6" display="http://www.iana.org/go/rfc4346"/>
    <hyperlink ref="C11" r:id="rId7" display="http://www.iana.org/go/rfc5469"/>
    <hyperlink ref="C12" r:id="rId8" display="http://www.iana.org/go/rfc5246"/>
    <hyperlink ref="C13" r:id="rId9" display="http://www.iana.org/go/rfc4346"/>
    <hyperlink ref="C14" r:id="rId10" display="http://www.iana.org/go/rfc5469"/>
    <hyperlink ref="C15" r:id="rId11" display="http://www.iana.org/go/rfc5246"/>
    <hyperlink ref="C16" r:id="rId12" display="http://www.iana.org/go/rfc4346"/>
    <hyperlink ref="C17" r:id="rId13" display="http://www.iana.org/go/rfc5469"/>
    <hyperlink ref="C18" r:id="rId14" display="http://www.iana.org/go/rfc5246"/>
    <hyperlink ref="C19" r:id="rId15" display="http://www.iana.org/go/rfc4346"/>
    <hyperlink ref="C20" r:id="rId16" display="http://www.iana.org/go/rfc5469"/>
    <hyperlink ref="C21" r:id="rId17" display="http://www.iana.org/go/rfc5246"/>
    <hyperlink ref="C22" r:id="rId18" display="http://www.iana.org/go/rfc4346"/>
    <hyperlink ref="C23" r:id="rId19" display="http://www.iana.org/go/rfc5469"/>
    <hyperlink ref="C24" r:id="rId20" display="http://www.iana.org/go/rfc5246"/>
    <hyperlink ref="C27" r:id="rId21" display="http://www.iana.org/go/rfc4346"/>
    <hyperlink ref="C28" r:id="rId22" display="http://www.iana.org/go/rfc5469"/>
    <hyperlink ref="C29" r:id="rId23" display="http://www.iana.org/go/rfc5246"/>
    <hyperlink ref="C30" r:id="rId24" display="http://www.iana.org/go/rfc2712"/>
    <hyperlink ref="C31" r:id="rId25" display="http://www.iana.org/go/rfc2712"/>
    <hyperlink ref="C33" r:id="rId26" display="http://www.iana.org/go/rfc2712"/>
    <hyperlink ref="C34" r:id="rId27" display="http://www.iana.org/go/rfc2712"/>
    <hyperlink ref="C35" r:id="rId28" display="http://www.iana.org/go/rfc2712"/>
    <hyperlink ref="C37" r:id="rId29" display="http://www.iana.org/go/rfc2712"/>
    <hyperlink ref="C38" r:id="rId30" display="http://www.iana.org/go/rfc2712"/>
    <hyperlink ref="C39" r:id="rId31" display="http://www.iana.org/go/rfc2712"/>
    <hyperlink ref="C41" r:id="rId32" display="http://www.iana.org/go/rfc2712"/>
    <hyperlink ref="C42" r:id="rId33" display="http://www.iana.org/go/rfc2712"/>
    <hyperlink ref="C44" r:id="rId34" display="http://www.iana.org/go/rfc4785"/>
    <hyperlink ref="C45" r:id="rId35" display="http://www.iana.org/go/rfc4785"/>
    <hyperlink ref="C46" r:id="rId36" display="http://www.iana.org/go/rfc4785"/>
    <hyperlink ref="C47" r:id="rId37" display="http://www.iana.org/go/rfc5246"/>
    <hyperlink ref="C48" r:id="rId38" display="http://www.iana.org/go/rfc5246"/>
    <hyperlink ref="C49" r:id="rId39" display="http://www.iana.org/go/rfc5246"/>
    <hyperlink ref="C50" r:id="rId40" display="http://www.iana.org/go/rfc5246"/>
    <hyperlink ref="C51" r:id="rId41" display="http://www.iana.org/go/rfc5246"/>
    <hyperlink ref="C52" r:id="rId42" display="http://www.iana.org/go/rfc5246"/>
    <hyperlink ref="C53" r:id="rId43" display="http://www.iana.org/go/rfc5246"/>
    <hyperlink ref="C54" r:id="rId44" display="http://www.iana.org/go/rfc5246"/>
    <hyperlink ref="C55" r:id="rId45" display="http://www.iana.org/go/rfc5246"/>
    <hyperlink ref="C56" r:id="rId46" display="http://www.iana.org/go/rfc5246"/>
    <hyperlink ref="C57" r:id="rId47" display="http://www.iana.org/go/rfc5246"/>
    <hyperlink ref="C58" r:id="rId48" display="http://www.iana.org/go/rfc5246"/>
    <hyperlink ref="C59" r:id="rId49" display="http://www.iana.org/go/rfc5246"/>
    <hyperlink ref="C60" r:id="rId50" display="http://www.iana.org/go/rfc5246"/>
    <hyperlink ref="C61" r:id="rId51" display="http://www.iana.org/go/rfc5246"/>
    <hyperlink ref="C62" r:id="rId52" display="http://www.iana.org/go/rfc5246"/>
    <hyperlink ref="C63" r:id="rId53" display="http://www.iana.org/go/rfc5246"/>
    <hyperlink ref="C64" r:id="rId54" display="http://www.iana.org/go/rfc5246"/>
    <hyperlink ref="C65" r:id="rId55" display="http://www.iana.org/go/rfc5932"/>
    <hyperlink ref="C66" r:id="rId56" display="http://www.iana.org/go/rfc5932"/>
    <hyperlink ref="C67" r:id="rId57" display="http://www.iana.org/go/rfc5932"/>
    <hyperlink ref="C68" r:id="rId58" display="http://www.iana.org/go/rfc5932"/>
    <hyperlink ref="C69" r:id="rId59" display="http://www.iana.org/go/rfc5932"/>
    <hyperlink ref="C70" r:id="rId60" display="http://www.iana.org/go/rfc5932"/>
    <hyperlink ref="C71" r:id="rId61" display="http://www.iana.org/go/rfc5246"/>
    <hyperlink ref="C72" r:id="rId62" display="http://www.iana.org/go/rfc5246"/>
    <hyperlink ref="C73" r:id="rId63" display="http://www.iana.org/go/rfc5246"/>
    <hyperlink ref="C74" r:id="rId64" display="http://www.iana.org/go/rfc5246"/>
    <hyperlink ref="C75" r:id="rId65" display="http://www.iana.org/go/rfc5246"/>
    <hyperlink ref="C76" r:id="rId66" display="http://www.iana.org/go/rfc5246"/>
    <hyperlink ref="C77" r:id="rId67" display="http://www.iana.org/go/rfc5246"/>
    <hyperlink ref="C78" r:id="rId68" display="http://www.iana.org/go/rfc5932"/>
    <hyperlink ref="C79" r:id="rId69" display="http://www.iana.org/go/rfc5932"/>
    <hyperlink ref="C80" r:id="rId70" display="http://www.iana.org/go/rfc5932"/>
    <hyperlink ref="C81" r:id="rId71" display="http://www.iana.org/go/rfc5932"/>
    <hyperlink ref="C82" r:id="rId72" display="http://www.iana.org/go/rfc5932"/>
    <hyperlink ref="C83" r:id="rId73" display="http://www.iana.org/go/rfc5932"/>
    <hyperlink ref="C85" r:id="rId74" display="http://www.iana.org/go/rfc4279"/>
    <hyperlink ref="C86" r:id="rId75" display="http://www.iana.org/go/rfc4279"/>
    <hyperlink ref="C87" r:id="rId76" display="http://www.iana.org/go/rfc4279"/>
    <hyperlink ref="C89" r:id="rId77" display="http://www.iana.org/go/rfc4279"/>
    <hyperlink ref="C90" r:id="rId78" display="http://www.iana.org/go/rfc4279"/>
    <hyperlink ref="C91" r:id="rId79" display="http://www.iana.org/go/rfc4279"/>
    <hyperlink ref="C93" r:id="rId80" display="http://www.iana.org/go/rfc4279"/>
    <hyperlink ref="C94" r:id="rId81" display="http://www.iana.org/go/rfc4279"/>
    <hyperlink ref="C95" r:id="rId82" display="http://www.iana.org/go/rfc4279"/>
    <hyperlink ref="C96" r:id="rId83" display="http://www.iana.org/go/rfc4162"/>
    <hyperlink ref="C97" r:id="rId84" display="http://www.iana.org/go/rfc4162"/>
    <hyperlink ref="C98" r:id="rId85" display="http://www.iana.org/go/rfc4162"/>
    <hyperlink ref="C99" r:id="rId86" display="http://www.iana.org/go/rfc4162"/>
    <hyperlink ref="C100" r:id="rId87" display="http://www.iana.org/go/rfc4162"/>
    <hyperlink ref="C101" r:id="rId88" display="http://www.iana.org/go/rfc4162"/>
    <hyperlink ref="C102" r:id="rId89" display="http://www.iana.org/go/rfc5288"/>
    <hyperlink ref="C103" r:id="rId90" display="http://www.iana.org/go/rfc5288"/>
    <hyperlink ref="C104" r:id="rId91" display="http://www.iana.org/go/rfc5288"/>
    <hyperlink ref="C105" r:id="rId92" display="http://www.iana.org/go/rfc5288"/>
    <hyperlink ref="C106" r:id="rId93" display="http://www.iana.org/go/rfc5288"/>
    <hyperlink ref="C107" r:id="rId94" display="http://www.iana.org/go/rfc5288"/>
    <hyperlink ref="C108" r:id="rId95" display="http://www.iana.org/go/rfc5288"/>
    <hyperlink ref="C109" r:id="rId96" display="http://www.iana.org/go/rfc5288"/>
    <hyperlink ref="C110" r:id="rId97" display="http://www.iana.org/go/rfc5288"/>
    <hyperlink ref="C111" r:id="rId98" display="http://www.iana.org/go/rfc5288"/>
    <hyperlink ref="C112" r:id="rId99" display="http://www.iana.org/go/rfc5288"/>
    <hyperlink ref="C113" r:id="rId100" display="http://www.iana.org/go/rfc5288"/>
    <hyperlink ref="C114" r:id="rId101" display="http://www.iana.org/go/rfc5487"/>
    <hyperlink ref="C115" r:id="rId102" display="http://www.iana.org/go/rfc5487"/>
    <hyperlink ref="C116" r:id="rId103" display="http://www.iana.org/go/rfc5487"/>
    <hyperlink ref="C117" r:id="rId104" display="http://www.iana.org/go/rfc5487"/>
    <hyperlink ref="C118" r:id="rId105" display="http://www.iana.org/go/rfc5487"/>
    <hyperlink ref="C119" r:id="rId106" display="http://www.iana.org/go/rfc5487"/>
    <hyperlink ref="C120" r:id="rId107" display="http://www.iana.org/go/rfc5487"/>
    <hyperlink ref="C121" r:id="rId108" display="http://www.iana.org/go/rfc5487"/>
    <hyperlink ref="C122" r:id="rId109" display="http://www.iana.org/go/rfc5487"/>
    <hyperlink ref="C123" r:id="rId110" display="http://www.iana.org/go/rfc5487"/>
    <hyperlink ref="C124" r:id="rId111" display="http://www.iana.org/go/rfc5487"/>
    <hyperlink ref="C125" r:id="rId112" display="http://www.iana.org/go/rfc5487"/>
    <hyperlink ref="C126" r:id="rId113" display="http://www.iana.org/go/rfc5487"/>
    <hyperlink ref="C127" r:id="rId114" display="http://www.iana.org/go/rfc5487"/>
    <hyperlink ref="C128" r:id="rId115" display="http://www.iana.org/go/rfc5487"/>
    <hyperlink ref="C129" r:id="rId116" display="http://www.iana.org/go/rfc5487"/>
    <hyperlink ref="C130" r:id="rId117" display="http://www.iana.org/go/rfc5487"/>
    <hyperlink ref="C131" r:id="rId118" display="http://www.iana.org/go/rfc5487"/>
    <hyperlink ref="C132" r:id="rId119" display="http://www.iana.org/go/rfc5932"/>
    <hyperlink ref="C133" r:id="rId120" display="http://www.iana.org/go/rfc5932"/>
    <hyperlink ref="C134" r:id="rId121" display="http://www.iana.org/go/rfc5932"/>
    <hyperlink ref="C135" r:id="rId122" display="http://www.iana.org/go/rfc5932"/>
    <hyperlink ref="C136" r:id="rId123" display="http://www.iana.org/go/rfc5932"/>
    <hyperlink ref="C137" r:id="rId124" display="http://www.iana.org/go/rfc5932"/>
    <hyperlink ref="C138" r:id="rId125" display="http://www.iana.org/go/rfc5932"/>
    <hyperlink ref="C139" r:id="rId126" display="http://www.iana.org/go/rfc5932"/>
    <hyperlink ref="C140" r:id="rId127" display="http://www.iana.org/go/rfc5932"/>
    <hyperlink ref="C141" r:id="rId128" display="http://www.iana.org/go/rfc5932"/>
    <hyperlink ref="C142" r:id="rId129" display="http://www.iana.org/go/rfc5932"/>
    <hyperlink ref="C143" r:id="rId130" display="http://www.iana.org/go/rfc5932"/>
    <hyperlink ref="C144" r:id="rId131" display="http://www.iana.org/go/rfc4492"/>
    <hyperlink ref="C146" r:id="rId132" display="http://www.iana.org/go/rfc4492"/>
    <hyperlink ref="C147" r:id="rId133" display="http://www.iana.org/go/rfc4492"/>
    <hyperlink ref="C148" r:id="rId134" display="http://www.iana.org/go/rfc4492"/>
    <hyperlink ref="C149" r:id="rId135" display="http://www.iana.org/go/rfc4492"/>
    <hyperlink ref="C151" r:id="rId136" display="http://www.iana.org/go/rfc4492"/>
    <hyperlink ref="C152" r:id="rId137" display="http://www.iana.org/go/rfc4492"/>
    <hyperlink ref="C153" r:id="rId138" display="http://www.iana.org/go/rfc4492"/>
    <hyperlink ref="C154" r:id="rId139" display="http://www.iana.org/go/rfc4492"/>
    <hyperlink ref="C156" r:id="rId140" display="http://www.iana.org/go/rfc4492"/>
    <hyperlink ref="C157" r:id="rId141" display="http://www.iana.org/go/rfc4492"/>
    <hyperlink ref="C158" r:id="rId142" display="http://www.iana.org/go/rfc4492"/>
    <hyperlink ref="C159" r:id="rId143" display="http://www.iana.org/go/rfc4492"/>
    <hyperlink ref="C161" r:id="rId144" display="http://www.iana.org/go/rfc4492"/>
    <hyperlink ref="C162" r:id="rId145" display="http://www.iana.org/go/rfc4492"/>
    <hyperlink ref="C163" r:id="rId146" display="http://www.iana.org/go/rfc4492"/>
    <hyperlink ref="C164" r:id="rId147" display="http://www.iana.org/go/rfc4492"/>
    <hyperlink ref="C166" r:id="rId148" display="http://www.iana.org/go/rfc4492"/>
    <hyperlink ref="C167" r:id="rId149" display="http://www.iana.org/go/rfc4492"/>
    <hyperlink ref="C168" r:id="rId150" display="http://www.iana.org/go/rfc4492"/>
    <hyperlink ref="C169" r:id="rId151" display="http://www.iana.org/go/rfc5054"/>
    <hyperlink ref="C170" r:id="rId152" display="http://www.iana.org/go/rfc5054"/>
    <hyperlink ref="C171" r:id="rId153" display="http://www.iana.org/go/rfc5054"/>
    <hyperlink ref="C172" r:id="rId154" display="http://www.iana.org/go/rfc5054"/>
    <hyperlink ref="C173" r:id="rId155" display="http://www.iana.org/go/rfc5054"/>
    <hyperlink ref="C174" r:id="rId156" display="http://www.iana.org/go/rfc5054"/>
    <hyperlink ref="C175" r:id="rId157" display="http://www.iana.org/go/rfc5054"/>
    <hyperlink ref="C176" r:id="rId158" display="http://www.iana.org/go/rfc5054"/>
    <hyperlink ref="C177" r:id="rId159" display="http://www.iana.org/go/rfc5054"/>
    <hyperlink ref="C178" r:id="rId160" display="http://www.iana.org/go/rfc5289"/>
    <hyperlink ref="C179" r:id="rId161" display="http://www.iana.org/go/rfc5289"/>
    <hyperlink ref="C180" r:id="rId162" display="http://www.iana.org/go/rfc5289"/>
    <hyperlink ref="C181" r:id="rId163" display="http://www.iana.org/go/rfc5289"/>
    <hyperlink ref="C182" r:id="rId164" display="http://www.iana.org/go/rfc5289"/>
    <hyperlink ref="C183" r:id="rId165" display="http://www.iana.org/go/rfc5289"/>
    <hyperlink ref="C184" r:id="rId166" display="http://www.iana.org/go/rfc5289"/>
    <hyperlink ref="C185" r:id="rId167" display="http://www.iana.org/go/rfc5289"/>
    <hyperlink ref="C186" r:id="rId168" display="http://www.iana.org/go/rfc5289"/>
    <hyperlink ref="C187" r:id="rId169" display="http://www.iana.org/go/rfc5289"/>
    <hyperlink ref="C188" r:id="rId170" display="http://www.iana.org/go/rfc5289"/>
    <hyperlink ref="C189" r:id="rId171" display="http://www.iana.org/go/rfc5289"/>
    <hyperlink ref="C190" r:id="rId172" display="http://www.iana.org/go/rfc5289"/>
    <hyperlink ref="C191" r:id="rId173" display="http://www.iana.org/go/rfc5289"/>
    <hyperlink ref="C192" r:id="rId174" display="http://www.iana.org/go/rfc5289"/>
    <hyperlink ref="C193" r:id="rId175" display="http://www.iana.org/go/rfc5289"/>
    <hyperlink ref="C195" r:id="rId176" display="http://www.iana.org/go/rfc5489"/>
    <hyperlink ref="C196" r:id="rId177" display="http://www.iana.org/go/rfc5489"/>
    <hyperlink ref="C197" r:id="rId178" display="http://www.iana.org/go/rfc5489"/>
    <hyperlink ref="C198" r:id="rId179" display="http://www.iana.org/go/rfc5489"/>
    <hyperlink ref="C199" r:id="rId180" display="http://www.iana.org/go/rfc5489"/>
    <hyperlink ref="C200" r:id="rId181" display="http://www.iana.org/go/rfc5489"/>
    <hyperlink ref="C201" r:id="rId182" display="http://www.iana.org/go/rfc5489"/>
    <hyperlink ref="C202" r:id="rId183" display="http://www.iana.org/go/rfc5489"/>
    <hyperlink ref="C203" r:id="rId184" display="http://www.iana.org/go/rfc6209"/>
    <hyperlink ref="C204" r:id="rId185" display="http://www.iana.org/go/rfc6209"/>
    <hyperlink ref="C205" r:id="rId186" display="http://www.iana.org/go/rfc6209"/>
    <hyperlink ref="C206" r:id="rId187" display="http://www.iana.org/go/rfc6209"/>
    <hyperlink ref="C207" r:id="rId188" display="http://www.iana.org/go/rfc6209"/>
    <hyperlink ref="C208" r:id="rId189" display="http://www.iana.org/go/rfc6209"/>
    <hyperlink ref="C209" r:id="rId190" display="http://www.iana.org/go/rfc6209"/>
    <hyperlink ref="C210" r:id="rId191" display="http://www.iana.org/go/rfc6209"/>
    <hyperlink ref="C211" r:id="rId192" display="http://www.iana.org/go/rfc6209"/>
    <hyperlink ref="C212" r:id="rId193" display="http://www.iana.org/go/rfc6209"/>
    <hyperlink ref="C213" r:id="rId194" display="http://www.iana.org/go/rfc6209"/>
    <hyperlink ref="C214" r:id="rId195" display="http://www.iana.org/go/rfc6209"/>
    <hyperlink ref="C215" r:id="rId196" display="http://www.iana.org/go/rfc6209"/>
    <hyperlink ref="C216" r:id="rId197" display="http://www.iana.org/go/rfc6209"/>
    <hyperlink ref="C217" r:id="rId198" display="http://www.iana.org/go/rfc6209"/>
    <hyperlink ref="C218" r:id="rId199" display="http://www.iana.org/go/rfc6209"/>
    <hyperlink ref="C219" r:id="rId200" display="http://www.iana.org/go/rfc6209"/>
    <hyperlink ref="C220" r:id="rId201" display="http://www.iana.org/go/rfc6209"/>
    <hyperlink ref="C221" r:id="rId202" display="http://www.iana.org/go/rfc6209"/>
    <hyperlink ref="C222" r:id="rId203" display="http://www.iana.org/go/rfc6209"/>
    <hyperlink ref="C223" r:id="rId204" display="http://www.iana.org/go/rfc6209"/>
    <hyperlink ref="C224" r:id="rId205" display="http://www.iana.org/go/rfc6209"/>
    <hyperlink ref="C225" r:id="rId206" display="http://www.iana.org/go/rfc6209"/>
    <hyperlink ref="C226" r:id="rId207" display="http://www.iana.org/go/rfc6209"/>
    <hyperlink ref="C227" r:id="rId208" display="http://www.iana.org/go/rfc6209"/>
    <hyperlink ref="C228" r:id="rId209" display="http://www.iana.org/go/rfc6209"/>
    <hyperlink ref="C229" r:id="rId210" display="http://www.iana.org/go/rfc6209"/>
    <hyperlink ref="C230" r:id="rId211" display="http://www.iana.org/go/rfc6209"/>
    <hyperlink ref="C231" r:id="rId212" display="http://www.iana.org/go/rfc6209"/>
    <hyperlink ref="C232" r:id="rId213" display="http://www.iana.org/go/rfc6209"/>
    <hyperlink ref="C233" r:id="rId214" display="http://www.iana.org/go/rfc6209"/>
    <hyperlink ref="C234" r:id="rId215" display="http://www.iana.org/go/rfc6209"/>
    <hyperlink ref="C235" r:id="rId216" display="http://www.iana.org/go/rfc6209"/>
    <hyperlink ref="C236" r:id="rId217" display="http://www.iana.org/go/rfc6209"/>
    <hyperlink ref="C237" r:id="rId218" display="http://www.iana.org/go/rfc6209"/>
    <hyperlink ref="C238" r:id="rId219" display="http://www.iana.org/go/rfc6209"/>
    <hyperlink ref="C239" r:id="rId220" display="http://www.iana.org/go/rfc6209"/>
    <hyperlink ref="C240" r:id="rId221" display="http://www.iana.org/go/rfc6209"/>
    <hyperlink ref="C241" r:id="rId222" display="http://www.iana.org/go/rfc6209"/>
    <hyperlink ref="C242" r:id="rId223" display="http://www.iana.org/go/rfc6209"/>
    <hyperlink ref="C243" r:id="rId224" display="http://www.iana.org/go/rfc6209"/>
    <hyperlink ref="C244" r:id="rId225" display="http://www.iana.org/go/rfc6209"/>
    <hyperlink ref="C245" r:id="rId226" display="http://www.iana.org/go/rfc6209"/>
    <hyperlink ref="C246" r:id="rId227" display="http://www.iana.org/go/rfc6209"/>
    <hyperlink ref="C247" r:id="rId228" display="http://www.iana.org/go/rfc6209"/>
    <hyperlink ref="C248" r:id="rId229" display="http://www.iana.org/go/rfc6209"/>
    <hyperlink ref="C249" r:id="rId230" display="http://www.iana.org/go/rfc6209"/>
    <hyperlink ref="C250" r:id="rId231" display="http://www.iana.org/go/rfc6209"/>
    <hyperlink ref="C251" r:id="rId232" display="http://www.iana.org/go/rfc6209"/>
    <hyperlink ref="C252" r:id="rId233" display="http://www.iana.org/go/rfc6209"/>
    <hyperlink ref="C253" r:id="rId234" display="http://www.iana.org/go/rfc6209"/>
    <hyperlink ref="C254" r:id="rId235" display="http://www.iana.org/go/rfc6209"/>
    <hyperlink ref="C255" r:id="rId236" display="http://www.iana.org/go/rfc6209"/>
    <hyperlink ref="C256" r:id="rId237" display="http://www.iana.org/go/rfc6209"/>
    <hyperlink ref="C257" r:id="rId238" display="http://www.iana.org/go/rfc6367"/>
    <hyperlink ref="C258" r:id="rId239" display="http://www.iana.org/go/rfc6367"/>
    <hyperlink ref="C259" r:id="rId240" display="http://www.iana.org/go/rfc6367"/>
    <hyperlink ref="C260" r:id="rId241" display="http://www.iana.org/go/rfc6367"/>
    <hyperlink ref="C261" r:id="rId242" display="http://www.iana.org/go/rfc6367"/>
    <hyperlink ref="C262" r:id="rId243" display="http://www.iana.org/go/rfc6367"/>
    <hyperlink ref="C263" r:id="rId244" display="http://www.iana.org/go/rfc6367"/>
    <hyperlink ref="C264" r:id="rId245" display="http://www.iana.org/go/rfc6367"/>
    <hyperlink ref="C265" r:id="rId246" display="http://www.iana.org/go/rfc6367"/>
    <hyperlink ref="C266" r:id="rId247" display="http://www.iana.org/go/rfc6367"/>
    <hyperlink ref="C267" r:id="rId248" display="http://www.iana.org/go/rfc6367"/>
    <hyperlink ref="C268" r:id="rId249" display="http://www.iana.org/go/rfc6367"/>
    <hyperlink ref="C269" r:id="rId250" display="http://www.iana.org/go/rfc6367"/>
    <hyperlink ref="C270" r:id="rId251" display="http://www.iana.org/go/rfc6367"/>
    <hyperlink ref="C271" r:id="rId252" display="http://www.iana.org/go/rfc6367"/>
    <hyperlink ref="C272" r:id="rId253" display="http://www.iana.org/go/rfc6367"/>
    <hyperlink ref="C273" r:id="rId254" display="http://www.iana.org/go/rfc6367"/>
    <hyperlink ref="C274" r:id="rId255" display="http://www.iana.org/go/rfc6367"/>
    <hyperlink ref="C275" r:id="rId256" display="http://www.iana.org/go/rfc6367"/>
    <hyperlink ref="C276" r:id="rId257" display="http://www.iana.org/go/rfc6367"/>
    <hyperlink ref="C277" r:id="rId258" display="http://www.iana.org/go/rfc6367"/>
    <hyperlink ref="C278" r:id="rId259" display="http://www.iana.org/go/rfc6367"/>
    <hyperlink ref="C279" r:id="rId260" display="http://www.iana.org/go/rfc6367"/>
    <hyperlink ref="C280" r:id="rId261" display="http://www.iana.org/go/rfc6367"/>
    <hyperlink ref="C281" r:id="rId262" display="http://www.iana.org/go/rfc6367"/>
    <hyperlink ref="C282" r:id="rId263" display="http://www.iana.org/go/rfc6367"/>
    <hyperlink ref="C283" r:id="rId264" display="http://www.iana.org/go/rfc6367"/>
    <hyperlink ref="C284" r:id="rId265" display="http://www.iana.org/go/rfc6367"/>
    <hyperlink ref="C285" r:id="rId266" display="http://www.iana.org/go/rfc6367"/>
    <hyperlink ref="C286" r:id="rId267" display="http://www.iana.org/go/rfc6367"/>
    <hyperlink ref="C287" r:id="rId268" display="http://www.iana.org/go/rfc6367"/>
    <hyperlink ref="C288" r:id="rId269" display="http://www.iana.org/go/rfc6367"/>
    <hyperlink ref="C289" r:id="rId270" display="http://www.iana.org/go/rfc6367"/>
    <hyperlink ref="C290" r:id="rId271" display="http://www.iana.org/go/rfc6367"/>
    <hyperlink ref="C291" r:id="rId272" display="http://www.iana.org/go/rfc6367"/>
    <hyperlink ref="C292" r:id="rId273" display="http://www.iana.org/go/rfc6367"/>
    <hyperlink ref="C293" r:id="rId274" display="http://www.iana.org/go/rfc6367"/>
    <hyperlink ref="C294" r:id="rId275" display="http://www.iana.org/go/rfc6367"/>
    <hyperlink ref="C295" r:id="rId276" display="http://www.iana.org/go/rfc6367"/>
    <hyperlink ref="C296" r:id="rId277" display="http://www.iana.org/go/rfc6367"/>
    <hyperlink ref="C297" r:id="rId278" display="http://www.iana.org/go/rfc6367"/>
    <hyperlink ref="C298" r:id="rId279" display="http://www.iana.org/go/rfc6367"/>
    <hyperlink ref="C299" r:id="rId280" display="http://www.iana.org/go/rfc6655"/>
    <hyperlink ref="C300" r:id="rId281" display="http://www.iana.org/go/rfc6655"/>
    <hyperlink ref="C301" r:id="rId282" display="http://www.iana.org/go/rfc6655"/>
    <hyperlink ref="C302" r:id="rId283" display="http://www.iana.org/go/rfc6655"/>
    <hyperlink ref="C303" r:id="rId284" display="http://www.iana.org/go/rfc6655"/>
    <hyperlink ref="C304" r:id="rId285" display="http://www.iana.org/go/rfc6655"/>
    <hyperlink ref="C305" r:id="rId286" display="http://www.iana.org/go/rfc6655"/>
    <hyperlink ref="C306" r:id="rId287" display="http://www.iana.org/go/rfc6655"/>
    <hyperlink ref="C307" r:id="rId288" display="http://www.iana.org/go/rfc6655"/>
    <hyperlink ref="C308" r:id="rId289" display="http://www.iana.org/go/rfc6655"/>
    <hyperlink ref="C309" r:id="rId290" display="http://www.iana.org/go/rfc6655"/>
    <hyperlink ref="C310" r:id="rId291" display="http://www.iana.org/go/rfc6655"/>
    <hyperlink ref="C311" r:id="rId292" display="http://www.iana.org/go/rfc6655"/>
    <hyperlink ref="C312" r:id="rId293" display="http://www.iana.org/go/rfc6655"/>
    <hyperlink ref="C313" r:id="rId294" display="http://www.iana.org/go/rfc6655"/>
    <hyperlink ref="C314" r:id="rId295" display="http://www.iana.org/go/rfc6655"/>
    <hyperlink ref="C315" r:id="rId296" display="http://www.iana.org/go/rfc7251"/>
    <hyperlink ref="C316" r:id="rId297" display="http://www.iana.org/go/rfc7251"/>
    <hyperlink ref="C317" r:id="rId298" display="http://www.iana.org/go/rfc7251"/>
    <hyperlink ref="C318" r:id="rId299" display="http://www.iana.org/go/rfc7251"/>
    <hyperlink ref="C319" r:id="rId300" display="http://www.iana.org/go/draft-ietf-tls-chacha20-poly1305"/>
    <hyperlink ref="C320" r:id="rId301" display="http://www.iana.org/go/draft-ietf-tls-chacha20-poly1305"/>
    <hyperlink ref="C321" r:id="rId302" display="http://www.iana.org/go/draft-ietf-tls-chacha20-poly1305"/>
    <hyperlink ref="C322" r:id="rId303" display="http://www.iana.org/go/draft-ietf-tls-chacha20-poly1305"/>
    <hyperlink ref="C323" r:id="rId304" display="http://www.iana.org/go/draft-ietf-tls-chacha20-poly1305"/>
    <hyperlink ref="C324" r:id="rId305" display="http://www.iana.org/go/draft-ietf-tls-chacha20-poly1305"/>
    <hyperlink ref="C325" r:id="rId306" display="http://www.iana.org/go/draft-ietf-tls-chacha20-poly1305"/>
  </hyperlinks>
  <pageMargins left="0.7" right="0.7" top="0.75" bottom="0.75" header="0.3" footer="0.3"/>
  <pageSetup paperSize="9" orientation="portrait" horizontalDpi="300" verticalDpi="300" r:id="rId30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</dc:creator>
  <cp:lastModifiedBy>Elad</cp:lastModifiedBy>
  <dcterms:created xsi:type="dcterms:W3CDTF">2016-03-05T22:27:06Z</dcterms:created>
  <dcterms:modified xsi:type="dcterms:W3CDTF">2016-03-06T21:49:35Z</dcterms:modified>
</cp:coreProperties>
</file>