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Wurzbach\Documents\GitHub\Matternet\ee_aircraft_bmu_board_v9\V10_BMU_REV50\"/>
    </mc:Choice>
  </mc:AlternateContent>
  <xr:revisionPtr revIDLastSave="0" documentId="13_ncr:1_{0BFCE988-AA8B-45B0-B4BE-83DF977CC681}" xr6:coauthVersionLast="45" xr6:coauthVersionMax="45" xr10:uidLastSave="{00000000-0000-0000-0000-000000000000}"/>
  <bookViews>
    <workbookView xWindow="-108" yWindow="-108" windowWidth="30936" windowHeight="16920" xr2:uid="{691C0236-8973-4073-8002-989E0D409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0" i="1"/>
  <c r="D3" i="1"/>
  <c r="D4" i="1"/>
  <c r="D5" i="1"/>
  <c r="D6" i="1"/>
  <c r="D7" i="1"/>
  <c r="D8" i="1"/>
  <c r="D9" i="1"/>
  <c r="D11" i="1"/>
  <c r="D2" i="1"/>
  <c r="D12" i="1" l="1"/>
  <c r="D13" i="1" l="1"/>
  <c r="D14" i="1"/>
  <c r="D16" i="1" s="1"/>
</calcChain>
</file>

<file path=xl/sharedStrings.xml><?xml version="1.0" encoding="utf-8"?>
<sst xmlns="http://schemas.openxmlformats.org/spreadsheetml/2006/main" count="30" uniqueCount="30">
  <si>
    <t>FETs</t>
  </si>
  <si>
    <t>Fuel Gauge</t>
  </si>
  <si>
    <t>FET drivers</t>
  </si>
  <si>
    <t>MCU</t>
  </si>
  <si>
    <t>CAN Front end</t>
  </si>
  <si>
    <t>Balancer</t>
  </si>
  <si>
    <t>Power Supply</t>
  </si>
  <si>
    <t>Current Shunt</t>
  </si>
  <si>
    <t>PCB</t>
  </si>
  <si>
    <t>Item</t>
  </si>
  <si>
    <t>qty</t>
  </si>
  <si>
    <t>cost/ea</t>
  </si>
  <si>
    <t>subtotal</t>
  </si>
  <si>
    <t>Misc Parts Allowance</t>
  </si>
  <si>
    <t>Connector</t>
  </si>
  <si>
    <t>High Level Item Sub Total</t>
  </si>
  <si>
    <t>Estimated BOM</t>
  </si>
  <si>
    <t>Estimated Assembly Cost (qty = lot size)</t>
  </si>
  <si>
    <t>Estimated PCBA Cost</t>
  </si>
  <si>
    <t>BSC030N08NS5ATMA1</t>
  </si>
  <si>
    <t>BQ34Z100-G1</t>
  </si>
  <si>
    <t>BQ76200</t>
  </si>
  <si>
    <t>STM32F302R8T6</t>
  </si>
  <si>
    <t>TJA1052I</t>
  </si>
  <si>
    <t>WSL59313L000FEA</t>
  </si>
  <si>
    <t>Exepected power is 1.5kW, max power is around 2kW</t>
  </si>
  <si>
    <t>ISL94212INZ</t>
  </si>
  <si>
    <t>TBD</t>
  </si>
  <si>
    <t>ET60S-D04-3-08-D04-L-V1-S</t>
  </si>
  <si>
    <t>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</si>
</sst>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44" fontId="0" fillId="0" borderId="3" xfId="1" applyFont="1" applyBorder="1"/>
    <xf numFmtId="44" fontId="0" fillId="0" borderId="1" xfId="0" applyNumberFormat="1" applyBorder="1"/>
    <xf numFmtId="44" fontId="0" fillId="0" borderId="1" xfId="1" applyFont="1" applyBorder="1"/>
    <xf numFmtId="44" fontId="2" fillId="0" borderId="1" xfId="0" applyNumberFormat="1" applyFont="1" applyBorder="1"/>
    <xf numFmtId="0" fontId="2" fillId="0" borderId="2" xfId="0" applyFon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0" xfId="1" applyFont="1" applyBorder="1"/>
    <xf numFmtId="0" fontId="0" fillId="0" borderId="6" xfId="0" applyFill="1" applyBorder="1"/>
    <xf numFmtId="0" fontId="0" fillId="0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CF63-4937-4D56-94FA-E406757CB9A2}">
  <dimension ref="A1:E17"/>
  <sheetViews>
    <sheetView tabSelected="1" workbookViewId="0">
      <selection activeCell="E14" sqref="E14"/>
    </sheetView>
  </sheetViews>
  <sheetFormatPr defaultRowHeight="14.4" x14ac:dyDescent="0.3"/>
  <cols>
    <col min="1" max="1" width="33.44140625" bestFit="1" customWidth="1"/>
    <col min="2" max="2" width="3.5546875" bestFit="1" customWidth="1"/>
    <col min="3" max="3" width="10.109375" bestFit="1" customWidth="1"/>
    <col min="4" max="4" width="8.6640625" bestFit="1" customWidth="1"/>
    <col min="5" max="5" width="24.21875" bestFit="1" customWidth="1"/>
  </cols>
  <sheetData>
    <row r="1" spans="1:5" ht="15" thickBot="1" x14ac:dyDescent="0.35">
      <c r="A1" s="1" t="s">
        <v>9</v>
      </c>
      <c r="B1" s="9" t="s">
        <v>10</v>
      </c>
      <c r="C1" s="2" t="s">
        <v>11</v>
      </c>
      <c r="D1" s="9" t="s">
        <v>12</v>
      </c>
      <c r="E1" s="17" t="s">
        <v>29</v>
      </c>
    </row>
    <row r="2" spans="1:5" x14ac:dyDescent="0.3">
      <c r="A2" s="14" t="s">
        <v>0</v>
      </c>
      <c r="B2" s="10">
        <v>12</v>
      </c>
      <c r="C2" s="15">
        <v>1.83</v>
      </c>
      <c r="D2" s="12">
        <f>B2*C2</f>
        <v>21.96</v>
      </c>
      <c r="E2" t="s">
        <v>19</v>
      </c>
    </row>
    <row r="3" spans="1:5" x14ac:dyDescent="0.3">
      <c r="A3" s="14" t="s">
        <v>1</v>
      </c>
      <c r="B3" s="10">
        <v>1</v>
      </c>
      <c r="C3" s="15">
        <v>4.08</v>
      </c>
      <c r="D3" s="12">
        <f t="shared" ref="D3:D11" si="0">B3*C3</f>
        <v>4.08</v>
      </c>
      <c r="E3" t="s">
        <v>20</v>
      </c>
    </row>
    <row r="4" spans="1:5" x14ac:dyDescent="0.3">
      <c r="A4" s="14" t="s">
        <v>2</v>
      </c>
      <c r="B4" s="10">
        <v>2</v>
      </c>
      <c r="C4" s="15">
        <v>2.34</v>
      </c>
      <c r="D4" s="12">
        <f t="shared" si="0"/>
        <v>4.68</v>
      </c>
      <c r="E4" t="s">
        <v>21</v>
      </c>
    </row>
    <row r="5" spans="1:5" x14ac:dyDescent="0.3">
      <c r="A5" s="14" t="s">
        <v>3</v>
      </c>
      <c r="B5" s="10">
        <v>1</v>
      </c>
      <c r="C5" s="15">
        <v>4.67</v>
      </c>
      <c r="D5" s="12">
        <f t="shared" si="0"/>
        <v>4.67</v>
      </c>
      <c r="E5" t="s">
        <v>22</v>
      </c>
    </row>
    <row r="6" spans="1:5" x14ac:dyDescent="0.3">
      <c r="A6" s="14" t="s">
        <v>4</v>
      </c>
      <c r="B6" s="10">
        <v>1</v>
      </c>
      <c r="C6" s="15">
        <v>3.1</v>
      </c>
      <c r="D6" s="12">
        <f t="shared" si="0"/>
        <v>3.1</v>
      </c>
      <c r="E6" t="s">
        <v>23</v>
      </c>
    </row>
    <row r="7" spans="1:5" x14ac:dyDescent="0.3">
      <c r="A7" s="14" t="s">
        <v>5</v>
      </c>
      <c r="B7" s="10">
        <v>1</v>
      </c>
      <c r="C7" s="15">
        <v>11.53</v>
      </c>
      <c r="D7" s="12">
        <f t="shared" si="0"/>
        <v>11.53</v>
      </c>
      <c r="E7" t="s">
        <v>26</v>
      </c>
    </row>
    <row r="8" spans="1:5" x14ac:dyDescent="0.3">
      <c r="A8" s="14" t="s">
        <v>6</v>
      </c>
      <c r="B8" s="10">
        <v>2</v>
      </c>
      <c r="C8" s="15">
        <v>11</v>
      </c>
      <c r="D8" s="12">
        <f t="shared" si="0"/>
        <v>22</v>
      </c>
      <c r="E8" t="s">
        <v>27</v>
      </c>
    </row>
    <row r="9" spans="1:5" x14ac:dyDescent="0.3">
      <c r="A9" s="14" t="s">
        <v>7</v>
      </c>
      <c r="B9" s="10">
        <v>3</v>
      </c>
      <c r="C9" s="15">
        <v>2.2799999999999998</v>
      </c>
      <c r="D9" s="12">
        <f t="shared" si="0"/>
        <v>6.84</v>
      </c>
      <c r="E9" t="s">
        <v>24</v>
      </c>
    </row>
    <row r="10" spans="1:5" x14ac:dyDescent="0.3">
      <c r="A10" s="14" t="s">
        <v>14</v>
      </c>
      <c r="B10" s="10">
        <v>1</v>
      </c>
      <c r="C10" s="15">
        <v>8.82</v>
      </c>
      <c r="D10" s="12">
        <f t="shared" si="0"/>
        <v>8.82</v>
      </c>
      <c r="E10" t="s">
        <v>28</v>
      </c>
    </row>
    <row r="11" spans="1:5" ht="15" thickBot="1" x14ac:dyDescent="0.35">
      <c r="A11" s="14" t="s">
        <v>8</v>
      </c>
      <c r="B11" s="11">
        <v>1</v>
      </c>
      <c r="C11" s="15">
        <v>130</v>
      </c>
      <c r="D11" s="13">
        <f t="shared" si="0"/>
        <v>130</v>
      </c>
    </row>
    <row r="12" spans="1:5" ht="15" thickBot="1" x14ac:dyDescent="0.35">
      <c r="A12" s="8" t="s">
        <v>15</v>
      </c>
      <c r="B12" s="2"/>
      <c r="C12" s="2"/>
      <c r="D12" s="7">
        <f>SUM(D2:D11)</f>
        <v>217.68</v>
      </c>
    </row>
    <row r="13" spans="1:5" ht="15" thickBot="1" x14ac:dyDescent="0.35">
      <c r="A13" s="1" t="s">
        <v>13</v>
      </c>
      <c r="B13" s="2"/>
      <c r="C13" s="3">
        <v>0.3</v>
      </c>
      <c r="D13" s="5">
        <f>D12*C13</f>
        <v>65.304000000000002</v>
      </c>
    </row>
    <row r="14" spans="1:5" ht="15" thickBot="1" x14ac:dyDescent="0.35">
      <c r="A14" s="8" t="s">
        <v>16</v>
      </c>
      <c r="B14" s="2"/>
      <c r="C14" s="2"/>
      <c r="D14" s="7">
        <f>SUM(D12:D13)</f>
        <v>282.98400000000004</v>
      </c>
    </row>
    <row r="15" spans="1:5" ht="15" thickBot="1" x14ac:dyDescent="0.35">
      <c r="A15" s="1" t="s">
        <v>17</v>
      </c>
      <c r="B15" s="9">
        <v>25</v>
      </c>
      <c r="C15" s="4">
        <f>900+330+120</f>
        <v>1350</v>
      </c>
      <c r="D15" s="6">
        <f>C15/B15</f>
        <v>54</v>
      </c>
    </row>
    <row r="16" spans="1:5" ht="15" thickBot="1" x14ac:dyDescent="0.35">
      <c r="A16" s="8" t="s">
        <v>18</v>
      </c>
      <c r="B16" s="2"/>
      <c r="C16" s="2"/>
      <c r="D16" s="7">
        <f>SUM(D15,D14)</f>
        <v>336.98400000000004</v>
      </c>
    </row>
    <row r="17" spans="1:1" x14ac:dyDescent="0.3">
      <c r="A17" s="16" t="s">
        <v>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Wurzbach</dc:creator>
  <cp:lastModifiedBy>Jeff Wurzbach</cp:lastModifiedBy>
  <dcterms:created xsi:type="dcterms:W3CDTF">2020-06-03T20:34:03Z</dcterms:created>
  <dcterms:modified xsi:type="dcterms:W3CDTF">2020-06-10T22:15:13Z</dcterms:modified>
</cp:coreProperties>
</file>