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200-4ev" sheetId="4" r:id="rId1"/>
    <sheet name="1200-8ev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5" l="1"/>
  <c r="E27" i="5" l="1"/>
  <c r="E28" i="5" s="1"/>
  <c r="H38" i="5" s="1"/>
  <c r="D27" i="5"/>
  <c r="D28" i="5" s="1"/>
  <c r="C27" i="5"/>
  <c r="C28" i="5" s="1"/>
  <c r="B27" i="5"/>
  <c r="B28" i="5" s="1"/>
  <c r="B27" i="4"/>
  <c r="B28" i="4" s="1"/>
  <c r="E27" i="4"/>
  <c r="E28" i="4" s="1"/>
  <c r="D27" i="4"/>
  <c r="D28" i="4" s="1"/>
  <c r="C27" i="4"/>
  <c r="C28" i="4" s="1"/>
  <c r="C29" i="4" l="1"/>
  <c r="I36" i="4" s="1"/>
  <c r="H36" i="4"/>
  <c r="D29" i="4"/>
  <c r="I37" i="4" s="1"/>
  <c r="H37" i="4"/>
  <c r="E29" i="4"/>
  <c r="I38" i="4" s="1"/>
  <c r="H38" i="4"/>
  <c r="B29" i="4"/>
  <c r="I35" i="4" s="1"/>
  <c r="H35" i="4"/>
  <c r="D29" i="5"/>
  <c r="I37" i="5" s="1"/>
  <c r="H37" i="5"/>
  <c r="E29" i="5"/>
  <c r="I38" i="5" s="1"/>
  <c r="H36" i="5"/>
  <c r="C29" i="5"/>
  <c r="B29" i="5"/>
  <c r="I35" i="5" s="1"/>
  <c r="H35" i="5"/>
  <c r="E30" i="5"/>
  <c r="E35" i="5" s="1"/>
  <c r="E36" i="5" s="1"/>
  <c r="E37" i="5" s="1"/>
  <c r="B30" i="4"/>
  <c r="B34" i="4" s="1"/>
  <c r="B35" i="4" s="1"/>
  <c r="B36" i="4" s="1"/>
  <c r="B31" i="4"/>
  <c r="B32" i="4" s="1"/>
  <c r="J35" i="4" s="1"/>
  <c r="D30" i="4"/>
  <c r="D34" i="4" s="1"/>
  <c r="D35" i="4" s="1"/>
  <c r="D36" i="4" s="1"/>
  <c r="C31" i="4" l="1"/>
  <c r="C32" i="4" s="1"/>
  <c r="J36" i="4" s="1"/>
  <c r="C30" i="4"/>
  <c r="C34" i="4" s="1"/>
  <c r="C35" i="4" s="1"/>
  <c r="C36" i="4" s="1"/>
  <c r="D31" i="5"/>
  <c r="D32" i="5" s="1"/>
  <c r="J37" i="5" s="1"/>
  <c r="B30" i="5"/>
  <c r="B35" i="5" s="1"/>
  <c r="B36" i="5" s="1"/>
  <c r="B37" i="5" s="1"/>
  <c r="D30" i="5"/>
  <c r="D35" i="5" s="1"/>
  <c r="D36" i="5" s="1"/>
  <c r="D37" i="5" s="1"/>
  <c r="E31" i="5"/>
  <c r="E32" i="5" s="1"/>
  <c r="J38" i="5" s="1"/>
  <c r="E30" i="4"/>
  <c r="E34" i="4" s="1"/>
  <c r="E35" i="4" s="1"/>
  <c r="E36" i="4" s="1"/>
  <c r="E31" i="4"/>
  <c r="E32" i="4" s="1"/>
  <c r="J38" i="4" s="1"/>
  <c r="D31" i="4"/>
  <c r="D32" i="4" s="1"/>
  <c r="J37" i="4" s="1"/>
  <c r="C30" i="5"/>
  <c r="C35" i="5" s="1"/>
  <c r="C36" i="5" s="1"/>
  <c r="C37" i="5" s="1"/>
  <c r="C31" i="5"/>
  <c r="C32" i="5" s="1"/>
  <c r="J36" i="5" s="1"/>
  <c r="B31" i="5"/>
  <c r="B32" i="5" s="1"/>
  <c r="J35" i="5" s="1"/>
</calcChain>
</file>

<file path=xl/sharedStrings.xml><?xml version="1.0" encoding="utf-8"?>
<sst xmlns="http://schemas.openxmlformats.org/spreadsheetml/2006/main" count="48" uniqueCount="25">
  <si>
    <t>Base</t>
  </si>
  <si>
    <t>Stochastic</t>
  </si>
  <si>
    <t>EV + PV</t>
  </si>
  <si>
    <t>F_eqa</t>
  </si>
  <si>
    <t>Tot F_aa</t>
  </si>
  <si>
    <t>LOL%</t>
  </si>
  <si>
    <t>EffAge</t>
  </si>
  <si>
    <t xml:space="preserve">EV </t>
  </si>
  <si>
    <t>Loss of Hours</t>
  </si>
  <si>
    <t>Loss of Days</t>
  </si>
  <si>
    <t>A4</t>
  </si>
  <si>
    <t>B4</t>
  </si>
  <si>
    <t>C4</t>
  </si>
  <si>
    <t>A8</t>
  </si>
  <si>
    <t>B8</t>
  </si>
  <si>
    <t>C8</t>
  </si>
  <si>
    <t>EV</t>
  </si>
  <si>
    <t>EV+PV</t>
  </si>
  <si>
    <t>%</t>
  </si>
  <si>
    <t>Loss of Life</t>
  </si>
  <si>
    <t>Days</t>
  </si>
  <si>
    <t>Random</t>
  </si>
  <si>
    <t>Study Case</t>
  </si>
  <si>
    <r>
      <rPr>
        <b/>
        <sz val="12"/>
        <color theme="1"/>
        <rFont val="Times New Roman"/>
        <family val="1"/>
      </rPr>
      <t>F</t>
    </r>
    <r>
      <rPr>
        <b/>
        <sz val="9"/>
        <color theme="1"/>
        <rFont val="Times New Roman"/>
        <family val="1"/>
      </rPr>
      <t>eqa</t>
    </r>
  </si>
  <si>
    <t>EV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</si>
</sst>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0" fontId="0" fillId="0" borderId="0" xfId="1" applyNumberFormat="1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9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3" fillId="0" borderId="3" xfId="0" applyFont="1" applyBorder="1"/>
    <xf numFmtId="164" fontId="3" fillId="0" borderId="3" xfId="0" applyNumberFormat="1" applyFont="1" applyBorder="1"/>
    <xf numFmtId="10" fontId="3" fillId="0" borderId="3" xfId="0" applyNumberFormat="1" applyFont="1" applyBorder="1"/>
    <xf numFmtId="2" fontId="3" fillId="0" borderId="3" xfId="0" applyNumberFormat="1" applyFont="1" applyBorder="1"/>
    <xf numFmtId="0" fontId="3" fillId="0" borderId="4" xfId="0" applyFont="1" applyBorder="1"/>
    <xf numFmtId="164" fontId="3" fillId="0" borderId="4" xfId="0" applyNumberFormat="1" applyFont="1" applyBorder="1"/>
    <xf numFmtId="10" fontId="3" fillId="0" borderId="4" xfId="0" applyNumberFormat="1" applyFont="1" applyBorder="1"/>
    <xf numFmtId="2" fontId="3" fillId="0" borderId="4" xfId="0" applyNumberFormat="1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165" fontId="3" fillId="0" borderId="3" xfId="0" applyNumberFormat="1" applyFont="1" applyBorder="1"/>
    <xf numFmtId="165" fontId="3" fillId="0" borderId="4" xfId="0" applyNumberFormat="1" applyFont="1" applyBorder="1"/>
    <xf numFmtId="9" fontId="3" fillId="0" borderId="3" xfId="1" applyFont="1" applyBorder="1"/>
    <xf numFmtId="9" fontId="3" fillId="0" borderId="4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29404828777"/>
          <c:y val="5.0925925925925923E-2"/>
          <c:w val="0.80640368540789853"/>
          <c:h val="0.629905220180810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'1200-4ev'!$B$2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tx1">
                  <a:alpha val="3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'1200-4ev'!$A$3:$A$26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'1200-4ev'!$B$3:$B$26</c:f>
              <c:numCache>
                <c:formatCode>0.0000</c:formatCode>
                <c:ptCount val="24"/>
                <c:pt idx="0">
                  <c:v>0</c:v>
                </c:pt>
                <c:pt idx="1">
                  <c:v>8.7701670288333389E-4</c:v>
                </c:pt>
                <c:pt idx="2">
                  <c:v>7.8816865073057284E-4</c:v>
                </c:pt>
                <c:pt idx="3">
                  <c:v>7.2212960121408563E-4</c:v>
                </c:pt>
                <c:pt idx="4">
                  <c:v>7.0589602855079684E-4</c:v>
                </c:pt>
                <c:pt idx="5">
                  <c:v>7.5198781098314215E-4</c:v>
                </c:pt>
                <c:pt idx="6">
                  <c:v>1.0333903938993581E-3</c:v>
                </c:pt>
                <c:pt idx="7">
                  <c:v>1.5198046931821068E-3</c:v>
                </c:pt>
                <c:pt idx="8">
                  <c:v>2.2396883173586464E-3</c:v>
                </c:pt>
                <c:pt idx="9">
                  <c:v>2.8495287158367094E-3</c:v>
                </c:pt>
                <c:pt idx="10">
                  <c:v>3.6049192248806096E-3</c:v>
                </c:pt>
                <c:pt idx="11">
                  <c:v>4.6191437425311069E-3</c:v>
                </c:pt>
                <c:pt idx="12">
                  <c:v>6.3447077704363109E-3</c:v>
                </c:pt>
                <c:pt idx="13">
                  <c:v>8.1663515318707892E-3</c:v>
                </c:pt>
                <c:pt idx="14">
                  <c:v>1.0871665337080038E-2</c:v>
                </c:pt>
                <c:pt idx="15">
                  <c:v>1.386957299893943E-2</c:v>
                </c:pt>
                <c:pt idx="16">
                  <c:v>1.58559468311802E-2</c:v>
                </c:pt>
                <c:pt idx="17">
                  <c:v>1.8677436428960636E-2</c:v>
                </c:pt>
                <c:pt idx="18">
                  <c:v>1.8919302081746078E-2</c:v>
                </c:pt>
                <c:pt idx="19">
                  <c:v>1.6759355481174021E-2</c:v>
                </c:pt>
                <c:pt idx="20">
                  <c:v>1.6035022972697533E-2</c:v>
                </c:pt>
                <c:pt idx="21">
                  <c:v>1.5642989290983303E-2</c:v>
                </c:pt>
                <c:pt idx="22">
                  <c:v>1.3819155625264206E-2</c:v>
                </c:pt>
                <c:pt idx="23">
                  <c:v>9.893958968378521E-3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AE-48CD-ABE9-6DBEA3990E8E}"/>
            </c:ext>
          </c:extLst>
        </c:ser>
        <c:ser>
          <c:idx val="1"/>
          <c:order val="1"/>
          <c:tx>
            <c:strRef>
              <c:f>'1200-4ev'!$C$2</c:f>
              <c:strCache>
                <c:ptCount val="1"/>
                <c:pt idx="0">
                  <c:v>EV </c:v>
                </c:pt>
              </c:strCache>
            </c:strRef>
          </c:tx>
          <c:spPr>
            <a:ln w="19050" cap="rnd">
              <a:solidFill>
                <a:schemeClr val="tx1">
                  <a:alpha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'1200-4ev'!$A$3:$A$26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'1200-4ev'!$C$3:$C$26</c:f>
              <c:numCache>
                <c:formatCode>0.0000</c:formatCode>
                <c:ptCount val="24"/>
                <c:pt idx="0">
                  <c:v>0</c:v>
                </c:pt>
                <c:pt idx="1">
                  <c:v>2.372385326430481E-3</c:v>
                </c:pt>
                <c:pt idx="2">
                  <c:v>3.4706031837445465E-3</c:v>
                </c:pt>
                <c:pt idx="3">
                  <c:v>3.7357245280324773E-3</c:v>
                </c:pt>
                <c:pt idx="4">
                  <c:v>3.4465191575806004E-3</c:v>
                </c:pt>
                <c:pt idx="5">
                  <c:v>3.5086962450479021E-3</c:v>
                </c:pt>
                <c:pt idx="6">
                  <c:v>4.3252946082513863E-3</c:v>
                </c:pt>
                <c:pt idx="7">
                  <c:v>5.9726345707429877E-3</c:v>
                </c:pt>
                <c:pt idx="8">
                  <c:v>8.1706221310319446E-3</c:v>
                </c:pt>
                <c:pt idx="9">
                  <c:v>1.078683842021105E-2</c:v>
                </c:pt>
                <c:pt idx="10">
                  <c:v>1.3957536403401647E-2</c:v>
                </c:pt>
                <c:pt idx="11">
                  <c:v>2.0693992287968515E-2</c:v>
                </c:pt>
                <c:pt idx="12">
                  <c:v>3.4116752095105306E-2</c:v>
                </c:pt>
                <c:pt idx="13">
                  <c:v>5.4066814804792029E-2</c:v>
                </c:pt>
                <c:pt idx="14">
                  <c:v>9.6862091891821572E-2</c:v>
                </c:pt>
                <c:pt idx="15">
                  <c:v>0.15154987807760803</c:v>
                </c:pt>
                <c:pt idx="16">
                  <c:v>0.27883130342181922</c:v>
                </c:pt>
                <c:pt idx="17">
                  <c:v>0.64096737705394358</c:v>
                </c:pt>
                <c:pt idx="18">
                  <c:v>1.4242259441310841</c:v>
                </c:pt>
                <c:pt idx="19">
                  <c:v>2.8698059755895722</c:v>
                </c:pt>
                <c:pt idx="20">
                  <c:v>4.9059064436897888</c:v>
                </c:pt>
                <c:pt idx="21">
                  <c:v>8.1534978380836893</c:v>
                </c:pt>
                <c:pt idx="22">
                  <c:v>10.387898198212728</c:v>
                </c:pt>
                <c:pt idx="23">
                  <c:v>8.9818853212843521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AE-48CD-ABE9-6DBEA3990E8E}"/>
            </c:ext>
          </c:extLst>
        </c:ser>
        <c:ser>
          <c:idx val="2"/>
          <c:order val="2"/>
          <c:tx>
            <c:strRef>
              <c:f>'1200-4ev'!$D$2</c:f>
              <c:strCache>
                <c:ptCount val="1"/>
                <c:pt idx="0">
                  <c:v>EV + PV</c:v>
                </c:pt>
              </c:strCache>
            </c:strRef>
          </c:tx>
          <c:spPr>
            <a:ln w="19050" cap="rnd">
              <a:solidFill>
                <a:schemeClr val="tx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'1200-4ev'!$A$3:$A$26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'1200-4ev'!$D$3:$D$26</c:f>
              <c:numCache>
                <c:formatCode>0.0000</c:formatCode>
                <c:ptCount val="24"/>
                <c:pt idx="0">
                  <c:v>0</c:v>
                </c:pt>
                <c:pt idx="1">
                  <c:v>2.4191405962443783E-3</c:v>
                </c:pt>
                <c:pt idx="2">
                  <c:v>3.380198560408621E-3</c:v>
                </c:pt>
                <c:pt idx="3">
                  <c:v>3.5544528816110685E-3</c:v>
                </c:pt>
                <c:pt idx="4">
                  <c:v>3.4567921670392355E-3</c:v>
                </c:pt>
                <c:pt idx="5">
                  <c:v>3.6010608378889311E-3</c:v>
                </c:pt>
                <c:pt idx="6">
                  <c:v>4.113862137817087E-3</c:v>
                </c:pt>
                <c:pt idx="7">
                  <c:v>4.9399783962686353E-3</c:v>
                </c:pt>
                <c:pt idx="8">
                  <c:v>5.7951357596455911E-3</c:v>
                </c:pt>
                <c:pt idx="9">
                  <c:v>5.9512066984927512E-3</c:v>
                </c:pt>
                <c:pt idx="10">
                  <c:v>5.90525967610586E-3</c:v>
                </c:pt>
                <c:pt idx="11">
                  <c:v>6.1075900147123819E-3</c:v>
                </c:pt>
                <c:pt idx="12">
                  <c:v>6.6147901646581601E-3</c:v>
                </c:pt>
                <c:pt idx="13">
                  <c:v>7.7905569501123643E-3</c:v>
                </c:pt>
                <c:pt idx="14">
                  <c:v>9.4833331497475859E-3</c:v>
                </c:pt>
                <c:pt idx="15">
                  <c:v>1.2196440184632253E-2</c:v>
                </c:pt>
                <c:pt idx="16">
                  <c:v>2.1244221775677117E-2</c:v>
                </c:pt>
                <c:pt idx="17">
                  <c:v>5.0259853659286605E-2</c:v>
                </c:pt>
                <c:pt idx="18">
                  <c:v>0.1329923584359991</c:v>
                </c:pt>
                <c:pt idx="19">
                  <c:v>0.41872368728339227</c:v>
                </c:pt>
                <c:pt idx="20">
                  <c:v>1.0254244364981244</c:v>
                </c:pt>
                <c:pt idx="21">
                  <c:v>2.2499763674126299</c:v>
                </c:pt>
                <c:pt idx="22">
                  <c:v>3.6973888595665314</c:v>
                </c:pt>
                <c:pt idx="23">
                  <c:v>3.8569563951670847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AE-48CD-ABE9-6DBEA3990E8E}"/>
            </c:ext>
          </c:extLst>
        </c:ser>
        <c:ser>
          <c:idx val="3"/>
          <c:order val="3"/>
          <c:tx>
            <c:strRef>
              <c:f>'1200-4ev'!$E$2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'1200-4ev'!$A$3:$A$26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'1200-4ev'!$E$3:$E$26</c:f>
              <c:numCache>
                <c:formatCode>0.0000</c:formatCode>
                <c:ptCount val="24"/>
                <c:pt idx="0">
                  <c:v>0</c:v>
                </c:pt>
                <c:pt idx="1">
                  <c:v>2.3430891972779219E-3</c:v>
                </c:pt>
                <c:pt idx="2">
                  <c:v>3.2559796975205001E-3</c:v>
                </c:pt>
                <c:pt idx="3">
                  <c:v>3.5014449573883273E-3</c:v>
                </c:pt>
                <c:pt idx="4">
                  <c:v>3.4554202875338503E-3</c:v>
                </c:pt>
                <c:pt idx="5">
                  <c:v>3.4838616150549401E-3</c:v>
                </c:pt>
                <c:pt idx="6">
                  <c:v>4.0099339966338764E-3</c:v>
                </c:pt>
                <c:pt idx="7">
                  <c:v>4.9016767572660101E-3</c:v>
                </c:pt>
                <c:pt idx="8">
                  <c:v>5.868532599201351E-3</c:v>
                </c:pt>
                <c:pt idx="9">
                  <c:v>5.9843681647942766E-3</c:v>
                </c:pt>
                <c:pt idx="10">
                  <c:v>5.9630617888778324E-3</c:v>
                </c:pt>
                <c:pt idx="11">
                  <c:v>6.0338168839604604E-3</c:v>
                </c:pt>
                <c:pt idx="12">
                  <c:v>6.580268202025388E-3</c:v>
                </c:pt>
                <c:pt idx="13">
                  <c:v>7.9786139746824136E-3</c:v>
                </c:pt>
                <c:pt idx="14">
                  <c:v>9.79435694016457E-3</c:v>
                </c:pt>
                <c:pt idx="15">
                  <c:v>1.28798801503391E-2</c:v>
                </c:pt>
                <c:pt idx="16">
                  <c:v>1.9953094098832842E-2</c:v>
                </c:pt>
                <c:pt idx="17">
                  <c:v>5.347391568902507E-2</c:v>
                </c:pt>
                <c:pt idx="18">
                  <c:v>0.15185826764567417</c:v>
                </c:pt>
                <c:pt idx="19">
                  <c:v>0.44258526423537708</c:v>
                </c:pt>
                <c:pt idx="20">
                  <c:v>1.1006865670907502</c:v>
                </c:pt>
                <c:pt idx="21">
                  <c:v>2.4088001893275734</c:v>
                </c:pt>
                <c:pt idx="22">
                  <c:v>3.7525931635917984</c:v>
                </c:pt>
                <c:pt idx="23">
                  <c:v>3.8395307568580122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AE-48CD-ABE9-6DBEA3990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478424"/>
        <c:axId val="328487608"/>
      </c:scatterChart>
      <c:valAx>
        <c:axId val="328478424"/>
        <c:scaling>
          <c:orientation val="minMax"/>
          <c:max val="2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Hour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8487608"/>
        <c:crosses val="autoZero"/>
        <c:crossBetween val="midCat"/>
        <c:majorUnit val="2"/>
      </c:valAx>
      <c:valAx>
        <c:axId val="32848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</a:t>
                </a:r>
                <a:r>
                  <a:rPr lang="en-US" sz="700"/>
                  <a:t>aa</a:t>
                </a:r>
                <a:endParaRPr lang="en-US" sz="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84784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04596266042232"/>
          <c:y val="5.0925925925925923E-2"/>
          <c:w val="0.75065183770848531"/>
          <c:h val="0.629905220180810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'1200-8ev'!$B$2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tx1">
                  <a:alpha val="3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'1200-8ev'!$A$3:$A$26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'1200-8ev'!$B$3:$B$26</c:f>
              <c:numCache>
                <c:formatCode>0.0000</c:formatCode>
                <c:ptCount val="24"/>
                <c:pt idx="0">
                  <c:v>0</c:v>
                </c:pt>
                <c:pt idx="1">
                  <c:v>8.7701670288333389E-4</c:v>
                </c:pt>
                <c:pt idx="2">
                  <c:v>7.8816865073057284E-4</c:v>
                </c:pt>
                <c:pt idx="3">
                  <c:v>7.2212960121408563E-4</c:v>
                </c:pt>
                <c:pt idx="4">
                  <c:v>7.0589602855079684E-4</c:v>
                </c:pt>
                <c:pt idx="5">
                  <c:v>7.5198781098314215E-4</c:v>
                </c:pt>
                <c:pt idx="6">
                  <c:v>1.0333903938993581E-3</c:v>
                </c:pt>
                <c:pt idx="7">
                  <c:v>1.5198046931821068E-3</c:v>
                </c:pt>
                <c:pt idx="8">
                  <c:v>2.2396883173586464E-3</c:v>
                </c:pt>
                <c:pt idx="9">
                  <c:v>2.8495287158367094E-3</c:v>
                </c:pt>
                <c:pt idx="10">
                  <c:v>3.6049192248806096E-3</c:v>
                </c:pt>
                <c:pt idx="11">
                  <c:v>4.6191437425311069E-3</c:v>
                </c:pt>
                <c:pt idx="12">
                  <c:v>6.3447077704363109E-3</c:v>
                </c:pt>
                <c:pt idx="13">
                  <c:v>8.1663515318707892E-3</c:v>
                </c:pt>
                <c:pt idx="14">
                  <c:v>1.0871665337080038E-2</c:v>
                </c:pt>
                <c:pt idx="15">
                  <c:v>1.386957299893943E-2</c:v>
                </c:pt>
                <c:pt idx="16">
                  <c:v>1.58559468311802E-2</c:v>
                </c:pt>
                <c:pt idx="17">
                  <c:v>1.8677436428960636E-2</c:v>
                </c:pt>
                <c:pt idx="18">
                  <c:v>1.8919302081746078E-2</c:v>
                </c:pt>
                <c:pt idx="19">
                  <c:v>1.6759355481174021E-2</c:v>
                </c:pt>
                <c:pt idx="20">
                  <c:v>1.6035022972697533E-2</c:v>
                </c:pt>
                <c:pt idx="21">
                  <c:v>1.5642989290983303E-2</c:v>
                </c:pt>
                <c:pt idx="22">
                  <c:v>1.3819155625264206E-2</c:v>
                </c:pt>
                <c:pt idx="23">
                  <c:v>9.893958968378521E-3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95-452C-B7E5-18D9A1CD3E5D}"/>
            </c:ext>
          </c:extLst>
        </c:ser>
        <c:ser>
          <c:idx val="1"/>
          <c:order val="1"/>
          <c:tx>
            <c:strRef>
              <c:f>'1200-8ev'!$C$2</c:f>
              <c:strCache>
                <c:ptCount val="1"/>
                <c:pt idx="0">
                  <c:v>EV </c:v>
                </c:pt>
              </c:strCache>
            </c:strRef>
          </c:tx>
          <c:spPr>
            <a:ln w="19050" cap="rnd">
              <a:solidFill>
                <a:schemeClr val="tx1">
                  <a:alpha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'1200-8ev'!$A$3:$A$26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'1200-8ev'!$C$3:$C$26</c:f>
              <c:numCache>
                <c:formatCode>0.0000</c:formatCode>
                <c:ptCount val="24"/>
                <c:pt idx="0">
                  <c:v>0</c:v>
                </c:pt>
                <c:pt idx="1">
                  <c:v>2.1781571981165256E-2</c:v>
                </c:pt>
                <c:pt idx="2">
                  <c:v>6.1964573727068713E-2</c:v>
                </c:pt>
                <c:pt idx="3">
                  <c:v>7.5579239276537383E-2</c:v>
                </c:pt>
                <c:pt idx="4">
                  <c:v>5.9726993118353784E-2</c:v>
                </c:pt>
                <c:pt idx="5">
                  <c:v>4.5566066162194011E-2</c:v>
                </c:pt>
                <c:pt idx="6">
                  <c:v>3.9828317279791643E-2</c:v>
                </c:pt>
                <c:pt idx="7">
                  <c:v>4.4003470404673083E-2</c:v>
                </c:pt>
                <c:pt idx="8">
                  <c:v>5.3177429365564105E-2</c:v>
                </c:pt>
                <c:pt idx="9">
                  <c:v>6.6802625549243488E-2</c:v>
                </c:pt>
                <c:pt idx="10">
                  <c:v>0.10194681547606724</c:v>
                </c:pt>
                <c:pt idx="11">
                  <c:v>0.1670354004486071</c:v>
                </c:pt>
                <c:pt idx="12">
                  <c:v>0.28599944037896391</c:v>
                </c:pt>
                <c:pt idx="13">
                  <c:v>0.67837022810874781</c:v>
                </c:pt>
                <c:pt idx="14">
                  <c:v>1.2769547763193443</c:v>
                </c:pt>
                <c:pt idx="15">
                  <c:v>3.120346538408997</c:v>
                </c:pt>
                <c:pt idx="16">
                  <c:v>10.388542243835147</c:v>
                </c:pt>
                <c:pt idx="17">
                  <c:v>49.515536220788917</c:v>
                </c:pt>
                <c:pt idx="18">
                  <c:v>228.21029141506079</c:v>
                </c:pt>
                <c:pt idx="19">
                  <c:v>1067.8229903733625</c:v>
                </c:pt>
                <c:pt idx="20">
                  <c:v>3753.5281170432322</c:v>
                </c:pt>
                <c:pt idx="21">
                  <c:v>10052.835139213752</c:v>
                </c:pt>
                <c:pt idx="22">
                  <c:v>18446.60184096139</c:v>
                </c:pt>
                <c:pt idx="23">
                  <c:v>20709.775880768822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95-452C-B7E5-18D9A1CD3E5D}"/>
            </c:ext>
          </c:extLst>
        </c:ser>
        <c:ser>
          <c:idx val="2"/>
          <c:order val="2"/>
          <c:tx>
            <c:strRef>
              <c:f>'1200-8ev'!$D$2</c:f>
              <c:strCache>
                <c:ptCount val="1"/>
                <c:pt idx="0">
                  <c:v>EV + PV</c:v>
                </c:pt>
              </c:strCache>
            </c:strRef>
          </c:tx>
          <c:spPr>
            <a:ln w="19050" cap="rnd">
              <a:solidFill>
                <a:schemeClr val="tx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'1200-8ev'!$A$3:$A$26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'1200-8ev'!$D$3:$D$26</c:f>
              <c:numCache>
                <c:formatCode>0.0000</c:formatCode>
                <c:ptCount val="24"/>
                <c:pt idx="0">
                  <c:v>0</c:v>
                </c:pt>
                <c:pt idx="1">
                  <c:v>2.1581591315422245E-2</c:v>
                </c:pt>
                <c:pt idx="2">
                  <c:v>7.3731837959437108E-2</c:v>
                </c:pt>
                <c:pt idx="3">
                  <c:v>8.0110195412666285E-2</c:v>
                </c:pt>
                <c:pt idx="4">
                  <c:v>6.3392905112836198E-2</c:v>
                </c:pt>
                <c:pt idx="5">
                  <c:v>4.5506956572885379E-2</c:v>
                </c:pt>
                <c:pt idx="6">
                  <c:v>3.7051744542419905E-2</c:v>
                </c:pt>
                <c:pt idx="7">
                  <c:v>3.1490487377492653E-2</c:v>
                </c:pt>
                <c:pt idx="8">
                  <c:v>2.8849422405966323E-2</c:v>
                </c:pt>
                <c:pt idx="9">
                  <c:v>2.5437470250134934E-2</c:v>
                </c:pt>
                <c:pt idx="10">
                  <c:v>2.0361941263810284E-2</c:v>
                </c:pt>
                <c:pt idx="11">
                  <c:v>1.8242565098566019E-2</c:v>
                </c:pt>
                <c:pt idx="12">
                  <c:v>1.7098560185122669E-2</c:v>
                </c:pt>
                <c:pt idx="13">
                  <c:v>1.8907644312909189E-2</c:v>
                </c:pt>
                <c:pt idx="14">
                  <c:v>1.9797577791412026E-2</c:v>
                </c:pt>
                <c:pt idx="15">
                  <c:v>2.690328645520473E-2</c:v>
                </c:pt>
                <c:pt idx="16">
                  <c:v>7.4574152727181819E-2</c:v>
                </c:pt>
                <c:pt idx="17">
                  <c:v>0.46336881962377835</c:v>
                </c:pt>
                <c:pt idx="18">
                  <c:v>5.4905452095874496</c:v>
                </c:pt>
                <c:pt idx="19">
                  <c:v>57.854795933124066</c:v>
                </c:pt>
                <c:pt idx="20">
                  <c:v>426.6786304833243</c:v>
                </c:pt>
                <c:pt idx="21">
                  <c:v>1997.9700471026051</c:v>
                </c:pt>
                <c:pt idx="22">
                  <c:v>5252.2886793634752</c:v>
                </c:pt>
                <c:pt idx="23">
                  <c:v>7338.959682269443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95-452C-B7E5-18D9A1CD3E5D}"/>
            </c:ext>
          </c:extLst>
        </c:ser>
        <c:ser>
          <c:idx val="3"/>
          <c:order val="3"/>
          <c:tx>
            <c:strRef>
              <c:f>'1200-8ev'!$E$2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'1200-8ev'!$A$3:$A$26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'1200-8ev'!$E$3:$E$26</c:f>
              <c:numCache>
                <c:formatCode>0.0000</c:formatCode>
                <c:ptCount val="24"/>
                <c:pt idx="0">
                  <c:v>0</c:v>
                </c:pt>
                <c:pt idx="1">
                  <c:v>2.4053744437219273E-2</c:v>
                </c:pt>
                <c:pt idx="2">
                  <c:v>8.1897248778194376E-2</c:v>
                </c:pt>
                <c:pt idx="3">
                  <c:v>9.466002050937769E-2</c:v>
                </c:pt>
                <c:pt idx="4">
                  <c:v>7.1080426866589733E-2</c:v>
                </c:pt>
                <c:pt idx="5">
                  <c:v>4.9744344513524892E-2</c:v>
                </c:pt>
                <c:pt idx="6">
                  <c:v>4.0631913703303449E-2</c:v>
                </c:pt>
                <c:pt idx="7">
                  <c:v>3.4378219943275008E-2</c:v>
                </c:pt>
                <c:pt idx="8">
                  <c:v>3.2211439487779464E-2</c:v>
                </c:pt>
                <c:pt idx="9">
                  <c:v>2.6164413920351091E-2</c:v>
                </c:pt>
                <c:pt idx="10">
                  <c:v>2.2054783171756302E-2</c:v>
                </c:pt>
                <c:pt idx="11">
                  <c:v>1.8875037897191714E-2</c:v>
                </c:pt>
                <c:pt idx="12">
                  <c:v>1.7152664204281819E-2</c:v>
                </c:pt>
                <c:pt idx="13">
                  <c:v>1.9951793120542426E-2</c:v>
                </c:pt>
                <c:pt idx="14">
                  <c:v>2.0724479745043184E-2</c:v>
                </c:pt>
                <c:pt idx="15">
                  <c:v>2.9208472818214766E-2</c:v>
                </c:pt>
                <c:pt idx="16">
                  <c:v>6.8663114247794588E-2</c:v>
                </c:pt>
                <c:pt idx="17">
                  <c:v>0.44187541063475017</c:v>
                </c:pt>
                <c:pt idx="18">
                  <c:v>5.3024314243744621</c:v>
                </c:pt>
                <c:pt idx="19">
                  <c:v>52.979486497164586</c:v>
                </c:pt>
                <c:pt idx="20">
                  <c:v>415.20965314034703</c:v>
                </c:pt>
                <c:pt idx="21">
                  <c:v>1956.1458201712137</c:v>
                </c:pt>
                <c:pt idx="22">
                  <c:v>5172.949503976095</c:v>
                </c:pt>
                <c:pt idx="23">
                  <c:v>7265.4574939306003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95-452C-B7E5-18D9A1CD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478424"/>
        <c:axId val="328487608"/>
      </c:scatterChart>
      <c:valAx>
        <c:axId val="328478424"/>
        <c:scaling>
          <c:orientation val="minMax"/>
          <c:max val="2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Hour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8487608"/>
        <c:crosses val="autoZero"/>
        <c:crossBetween val="midCat"/>
        <c:majorUnit val="2"/>
      </c:valAx>
      <c:valAx>
        <c:axId val="32848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</a:t>
                </a:r>
                <a:r>
                  <a:rPr lang="en-US" sz="700"/>
                  <a:t>aa</a:t>
                </a:r>
                <a:endParaRPr lang="en-US" sz="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84784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103187</xdr:colOff>
      <xdr:row>4</xdr:row>
      <xdr:rowOff>49213</xdr:rowOff>
    </xdr:from>
    <xdr:to>
      <xdr:col>12</xdr:col>
      <xdr:colOff>28177</xdr:colOff>
      <xdr:row>18</xdr:row>
      <xdr:rowOff>125413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2F6DA6-40C1-4277-87C9-B060F4B3C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103186</xdr:colOff>
      <xdr:row>4</xdr:row>
      <xdr:rowOff>49213</xdr:rowOff>
    </xdr:from>
    <xdr:to>
      <xdr:col>12</xdr:col>
      <xdr:colOff>91155</xdr:colOff>
      <xdr:row>18</xdr:row>
      <xdr:rowOff>125413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A0843-0264-45CD-A620-544C47BC8C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85" zoomScaleNormal="85" workbookViewId="0">
      <selection activeCell="D3" sqref="D3:D26"/>
    </sheetView>
  </sheetViews>
  <sheetFormatPr defaultRowHeight="15" x14ac:dyDescent="0.25"/>
  <cols>
    <col min="1" max="1" width="12.5703125" bestFit="1" customWidth="1"/>
    <col min="7" max="7" width="11.42578125" bestFit="1" customWidth="1"/>
  </cols>
  <sheetData>
    <row r="1" spans="1:5" x14ac:dyDescent="0.25">
      <c r="B1" s="8">
        <v>0</v>
      </c>
      <c r="C1" s="8" t="s">
        <v>10</v>
      </c>
      <c r="D1" s="8" t="s">
        <v>11</v>
      </c>
      <c r="E1" s="8" t="s">
        <v>12</v>
      </c>
    </row>
    <row r="2" spans="1:5" x14ac:dyDescent="0.25">
      <c r="B2" s="1" t="s">
        <v>0</v>
      </c>
      <c r="C2" s="1" t="s">
        <v>7</v>
      </c>
      <c r="D2" s="1" t="s">
        <v>2</v>
      </c>
      <c r="E2" s="1" t="s">
        <v>21</v>
      </c>
    </row>
    <row r="3" spans="1:5" x14ac:dyDescent="0.25">
      <c r="A3">
        <v>0</v>
      </c>
      <c r="B3" s="3">
        <v>0</v>
      </c>
      <c r="C3" s="3">
        <v>0</v>
      </c>
      <c r="D3" s="3">
        <v>0</v>
      </c>
      <c r="E3" s="3">
        <v>0</v>
      </c>
    </row>
    <row r="4" spans="1:5" x14ac:dyDescent="0.25">
      <c r="A4">
        <v>1</v>
      </c>
      <c r="B4" s="3">
        <v>8.7701670288333389E-4</v>
      </c>
      <c r="C4" s="3">
        <v>2.372385326430481E-3</v>
      </c>
      <c r="D4" s="3">
        <v>2.4191405962443783E-3</v>
      </c>
      <c r="E4" s="3">
        <v>2.3430891972779219E-3</v>
      </c>
    </row>
    <row r="5" spans="1:5" x14ac:dyDescent="0.25">
      <c r="A5">
        <v>2</v>
      </c>
      <c r="B5" s="3">
        <v>7.8816865073057284E-4</v>
      </c>
      <c r="C5" s="3">
        <v>3.4706031837445465E-3</v>
      </c>
      <c r="D5" s="3">
        <v>3.380198560408621E-3</v>
      </c>
      <c r="E5" s="3">
        <v>3.2559796975205001E-3</v>
      </c>
    </row>
    <row r="6" spans="1:5" x14ac:dyDescent="0.25">
      <c r="A6">
        <v>3</v>
      </c>
      <c r="B6" s="3">
        <v>7.2212960121408563E-4</v>
      </c>
      <c r="C6" s="3">
        <v>3.7357245280324773E-3</v>
      </c>
      <c r="D6" s="3">
        <v>3.5544528816110685E-3</v>
      </c>
      <c r="E6" s="3">
        <v>3.5014449573883273E-3</v>
      </c>
    </row>
    <row r="7" spans="1:5" x14ac:dyDescent="0.25">
      <c r="A7">
        <v>4</v>
      </c>
      <c r="B7" s="3">
        <v>7.0589602855079684E-4</v>
      </c>
      <c r="C7" s="3">
        <v>3.4465191575806004E-3</v>
      </c>
      <c r="D7" s="3">
        <v>3.4567921670392355E-3</v>
      </c>
      <c r="E7" s="3">
        <v>3.4554202875338503E-3</v>
      </c>
    </row>
    <row r="8" spans="1:5" x14ac:dyDescent="0.25">
      <c r="A8">
        <v>5</v>
      </c>
      <c r="B8" s="3">
        <v>7.5198781098314215E-4</v>
      </c>
      <c r="C8" s="3">
        <v>3.5086962450479021E-3</v>
      </c>
      <c r="D8" s="3">
        <v>3.6010608378889311E-3</v>
      </c>
      <c r="E8" s="3">
        <v>3.4838616150549401E-3</v>
      </c>
    </row>
    <row r="9" spans="1:5" x14ac:dyDescent="0.25">
      <c r="A9">
        <v>6</v>
      </c>
      <c r="B9" s="3">
        <v>1.0333903938993581E-3</v>
      </c>
      <c r="C9" s="3">
        <v>4.3252946082513863E-3</v>
      </c>
      <c r="D9" s="3">
        <v>4.113862137817087E-3</v>
      </c>
      <c r="E9" s="3">
        <v>4.0099339966338764E-3</v>
      </c>
    </row>
    <row r="10" spans="1:5" x14ac:dyDescent="0.25">
      <c r="A10">
        <v>7</v>
      </c>
      <c r="B10" s="3">
        <v>1.5198046931821068E-3</v>
      </c>
      <c r="C10" s="3">
        <v>5.9726345707429877E-3</v>
      </c>
      <c r="D10" s="3">
        <v>4.9399783962686353E-3</v>
      </c>
      <c r="E10" s="3">
        <v>4.9016767572660101E-3</v>
      </c>
    </row>
    <row r="11" spans="1:5" x14ac:dyDescent="0.25">
      <c r="A11">
        <v>8</v>
      </c>
      <c r="B11" s="3">
        <v>2.2396883173586464E-3</v>
      </c>
      <c r="C11" s="3">
        <v>8.1706221310319446E-3</v>
      </c>
      <c r="D11" s="3">
        <v>5.7951357596455911E-3</v>
      </c>
      <c r="E11" s="3">
        <v>5.868532599201351E-3</v>
      </c>
    </row>
    <row r="12" spans="1:5" x14ac:dyDescent="0.25">
      <c r="A12">
        <v>9</v>
      </c>
      <c r="B12" s="3">
        <v>2.8495287158367094E-3</v>
      </c>
      <c r="C12" s="3">
        <v>1.078683842021105E-2</v>
      </c>
      <c r="D12" s="3">
        <v>5.9512066984927512E-3</v>
      </c>
      <c r="E12" s="3">
        <v>5.9843681647942766E-3</v>
      </c>
    </row>
    <row r="13" spans="1:5" x14ac:dyDescent="0.25">
      <c r="A13">
        <v>10</v>
      </c>
      <c r="B13" s="3">
        <v>3.6049192248806096E-3</v>
      </c>
      <c r="C13" s="3">
        <v>1.3957536403401647E-2</v>
      </c>
      <c r="D13" s="3">
        <v>5.90525967610586E-3</v>
      </c>
      <c r="E13" s="3">
        <v>5.9630617888778324E-3</v>
      </c>
    </row>
    <row r="14" spans="1:5" x14ac:dyDescent="0.25">
      <c r="A14">
        <v>11</v>
      </c>
      <c r="B14" s="3">
        <v>4.6191437425311069E-3</v>
      </c>
      <c r="C14" s="3">
        <v>2.0693992287968515E-2</v>
      </c>
      <c r="D14" s="3">
        <v>6.1075900147123819E-3</v>
      </c>
      <c r="E14" s="3">
        <v>6.0338168839604604E-3</v>
      </c>
    </row>
    <row r="15" spans="1:5" x14ac:dyDescent="0.25">
      <c r="A15">
        <v>12</v>
      </c>
      <c r="B15" s="3">
        <v>6.3447077704363109E-3</v>
      </c>
      <c r="C15" s="3">
        <v>3.4116752095105306E-2</v>
      </c>
      <c r="D15" s="3">
        <v>6.6147901646581601E-3</v>
      </c>
      <c r="E15" s="3">
        <v>6.580268202025388E-3</v>
      </c>
    </row>
    <row r="16" spans="1:5" x14ac:dyDescent="0.25">
      <c r="A16">
        <v>13</v>
      </c>
      <c r="B16" s="3">
        <v>8.1663515318707892E-3</v>
      </c>
      <c r="C16" s="3">
        <v>5.4066814804792029E-2</v>
      </c>
      <c r="D16" s="3">
        <v>7.7905569501123643E-3</v>
      </c>
      <c r="E16" s="3">
        <v>7.9786139746824136E-3</v>
      </c>
    </row>
    <row r="17" spans="1:12" x14ac:dyDescent="0.25">
      <c r="A17">
        <v>14</v>
      </c>
      <c r="B17" s="3">
        <v>1.0871665337080038E-2</v>
      </c>
      <c r="C17" s="3">
        <v>9.6862091891821572E-2</v>
      </c>
      <c r="D17" s="3">
        <v>9.4833331497475859E-3</v>
      </c>
      <c r="E17" s="3">
        <v>9.79435694016457E-3</v>
      </c>
    </row>
    <row r="18" spans="1:12" x14ac:dyDescent="0.25">
      <c r="A18">
        <v>15</v>
      </c>
      <c r="B18" s="3">
        <v>1.386957299893943E-2</v>
      </c>
      <c r="C18" s="3">
        <v>0.15154987807760803</v>
      </c>
      <c r="D18" s="3">
        <v>1.2196440184632253E-2</v>
      </c>
      <c r="E18" s="3">
        <v>1.28798801503391E-2</v>
      </c>
    </row>
    <row r="19" spans="1:12" x14ac:dyDescent="0.25">
      <c r="A19">
        <v>16</v>
      </c>
      <c r="B19" s="3">
        <v>1.58559468311802E-2</v>
      </c>
      <c r="C19" s="3">
        <v>0.27883130342181922</v>
      </c>
      <c r="D19" s="3">
        <v>2.1244221775677117E-2</v>
      </c>
      <c r="E19" s="3">
        <v>1.9953094098832842E-2</v>
      </c>
    </row>
    <row r="20" spans="1:12" x14ac:dyDescent="0.25">
      <c r="A20">
        <v>17</v>
      </c>
      <c r="B20" s="3">
        <v>1.8677436428960636E-2</v>
      </c>
      <c r="C20" s="3">
        <v>0.64096737705394358</v>
      </c>
      <c r="D20" s="3">
        <v>5.0259853659286605E-2</v>
      </c>
      <c r="E20" s="3">
        <v>5.347391568902507E-2</v>
      </c>
    </row>
    <row r="21" spans="1:12" x14ac:dyDescent="0.25">
      <c r="A21">
        <v>18</v>
      </c>
      <c r="B21" s="3">
        <v>1.8919302081746078E-2</v>
      </c>
      <c r="C21" s="3">
        <v>1.4242259441310841</v>
      </c>
      <c r="D21" s="3">
        <v>0.1329923584359991</v>
      </c>
      <c r="E21" s="3">
        <v>0.15185826764567417</v>
      </c>
    </row>
    <row r="22" spans="1:12" x14ac:dyDescent="0.25">
      <c r="A22">
        <v>19</v>
      </c>
      <c r="B22" s="3">
        <v>1.6759355481174021E-2</v>
      </c>
      <c r="C22" s="3">
        <v>2.8698059755895722</v>
      </c>
      <c r="D22" s="3">
        <v>0.41872368728339227</v>
      </c>
      <c r="E22" s="3">
        <v>0.44258526423537708</v>
      </c>
    </row>
    <row r="23" spans="1:12" x14ac:dyDescent="0.25">
      <c r="A23">
        <v>20</v>
      </c>
      <c r="B23" s="3">
        <v>1.6035022972697533E-2</v>
      </c>
      <c r="C23" s="3">
        <v>4.9059064436897888</v>
      </c>
      <c r="D23" s="3">
        <v>1.0254244364981244</v>
      </c>
      <c r="E23" s="3">
        <v>1.1006865670907502</v>
      </c>
    </row>
    <row r="24" spans="1:12" x14ac:dyDescent="0.25">
      <c r="A24">
        <v>21</v>
      </c>
      <c r="B24" s="3">
        <v>1.5642989290983303E-2</v>
      </c>
      <c r="C24" s="3">
        <v>8.1534978380836893</v>
      </c>
      <c r="D24" s="3">
        <v>2.2499763674126299</v>
      </c>
      <c r="E24" s="3">
        <v>2.4088001893275734</v>
      </c>
    </row>
    <row r="25" spans="1:12" x14ac:dyDescent="0.25">
      <c r="A25">
        <v>22</v>
      </c>
      <c r="B25" s="3">
        <v>1.3819155625264206E-2</v>
      </c>
      <c r="C25" s="3">
        <v>10.387898198212728</v>
      </c>
      <c r="D25" s="3">
        <v>3.6973888595665314</v>
      </c>
      <c r="E25" s="3">
        <v>3.7525931635917984</v>
      </c>
    </row>
    <row r="26" spans="1:12" x14ac:dyDescent="0.25">
      <c r="A26" s="4">
        <v>23</v>
      </c>
      <c r="B26" s="5">
        <v>9.893958968378521E-3</v>
      </c>
      <c r="C26" s="5">
        <v>8.9818853212843521</v>
      </c>
      <c r="D26" s="5">
        <v>3.8569563951670847</v>
      </c>
      <c r="E26" s="5">
        <v>3.8395307568580122</v>
      </c>
    </row>
    <row r="27" spans="1:12" x14ac:dyDescent="0.25">
      <c r="A27" s="1" t="s">
        <v>4</v>
      </c>
      <c r="B27" s="3">
        <f>SUM(B3:B26)</f>
        <v>0.18456713920076151</v>
      </c>
      <c r="C27" s="3">
        <f>SUM(C3:C26)</f>
        <v>38.060054785198744</v>
      </c>
      <c r="D27" s="3">
        <f t="shared" ref="D27:E27" si="0">SUM(D3:D26)</f>
        <v>11.538275977974111</v>
      </c>
      <c r="E27" s="3">
        <f t="shared" si="0"/>
        <v>11.855515523749764</v>
      </c>
      <c r="H27" t="s">
        <v>4</v>
      </c>
      <c r="I27">
        <v>0.27423038981570547</v>
      </c>
      <c r="J27">
        <v>12.789729762547713</v>
      </c>
      <c r="K27">
        <v>3.9478182004545346</v>
      </c>
      <c r="L27">
        <v>4.0567037937015114</v>
      </c>
    </row>
    <row r="28" spans="1:12" x14ac:dyDescent="0.25">
      <c r="A28" s="1" t="s">
        <v>3</v>
      </c>
      <c r="B28" s="3">
        <f>B27/24</f>
        <v>7.6902974666983965E-3</v>
      </c>
      <c r="C28" s="3">
        <f t="shared" ref="C28:E28" si="1">C27/24</f>
        <v>1.5858356160499476</v>
      </c>
      <c r="D28" s="3">
        <f t="shared" si="1"/>
        <v>0.48076149908225463</v>
      </c>
      <c r="E28" s="3">
        <f t="shared" si="1"/>
        <v>0.49397981348957348</v>
      </c>
      <c r="H28" t="s">
        <v>3</v>
      </c>
      <c r="I28">
        <v>1.1426266242321062E-2</v>
      </c>
      <c r="J28">
        <v>0.53290540677282139</v>
      </c>
      <c r="K28">
        <v>0.16449242501893893</v>
      </c>
      <c r="L28">
        <v>0.16902932473756296</v>
      </c>
    </row>
    <row r="29" spans="1:12" x14ac:dyDescent="0.25">
      <c r="A29" s="1" t="s">
        <v>5</v>
      </c>
      <c r="B29" s="2">
        <f>(B28*24*100)/180000</f>
        <v>1.0253729955597861E-4</v>
      </c>
      <c r="C29" s="2">
        <f t="shared" ref="C29:E29" si="2">(C28*24*100)/180000</f>
        <v>2.1144474880665971E-2</v>
      </c>
      <c r="D29" s="2">
        <f t="shared" si="2"/>
        <v>6.4101533210967282E-3</v>
      </c>
      <c r="E29" s="2">
        <f t="shared" si="2"/>
        <v>6.5863975131943133E-3</v>
      </c>
      <c r="H29" t="s">
        <v>5</v>
      </c>
      <c r="I29">
        <v>1.5235021656428082E-4</v>
      </c>
      <c r="J29">
        <v>7.1054054236376184E-3</v>
      </c>
      <c r="K29">
        <v>2.1932323335858523E-3</v>
      </c>
      <c r="L29">
        <v>2.2537243298341729E-3</v>
      </c>
    </row>
    <row r="30" spans="1:12" x14ac:dyDescent="0.25">
      <c r="A30" s="1" t="s">
        <v>6</v>
      </c>
      <c r="B30" s="2">
        <f>1-B29</f>
        <v>0.999897462700444</v>
      </c>
      <c r="C30" s="2">
        <f t="shared" ref="C30:E30" si="3">1-C29</f>
        <v>0.97885552511933405</v>
      </c>
      <c r="D30" s="2">
        <f t="shared" si="3"/>
        <v>0.99358984667890327</v>
      </c>
      <c r="E30" s="2">
        <f t="shared" si="3"/>
        <v>0.99341360248680566</v>
      </c>
      <c r="H30" t="s">
        <v>6</v>
      </c>
      <c r="I30">
        <v>0.99984764978343577</v>
      </c>
      <c r="J30">
        <v>0.99289459457636242</v>
      </c>
      <c r="K30">
        <v>0.99780676766641418</v>
      </c>
      <c r="L30">
        <v>0.99774627567016583</v>
      </c>
    </row>
    <row r="31" spans="1:12" x14ac:dyDescent="0.25">
      <c r="A31" s="1" t="s">
        <v>8</v>
      </c>
      <c r="B31" s="7">
        <f>B29*180000</f>
        <v>18.456713920076151</v>
      </c>
      <c r="C31" s="7">
        <f t="shared" ref="C31:E31" si="4">C29*180000</f>
        <v>3806.0054785198745</v>
      </c>
      <c r="D31" s="7">
        <f t="shared" si="4"/>
        <v>1153.827597797411</v>
      </c>
      <c r="E31" s="7">
        <f t="shared" si="4"/>
        <v>1185.5515523749764</v>
      </c>
    </row>
    <row r="32" spans="1:12" x14ac:dyDescent="0.25">
      <c r="A32" s="1" t="s">
        <v>9</v>
      </c>
      <c r="B32" s="7">
        <f>B31/24</f>
        <v>0.76902974666983959</v>
      </c>
      <c r="C32" s="7">
        <f t="shared" ref="C32:E32" si="5">C31/24</f>
        <v>158.58356160499477</v>
      </c>
      <c r="D32" s="7">
        <f t="shared" si="5"/>
        <v>48.07614990822546</v>
      </c>
      <c r="E32" s="7">
        <f t="shared" si="5"/>
        <v>49.397981348957352</v>
      </c>
    </row>
    <row r="33" spans="2:10" x14ac:dyDescent="0.25">
      <c r="G33" s="9"/>
      <c r="H33" s="9"/>
      <c r="I33" s="20" t="s">
        <v>19</v>
      </c>
      <c r="J33" s="20"/>
    </row>
    <row r="34" spans="2:10" ht="16.5" thickBot="1" x14ac:dyDescent="0.3">
      <c r="B34">
        <f>B30*180000</f>
        <v>179981.54328607992</v>
      </c>
      <c r="C34">
        <f>C30*180000</f>
        <v>176193.99452148014</v>
      </c>
      <c r="D34">
        <f>D30*180000</f>
        <v>178846.17240220259</v>
      </c>
      <c r="E34">
        <f>E30*180000</f>
        <v>178814.44844762501</v>
      </c>
      <c r="G34" s="18" t="s">
        <v>22</v>
      </c>
      <c r="H34" s="19" t="s">
        <v>23</v>
      </c>
      <c r="I34" s="18" t="s">
        <v>18</v>
      </c>
      <c r="J34" s="18" t="s">
        <v>20</v>
      </c>
    </row>
    <row r="35" spans="2:10" x14ac:dyDescent="0.25">
      <c r="B35">
        <f>180000-B34</f>
        <v>18.456713920080801</v>
      </c>
      <c r="C35">
        <f t="shared" ref="C35:E35" si="6">180000-C34</f>
        <v>3806.005478519859</v>
      </c>
      <c r="D35">
        <f t="shared" si="6"/>
        <v>1153.8275977974117</v>
      </c>
      <c r="E35">
        <f t="shared" si="6"/>
        <v>1185.5515523749928</v>
      </c>
      <c r="G35" s="10" t="s">
        <v>0</v>
      </c>
      <c r="H35" s="11">
        <f>B28</f>
        <v>7.6902974666983965E-3</v>
      </c>
      <c r="I35" s="12">
        <f>B29</f>
        <v>1.0253729955597861E-4</v>
      </c>
      <c r="J35" s="13">
        <f>B32</f>
        <v>0.76902974666983959</v>
      </c>
    </row>
    <row r="36" spans="2:10" x14ac:dyDescent="0.25">
      <c r="B36">
        <f>B35/24</f>
        <v>0.76902974667003343</v>
      </c>
      <c r="C36">
        <f t="shared" ref="C36:E36" si="7">C35/24</f>
        <v>158.58356160499412</v>
      </c>
      <c r="D36">
        <f t="shared" si="7"/>
        <v>48.076149908225489</v>
      </c>
      <c r="E36">
        <f t="shared" si="7"/>
        <v>49.397981348958034</v>
      </c>
      <c r="G36" s="14" t="s">
        <v>16</v>
      </c>
      <c r="H36" s="15">
        <f>C28</f>
        <v>1.5858356160499476</v>
      </c>
      <c r="I36" s="16">
        <f>C29</f>
        <v>2.1144474880665971E-2</v>
      </c>
      <c r="J36" s="17">
        <f>C32</f>
        <v>158.58356160499477</v>
      </c>
    </row>
    <row r="37" spans="2:10" x14ac:dyDescent="0.25">
      <c r="G37" s="14" t="s">
        <v>17</v>
      </c>
      <c r="H37" s="15">
        <f>D28</f>
        <v>0.48076149908225463</v>
      </c>
      <c r="I37" s="16">
        <f>D29</f>
        <v>6.4101533210967282E-3</v>
      </c>
      <c r="J37" s="17">
        <f>D32</f>
        <v>48.07614990822546</v>
      </c>
    </row>
    <row r="38" spans="2:10" x14ac:dyDescent="0.25">
      <c r="G38" s="14" t="s">
        <v>1</v>
      </c>
      <c r="H38" s="15">
        <f>E28</f>
        <v>0.49397981348957348</v>
      </c>
      <c r="I38" s="16">
        <f>E29</f>
        <v>6.5863975131943133E-3</v>
      </c>
      <c r="J38" s="17">
        <f>E32</f>
        <v>49.397981348957352</v>
      </c>
    </row>
  </sheetData>
  <mergeCells count="1">
    <mergeCell ref="I33:J33"/>
  </mergeCells>
  <conditionalFormatting sqref="B3:E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C10" zoomScale="115" zoomScaleNormal="115" workbookViewId="0">
      <selection activeCell="G37" sqref="G37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3" width="12.7109375" bestFit="1" customWidth="1"/>
    <col min="4" max="5" width="11.5703125" bestFit="1" customWidth="1"/>
    <col min="7" max="7" width="12.28515625" customWidth="1"/>
  </cols>
  <sheetData>
    <row r="1" spans="1:5" x14ac:dyDescent="0.25">
      <c r="B1" s="8">
        <v>0</v>
      </c>
      <c r="C1" s="8" t="s">
        <v>13</v>
      </c>
      <c r="D1" s="8" t="s">
        <v>14</v>
      </c>
      <c r="E1" s="8" t="s">
        <v>15</v>
      </c>
    </row>
    <row r="2" spans="1:5" x14ac:dyDescent="0.25">
      <c r="B2" s="1" t="s">
        <v>0</v>
      </c>
      <c r="C2" s="1" t="s">
        <v>7</v>
      </c>
      <c r="D2" s="1" t="s">
        <v>2</v>
      </c>
      <c r="E2" s="1" t="s">
        <v>21</v>
      </c>
    </row>
    <row r="3" spans="1:5" x14ac:dyDescent="0.25">
      <c r="A3">
        <v>0</v>
      </c>
      <c r="B3" s="3">
        <v>0</v>
      </c>
      <c r="C3" s="3">
        <v>0</v>
      </c>
      <c r="D3" s="3">
        <v>0</v>
      </c>
      <c r="E3" s="3">
        <v>0</v>
      </c>
    </row>
    <row r="4" spans="1:5" x14ac:dyDescent="0.25">
      <c r="A4">
        <v>1</v>
      </c>
      <c r="B4" s="3">
        <v>8.7701670288333389E-4</v>
      </c>
      <c r="C4" s="3">
        <v>2.1781571981165256E-2</v>
      </c>
      <c r="D4" s="3">
        <v>2.1581591315422245E-2</v>
      </c>
      <c r="E4" s="3">
        <v>2.4053744437219273E-2</v>
      </c>
    </row>
    <row r="5" spans="1:5" x14ac:dyDescent="0.25">
      <c r="A5">
        <v>2</v>
      </c>
      <c r="B5" s="3">
        <v>7.8816865073057284E-4</v>
      </c>
      <c r="C5" s="3">
        <v>6.1964573727068713E-2</v>
      </c>
      <c r="D5" s="3">
        <v>7.3731837959437108E-2</v>
      </c>
      <c r="E5" s="3">
        <v>8.1897248778194376E-2</v>
      </c>
    </row>
    <row r="6" spans="1:5" x14ac:dyDescent="0.25">
      <c r="A6">
        <v>3</v>
      </c>
      <c r="B6" s="3">
        <v>7.2212960121408563E-4</v>
      </c>
      <c r="C6" s="3">
        <v>7.5579239276537383E-2</v>
      </c>
      <c r="D6" s="3">
        <v>8.0110195412666285E-2</v>
      </c>
      <c r="E6" s="3">
        <v>9.466002050937769E-2</v>
      </c>
    </row>
    <row r="7" spans="1:5" x14ac:dyDescent="0.25">
      <c r="A7">
        <v>4</v>
      </c>
      <c r="B7" s="3">
        <v>7.0589602855079684E-4</v>
      </c>
      <c r="C7" s="3">
        <v>5.9726993118353784E-2</v>
      </c>
      <c r="D7" s="3">
        <v>6.3392905112836198E-2</v>
      </c>
      <c r="E7" s="3">
        <v>7.1080426866589733E-2</v>
      </c>
    </row>
    <row r="8" spans="1:5" x14ac:dyDescent="0.25">
      <c r="A8">
        <v>5</v>
      </c>
      <c r="B8" s="3">
        <v>7.5198781098314215E-4</v>
      </c>
      <c r="C8" s="3">
        <v>4.5566066162194011E-2</v>
      </c>
      <c r="D8" s="3">
        <v>4.5506956572885379E-2</v>
      </c>
      <c r="E8" s="3">
        <v>4.9744344513524892E-2</v>
      </c>
    </row>
    <row r="9" spans="1:5" x14ac:dyDescent="0.25">
      <c r="A9">
        <v>6</v>
      </c>
      <c r="B9" s="3">
        <v>1.0333903938993581E-3</v>
      </c>
      <c r="C9" s="3">
        <v>3.9828317279791643E-2</v>
      </c>
      <c r="D9" s="3">
        <v>3.7051744542419905E-2</v>
      </c>
      <c r="E9" s="3">
        <v>4.0631913703303449E-2</v>
      </c>
    </row>
    <row r="10" spans="1:5" x14ac:dyDescent="0.25">
      <c r="A10">
        <v>7</v>
      </c>
      <c r="B10" s="3">
        <v>1.5198046931821068E-3</v>
      </c>
      <c r="C10" s="3">
        <v>4.4003470404673083E-2</v>
      </c>
      <c r="D10" s="3">
        <v>3.1490487377492653E-2</v>
      </c>
      <c r="E10" s="3">
        <v>3.4378219943275008E-2</v>
      </c>
    </row>
    <row r="11" spans="1:5" x14ac:dyDescent="0.25">
      <c r="A11">
        <v>8</v>
      </c>
      <c r="B11" s="3">
        <v>2.2396883173586464E-3</v>
      </c>
      <c r="C11" s="3">
        <v>5.3177429365564105E-2</v>
      </c>
      <c r="D11" s="3">
        <v>2.8849422405966323E-2</v>
      </c>
      <c r="E11" s="3">
        <v>3.2211439487779464E-2</v>
      </c>
    </row>
    <row r="12" spans="1:5" x14ac:dyDescent="0.25">
      <c r="A12">
        <v>9</v>
      </c>
      <c r="B12" s="3">
        <v>2.8495287158367094E-3</v>
      </c>
      <c r="C12" s="3">
        <v>6.6802625549243488E-2</v>
      </c>
      <c r="D12" s="3">
        <v>2.5437470250134934E-2</v>
      </c>
      <c r="E12" s="3">
        <v>2.6164413920351091E-2</v>
      </c>
    </row>
    <row r="13" spans="1:5" x14ac:dyDescent="0.25">
      <c r="A13">
        <v>10</v>
      </c>
      <c r="B13" s="3">
        <v>3.6049192248806096E-3</v>
      </c>
      <c r="C13" s="3">
        <v>0.10194681547606724</v>
      </c>
      <c r="D13" s="3">
        <v>2.0361941263810284E-2</v>
      </c>
      <c r="E13" s="3">
        <v>2.2054783171756302E-2</v>
      </c>
    </row>
    <row r="14" spans="1:5" x14ac:dyDescent="0.25">
      <c r="A14">
        <v>11</v>
      </c>
      <c r="B14" s="3">
        <v>4.6191437425311069E-3</v>
      </c>
      <c r="C14" s="3">
        <v>0.1670354004486071</v>
      </c>
      <c r="D14" s="3">
        <v>1.8242565098566019E-2</v>
      </c>
      <c r="E14" s="3">
        <v>1.8875037897191714E-2</v>
      </c>
    </row>
    <row r="15" spans="1:5" x14ac:dyDescent="0.25">
      <c r="A15">
        <v>12</v>
      </c>
      <c r="B15" s="3">
        <v>6.3447077704363109E-3</v>
      </c>
      <c r="C15" s="3">
        <v>0.28599944037896391</v>
      </c>
      <c r="D15" s="3">
        <v>1.7098560185122669E-2</v>
      </c>
      <c r="E15" s="3">
        <v>1.7152664204281819E-2</v>
      </c>
    </row>
    <row r="16" spans="1:5" x14ac:dyDescent="0.25">
      <c r="A16">
        <v>13</v>
      </c>
      <c r="B16" s="3">
        <v>8.1663515318707892E-3</v>
      </c>
      <c r="C16" s="3">
        <v>0.67837022810874781</v>
      </c>
      <c r="D16" s="3">
        <v>1.8907644312909189E-2</v>
      </c>
      <c r="E16" s="3">
        <v>1.9951793120542426E-2</v>
      </c>
    </row>
    <row r="17" spans="1:12" x14ac:dyDescent="0.25">
      <c r="A17">
        <v>14</v>
      </c>
      <c r="B17" s="3">
        <v>1.0871665337080038E-2</v>
      </c>
      <c r="C17" s="3">
        <v>1.2769547763193443</v>
      </c>
      <c r="D17" s="3">
        <v>1.9797577791412026E-2</v>
      </c>
      <c r="E17" s="3">
        <v>2.0724479745043184E-2</v>
      </c>
    </row>
    <row r="18" spans="1:12" x14ac:dyDescent="0.25">
      <c r="A18">
        <v>15</v>
      </c>
      <c r="B18" s="3">
        <v>1.386957299893943E-2</v>
      </c>
      <c r="C18" s="3">
        <v>3.120346538408997</v>
      </c>
      <c r="D18" s="3">
        <v>2.690328645520473E-2</v>
      </c>
      <c r="E18" s="3">
        <v>2.9208472818214766E-2</v>
      </c>
    </row>
    <row r="19" spans="1:12" x14ac:dyDescent="0.25">
      <c r="A19">
        <v>16</v>
      </c>
      <c r="B19" s="3">
        <v>1.58559468311802E-2</v>
      </c>
      <c r="C19" s="3">
        <v>10.388542243835147</v>
      </c>
      <c r="D19" s="3">
        <v>7.4574152727181819E-2</v>
      </c>
      <c r="E19" s="3">
        <v>6.8663114247794588E-2</v>
      </c>
    </row>
    <row r="20" spans="1:12" x14ac:dyDescent="0.25">
      <c r="A20">
        <v>17</v>
      </c>
      <c r="B20" s="3">
        <v>1.8677436428960636E-2</v>
      </c>
      <c r="C20" s="3">
        <v>49.515536220788917</v>
      </c>
      <c r="D20" s="3">
        <v>0.46336881962377835</v>
      </c>
      <c r="E20" s="3">
        <v>0.44187541063475017</v>
      </c>
    </row>
    <row r="21" spans="1:12" x14ac:dyDescent="0.25">
      <c r="A21">
        <v>18</v>
      </c>
      <c r="B21" s="3">
        <v>1.8919302081746078E-2</v>
      </c>
      <c r="C21" s="3">
        <v>228.21029141506079</v>
      </c>
      <c r="D21" s="3">
        <v>5.4905452095874496</v>
      </c>
      <c r="E21" s="3">
        <v>5.3024314243744621</v>
      </c>
    </row>
    <row r="22" spans="1:12" x14ac:dyDescent="0.25">
      <c r="A22">
        <v>19</v>
      </c>
      <c r="B22" s="3">
        <v>1.6759355481174021E-2</v>
      </c>
      <c r="C22" s="3">
        <v>1067.8229903733625</v>
      </c>
      <c r="D22" s="3">
        <v>57.854795933124066</v>
      </c>
      <c r="E22" s="3">
        <v>52.979486497164586</v>
      </c>
    </row>
    <row r="23" spans="1:12" x14ac:dyDescent="0.25">
      <c r="A23">
        <v>20</v>
      </c>
      <c r="B23" s="3">
        <v>1.6035022972697533E-2</v>
      </c>
      <c r="C23" s="3">
        <v>3753.5281170432322</v>
      </c>
      <c r="D23" s="3">
        <v>426.6786304833243</v>
      </c>
      <c r="E23" s="3">
        <v>415.20965314034703</v>
      </c>
    </row>
    <row r="24" spans="1:12" x14ac:dyDescent="0.25">
      <c r="A24">
        <v>21</v>
      </c>
      <c r="B24" s="3">
        <v>1.5642989290983303E-2</v>
      </c>
      <c r="C24" s="3">
        <v>10052.835139213752</v>
      </c>
      <c r="D24" s="3">
        <v>1997.9700471026051</v>
      </c>
      <c r="E24" s="3">
        <v>1956.1458201712137</v>
      </c>
    </row>
    <row r="25" spans="1:12" x14ac:dyDescent="0.25">
      <c r="A25">
        <v>22</v>
      </c>
      <c r="B25" s="3">
        <v>1.3819155625264206E-2</v>
      </c>
      <c r="C25" s="3">
        <v>18446.60184096139</v>
      </c>
      <c r="D25" s="3">
        <v>5252.2886793634752</v>
      </c>
      <c r="E25" s="3">
        <v>5172.949503976095</v>
      </c>
    </row>
    <row r="26" spans="1:12" x14ac:dyDescent="0.25">
      <c r="A26" s="4">
        <v>23</v>
      </c>
      <c r="B26" s="5">
        <v>9.893958968378521E-3</v>
      </c>
      <c r="C26" s="5">
        <v>20709.775880768822</v>
      </c>
      <c r="D26" s="5">
        <v>7338.959682269443</v>
      </c>
      <c r="E26" s="5">
        <v>7265.4574939306003</v>
      </c>
    </row>
    <row r="27" spans="1:12" x14ac:dyDescent="0.25">
      <c r="A27" s="1" t="s">
        <v>4</v>
      </c>
      <c r="B27" s="3">
        <f>SUM(B3:B26)</f>
        <v>0.18456713920076151</v>
      </c>
      <c r="C27" s="3">
        <f t="shared" ref="C27:E27" si="0">SUM(C3:C26)</f>
        <v>54324.777421726249</v>
      </c>
      <c r="D27" s="3">
        <f t="shared" si="0"/>
        <v>15080.308787519967</v>
      </c>
      <c r="E27" s="3">
        <f t="shared" si="0"/>
        <v>14869.137716667794</v>
      </c>
    </row>
    <row r="28" spans="1:12" x14ac:dyDescent="0.25">
      <c r="A28" s="1" t="s">
        <v>3</v>
      </c>
      <c r="B28" s="3">
        <f>B27/24</f>
        <v>7.6902974666983965E-3</v>
      </c>
      <c r="C28" s="3">
        <f>C27/24</f>
        <v>2263.5323925719272</v>
      </c>
      <c r="D28" s="3">
        <f t="shared" ref="D28:E28" si="1">D27/24</f>
        <v>628.34619947999863</v>
      </c>
      <c r="E28" s="3">
        <f t="shared" si="1"/>
        <v>619.54740486115804</v>
      </c>
    </row>
    <row r="29" spans="1:12" x14ac:dyDescent="0.25">
      <c r="A29" s="1" t="s">
        <v>5</v>
      </c>
      <c r="B29" s="2">
        <f>(B28*24*100)/180000</f>
        <v>1.0253729955597861E-4</v>
      </c>
      <c r="C29" s="2">
        <f>(C28*24*100)/180000</f>
        <v>30.180431900959029</v>
      </c>
      <c r="D29" s="2">
        <f t="shared" ref="D29:E29" si="2">(D28*24*100)/180000</f>
        <v>8.3779493263999818</v>
      </c>
      <c r="E29" s="2">
        <f t="shared" si="2"/>
        <v>8.2606320648154394</v>
      </c>
      <c r="I29" s="6"/>
      <c r="J29" s="6"/>
      <c r="K29" s="6"/>
      <c r="L29" s="6"/>
    </row>
    <row r="30" spans="1:12" x14ac:dyDescent="0.25">
      <c r="A30" s="1" t="s">
        <v>6</v>
      </c>
      <c r="B30" s="2">
        <f>1-B29</f>
        <v>0.999897462700444</v>
      </c>
      <c r="C30" s="2">
        <f>1-C29</f>
        <v>-29.180431900959029</v>
      </c>
      <c r="D30" s="2">
        <f t="shared" ref="D30:E30" si="3">1-D29</f>
        <v>-7.3779493263999818</v>
      </c>
      <c r="E30" s="2">
        <f t="shared" si="3"/>
        <v>-7.2606320648154394</v>
      </c>
    </row>
    <row r="31" spans="1:12" x14ac:dyDescent="0.25">
      <c r="A31" s="1" t="s">
        <v>8</v>
      </c>
      <c r="B31" s="7">
        <f>B29*180000</f>
        <v>18.456713920076151</v>
      </c>
      <c r="C31" s="7">
        <f t="shared" ref="C31:E31" si="4">C29*180000</f>
        <v>5432477.7421726249</v>
      </c>
      <c r="D31" s="7">
        <f t="shared" si="4"/>
        <v>1508030.8787519967</v>
      </c>
      <c r="E31" s="7">
        <f t="shared" si="4"/>
        <v>1486913.7716667792</v>
      </c>
    </row>
    <row r="32" spans="1:12" x14ac:dyDescent="0.25">
      <c r="A32" s="1" t="s">
        <v>9</v>
      </c>
      <c r="B32" s="7">
        <f>B31/24</f>
        <v>0.76902974666983959</v>
      </c>
      <c r="C32" s="7">
        <f t="shared" ref="C32:E32" si="5">C31/24</f>
        <v>226353.2392571927</v>
      </c>
      <c r="D32" s="7">
        <f t="shared" si="5"/>
        <v>62834.619947999861</v>
      </c>
      <c r="E32" s="7">
        <f t="shared" si="5"/>
        <v>61954.740486115799</v>
      </c>
    </row>
    <row r="33" spans="2:10" x14ac:dyDescent="0.25">
      <c r="G33" s="9"/>
      <c r="H33" s="9"/>
      <c r="I33" s="20" t="s">
        <v>19</v>
      </c>
      <c r="J33" s="20"/>
    </row>
    <row r="34" spans="2:10" ht="16.5" thickBot="1" x14ac:dyDescent="0.3">
      <c r="G34" s="18" t="s">
        <v>22</v>
      </c>
      <c r="H34" s="18" t="s">
        <v>23</v>
      </c>
      <c r="I34" s="18" t="s">
        <v>18</v>
      </c>
      <c r="J34" s="18" t="s">
        <v>20</v>
      </c>
    </row>
    <row r="35" spans="2:10" x14ac:dyDescent="0.25">
      <c r="B35">
        <f>B30*180000</f>
        <v>179981.54328607992</v>
      </c>
      <c r="C35">
        <f>C30*180000</f>
        <v>-5252477.7421726249</v>
      </c>
      <c r="D35">
        <f>D30*180000</f>
        <v>-1328030.8787519967</v>
      </c>
      <c r="E35">
        <f>E30*180000</f>
        <v>-1306913.7716667792</v>
      </c>
      <c r="G35" s="10" t="s">
        <v>0</v>
      </c>
      <c r="H35" s="21">
        <f>B28</f>
        <v>7.6902974666983965E-3</v>
      </c>
      <c r="I35" s="23">
        <f>B29</f>
        <v>1.0253729955597861E-4</v>
      </c>
      <c r="J35" s="21">
        <f>B32</f>
        <v>0.76902974666983959</v>
      </c>
    </row>
    <row r="36" spans="2:10" x14ac:dyDescent="0.25">
      <c r="B36">
        <f>180000-B35</f>
        <v>18.456713920080801</v>
      </c>
      <c r="C36">
        <f t="shared" ref="C36:E36" si="6">180000-C35</f>
        <v>5432477.7421726249</v>
      </c>
      <c r="D36">
        <f t="shared" si="6"/>
        <v>1508030.8787519967</v>
      </c>
      <c r="E36">
        <f t="shared" si="6"/>
        <v>1486913.7716667792</v>
      </c>
      <c r="G36" s="14" t="s">
        <v>24</v>
      </c>
      <c r="H36" s="22">
        <f>C28</f>
        <v>2263.5323925719272</v>
      </c>
      <c r="I36" s="24">
        <f>C29</f>
        <v>30.180431900959029</v>
      </c>
      <c r="J36" s="22">
        <f>C32</f>
        <v>226353.2392571927</v>
      </c>
    </row>
    <row r="37" spans="2:10" x14ac:dyDescent="0.25">
      <c r="B37">
        <f>B36/24</f>
        <v>0.76902974667003343</v>
      </c>
      <c r="C37">
        <f t="shared" ref="C37:E37" si="7">C36/24</f>
        <v>226353.2392571927</v>
      </c>
      <c r="D37">
        <f t="shared" si="7"/>
        <v>62834.619947999861</v>
      </c>
      <c r="E37">
        <f t="shared" si="7"/>
        <v>61954.740486115799</v>
      </c>
      <c r="G37" s="14" t="s">
        <v>17</v>
      </c>
      <c r="H37" s="22">
        <f>D28</f>
        <v>628.34619947999863</v>
      </c>
      <c r="I37" s="24">
        <f>D29</f>
        <v>8.3779493263999818</v>
      </c>
      <c r="J37" s="22">
        <f>D32</f>
        <v>62834.619947999861</v>
      </c>
    </row>
    <row r="38" spans="2:10" x14ac:dyDescent="0.25">
      <c r="G38" s="14" t="s">
        <v>1</v>
      </c>
      <c r="H38" s="22">
        <f>E28</f>
        <v>619.54740486115804</v>
      </c>
      <c r="I38" s="24">
        <f>E29</f>
        <v>8.2606320648154394</v>
      </c>
      <c r="J38" s="22">
        <f>E32</f>
        <v>61954.740486115799</v>
      </c>
    </row>
  </sheetData>
  <mergeCells count="1">
    <mergeCell ref="I33:J33"/>
  </mergeCells>
  <conditionalFormatting sqref="B3:E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1200-4ev</vt:lpstr>
      <vt:lpstr>1200-8ev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2019-05-08T22:22:39Z</dcterms:modified>
</cp:coreProperties>
</file>