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timelines/timeline1.xml" ContentType="application/vnd.ms-excel.timeline+xml"/>
  <Override PartName="/xl/charts/chart4.xml" ContentType="application/vnd.openxmlformats-officedocument.drawingml.chart+xml"/>
  <Override PartName="/xl/worksheets/sheet3.xml" ContentType="application/vnd.openxmlformats-officedocument.spreadsheetml.worksheet+xml"/>
  <Override PartName="/xl/worksheets/sheet2.xml" ContentType="application/vnd.openxmlformats-officedocument.spreadsheetml.worksheet+xml"/>
  <Override PartName="/xl/drawings/drawing3.xml" ContentType="application/vnd.openxmlformats-officedocument.drawing+xml"/>
  <Override PartName="/xl/pivotTables/pivotTable5.xml" ContentType="application/vnd.openxmlformats-officedocument.spreadsheetml.pivotTable+xml"/>
  <Override PartName="/xl/slicers/slicer2.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worksheets/sheet1.xml" ContentType="application/vnd.openxmlformats-officedocument.spreadsheetml.worksheet+xml"/>
  <Override PartName="/xl/charts/colors3.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slicerCaches/slicerCache4.xml" ContentType="application/vnd.ms-excel.slicerCache+xml"/>
  <Override PartName="/xl/timelineCaches/timelineCache1.xml" ContentType="application/vnd.ms-excel.timelineCache+xml"/>
  <Override PartName="/xl/slicerCaches/slicerCache3.xml" ContentType="application/vnd.ms-excel.slicerCache+xml"/>
  <Override PartName="/xl/worksheets/sheet5.xml" ContentType="application/vnd.openxmlformats-officedocument.spreadsheetml.worksheet+xml"/>
  <Override PartName="/xl/worksheets/sheet6.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pivotTables/pivotTable1.xml" ContentType="application/vnd.openxmlformats-officedocument.spreadsheetml.pivotTable+xml"/>
  <Override PartName="/xl/charts/style3.xml" ContentType="application/vnd.ms-office.chartstyle+xml"/>
  <Override PartName="/xl/charts/colors2.xml" ContentType="application/vnd.ms-office.chartcolorstyle+xml"/>
  <Override PartName="/xl/charts/style1.xml" ContentType="application/vnd.ms-office.chartstyle+xml"/>
  <Override PartName="/xl/drawings/drawing1.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hart1.xml" ContentType="application/vnd.openxmlformats-officedocument.drawingml.chart+xml"/>
  <Override PartName="/xl/charts/colors1.xml" ContentType="application/vnd.ms-office.chartcolorstyle+xml"/>
  <Override PartName="/xl/slicers/slicer1.xml" ContentType="application/vnd.ms-excel.slicer+xml"/>
  <Override PartName="/xl/pivotCache/pivotCacheRecords2.xml" ContentType="application/vnd.openxmlformats-officedocument.spreadsheetml.pivotCacheRecords+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tables/table3.xml" ContentType="application/vnd.openxmlformats-officedocument.spreadsheetml.table+xml"/>
  <Override PartName="/xl/pivotCache/pivotCacheDefinition2.xml" ContentType="application/vnd.openxmlformats-officedocument.spreadsheetml.pivotCacheDefinition+xml"/>
  <Override PartName="/xl/calcChain.xml" ContentType="application/vnd.openxmlformats-officedocument.spreadsheetml.calcChain+xml"/>
  <Override PartName="/docProps/app.xml" ContentType="application/vnd.openxmlformats-officedocument.extended-properties+xml"/>
  <Override PartName="/xl/tables/table2.xml" ContentType="application/vnd.openxmlformats-officedocument.spreadsheetml.table+xml"/>
  <Override PartName="/docProps/core.xml" ContentType="application/vnd.openxmlformats-package.core-properties+xml"/>
  <Override PartName="/xl/tables/table1.xml" ContentType="application/vnd.openxmlformats-officedocument.spreadsheetml.table+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filterPrivacy="1"/>
  <bookViews>
    <workbookView xWindow="0" yWindow="0" windowWidth="25200" windowHeight="11930" tabRatio="631"/>
  </bookViews>
  <sheets>
    <sheet name="Bug List Results" sheetId="2" r:id="rId1"/>
    <sheet name="Focus Group PivotChart Data" sheetId="8" state="hidden" r:id="rId2"/>
    <sheet name="Bug List Data" sheetId="1" r:id="rId3"/>
    <sheet name="Historical Data" sheetId="3" r:id="rId4"/>
    <sheet name="Historical Summary" sheetId="4" r:id="rId5"/>
    <sheet name="Other Project Information" sheetId="5" r:id="rId6"/>
  </sheets>
  <definedNames>
    <definedName name="NativeTimeline_Date">#N/A</definedName>
    <definedName name="PackageDescriptions">'Other Project Information'!$B$15</definedName>
    <definedName name="Slicer_Age_Group">#N/A</definedName>
    <definedName name="Slicer_Design_vs._Content">#N/A</definedName>
    <definedName name="Slicer_Gender">#N/A</definedName>
    <definedName name="Slicer_Package_Opening">#N/A</definedName>
    <definedName name="Slicer_Package_Selection">#N/A</definedName>
    <definedName name="Slicer_Shelf_Impact">#N/A</definedName>
  </definedNames>
  <calcPr calcId="171026"/>
  <pivotCaches>
    <pivotCache cacheId="0" r:id="rId7"/>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46BE6895-7355-4a93-B00E-2C351335B9C9}">
      <x15:slicerCaches xmlns:x14="http://schemas.microsoft.com/office/spreadsheetml/2009/9/main">
        <x14:slicerCache r:id="rId13"/>
        <x14:slicerCache r:id="rId14"/>
        <x14:slicerCache r:id="rId15"/>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05" i="1" l="1"/>
  <c r="G43" i="3"/>
  <c r="E43" i="3"/>
  <c r="D43" i="3"/>
  <c r="C43" i="3"/>
  <c r="F32" i="3"/>
  <c r="H32" i="3"/>
  <c r="F35" i="3"/>
  <c r="H35" i="3"/>
  <c r="F38" i="3"/>
  <c r="H38" i="3"/>
  <c r="F26" i="3"/>
  <c r="H26" i="3"/>
  <c r="F42" i="3"/>
  <c r="H42" i="3"/>
  <c r="F40" i="3"/>
  <c r="H40" i="3"/>
  <c r="F31" i="3"/>
  <c r="H31" i="3"/>
  <c r="F29" i="3"/>
  <c r="H29" i="3"/>
  <c r="F22" i="3"/>
  <c r="H22" i="3"/>
  <c r="F39" i="3"/>
  <c r="H39" i="3"/>
  <c r="F33" i="3"/>
  <c r="H33" i="3"/>
  <c r="F30" i="3"/>
  <c r="H30" i="3"/>
  <c r="F34" i="3"/>
  <c r="H34" i="3"/>
  <c r="F36" i="3"/>
  <c r="H36" i="3"/>
  <c r="F41" i="3"/>
  <c r="H41" i="3"/>
  <c r="F27" i="3"/>
  <c r="H27" i="3"/>
  <c r="F37" i="3"/>
  <c r="H37" i="3"/>
  <c r="F11" i="3"/>
  <c r="H11" i="3"/>
  <c r="F13" i="3"/>
  <c r="H13" i="3"/>
  <c r="F8" i="3"/>
  <c r="H8" i="3"/>
  <c r="F10" i="3"/>
  <c r="H10" i="3"/>
  <c r="F9" i="3"/>
  <c r="H9" i="3"/>
  <c r="F7" i="3"/>
  <c r="H7" i="3"/>
  <c r="F12" i="3"/>
  <c r="H12" i="3"/>
  <c r="F28" i="3"/>
  <c r="H28" i="3"/>
  <c r="F14" i="3"/>
  <c r="H14" i="3"/>
  <c r="F18" i="3"/>
  <c r="H18" i="3"/>
  <c r="F21" i="3"/>
  <c r="H21" i="3"/>
  <c r="F24" i="3"/>
  <c r="H24" i="3"/>
  <c r="F25" i="3"/>
  <c r="H25" i="3"/>
  <c r="F17" i="3"/>
  <c r="H17" i="3"/>
  <c r="F15" i="3"/>
  <c r="H15" i="3"/>
  <c r="F23" i="3"/>
  <c r="H23" i="3"/>
  <c r="F19" i="3"/>
  <c r="H19" i="3"/>
  <c r="F16" i="3"/>
  <c r="H16" i="3"/>
  <c r="F20" i="3"/>
  <c r="H20" i="3"/>
  <c r="H43" i="3"/>
  <c r="F43" i="3"/>
</calcChain>
</file>

<file path=xl/sharedStrings.xml><?xml version="1.0" encoding="utf-8"?>
<sst xmlns="http://schemas.openxmlformats.org/spreadsheetml/2006/main" count="810" uniqueCount="191">
  <si>
    <t>Bug List</t>
  </si>
  <si>
    <t>RETURN TO MENU</t>
  </si>
  <si>
    <t>PACKAGE DESCRIPTIONS</t>
  </si>
  <si>
    <t xml:space="preserve"> </t>
  </si>
  <si>
    <t>Female</t>
  </si>
  <si>
    <t>Male</t>
  </si>
  <si>
    <t>Total</t>
  </si>
  <si>
    <t>18-25</t>
  </si>
  <si>
    <t>26-35</t>
  </si>
  <si>
    <t>36-45</t>
  </si>
  <si>
    <t>46-55</t>
  </si>
  <si>
    <t>55-65</t>
  </si>
  <si>
    <t>Over 65</t>
  </si>
  <si>
    <t>FOCUS GROUP 2 PIVOTCHART DATA</t>
  </si>
  <si>
    <t>This sheet should remain hidden. Any changes made to the  PivotTables below may result in erroneous data on the Focus Group Results sheet.</t>
  </si>
  <si>
    <t>Shelf Impact</t>
  </si>
  <si>
    <t>3rd party issue</t>
  </si>
  <si>
    <t>Error</t>
  </si>
  <si>
    <t>Feature Request</t>
  </si>
  <si>
    <t>Offline</t>
  </si>
  <si>
    <t>Other</t>
  </si>
  <si>
    <t>Opening the Package</t>
  </si>
  <si>
    <t>Count of Customer Emotion</t>
  </si>
  <si>
    <t>Pri 1</t>
  </si>
  <si>
    <t>Pri 2</t>
  </si>
  <si>
    <t>Pri 3</t>
  </si>
  <si>
    <t>Pri 4</t>
  </si>
  <si>
    <t>Package 1</t>
  </si>
  <si>
    <t>Package 2</t>
  </si>
  <si>
    <t>Package 3</t>
  </si>
  <si>
    <t>Package 4</t>
  </si>
  <si>
    <t>Package 5</t>
  </si>
  <si>
    <t>Package Design vs. Content</t>
  </si>
  <si>
    <t>Count of Priority Fix</t>
  </si>
  <si>
    <t>Confused</t>
  </si>
  <si>
    <t>Curious</t>
  </si>
  <si>
    <t>Excited</t>
  </si>
  <si>
    <t>Frustrated</t>
  </si>
  <si>
    <t>Interested</t>
  </si>
  <si>
    <t>Neutral</t>
  </si>
  <si>
    <t>Bug List Data</t>
  </si>
  <si>
    <t>PARTICIPANT #</t>
  </si>
  <si>
    <t>AGE GROUP</t>
  </si>
  <si>
    <t>GENDER</t>
  </si>
  <si>
    <t>PACKAGE SELECTION</t>
  </si>
  <si>
    <t>Error Type</t>
  </si>
  <si>
    <t>Customer Emotion</t>
  </si>
  <si>
    <t>Priority Fix</t>
  </si>
  <si>
    <t>Participant 1</t>
  </si>
  <si>
    <t>Participant 2</t>
  </si>
  <si>
    <t>Participant 3</t>
  </si>
  <si>
    <t>Participant 4</t>
  </si>
  <si>
    <t>Participant 5</t>
  </si>
  <si>
    <t>Participant 6</t>
  </si>
  <si>
    <t>Participant 7</t>
  </si>
  <si>
    <t>Participant 8</t>
  </si>
  <si>
    <t>Participant 9</t>
  </si>
  <si>
    <t>Participant 10</t>
  </si>
  <si>
    <t>Participant 11</t>
  </si>
  <si>
    <t>Participant 12</t>
  </si>
  <si>
    <t>Participant 13</t>
  </si>
  <si>
    <t>Participant 14</t>
  </si>
  <si>
    <t>Participant 15</t>
  </si>
  <si>
    <t>Participant 16</t>
  </si>
  <si>
    <t>Participant 17</t>
  </si>
  <si>
    <t>Participant 18</t>
  </si>
  <si>
    <t>Participant 19</t>
  </si>
  <si>
    <t>Participant 20</t>
  </si>
  <si>
    <t>Participant 21</t>
  </si>
  <si>
    <t>Participant 22</t>
  </si>
  <si>
    <t>Participant 23</t>
  </si>
  <si>
    <t>Participant 24</t>
  </si>
  <si>
    <t>Participant 25</t>
  </si>
  <si>
    <t>Participant 26</t>
  </si>
  <si>
    <t>Participant 27</t>
  </si>
  <si>
    <t>Participant 28</t>
  </si>
  <si>
    <t>Participant 29</t>
  </si>
  <si>
    <t>Participant 30</t>
  </si>
  <si>
    <t>Participant 31</t>
  </si>
  <si>
    <t>Participant 32</t>
  </si>
  <si>
    <t>Participant 33</t>
  </si>
  <si>
    <t>Participant 34</t>
  </si>
  <si>
    <t>Participant 35</t>
  </si>
  <si>
    <t>Participant 36</t>
  </si>
  <si>
    <t>Participant 37</t>
  </si>
  <si>
    <t>Participant 38</t>
  </si>
  <si>
    <t>Participant 39</t>
  </si>
  <si>
    <t>Participant 40</t>
  </si>
  <si>
    <t>Participant 41</t>
  </si>
  <si>
    <t>Participant 42</t>
  </si>
  <si>
    <t>Participant 43</t>
  </si>
  <si>
    <t>Participant 44</t>
  </si>
  <si>
    <t>Participant 45</t>
  </si>
  <si>
    <t>Participant 46</t>
  </si>
  <si>
    <t>Participant 47</t>
  </si>
  <si>
    <t>Participant 48</t>
  </si>
  <si>
    <t>Participant 49</t>
  </si>
  <si>
    <t>Participant 50</t>
  </si>
  <si>
    <t>Participant 51</t>
  </si>
  <si>
    <t>Participant 52</t>
  </si>
  <si>
    <t>Participant 53</t>
  </si>
  <si>
    <t>Participant 54</t>
  </si>
  <si>
    <t>Participant 55</t>
  </si>
  <si>
    <t>Participant 56</t>
  </si>
  <si>
    <t>Participant 57</t>
  </si>
  <si>
    <t>Participant 58</t>
  </si>
  <si>
    <t>Participant 59</t>
  </si>
  <si>
    <t>Participant 60</t>
  </si>
  <si>
    <t>Participant 61</t>
  </si>
  <si>
    <t>Participant 62</t>
  </si>
  <si>
    <t>Participant 63</t>
  </si>
  <si>
    <t>Participant 64</t>
  </si>
  <si>
    <t>Participant 65</t>
  </si>
  <si>
    <t>Participant 66</t>
  </si>
  <si>
    <t>Participant 67</t>
  </si>
  <si>
    <t>Participant 68</t>
  </si>
  <si>
    <t>Participant 69</t>
  </si>
  <si>
    <t>Participant 70</t>
  </si>
  <si>
    <t>Participant 71</t>
  </si>
  <si>
    <t>Participant 72</t>
  </si>
  <si>
    <t>Participant 73</t>
  </si>
  <si>
    <t>Participant 74</t>
  </si>
  <si>
    <t>Participant 75</t>
  </si>
  <si>
    <t>Participant 76</t>
  </si>
  <si>
    <t>Participant 77</t>
  </si>
  <si>
    <t>Participant 78</t>
  </si>
  <si>
    <t>Participant 79</t>
  </si>
  <si>
    <t>Participant 80</t>
  </si>
  <si>
    <t>Participant 81</t>
  </si>
  <si>
    <t>Participant 82</t>
  </si>
  <si>
    <t>Participant 83</t>
  </si>
  <si>
    <t>Participant 84</t>
  </si>
  <si>
    <t>Participant 85</t>
  </si>
  <si>
    <t>Participant 86</t>
  </si>
  <si>
    <t>Participant 87</t>
  </si>
  <si>
    <t>Participant 88</t>
  </si>
  <si>
    <t>Participant 89</t>
  </si>
  <si>
    <t>Participant 90</t>
  </si>
  <si>
    <t>Participant 91</t>
  </si>
  <si>
    <t>Participant 92</t>
  </si>
  <si>
    <t>Participant 93</t>
  </si>
  <si>
    <t>Participant 94</t>
  </si>
  <si>
    <t>Participant 95</t>
  </si>
  <si>
    <t>Participant 96</t>
  </si>
  <si>
    <t>Participant 97</t>
  </si>
  <si>
    <t>Participant 98</t>
  </si>
  <si>
    <t>Participant 99</t>
  </si>
  <si>
    <t>Participant 100</t>
  </si>
  <si>
    <t>HISTORICAL COST DATA</t>
  </si>
  <si>
    <t>TOTAL COST TREND</t>
  </si>
  <si>
    <t>Date</t>
  </si>
  <si>
    <t>Materials</t>
  </si>
  <si>
    <t>Printing</t>
  </si>
  <si>
    <t>Assembly</t>
  </si>
  <si>
    <t>Production Total</t>
  </si>
  <si>
    <t>Shipping</t>
  </si>
  <si>
    <t>Package Total</t>
  </si>
  <si>
    <t>HISTORICAL COST SUMMARY</t>
  </si>
  <si>
    <t xml:space="preserve">Production Total </t>
  </si>
  <si>
    <t>Shipping Total</t>
  </si>
  <si>
    <t>Grand Total</t>
  </si>
  <si>
    <t>OTHER PROJECT INFORMATION</t>
  </si>
  <si>
    <t>Project Team</t>
  </si>
  <si>
    <t>Name</t>
  </si>
  <si>
    <t>Title</t>
  </si>
  <si>
    <t>Email</t>
  </si>
  <si>
    <t>Toby Nixon</t>
  </si>
  <si>
    <t>Senior Product Manager, Project Lead</t>
  </si>
  <si>
    <t>toby@contoso.com</t>
  </si>
  <si>
    <t>Yukari Kemmotsu</t>
  </si>
  <si>
    <t>Product Manager, Co-Project Lead</t>
  </si>
  <si>
    <t>yukari@contoso.com</t>
  </si>
  <si>
    <t>Paul Cannon</t>
  </si>
  <si>
    <t>Content Designer</t>
  </si>
  <si>
    <t>paul@contoso.com</t>
  </si>
  <si>
    <t>Zac Woodall</t>
  </si>
  <si>
    <t>Graphic Designer</t>
  </si>
  <si>
    <t>zac@contoso.com</t>
  </si>
  <si>
    <t>Karina Leal</t>
  </si>
  <si>
    <t>Channel Marketing Manager</t>
  </si>
  <si>
    <t>karina@contoso.com</t>
  </si>
  <si>
    <t>Annie Herriman</t>
  </si>
  <si>
    <t>Media Manager</t>
  </si>
  <si>
    <t>annie@contoso.com</t>
  </si>
  <si>
    <t>Chloe Brussard</t>
  </si>
  <si>
    <t>Research Project Manager</t>
  </si>
  <si>
    <t>chloe@contoso.com</t>
  </si>
  <si>
    <t>Alistair Speirs</t>
  </si>
  <si>
    <t xml:space="preserve">Account Executive </t>
  </si>
  <si>
    <t>alistair@contoso.com</t>
  </si>
  <si>
    <t>Package Descriptions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</si>
</sst>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quot;Package &quot;\ 0"/>
  </numFmts>
  <fonts count="15" x14ac:knownFonts="1">
    <font>
      <sz val="11"/>
      <color theme="1"/>
      <name val="Calibri"/>
      <family val="2"/>
      <scheme val="minor"/>
    </font>
    <font>
      <b/>
      <sz val="18"/>
      <color theme="3"/>
      <name val="Calibri Light"/>
      <family val="2"/>
      <scheme val="major"/>
    </font>
    <font>
      <b/>
      <sz val="15"/>
      <color theme="3"/>
      <name val="Calibri"/>
      <family val="2"/>
      <scheme val="minor"/>
    </font>
    <font>
      <i/>
      <sz val="11"/>
      <color theme="1"/>
      <name val="Calibri"/>
      <family val="2"/>
      <scheme val="minor"/>
    </font>
    <font>
      <sz val="15"/>
      <color theme="3"/>
      <name val="Calibri"/>
      <family val="2"/>
      <scheme val="minor"/>
    </font>
    <font>
      <sz val="24"/>
      <color theme="4"/>
      <name val="Calibri Light"/>
      <family val="2"/>
      <scheme val="major"/>
    </font>
    <font>
      <sz val="11"/>
      <color theme="1"/>
      <name val="Calibri"/>
      <family val="2"/>
      <scheme val="minor"/>
    </font>
    <font>
      <sz val="15"/>
      <color theme="1"/>
      <name val="Calibri Light"/>
      <family val="2"/>
      <scheme val="major"/>
    </font>
    <font>
      <sz val="10.5"/>
      <color theme="1"/>
      <name val="Calibri"/>
      <family val="2"/>
      <scheme val="minor"/>
    </font>
    <font>
      <u/>
      <sz val="11"/>
      <color theme="9"/>
      <name val="Calibri"/>
      <family val="2"/>
      <scheme val="minor"/>
    </font>
    <font>
      <sz val="11"/>
      <color theme="1"/>
      <name val="Calibri Light"/>
      <family val="2"/>
      <scheme val="major"/>
    </font>
    <font>
      <sz val="29"/>
      <color theme="1"/>
      <name val="Calibri"/>
      <family val="2"/>
      <scheme val="minor"/>
    </font>
    <font>
      <sz val="12"/>
      <color theme="1"/>
      <name val="Calibri Light"/>
      <family val="2"/>
      <scheme val="major"/>
    </font>
    <font>
      <sz val="11"/>
      <color theme="1"/>
      <name val="Calibri Light"/>
      <scheme val="major"/>
    </font>
    <font>
      <sz val="12"/>
      <color theme="1"/>
      <name val="Calibri Light"/>
      <scheme val="major"/>
    </font>
  </fonts>
  <fills count="2">
    <fill>
      <patternFill patternType="none"/>
    </fill>
    <fill>
      <patternFill patternType="gray125"/>
    </fill>
  </fills>
  <borders count="1">
    <border>
      <left/>
      <right/>
      <top/>
      <bottom/>
      <diagonal/>
    </border>
  </borders>
  <cellStyleXfs count="8">
    <xf numFmtId="0" fontId="0" fillId="0" borderId="0"/>
    <xf numFmtId="0" fontId="5" fillId="0" borderId="0" applyNumberFormat="0" applyFill="0" applyBorder="0" applyProtection="0">
      <alignment vertical="top"/>
    </xf>
    <xf numFmtId="0" fontId="1" fillId="0" borderId="0" applyNumberFormat="0" applyFill="0" applyBorder="0" applyProtection="0">
      <alignment vertical="center"/>
    </xf>
    <xf numFmtId="0" fontId="9"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43" fontId="6" fillId="0" borderId="0" applyFont="0" applyFill="0" applyBorder="0" applyAlignment="0" applyProtection="0"/>
    <xf numFmtId="0" fontId="7" fillId="0" borderId="0" applyNumberFormat="0" applyFill="0" applyAlignment="0" applyProtection="0"/>
  </cellStyleXfs>
  <cellXfs count="56">
    <xf numFmtId="0" fontId="0" fillId="0" borderId="0" xfId="0"/>
    <xf numFmtId="0" fontId="0" fillId="0" borderId="0" xfId="0" applyNumberFormat="1" applyAlignment="1">
      <alignment horizontal="center"/>
    </xf>
    <xf numFmtId="0" fontId="5" fillId="0" borderId="0" xfId="1" applyAlignment="1">
      <alignment vertical="center"/>
    </xf>
    <xf numFmtId="0" fontId="0" fillId="0" borderId="0" xfId="0"/>
    <xf numFmtId="0" fontId="0" fillId="0" borderId="0" xfId="0" pivotButton="1"/>
    <xf numFmtId="0" fontId="0" fillId="0" borderId="0" xfId="0" applyAlignment="1">
      <alignment horizontal="center"/>
    </xf>
    <xf numFmtId="0" fontId="5" fillId="0" borderId="0" xfId="1">
      <alignment vertical="top"/>
    </xf>
    <xf numFmtId="0" fontId="4" fillId="0" borderId="0" xfId="5" applyAlignment="1">
      <alignment horizontal="right" vertical="center" indent="1"/>
    </xf>
    <xf numFmtId="0" fontId="5" fillId="0" borderId="0" xfId="1" applyFont="1" applyBorder="1" applyAlignment="1">
      <alignment horizontal="left" vertical="top"/>
    </xf>
    <xf numFmtId="0" fontId="5" fillId="0" borderId="0" xfId="1" applyAlignment="1">
      <alignment vertical="top"/>
    </xf>
    <xf numFmtId="0" fontId="7" fillId="0" borderId="0" xfId="7" applyAlignment="1">
      <alignment horizontal="left"/>
    </xf>
    <xf numFmtId="0" fontId="7" fillId="0" borderId="0" xfId="7" applyAlignment="1">
      <alignment vertical="center"/>
    </xf>
    <xf numFmtId="0" fontId="0" fillId="0" borderId="0" xfId="0" applyNumberFormat="1" applyAlignment="1">
      <alignment horizontal="center" vertical="center"/>
    </xf>
    <xf numFmtId="0" fontId="0" fillId="0" borderId="0" xfId="0" applyAlignment="1">
      <alignment horizontal="left" vertical="center" indent="1"/>
    </xf>
    <xf numFmtId="0" fontId="0" fillId="0" borderId="0" xfId="0" applyAlignment="1">
      <alignment vertical="center"/>
    </xf>
    <xf numFmtId="0" fontId="0" fillId="0" borderId="0" xfId="0" applyAlignment="1">
      <alignment horizontal="center" vertical="center"/>
    </xf>
    <xf numFmtId="164" fontId="0" fillId="0" borderId="0" xfId="0" applyNumberFormat="1" applyAlignment="1">
      <alignment horizontal="center" vertical="center"/>
    </xf>
    <xf numFmtId="0" fontId="0" fillId="0" borderId="0" xfId="0" applyAlignment="1">
      <alignment horizontal="right" vertical="center"/>
    </xf>
    <xf numFmtId="14" fontId="0" fillId="0" borderId="0" xfId="0" applyNumberFormat="1" applyAlignment="1">
      <alignment horizontal="right" vertical="center" indent="3"/>
    </xf>
    <xf numFmtId="37" fontId="0" fillId="0" borderId="0" xfId="6" applyNumberFormat="1" applyFont="1" applyAlignment="1">
      <alignment horizontal="right" vertical="center" indent="1"/>
    </xf>
    <xf numFmtId="3" fontId="0" fillId="0" borderId="0" xfId="0" applyNumberFormat="1" applyAlignment="1">
      <alignment horizontal="right" vertical="center" indent="2"/>
    </xf>
    <xf numFmtId="3" fontId="0" fillId="0" borderId="0" xfId="6" applyNumberFormat="1" applyFont="1" applyAlignment="1">
      <alignment horizontal="right" vertical="center" indent="1"/>
    </xf>
    <xf numFmtId="3" fontId="0" fillId="0" borderId="0" xfId="0" applyNumberFormat="1" applyFont="1" applyFill="1" applyBorder="1" applyAlignment="1">
      <alignment horizontal="right" vertical="center" indent="2"/>
    </xf>
    <xf numFmtId="14" fontId="0" fillId="0" borderId="0" xfId="0" applyNumberFormat="1" applyFont="1" applyFill="1" applyBorder="1" applyAlignment="1">
      <alignment horizontal="left" vertical="center" indent="1"/>
    </xf>
    <xf numFmtId="14" fontId="0" fillId="0" borderId="0" xfId="0" applyNumberFormat="1" applyAlignment="1">
      <alignment horizontal="left" vertical="center"/>
    </xf>
    <xf numFmtId="0" fontId="0" fillId="0" borderId="0" xfId="0" applyNumberFormat="1" applyFont="1" applyAlignment="1">
      <alignment horizontal="center" vertical="center"/>
    </xf>
    <xf numFmtId="0" fontId="10" fillId="0" borderId="0" xfId="0" applyFont="1" applyAlignment="1">
      <alignment horizontal="left" vertical="center" wrapText="1" indent="2"/>
    </xf>
    <xf numFmtId="0" fontId="10" fillId="0" borderId="0" xfId="0" applyFont="1" applyFill="1" applyBorder="1" applyAlignment="1">
      <alignment horizontal="left" vertical="center" indent="1"/>
    </xf>
    <xf numFmtId="0" fontId="10" fillId="0" borderId="0" xfId="0" applyFont="1" applyFill="1" applyBorder="1" applyAlignment="1">
      <alignment horizontal="left" vertical="center" indent="2"/>
    </xf>
    <xf numFmtId="0" fontId="10" fillId="0" borderId="0" xfId="0" applyFont="1" applyFill="1" applyBorder="1" applyAlignment="1">
      <alignment horizontal="left" vertical="center" wrapText="1" indent="2"/>
    </xf>
    <xf numFmtId="0" fontId="10" fillId="0" borderId="0" xfId="0" applyFont="1" applyFill="1" applyBorder="1" applyAlignment="1">
      <alignment horizontal="left" vertical="center" wrapText="1"/>
    </xf>
    <xf numFmtId="0" fontId="10" fillId="0" borderId="0" xfId="0" applyFont="1" applyAlignment="1">
      <alignment horizontal="left" vertical="center" indent="1"/>
    </xf>
    <xf numFmtId="0" fontId="10" fillId="0" borderId="0" xfId="0" applyFont="1" applyAlignment="1">
      <alignment horizontal="left" vertical="center" wrapText="1" indent="1"/>
    </xf>
    <xf numFmtId="0" fontId="11" fillId="0" borderId="0" xfId="0" applyFont="1"/>
    <xf numFmtId="0" fontId="0" fillId="0" borderId="0" xfId="0" applyFont="1" applyAlignment="1">
      <alignment horizontal="left" vertical="center"/>
    </xf>
    <xf numFmtId="0" fontId="12" fillId="0" borderId="0" xfId="0" applyFont="1" applyAlignment="1">
      <alignment horizontal="left" vertical="center" indent="1"/>
    </xf>
    <xf numFmtId="0" fontId="0" fillId="0" borderId="0" xfId="0" applyFont="1" applyFill="1" applyBorder="1" applyAlignment="1">
      <alignment horizontal="left" vertical="center" indent="1"/>
    </xf>
    <xf numFmtId="0" fontId="9" fillId="0" borderId="0" xfId="3" applyAlignment="1">
      <alignment horizontal="left" vertical="center" indent="1"/>
    </xf>
    <xf numFmtId="0" fontId="4" fillId="0" borderId="0" xfId="5" applyAlignment="1">
      <alignment vertical="center"/>
    </xf>
    <xf numFmtId="0" fontId="8" fillId="0" borderId="0" xfId="0" applyFont="1" applyAlignment="1">
      <alignment horizontal="center" vertical="center"/>
    </xf>
    <xf numFmtId="0" fontId="4" fillId="0" borderId="0" xfId="5" applyAlignment="1">
      <alignment vertical="top"/>
    </xf>
    <xf numFmtId="0" fontId="13" fillId="0" borderId="0" xfId="0" pivotButton="1" applyFont="1" applyAlignment="1">
      <alignment vertical="center"/>
    </xf>
    <xf numFmtId="0" fontId="13" fillId="0" borderId="0" xfId="0" applyFont="1" applyAlignment="1">
      <alignment horizontal="left" vertical="center" wrapText="1" indent="2"/>
    </xf>
    <xf numFmtId="0" fontId="0" fillId="0" borderId="0" xfId="0" applyAlignment="1">
      <alignment horizontal="left" vertical="center"/>
    </xf>
    <xf numFmtId="0" fontId="13" fillId="0" borderId="0" xfId="0" applyFont="1" applyAlignment="1">
      <alignment horizontal="center"/>
    </xf>
    <xf numFmtId="0" fontId="14" fillId="0" borderId="0" xfId="0" applyFont="1" applyAlignment="1">
      <alignment horizontal="center"/>
    </xf>
    <xf numFmtId="3" fontId="0" fillId="0" borderId="0" xfId="0" applyNumberFormat="1" applyAlignment="1">
      <alignment horizontal="right" vertical="center" indent="1"/>
    </xf>
    <xf numFmtId="14" fontId="0" fillId="0" borderId="0" xfId="0" applyNumberFormat="1" applyAlignment="1">
      <alignment horizontal="right" vertical="center" indent="2"/>
    </xf>
    <xf numFmtId="0" fontId="0" fillId="0" borderId="0" xfId="0" applyFont="1" applyAlignment="1">
      <alignment horizontal="left" vertical="center" indent="1"/>
    </xf>
    <xf numFmtId="0" fontId="9" fillId="0" borderId="0" xfId="3" applyAlignment="1">
      <alignment horizontal="right" vertical="center"/>
    </xf>
    <xf numFmtId="0" fontId="0" fillId="0" borderId="0" xfId="0" applyAlignment="1"/>
    <xf numFmtId="0" fontId="0" fillId="0" borderId="0" xfId="0" applyAlignment="1">
      <alignment horizontal="left"/>
    </xf>
    <xf numFmtId="0" fontId="0" fillId="0" borderId="0" xfId="0" applyNumberFormat="1" applyAlignment="1">
      <alignment vertical="center"/>
    </xf>
    <xf numFmtId="0" fontId="9" fillId="0" borderId="0" xfId="3" applyAlignment="1">
      <alignment horizontal="right" vertical="center"/>
    </xf>
    <xf numFmtId="0" fontId="3" fillId="0" borderId="0" xfId="0" applyFont="1" applyAlignment="1">
      <alignment horizontal="left" wrapText="1"/>
    </xf>
    <xf numFmtId="0" fontId="0" fillId="0" borderId="0" xfId="0" applyAlignment="1"/>
  </cellXfs>
  <cellStyles count="8">
    <cellStyle name="Comma" xfId="6" builtinId="3"/>
    <cellStyle name="Heading 1" xfId="5" builtinId="16" customBuiltin="1"/>
    <cellStyle name="Heading 1 2" xfId="4"/>
    <cellStyle name="Heading 2" xfId="7" builtinId="17" customBuiltin="1"/>
    <cellStyle name="Hyperlink" xfId="3" builtinId="8" customBuiltin="1"/>
    <cellStyle name="Normal" xfId="0" builtinId="0"/>
    <cellStyle name="Title" xfId="1" builtinId="15" customBuiltin="1"/>
    <cellStyle name="Title 2" xfId="2"/>
  </cellStyles>
  <dxfs count="116">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vertical="center" textRotation="0" wrapText="0" indent="0" justifyLastLine="0" shrinkToFit="0" readingOrder="0"/>
    </dxf>
    <dxf>
      <font>
        <strike val="0"/>
        <outline val="0"/>
        <shadow val="0"/>
        <u val="none"/>
        <vertAlign val="baseline"/>
        <sz val="12"/>
        <color theme="1"/>
        <name val="Calibri Light"/>
        <scheme val="major"/>
      </font>
      <alignment horizontal="general" vertical="center" textRotation="0" wrapText="0" indent="0" justifyLastLine="0" shrinkToFit="0" readingOrder="0"/>
    </dxf>
    <dxf>
      <alignment vertical="center" readingOrder="0"/>
    </dxf>
    <dxf>
      <alignment vertical="center" readingOrder="0"/>
    </dxf>
    <dxf>
      <alignment vertical="center" readingOrder="0"/>
    </dxf>
    <dxf>
      <alignment relativeIndent="1" readingOrder="0"/>
    </dxf>
    <dxf>
      <alignment horizontal="right" indent="1" readingOrder="0"/>
    </dxf>
    <dxf>
      <alignment horizontal="left" indent="2" readingOrder="0"/>
    </dxf>
    <dxf>
      <alignment relativeIndent="1" readingOrder="0"/>
    </dxf>
    <dxf>
      <alignment horizontal="right" readingOrder="0"/>
    </dxf>
    <dxf>
      <alignment horizontal="left" indent="2" readingOrder="0"/>
    </dxf>
    <dxf>
      <alignment horizontal="right" readingOrder="0"/>
    </dxf>
    <dxf>
      <alignment horizontal="left" relativeIndent="1" readingOrder="0"/>
    </dxf>
    <dxf>
      <font>
        <name val="Calibri Light"/>
        <scheme val="major"/>
      </font>
    </dxf>
    <dxf>
      <font>
        <name val="Calibri Light"/>
        <scheme val="major"/>
      </font>
    </dxf>
    <dxf>
      <alignment wrapText="1" readingOrder="0"/>
    </dxf>
    <dxf>
      <alignment wrapText="1" readingOrder="0"/>
    </dxf>
    <dxf>
      <alignment vertical="center" readingOrder="0"/>
    </dxf>
    <dxf>
      <alignment vertical="center" readingOrder="0"/>
    </dxf>
    <dxf>
      <numFmt numFmtId="3" formatCode="#,##0"/>
      <alignment horizontal="right" vertical="center" textRotation="0" wrapText="0" justifyLastLine="0" shrinkToFit="0" readingOrder="0"/>
    </dxf>
    <dxf>
      <numFmt numFmtId="3" formatCode="#,##0"/>
      <alignment horizontal="right" vertical="center" textRotation="0" wrapText="0" indent="2" justifyLastLine="0" shrinkToFit="0" readingOrder="0"/>
    </dxf>
    <dxf>
      <numFmt numFmtId="3" formatCode="#,##0"/>
      <alignment horizontal="right" vertical="center" textRotation="0" wrapText="0" justifyLastLine="0" shrinkToFit="0" readingOrder="0"/>
    </dxf>
    <dxf>
      <numFmt numFmtId="3" formatCode="#,##0"/>
      <alignment horizontal="right" vertical="center" textRotation="0" wrapText="0" indent="2" justifyLastLine="0" shrinkToFit="0" readingOrder="0"/>
    </dxf>
    <dxf>
      <numFmt numFmtId="3" formatCode="#,##0"/>
      <alignment horizontal="right" vertical="center" textRotation="0" wrapText="0" justifyLastLine="0" shrinkToFit="0" readingOrder="0"/>
    </dxf>
    <dxf>
      <numFmt numFmtId="3" formatCode="#,##0"/>
      <alignment horizontal="right" vertical="center" textRotation="0" wrapText="0" indent="2" justifyLastLine="0" shrinkToFit="0" readingOrder="0"/>
    </dxf>
    <dxf>
      <numFmt numFmtId="3" formatCode="#,##0"/>
      <alignment horizontal="right" vertical="center" textRotation="0" wrapText="0" justifyLastLine="0" shrinkToFit="0" readingOrder="0"/>
    </dxf>
    <dxf>
      <numFmt numFmtId="3" formatCode="#,##0"/>
      <alignment horizontal="right" vertical="center" textRotation="0" wrapText="0" indent="2" justifyLastLine="0" shrinkToFit="0" readingOrder="0"/>
    </dxf>
    <dxf>
      <numFmt numFmtId="3" formatCode="#,##0"/>
      <alignment horizontal="right" vertical="center" textRotation="0" wrapText="0" justifyLastLine="0" shrinkToFit="0" readingOrder="0"/>
    </dxf>
    <dxf>
      <numFmt numFmtId="5" formatCode="#,##0_);\(#,##0\)"/>
      <alignment horizontal="right" vertical="center" textRotation="0" wrapText="0" indent="1" justifyLastLine="0" shrinkToFit="0" readingOrder="0"/>
    </dxf>
    <dxf>
      <numFmt numFmtId="3" formatCode="#,##0"/>
      <alignment horizontal="right" vertical="center" textRotation="0" wrapText="0" justifyLastLine="0" shrinkToFit="0" readingOrder="0"/>
    </dxf>
    <dxf>
      <numFmt numFmtId="5" formatCode="#,##0_);\(#,##0\)"/>
      <alignment horizontal="right" vertical="center" textRotation="0" wrapText="0" relativeIndent="-1"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0" indent="1" justifyLastLine="0" shrinkToFit="0" readingOrder="0"/>
    </dxf>
    <dxf>
      <numFmt numFmtId="19" formatCode="m/d/yyyy"/>
      <alignment horizontal="right" vertical="center" textRotation="0" wrapText="0" relativeIndent="-1" justifyLastLine="0" shrinkToFit="0" readingOrder="0"/>
    </dxf>
    <dxf>
      <font>
        <strike val="0"/>
        <outline val="0"/>
        <shadow val="0"/>
        <u val="none"/>
        <vertAlign val="baseline"/>
        <sz val="11"/>
        <color theme="1"/>
        <name val="Calibri Light"/>
        <scheme val="major"/>
      </font>
      <alignment vertical="center" textRotation="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0" indent="1" justifyLastLine="0" shrinkToFit="0" readingOrder="0"/>
    </dxf>
    <dxf>
      <alignment horizontal="left" vertical="center" textRotation="0" wrapText="0" relativeIndent="1" justifyLastLine="0" shrinkToFit="0" readingOrder="0"/>
    </dxf>
    <dxf>
      <alignment vertical="center" textRotation="0" wrapText="0" indent="0" justifyLastLine="0" shrinkToFit="0" readingOrder="0"/>
    </dxf>
    <dxf>
      <alignment vertical="center" textRotation="0" wrapText="0" indent="0" justifyLastLine="0" shrinkToFit="0" readingOrder="0"/>
    </dxf>
    <dxf>
      <font>
        <strike val="0"/>
        <outline val="0"/>
        <shadow val="0"/>
        <u val="none"/>
        <vertAlign val="baseline"/>
        <sz val="11"/>
        <color theme="1"/>
        <name val="Calibri Light"/>
        <scheme val="major"/>
      </font>
      <alignment vertical="center" textRotation="0" wrapText="0" indent="0" justifyLastLine="0" shrinkToFit="0" readingOrder="0"/>
    </dxf>
    <dxf>
      <font>
        <sz val="12"/>
      </font>
    </dxf>
    <dxf>
      <font>
        <name val="Calibri Light"/>
        <scheme val="major"/>
      </font>
    </dxf>
    <dxf>
      <alignment vertical="center" indent="0" readingOrder="0"/>
    </dxf>
    <dxf>
      <alignment vertical="center" indent="0" readingOrder="0"/>
    </dxf>
    <dxf>
      <alignment horizontal="center" readingOrder="0"/>
    </dxf>
    <dxf>
      <alignment horizontal="center" readingOrder="0"/>
    </dxf>
    <dxf>
      <alignment horizontal="center" readingOrder="0"/>
    </dxf>
    <dxf>
      <font>
        <name val="Calibri Light"/>
        <scheme val="major"/>
      </font>
    </dxf>
    <dxf>
      <alignment vertical="center" indent="0" readingOrder="0"/>
    </dxf>
    <dxf>
      <alignment vertical="center" indent="0" readingOrder="0"/>
    </dxf>
    <dxf>
      <alignment horizontal="center" readingOrder="0"/>
    </dxf>
    <dxf>
      <alignment horizontal="center" readingOrder="0"/>
    </dxf>
    <dxf>
      <font>
        <sz val="12"/>
      </font>
    </dxf>
    <dxf>
      <font>
        <name val="Calibri Light"/>
        <scheme val="major"/>
      </font>
    </dxf>
    <dxf>
      <alignment vertical="center" indent="0" readingOrder="0"/>
    </dxf>
    <dxf>
      <alignment vertical="center" indent="0" readingOrder="0"/>
    </dxf>
    <dxf>
      <alignment horizontal="center" readingOrder="0"/>
    </dxf>
    <dxf>
      <alignment horizontal="center" readingOrder="0"/>
    </dxf>
    <dxf>
      <alignment vertical="center" readingOrder="0"/>
    </dxf>
    <dxf>
      <alignment vertical="center" readingOrder="0"/>
    </dxf>
    <dxf>
      <alignment vertical="center" readingOrder="0"/>
    </dxf>
    <dxf>
      <font>
        <color theme="1"/>
      </font>
    </dxf>
    <dxf>
      <font>
        <color theme="1"/>
      </font>
    </dxf>
    <dxf>
      <font>
        <color theme="1"/>
      </font>
    </dxf>
    <dxf>
      <font>
        <color theme="1"/>
      </font>
    </dxf>
    <dxf>
      <font>
        <color theme="1"/>
      </font>
    </dxf>
    <dxf>
      <alignment vertical="center" readingOrder="0"/>
    </dxf>
    <dxf>
      <alignment vertical="center" readingOrder="0"/>
    </dxf>
    <dxf>
      <alignment vertical="center" readingOrder="0"/>
    </dxf>
    <dxf>
      <font>
        <sz val="10.5"/>
      </font>
    </dxf>
    <dxf>
      <font>
        <sz val="10.5"/>
      </font>
    </dxf>
    <dxf>
      <font>
        <color theme="1" tint="0.34998626667073579"/>
      </font>
    </dxf>
    <dxf>
      <font>
        <color theme="1" tint="0.34998626667073579"/>
      </font>
    </dxf>
    <dxf>
      <font>
        <color theme="1" tint="0.34998626667073579"/>
      </font>
    </dxf>
    <dxf>
      <alignment relativeIndent="1" readingOrder="0"/>
    </dxf>
    <dxf>
      <alignment horizontal="center" readingOrder="0"/>
    </dxf>
    <dxf>
      <alignment horizontal="center" readingOrder="0"/>
    </dxf>
    <dxf>
      <alignment horizontal="center" readingOrder="0"/>
    </dxf>
    <dxf>
      <border>
        <left style="thin">
          <color theme="4"/>
        </left>
      </border>
    </dxf>
    <dxf>
      <border>
        <left style="thin">
          <color theme="4"/>
        </left>
      </border>
    </dxf>
    <dxf>
      <border>
        <top style="thin">
          <color theme="4"/>
        </top>
      </border>
    </dxf>
    <dxf>
      <border>
        <top style="thin">
          <color theme="4"/>
        </top>
      </border>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ont>
        <sz val="14"/>
        <color theme="1"/>
        <name val="Calibri Light"/>
        <scheme val="major"/>
      </font>
      <border>
        <vertical/>
        <horizontal/>
      </border>
    </dxf>
    <dxf>
      <font>
        <sz val="11"/>
        <color theme="1"/>
      </font>
      <border diagonalUp="0" diagonalDown="0">
        <left/>
        <right/>
        <top/>
        <bottom/>
        <vertical/>
        <horizontal/>
      </border>
    </dxf>
    <dxf>
      <border>
        <top style="thin">
          <color theme="7"/>
        </top>
        <bottom style="thin">
          <color theme="7"/>
        </bottom>
      </border>
    </dxf>
    <dxf>
      <border>
        <top style="thin">
          <color theme="7"/>
        </top>
        <bottom style="thin">
          <color theme="7"/>
        </bottom>
      </border>
    </dxf>
    <dxf>
      <fill>
        <patternFill patternType="none">
          <bgColor auto="1"/>
        </patternFill>
      </fill>
      <border>
        <left style="thin">
          <color theme="8" tint="0.39991454817346722"/>
        </left>
        <right style="thin">
          <color theme="8" tint="0.39991454817346722"/>
        </right>
        <vertical style="thin">
          <color theme="8" tint="0.39994506668294322"/>
        </vertical>
      </border>
    </dxf>
    <dxf>
      <fill>
        <patternFill patternType="none">
          <bgColor auto="1"/>
        </patternFill>
      </fill>
      <border>
        <left style="thin">
          <color theme="0" tint="-0.24994659260841701"/>
        </left>
        <right/>
        <top/>
        <bottom/>
        <vertical style="thin">
          <color theme="0" tint="-0.24994659260841701"/>
        </vertical>
        <horizontal/>
      </border>
    </dxf>
    <dxf>
      <fill>
        <patternFill>
          <bgColor theme="5" tint="0.79998168889431442"/>
        </patternFill>
      </fill>
    </dxf>
    <dxf>
      <font>
        <color theme="1"/>
      </font>
      <fill>
        <patternFill patternType="solid">
          <fgColor theme="0"/>
          <bgColor theme="0"/>
        </patternFill>
      </fill>
      <border>
        <top style="thin">
          <color theme="8" tint="0.39994506668294322"/>
        </top>
        <bottom style="thin">
          <color theme="0" tint="-0.34998626667073579"/>
        </bottom>
      </border>
    </dxf>
    <dxf>
      <font>
        <b val="0"/>
        <i val="0"/>
        <color theme="0"/>
      </font>
      <fill>
        <patternFill>
          <bgColor theme="4"/>
        </patternFill>
      </fill>
      <border diagonalUp="0" diagonalDown="0">
        <left/>
        <right/>
        <top/>
        <bottom/>
        <vertical/>
        <horizontal/>
      </border>
    </dxf>
    <dxf>
      <font>
        <color theme="1"/>
      </font>
      <border diagonalUp="0" diagonalDown="0">
        <left/>
        <right/>
        <top/>
        <bottom/>
        <vertical/>
        <horizontal/>
      </border>
    </dxf>
    <dxf>
      <font>
        <sz val="11"/>
        <color theme="1"/>
        <name val="Calibri Light"/>
        <scheme val="major"/>
      </font>
      <border>
        <bottom style="thin">
          <color theme="5"/>
        </bottom>
        <vertical/>
        <horizontal/>
      </border>
    </dxf>
    <dxf>
      <font>
        <color theme="1"/>
      </font>
      <border diagonalUp="0" diagonalDown="0">
        <left/>
        <right/>
        <top/>
        <bottom/>
        <vertical/>
        <horizontal/>
      </border>
    </dxf>
    <dxf>
      <border>
        <top style="thin">
          <color theme="8" tint="0.39994506668294322"/>
        </top>
      </border>
    </dxf>
    <dxf>
      <font>
        <b/>
        <color theme="0"/>
      </font>
      <fill>
        <patternFill patternType="solid">
          <fgColor theme="4"/>
          <bgColor theme="4"/>
        </patternFill>
      </fill>
      <border>
        <vertical/>
      </border>
    </dxf>
    <dxf>
      <font>
        <color theme="1"/>
      </font>
      <border>
        <left/>
        <right/>
        <top/>
        <bottom style="thin">
          <color theme="8" tint="0.39994506668294322"/>
        </bottom>
        <vertical style="thin">
          <color theme="8" tint="0.59996337778862885"/>
        </vertical>
        <horizontal style="thin">
          <color theme="8" tint="0.79998168889431442"/>
        </horizontal>
      </border>
    </dxf>
  </dxfs>
  <tableStyles count="5" defaultTableStyle="Packaging Design Project" defaultPivotStyle="Packaging Project PivotTable">
    <tableStyle name="Packaging Design Project" pivot="0" count="3">
      <tableStyleElement type="wholeTable" dxfId="115"/>
      <tableStyleElement type="headerRow" dxfId="114"/>
      <tableStyleElement type="totalRow" dxfId="113"/>
    </tableStyle>
    <tableStyle name="Packaging Project" pivot="0" table="0" count="10">
      <tableStyleElement type="wholeTable" dxfId="112"/>
      <tableStyleElement type="headerRow" dxfId="111"/>
    </tableStyle>
    <tableStyle name="Packaging Project PivotTable" table="0" count="8">
      <tableStyleElement type="wholeTable" dxfId="110"/>
      <tableStyleElement type="headerRow" dxfId="109"/>
      <tableStyleElement type="totalRow" dxfId="108"/>
      <tableStyleElement type="firstRowStripe" dxfId="107"/>
      <tableStyleElement type="firstColumnStripe" dxfId="106"/>
      <tableStyleElement type="secondColumnStripe" dxfId="105"/>
      <tableStyleElement type="pageFieldLabels" dxfId="104"/>
      <tableStyleElement type="pageFieldValues" dxfId="103"/>
    </tableStyle>
    <tableStyle name="Packaging Project Slicer" pivot="0" table="0" count="9">
      <tableStyleElement type="wholeTable" dxfId="102"/>
      <tableStyleElement type="headerRow" dxfId="101"/>
    </tableStyle>
    <tableStyle name="Packaging Project Table" pivot="0" count="9">
      <tableStyleElement type="wholeTable" dxfId="100"/>
      <tableStyleElement type="headerRow" dxfId="99"/>
      <tableStyleElement type="totalRow" dxfId="98"/>
      <tableStyleElement type="firstColumn" dxfId="97"/>
      <tableStyleElement type="lastColumn" dxfId="96"/>
      <tableStyleElement type="firstRowStripe" dxfId="95"/>
      <tableStyleElement type="secondRowStripe" dxfId="94"/>
      <tableStyleElement type="firstColumnStripe" dxfId="93"/>
      <tableStyleElement type="secondColumnStripe" dxfId="92"/>
    </tableStyle>
  </tableStyles>
  <extLst>
    <ext xmlns:x14="http://schemas.microsoft.com/office/spreadsheetml/2009/9/main" uri="{46F421CA-312F-682f-3DD2-61675219B42D}">
      <x14:dxfs count="8">
        <dxf>
          <font>
            <color rgb="FF000000"/>
          </font>
          <fill>
            <gradientFill degree="90">
              <stop position="0">
                <color theme="8" tint="0.59999389629810485"/>
              </stop>
              <stop position="1">
                <color theme="8" tint="0.80001220740379042"/>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6" tint="0.59996337778862885"/>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6" tint="0.39994506668294322"/>
            </pattern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5"/>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Packaging Projec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12"/>
            <color theme="1"/>
          </font>
          <border>
            <left/>
            <right/>
            <top/>
            <bottom/>
            <vertical/>
            <horizontal/>
          </border>
        </dxf>
        <dxf>
          <font>
            <sz val="12"/>
            <color theme="1"/>
          </font>
          <border>
            <left/>
            <right/>
            <top/>
            <bottom/>
            <vertical/>
            <horizontal/>
          </border>
        </dxf>
        <dxf>
          <font>
            <sz val="14"/>
            <color theme="1"/>
          </font>
          <border>
            <left/>
            <right/>
            <top/>
            <bottom/>
            <vertical/>
            <horizontal/>
          </border>
        </dxf>
        <dxf>
          <font>
            <sz val="16"/>
            <color theme="4" tint="-0.249977111117893"/>
            <name val="Calibri Light"/>
            <scheme val="major"/>
          </font>
          <border>
            <left/>
            <right/>
            <top/>
            <bottom/>
            <vertical/>
            <horizontal/>
          </border>
        </dxf>
      </x15:dxfs>
    </ext>
    <ext xmlns:x15="http://schemas.microsoft.com/office/spreadsheetml/2010/11/main" uri="{9260A510-F301-46a8-8635-F512D64BE5F5}">
      <x15:timelineStyles defaultTimelineStyle="TimeSlicerStyleLight1">
        <x15:timelineStyle name="Packaging Project Slicer">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pivotCacheDefinition" Target="pivotCache/pivotCacheDefinition1.xml"/><Relationship Id="rId12" Type="http://schemas.microsoft.com/office/2011/relationships/timelineCache" Target="timelineCaches/timeline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2.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5.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[Bug List.xlsx]Focus Group PivotChart Data!PackageOpenSummary</c:name>
    <c:fmtId val="3"/>
  </c:pivotSource>
  <c:chart>
    <c:title>
      <c:tx>
        <c:rich>
          <a:bodyPr rot="0" spcFirstLastPara="1" vertOverflow="ellipsis" vert="horz" wrap="square" anchor="ctr" anchorCtr="1"/>
          <a:lstStyle/>
          <a:p>
            <a:pPr>
              <a:defRPr sz="1200" b="0" i="0" u="none" strike="noStrike" kern="1200" cap="all" spc="120" normalizeH="0" baseline="0">
                <a:solidFill>
                  <a:schemeClr val="tx1"/>
                </a:solidFill>
                <a:latin typeface="+mj-lt"/>
                <a:ea typeface="+mn-ea"/>
                <a:cs typeface="+mn-cs"/>
              </a:defRPr>
            </a:pPr>
            <a:r>
              <a:rPr lang="en-US" sz="1200" b="0">
                <a:solidFill>
                  <a:schemeClr val="tx1"/>
                </a:solidFill>
                <a:latin typeface="+mj-lt"/>
              </a:rPr>
              <a:t>Count</a:t>
            </a:r>
            <a:r>
              <a:rPr lang="en-US" sz="1200" b="0" baseline="0">
                <a:solidFill>
                  <a:schemeClr val="tx1"/>
                </a:solidFill>
                <a:latin typeface="+mj-lt"/>
              </a:rPr>
              <a:t> of Bug Priorities</a:t>
            </a:r>
          </a:p>
        </c:rich>
      </c:tx>
      <c:layout>
        <c:manualLayout>
          <c:xMode val="edge"/>
          <c:yMode val="edge"/>
          <c:x val="7.1555985517362426E-3"/>
          <c:y val="2.4509803921568627E-2"/>
        </c:manualLayout>
      </c:layout>
      <c:overlay val="0"/>
      <c:spPr>
        <a:noFill/>
        <a:ln>
          <a:noFill/>
        </a:ln>
        <a:effectLst/>
      </c:spPr>
      <c:txPr>
        <a:bodyPr rot="0" spcFirstLastPara="1" vertOverflow="ellipsis" vert="horz" wrap="square" anchor="ctr" anchorCtr="1"/>
        <a:lstStyle/>
        <a:p>
          <a:pPr>
            <a:defRPr sz="1200" b="0" i="0" u="none" strike="noStrike" kern="1200" cap="all" spc="120" normalizeH="0" baseline="0">
              <a:solidFill>
                <a:schemeClr val="tx1"/>
              </a:solidFill>
              <a:latin typeface="+mj-lt"/>
              <a:ea typeface="+mn-ea"/>
              <a:cs typeface="+mn-cs"/>
            </a:defRPr>
          </a:pPr>
          <a:endParaRPr lang="en-US"/>
        </a:p>
      </c:txPr>
    </c:title>
    <c:autoTitleDeleted val="0"/>
    <c:pivotFmts>
      <c:pivotFmt>
        <c:idx val="0"/>
        <c:marker>
          <c:symbol val="diamond"/>
          <c:size val="5"/>
        </c:marker>
      </c:pivotFmt>
      <c:pivotFmt>
        <c:idx val="1"/>
        <c:marker>
          <c:symbol val="diamond"/>
          <c:size val="5"/>
        </c:marker>
      </c:pivotFmt>
      <c:pivotFmt>
        <c:idx val="2"/>
        <c:marker>
          <c:symbol val="diamond"/>
          <c:size val="5"/>
        </c:marker>
      </c:pivotFmt>
      <c:pivotFmt>
        <c:idx val="3"/>
        <c:marker>
          <c:symbol val="diamond"/>
          <c:size val="5"/>
        </c:marker>
      </c:pivotFmt>
      <c:pivotFmt>
        <c:idx val="4"/>
        <c:marker>
          <c:symbol val="diamond"/>
          <c:size val="5"/>
        </c:marker>
      </c:pivotFmt>
      <c:pivotFmt>
        <c:idx val="5"/>
        <c:marker>
          <c:symbol val="diamond"/>
          <c:size val="5"/>
        </c:marker>
      </c:pivotFmt>
      <c:pivotFmt>
        <c:idx val="6"/>
        <c:marker>
          <c:symbol val="diamond"/>
          <c:size val="5"/>
        </c:marker>
      </c:pivotFmt>
      <c:pivotFmt>
        <c:idx val="7"/>
        <c:marker>
          <c:symbol val="diamond"/>
          <c:size val="5"/>
        </c:marker>
      </c:pivotFmt>
      <c:pivotFmt>
        <c:idx val="8"/>
        <c:marker>
          <c:symbol val="diamond"/>
          <c:size val="5"/>
        </c:marker>
      </c:pivotFmt>
      <c:pivotFmt>
        <c:idx val="9"/>
        <c:marker>
          <c:symbol val="diamond"/>
          <c:size val="5"/>
        </c:marker>
      </c:pivotFmt>
      <c:pivotFmt>
        <c:idx val="10"/>
        <c:marker>
          <c:symbol val="diamond"/>
          <c:size val="5"/>
        </c:marker>
      </c:pivotFmt>
      <c:pivotFmt>
        <c:idx val="11"/>
        <c:marker>
          <c:symbol val="diamond"/>
          <c:size val="5"/>
        </c:marker>
      </c:pivotFmt>
      <c:pivotFmt>
        <c:idx val="12"/>
        <c:marker>
          <c:symbol val="diamond"/>
          <c:size val="5"/>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marker>
          <c:symbol val="diamond"/>
          <c:size val="5"/>
        </c:marker>
      </c:pivotFmt>
      <c:pivotFmt>
        <c:idx val="14"/>
        <c:marker>
          <c:symbol val="diamond"/>
          <c:size val="5"/>
        </c:marker>
      </c:pivotFmt>
      <c:pivotFmt>
        <c:idx val="15"/>
        <c:marker>
          <c:symbol val="diamond"/>
          <c:size val="5"/>
        </c:marker>
      </c:pivotFmt>
      <c:pivotFmt>
        <c:idx val="16"/>
        <c:marker>
          <c:symbol val="diamond"/>
          <c:size val="5"/>
        </c:marker>
      </c:pivotFmt>
      <c:pivotFmt>
        <c:idx val="17"/>
        <c:marker>
          <c:symbol val="diamond"/>
          <c:size val="5"/>
        </c:marker>
      </c:pivotFmt>
      <c:pivotFmt>
        <c:idx val="18"/>
        <c:marker>
          <c:symbol val="diamond"/>
          <c:size val="5"/>
        </c:marker>
      </c:pivotFmt>
      <c:pivotFmt>
        <c:idx val="19"/>
        <c:marker>
          <c:symbol val="diamond"/>
          <c:size val="5"/>
        </c:marker>
      </c:pivotFmt>
      <c:pivotFmt>
        <c:idx val="20"/>
        <c:marker>
          <c:symbol val="diamond"/>
          <c:size val="5"/>
        </c:marker>
      </c:pivotFmt>
      <c:pivotFmt>
        <c:idx val="21"/>
        <c:marker>
          <c:symbol val="diamond"/>
          <c:size val="5"/>
        </c:marker>
      </c:pivotFmt>
      <c:pivotFmt>
        <c:idx val="22"/>
        <c:marker>
          <c:symbol val="diamond"/>
          <c:size val="5"/>
        </c:marker>
      </c:pivotFmt>
      <c:pivotFmt>
        <c:idx val="23"/>
        <c:marker>
          <c:symbol val="diamond"/>
          <c:size val="5"/>
        </c:marker>
      </c:pivotFmt>
      <c:pivotFmt>
        <c:idx val="24"/>
        <c:marker>
          <c:symbol val="diamond"/>
          <c:size val="5"/>
        </c:marker>
      </c:pivotFmt>
      <c:pivotFmt>
        <c:idx val="25"/>
        <c:marker>
          <c:symbol val="diamond"/>
          <c:size val="5"/>
        </c:marker>
      </c:pivotFmt>
      <c:pivotFmt>
        <c:idx val="26"/>
        <c:marker>
          <c:symbol val="diamond"/>
          <c:size val="5"/>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marker>
          <c:symbol val="diamond"/>
          <c:size val="5"/>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marker>
          <c:symbol val="diamond"/>
          <c:size val="5"/>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marker>
          <c:symbol val="diamond"/>
          <c:size val="5"/>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marker>
          <c:symbol val="diamond"/>
          <c:size val="5"/>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marker>
          <c:symbol val="diamond"/>
          <c:size val="5"/>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marker>
          <c:symbol val="diamond"/>
          <c:size val="5"/>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marker>
          <c:symbol val="none"/>
        </c:marker>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pivotFmt>
      <c:pivotFmt>
        <c:idx val="106"/>
        <c:spPr>
          <a:solidFill>
            <a:schemeClr val="accent1"/>
          </a:solidFill>
          <a:ln>
            <a:noFill/>
          </a:ln>
          <a:effectLst/>
        </c:spPr>
        <c:marker>
          <c:symbol val="none"/>
        </c:marker>
      </c:pivotFmt>
      <c:pivotFmt>
        <c:idx val="107"/>
        <c:spPr>
          <a:solidFill>
            <a:schemeClr val="accent1"/>
          </a:solidFill>
          <a:ln>
            <a:noFill/>
          </a:ln>
          <a:effectLst/>
        </c:spPr>
        <c:marker>
          <c:symbol val="none"/>
        </c:marker>
      </c:pivotFmt>
      <c:pivotFmt>
        <c:idx val="108"/>
        <c:spPr>
          <a:solidFill>
            <a:schemeClr val="accent1"/>
          </a:solidFill>
          <a:ln>
            <a:noFill/>
          </a:ln>
          <a:effectLst/>
        </c:spPr>
        <c:marker>
          <c:symbol val="none"/>
        </c:marker>
      </c:pivotFmt>
      <c:pivotFmt>
        <c:idx val="109"/>
        <c:spPr>
          <a:solidFill>
            <a:schemeClr val="accent1"/>
          </a:solidFill>
          <a:ln>
            <a:noFill/>
          </a:ln>
          <a:effectLst/>
        </c:spPr>
        <c:marker>
          <c:symbol val="none"/>
        </c:marker>
      </c:pivotFmt>
      <c:pivotFmt>
        <c:idx val="110"/>
        <c:spPr>
          <a:solidFill>
            <a:schemeClr val="accent1"/>
          </a:solidFill>
          <a:ln>
            <a:noFill/>
          </a:ln>
          <a:effectLst/>
        </c:spPr>
        <c:marker>
          <c:symbol val="none"/>
        </c:marker>
      </c:pivotFmt>
      <c:pivotFmt>
        <c:idx val="111"/>
        <c:spPr>
          <a:solidFill>
            <a:schemeClr val="accent1"/>
          </a:solidFill>
          <a:ln>
            <a:noFill/>
          </a:ln>
          <a:effectLst/>
        </c:spPr>
        <c:marker>
          <c:symbol val="none"/>
        </c:marker>
      </c:pivotFmt>
      <c:pivotFmt>
        <c:idx val="112"/>
        <c:spPr>
          <a:solidFill>
            <a:schemeClr val="accent1"/>
          </a:solidFill>
          <a:ln>
            <a:noFill/>
          </a:ln>
          <a:effectLst/>
        </c:spPr>
        <c:marker>
          <c:symbol val="none"/>
        </c:marker>
      </c:pivotFmt>
      <c:pivotFmt>
        <c:idx val="113"/>
        <c:spPr>
          <a:solidFill>
            <a:schemeClr val="accent1"/>
          </a:solidFill>
          <a:ln>
            <a:noFill/>
          </a:ln>
          <a:effectLst/>
        </c:spPr>
        <c:marker>
          <c:symbol val="none"/>
        </c:marker>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'Focus Group PivotChart Data'!$C$15:$C$16</c:f>
              <c:strCache>
                <c:ptCount val="1"/>
                <c:pt idx="0">
                  <c:v>Pri 1</c:v>
                </c:pt>
              </c:strCache>
            </c:strRef>
          </c:tx>
          <c:spPr>
            <a:solidFill>
              <a:schemeClr val="accent1"/>
            </a:solidFill>
            <a:ln>
              <a:noFill/>
            </a:ln>
            <a:effectLst/>
          </c:spPr>
          <c:invertIfNegative val="0"/>
          <c:dLbls>
            <c:delete val="1"/>
          </c:dLbls>
          <c:cat>
            <c:strRef>
              <c:f>'Focus Group PivotChart Data'!$B$17:$B$22</c:f>
              <c:strCache>
                <c:ptCount val="5"/>
                <c:pt idx="0">
                  <c:v>Package 1</c:v>
                </c:pt>
                <c:pt idx="1">
                  <c:v>Package 2</c:v>
                </c:pt>
                <c:pt idx="2">
                  <c:v>Package 3</c:v>
                </c:pt>
                <c:pt idx="3">
                  <c:v>Package 4</c:v>
                </c:pt>
                <c:pt idx="4">
                  <c:v>Package 5</c:v>
                </c:pt>
              </c:strCache>
            </c:strRef>
          </c:cat>
          <c:val>
            <c:numRef>
              <c:f>'Focus Group PivotChart Data'!$C$17:$C$22</c:f>
              <c:numCache>
                <c:formatCode>General</c:formatCode>
                <c:ptCount val="5"/>
                <c:pt idx="0">
                  <c:v>3</c:v>
                </c:pt>
                <c:pt idx="1">
                  <c:v>13</c:v>
                </c:pt>
                <c:pt idx="2">
                  <c:v>2</c:v>
                </c:pt>
                <c:pt idx="3">
                  <c:v>2</c:v>
                </c:pt>
                <c:pt idx="4">
                  <c:v>7</c:v>
                </c:pt>
              </c:numCache>
            </c:numRef>
          </c:val>
          <c:extLst>
            <c:ext xmlns:c16="http://schemas.microsoft.com/office/drawing/2014/chart" uri="{C3380CC4-5D6E-409C-BE32-E72D297353CC}">
              <c16:uniqueId val="{0000000C-DFFA-49E1-8598-89388E0378E0}"/>
            </c:ext>
          </c:extLst>
        </c:ser>
        <c:ser>
          <c:idx val="1"/>
          <c:order val="1"/>
          <c:tx>
            <c:strRef>
              <c:f>'Focus Group PivotChart Data'!$D$15:$D$16</c:f>
              <c:strCache>
                <c:ptCount val="1"/>
                <c:pt idx="0">
                  <c:v>Pri 2</c:v>
                </c:pt>
              </c:strCache>
            </c:strRef>
          </c:tx>
          <c:spPr>
            <a:solidFill>
              <a:schemeClr val="accent3"/>
            </a:solidFill>
            <a:ln>
              <a:noFill/>
            </a:ln>
            <a:effectLst/>
          </c:spPr>
          <c:invertIfNegative val="0"/>
          <c:dLbls>
            <c:delete val="1"/>
          </c:dLbls>
          <c:cat>
            <c:strRef>
              <c:f>'Focus Group PivotChart Data'!$B$17:$B$22</c:f>
              <c:strCache>
                <c:ptCount val="5"/>
                <c:pt idx="0">
                  <c:v>Package 1</c:v>
                </c:pt>
                <c:pt idx="1">
                  <c:v>Package 2</c:v>
                </c:pt>
                <c:pt idx="2">
                  <c:v>Package 3</c:v>
                </c:pt>
                <c:pt idx="3">
                  <c:v>Package 4</c:v>
                </c:pt>
                <c:pt idx="4">
                  <c:v>Package 5</c:v>
                </c:pt>
              </c:strCache>
            </c:strRef>
          </c:cat>
          <c:val>
            <c:numRef>
              <c:f>'Focus Group PivotChart Data'!$D$17:$D$22</c:f>
              <c:numCache>
                <c:formatCode>General</c:formatCode>
                <c:ptCount val="5"/>
                <c:pt idx="0">
                  <c:v>6</c:v>
                </c:pt>
                <c:pt idx="1">
                  <c:v>18</c:v>
                </c:pt>
                <c:pt idx="2">
                  <c:v>5</c:v>
                </c:pt>
                <c:pt idx="3">
                  <c:v>7</c:v>
                </c:pt>
                <c:pt idx="4">
                  <c:v>3</c:v>
                </c:pt>
              </c:numCache>
            </c:numRef>
          </c:val>
          <c:extLst>
            <c:ext xmlns:c16="http://schemas.microsoft.com/office/drawing/2014/chart" uri="{C3380CC4-5D6E-409C-BE32-E72D297353CC}">
              <c16:uniqueId val="{00000028-DFFA-49E1-8598-89388E0378E0}"/>
            </c:ext>
          </c:extLst>
        </c:ser>
        <c:ser>
          <c:idx val="2"/>
          <c:order val="2"/>
          <c:tx>
            <c:strRef>
              <c:f>'Focus Group PivotChart Data'!$E$15:$E$16</c:f>
              <c:strCache>
                <c:ptCount val="1"/>
                <c:pt idx="0">
                  <c:v>Pri 3</c:v>
                </c:pt>
              </c:strCache>
            </c:strRef>
          </c:tx>
          <c:spPr>
            <a:solidFill>
              <a:schemeClr val="accent5"/>
            </a:solidFill>
            <a:ln>
              <a:noFill/>
            </a:ln>
            <a:effectLst/>
          </c:spPr>
          <c:invertIfNegative val="0"/>
          <c:dLbls>
            <c:delete val="1"/>
          </c:dLbls>
          <c:cat>
            <c:strRef>
              <c:f>'Focus Group PivotChart Data'!$B$17:$B$22</c:f>
              <c:strCache>
                <c:ptCount val="5"/>
                <c:pt idx="0">
                  <c:v>Package 1</c:v>
                </c:pt>
                <c:pt idx="1">
                  <c:v>Package 2</c:v>
                </c:pt>
                <c:pt idx="2">
                  <c:v>Package 3</c:v>
                </c:pt>
                <c:pt idx="3">
                  <c:v>Package 4</c:v>
                </c:pt>
                <c:pt idx="4">
                  <c:v>Package 5</c:v>
                </c:pt>
              </c:strCache>
            </c:strRef>
          </c:cat>
          <c:val>
            <c:numRef>
              <c:f>'Focus Group PivotChart Data'!$E$17:$E$22</c:f>
              <c:numCache>
                <c:formatCode>General</c:formatCode>
                <c:ptCount val="5"/>
                <c:pt idx="0">
                  <c:v>3</c:v>
                </c:pt>
                <c:pt idx="1">
                  <c:v>7</c:v>
                </c:pt>
                <c:pt idx="3">
                  <c:v>2</c:v>
                </c:pt>
                <c:pt idx="4">
                  <c:v>1</c:v>
                </c:pt>
              </c:numCache>
            </c:numRef>
          </c:val>
          <c:extLst>
            <c:ext xmlns:c16="http://schemas.microsoft.com/office/drawing/2014/chart" uri="{C3380CC4-5D6E-409C-BE32-E72D297353CC}">
              <c16:uniqueId val="{00000029-DFFA-49E1-8598-89388E0378E0}"/>
            </c:ext>
          </c:extLst>
        </c:ser>
        <c:ser>
          <c:idx val="3"/>
          <c:order val="3"/>
          <c:tx>
            <c:strRef>
              <c:f>'Focus Group PivotChart Data'!$F$15:$F$16</c:f>
              <c:strCache>
                <c:ptCount val="1"/>
                <c:pt idx="0">
                  <c:v>Pri 4</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tx1"/>
                      </a:solidFill>
                      <a:prstDash val="solid"/>
                      <a:round/>
                    </a:ln>
                    <a:effectLst/>
                  </c:spPr>
                </c15:leaderLines>
              </c:ext>
            </c:extLst>
          </c:dLbls>
          <c:cat>
            <c:strRef>
              <c:f>'Focus Group PivotChart Data'!$B$17:$B$22</c:f>
              <c:strCache>
                <c:ptCount val="5"/>
                <c:pt idx="0">
                  <c:v>Package 1</c:v>
                </c:pt>
                <c:pt idx="1">
                  <c:v>Package 2</c:v>
                </c:pt>
                <c:pt idx="2">
                  <c:v>Package 3</c:v>
                </c:pt>
                <c:pt idx="3">
                  <c:v>Package 4</c:v>
                </c:pt>
                <c:pt idx="4">
                  <c:v>Package 5</c:v>
                </c:pt>
              </c:strCache>
            </c:strRef>
          </c:cat>
          <c:val>
            <c:numRef>
              <c:f>'Focus Group PivotChart Data'!$F$17:$F$22</c:f>
              <c:numCache>
                <c:formatCode>General</c:formatCode>
                <c:ptCount val="5"/>
                <c:pt idx="0">
                  <c:v>7</c:v>
                </c:pt>
                <c:pt idx="1">
                  <c:v>2</c:v>
                </c:pt>
                <c:pt idx="2">
                  <c:v>3</c:v>
                </c:pt>
                <c:pt idx="3">
                  <c:v>6</c:v>
                </c:pt>
                <c:pt idx="4">
                  <c:v>3</c:v>
                </c:pt>
              </c:numCache>
            </c:numRef>
          </c:val>
          <c:extLst>
            <c:ext xmlns:c16="http://schemas.microsoft.com/office/drawing/2014/chart" uri="{C3380CC4-5D6E-409C-BE32-E72D297353CC}">
              <c16:uniqueId val="{0000003F-DFFA-49E1-8598-89388E0378E0}"/>
            </c:ext>
          </c:extLst>
        </c:ser>
        <c:dLbls>
          <c:dLblPos val="outEnd"/>
          <c:showLegendKey val="0"/>
          <c:showVal val="1"/>
          <c:showCatName val="0"/>
          <c:showSerName val="0"/>
          <c:showPercent val="0"/>
          <c:showBubbleSize val="0"/>
        </c:dLbls>
        <c:gapWidth val="444"/>
        <c:axId val="96211328"/>
        <c:axId val="96211888"/>
      </c:barChart>
      <c:catAx>
        <c:axId val="96211328"/>
        <c:scaling>
          <c:orientation val="minMax"/>
        </c:scaling>
        <c:delete val="0"/>
        <c:axPos val="b"/>
        <c:majorGridlines>
          <c:spPr>
            <a:ln w="9525" cap="flat" cmpd="sng" algn="ctr">
              <a:solidFill>
                <a:schemeClr val="tx1">
                  <a:lumMod val="15000"/>
                  <a:lumOff val="85000"/>
                </a:schemeClr>
              </a:solidFill>
              <a:prstDash val="solid"/>
              <a:round/>
            </a:ln>
            <a:effectLst/>
          </c:spPr>
        </c:majorGridlines>
        <c:numFmt formatCode="General" sourceLinked="0"/>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800" b="0" i="0" u="none" strike="noStrike" kern="1200" cap="all" spc="120" normalizeH="0" baseline="0">
                <a:solidFill>
                  <a:schemeClr val="tx1"/>
                </a:solidFill>
                <a:latin typeface="+mn-lt"/>
                <a:ea typeface="+mn-ea"/>
                <a:cs typeface="+mn-cs"/>
              </a:defRPr>
            </a:pPr>
            <a:endParaRPr lang="en-US"/>
          </a:p>
        </c:txPr>
        <c:crossAx val="96211888"/>
        <c:crosses val="autoZero"/>
        <c:auto val="1"/>
        <c:lblAlgn val="ctr"/>
        <c:lblOffset val="100"/>
        <c:noMultiLvlLbl val="0"/>
      </c:catAx>
      <c:valAx>
        <c:axId val="96211888"/>
        <c:scaling>
          <c:orientation val="minMax"/>
        </c:scaling>
        <c:delete val="1"/>
        <c:axPos val="l"/>
        <c:numFmt formatCode="General" sourceLinked="1"/>
        <c:majorTickMark val="none"/>
        <c:minorTickMark val="none"/>
        <c:tickLblPos val="nextTo"/>
        <c:crossAx val="96211328"/>
        <c:crosses val="autoZero"/>
        <c:crossBetween val="between"/>
        <c:minorUnit val="2"/>
      </c:valAx>
      <c:spPr>
        <a:noFill/>
        <a:ln>
          <a:noFill/>
        </a:ln>
        <a:effectLst/>
      </c:spPr>
    </c:plotArea>
    <c:legend>
      <c:legendPos val="t"/>
      <c:layout>
        <c:manualLayout>
          <c:xMode val="edge"/>
          <c:yMode val="edge"/>
          <c:x val="1.3166464611830209E-2"/>
          <c:y val="0.13446078431372549"/>
          <c:w val="0.39097279838032173"/>
          <c:h val="8.6535797608632267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[Bug List.xlsx]Focus Group PivotChart Data!ShelfImpactSummary</c:name>
    <c:fmtId val="20"/>
  </c:pivotSource>
  <c:chart>
    <c:title>
      <c:tx>
        <c:rich>
          <a:bodyPr rot="0" spcFirstLastPara="1" vertOverflow="ellipsis" vert="horz" wrap="square" anchor="ctr" anchorCtr="1"/>
          <a:lstStyle/>
          <a:p>
            <a:pPr algn="ctr" rtl="0">
              <a:defRPr lang="en-US" sz="1200" b="0" i="0" u="none" strike="noStrike" kern="1200" cap="all" spc="120" normalizeH="0" baseline="0">
                <a:solidFill>
                  <a:schemeClr val="tx1"/>
                </a:solidFill>
                <a:latin typeface="+mj-lt"/>
                <a:ea typeface="+mn-ea"/>
                <a:cs typeface="+mn-cs"/>
              </a:defRPr>
            </a:pPr>
            <a:r>
              <a:rPr lang="en-US" sz="1200" b="0" kern="1200" cap="all" spc="120" normalizeH="0" baseline="0">
                <a:solidFill>
                  <a:schemeClr val="tx1"/>
                </a:solidFill>
                <a:latin typeface="+mj-lt"/>
                <a:ea typeface="+mn-ea"/>
                <a:cs typeface="+mn-cs"/>
              </a:rPr>
              <a:t>SHELF IMPACT</a:t>
            </a:r>
          </a:p>
        </c:rich>
      </c:tx>
      <c:layout>
        <c:manualLayout>
          <c:xMode val="edge"/>
          <c:yMode val="edge"/>
          <c:x val="0.23023582945986495"/>
          <c:y val="6.2015503875968991E-2"/>
        </c:manualLayout>
      </c:layout>
      <c:overlay val="0"/>
      <c:spPr>
        <a:noFill/>
        <a:ln>
          <a:noFill/>
        </a:ln>
        <a:effectLst/>
      </c:spPr>
      <c:txPr>
        <a:bodyPr rot="0" spcFirstLastPara="1" vertOverflow="ellipsis" vert="horz" wrap="square" anchor="ctr" anchorCtr="1"/>
        <a:lstStyle/>
        <a:p>
          <a:pPr algn="ctr" rtl="0">
            <a:defRPr lang="en-US" sz="1200" b="0" i="0" u="none" strike="noStrike" kern="1200" cap="all" spc="120" normalizeH="0" baseline="0">
              <a:solidFill>
                <a:schemeClr val="tx1"/>
              </a:solidFill>
              <a:latin typeface="+mj-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5"/>
          </a:solidFill>
          <a:ln>
            <a:noFill/>
          </a:ln>
          <a:effectLst/>
        </c:spPr>
      </c:pivotFmt>
      <c:pivotFmt>
        <c:idx val="2"/>
        <c:spPr>
          <a:solidFill>
            <a:schemeClr val="accent5"/>
          </a:solidFill>
          <a:ln>
            <a:noFill/>
          </a:ln>
          <a:effectLst/>
        </c:spPr>
      </c:pivotFmt>
      <c:pivotFmt>
        <c:idx val="3"/>
        <c:spPr>
          <a:solidFill>
            <a:schemeClr val="accent5"/>
          </a:solidFill>
          <a:ln>
            <a:noFill/>
          </a:ln>
          <a:effectLst/>
        </c:spPr>
      </c:pivotFmt>
      <c:pivotFmt>
        <c:idx val="4"/>
        <c:spPr>
          <a:solidFill>
            <a:schemeClr val="accent5"/>
          </a:solidFill>
          <a:ln>
            <a:noFill/>
          </a:ln>
          <a:effectLst/>
        </c:spPr>
      </c:pivotFmt>
      <c:pivotFmt>
        <c:idx val="5"/>
        <c:spPr>
          <a:gradFill>
            <a:gsLst>
              <a:gs pos="0">
                <a:schemeClr val="accent5">
                  <a:lumMod val="82000"/>
                  <a:lumOff val="18000"/>
                </a:schemeClr>
              </a:gs>
              <a:gs pos="50000">
                <a:schemeClr val="accent5">
                  <a:lumMod val="91000"/>
                </a:schemeClr>
              </a:gs>
              <a:gs pos="100000">
                <a:schemeClr val="accent5">
                  <a:lumMod val="69000"/>
                </a:schemeClr>
              </a:gs>
            </a:gsLst>
            <a:lin ang="5400000" scaled="0"/>
          </a:gradFill>
          <a:ln w="12700">
            <a:solidFill>
              <a:schemeClr val="lt1"/>
            </a:solidFill>
          </a:ln>
          <a:effectLst/>
        </c:spPr>
      </c:pivotFmt>
      <c:pivotFmt>
        <c:idx val="6"/>
        <c:spPr>
          <a:solidFill>
            <a:schemeClr val="accent5">
              <a:tint val="54000"/>
            </a:schemeClr>
          </a:solidFill>
          <a:ln>
            <a:noFill/>
          </a:ln>
          <a:effectLst/>
        </c:spPr>
      </c:pivotFmt>
      <c:pivotFmt>
        <c:idx val="7"/>
        <c:spPr>
          <a:solidFill>
            <a:schemeClr val="accent5">
              <a:tint val="77000"/>
            </a:schemeClr>
          </a:solidFill>
          <a:ln>
            <a:noFill/>
          </a:ln>
          <a:effectLst/>
        </c:spPr>
      </c:pivotFmt>
      <c:pivotFmt>
        <c:idx val="8"/>
        <c:spPr>
          <a:solidFill>
            <a:schemeClr val="accent5"/>
          </a:solidFill>
          <a:ln>
            <a:noFill/>
          </a:ln>
          <a:effectLst/>
        </c:spPr>
      </c:pivotFmt>
      <c:pivotFmt>
        <c:idx val="9"/>
        <c:spPr>
          <a:solidFill>
            <a:schemeClr val="accent5">
              <a:shade val="76000"/>
            </a:schemeClr>
          </a:solidFill>
          <a:ln>
            <a:noFill/>
          </a:ln>
          <a:effectLst/>
        </c:spPr>
      </c:pivotFmt>
      <c:pivotFmt>
        <c:idx val="10"/>
        <c:spPr>
          <a:solidFill>
            <a:schemeClr val="accent5">
              <a:shade val="53000"/>
            </a:schemeClr>
          </a:solidFill>
          <a:ln>
            <a:noFill/>
          </a:ln>
          <a:effectLst/>
        </c:spPr>
      </c:pivotFmt>
    </c:pivotFmts>
    <c:plotArea>
      <c:layout>
        <c:manualLayout>
          <c:layoutTarget val="inner"/>
          <c:xMode val="edge"/>
          <c:yMode val="edge"/>
          <c:x val="0.24475223729563919"/>
          <c:y val="0.28486724043215522"/>
          <c:w val="0.30131613066438984"/>
          <c:h val="0.5816102057010315"/>
        </c:manualLayout>
      </c:layout>
      <c:pieChart>
        <c:varyColors val="1"/>
        <c:ser>
          <c:idx val="0"/>
          <c:order val="0"/>
          <c:tx>
            <c:strRef>
              <c:f>'Focus Group PivotChart Data'!$C$6</c:f>
              <c:strCache>
                <c:ptCount val="1"/>
                <c:pt idx="0">
                  <c:v>Total</c:v>
                </c:pt>
              </c:strCache>
            </c:strRef>
          </c:tx>
          <c:spPr>
            <a:effectLst/>
          </c:spPr>
          <c:dPt>
            <c:idx val="0"/>
            <c:bubble3D val="0"/>
            <c:spPr>
              <a:solidFill>
                <a:schemeClr val="accent5">
                  <a:tint val="54000"/>
                </a:schemeClr>
              </a:solidFill>
              <a:ln>
                <a:noFill/>
              </a:ln>
              <a:effectLst/>
            </c:spPr>
            <c:extLst>
              <c:ext xmlns:c16="http://schemas.microsoft.com/office/drawing/2014/chart" uri="{C3380CC4-5D6E-409C-BE32-E72D297353CC}">
                <c16:uniqueId val="{00000001-087A-4ADB-A9F7-0C3470CFD9CD}"/>
              </c:ext>
            </c:extLst>
          </c:dPt>
          <c:dPt>
            <c:idx val="1"/>
            <c:bubble3D val="0"/>
            <c:spPr>
              <a:solidFill>
                <a:schemeClr val="accent5">
                  <a:tint val="77000"/>
                </a:schemeClr>
              </a:solidFill>
              <a:ln>
                <a:noFill/>
              </a:ln>
              <a:effectLst/>
            </c:spPr>
            <c:extLst>
              <c:ext xmlns:c16="http://schemas.microsoft.com/office/drawing/2014/chart" uri="{C3380CC4-5D6E-409C-BE32-E72D297353CC}">
                <c16:uniqueId val="{00000003-087A-4ADB-A9F7-0C3470CFD9CD}"/>
              </c:ext>
            </c:extLst>
          </c:dPt>
          <c:dPt>
            <c:idx val="2"/>
            <c:bubble3D val="0"/>
            <c:spPr>
              <a:solidFill>
                <a:schemeClr val="accent5"/>
              </a:solidFill>
              <a:ln>
                <a:noFill/>
              </a:ln>
              <a:effectLst/>
            </c:spPr>
            <c:extLst>
              <c:ext xmlns:c16="http://schemas.microsoft.com/office/drawing/2014/chart" uri="{C3380CC4-5D6E-409C-BE32-E72D297353CC}">
                <c16:uniqueId val="{00000005-087A-4ADB-A9F7-0C3470CFD9CD}"/>
              </c:ext>
            </c:extLst>
          </c:dPt>
          <c:dPt>
            <c:idx val="3"/>
            <c:bubble3D val="0"/>
            <c:spPr>
              <a:solidFill>
                <a:schemeClr val="accent5">
                  <a:shade val="76000"/>
                </a:schemeClr>
              </a:solidFill>
              <a:ln>
                <a:noFill/>
              </a:ln>
              <a:effectLst/>
            </c:spPr>
            <c:extLst>
              <c:ext xmlns:c16="http://schemas.microsoft.com/office/drawing/2014/chart" uri="{C3380CC4-5D6E-409C-BE32-E72D297353CC}">
                <c16:uniqueId val="{00000007-087A-4ADB-A9F7-0C3470CFD9CD}"/>
              </c:ext>
            </c:extLst>
          </c:dPt>
          <c:dPt>
            <c:idx val="4"/>
            <c:bubble3D val="0"/>
            <c:spPr>
              <a:solidFill>
                <a:schemeClr val="accent5">
                  <a:shade val="53000"/>
                </a:schemeClr>
              </a:solidFill>
              <a:ln>
                <a:noFill/>
              </a:ln>
              <a:effectLst/>
            </c:spPr>
            <c:extLst>
              <c:ext xmlns:c16="http://schemas.microsoft.com/office/drawing/2014/chart" uri="{C3380CC4-5D6E-409C-BE32-E72D297353CC}">
                <c16:uniqueId val="{00000009-087A-4ADB-A9F7-0C3470CFD9CD}"/>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prstDash val="solid"/>
                  <a:round/>
                </a:ln>
                <a:effectLst/>
              </c:spPr>
            </c:leaderLines>
            <c:extLst>
              <c:ext xmlns:c15="http://schemas.microsoft.com/office/drawing/2012/chart" uri="{CE6537A1-D6FC-4f65-9D91-7224C49458BB}"/>
            </c:extLst>
          </c:dLbls>
          <c:cat>
            <c:strRef>
              <c:f>'Focus Group PivotChart Data'!$B$7:$B$12</c:f>
              <c:strCache>
                <c:ptCount val="5"/>
                <c:pt idx="0">
                  <c:v>3rd party issue</c:v>
                </c:pt>
                <c:pt idx="1">
                  <c:v>Error</c:v>
                </c:pt>
                <c:pt idx="2">
                  <c:v>Feature Request</c:v>
                </c:pt>
                <c:pt idx="3">
                  <c:v>Offline</c:v>
                </c:pt>
                <c:pt idx="4">
                  <c:v>Other</c:v>
                </c:pt>
              </c:strCache>
            </c:strRef>
          </c:cat>
          <c:val>
            <c:numRef>
              <c:f>'Focus Group PivotChart Data'!$C$7:$C$12</c:f>
              <c:numCache>
                <c:formatCode>General</c:formatCode>
                <c:ptCount val="5"/>
                <c:pt idx="0">
                  <c:v>13</c:v>
                </c:pt>
                <c:pt idx="1">
                  <c:v>48</c:v>
                </c:pt>
                <c:pt idx="2">
                  <c:v>7</c:v>
                </c:pt>
                <c:pt idx="3">
                  <c:v>26</c:v>
                </c:pt>
                <c:pt idx="4">
                  <c:v>6</c:v>
                </c:pt>
              </c:numCache>
            </c:numRef>
          </c:val>
          <c:extLst>
            <c:ext xmlns:c16="http://schemas.microsoft.com/office/drawing/2014/chart" uri="{C3380CC4-5D6E-409C-BE32-E72D297353CC}">
              <c16:uniqueId val="{0000000A-087A-4ADB-A9F7-0C3470CFD9CD}"/>
            </c:ext>
          </c:extLst>
        </c:ser>
        <c:dLbls>
          <c:showLegendKey val="0"/>
          <c:showVal val="0"/>
          <c:showCatName val="1"/>
          <c:showSerName val="0"/>
          <c:showPercent val="1"/>
          <c:showBubbleSize val="0"/>
          <c:showLeaderLines val="1"/>
        </c:dLbls>
        <c:firstSliceAng val="182"/>
      </c:pieChart>
      <c:spPr>
        <a:noFill/>
        <a:ln>
          <a:noFill/>
        </a:ln>
        <a:effectLst/>
      </c:spPr>
    </c:plotArea>
    <c:plotVisOnly val="1"/>
    <c:dispBlanksAs val="gap"/>
    <c:showDLblsOverMax val="0"/>
  </c:chart>
  <c:spPr>
    <a:noFill/>
    <a:ln w="9525" cap="flat" cmpd="sng" algn="ctr">
      <a:no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[Bug List.xlsx]Focus Group PivotChart Data!DesignVsContent</c:name>
    <c:fmtId val="7"/>
  </c:pivotSource>
  <c:chart>
    <c:title>
      <c:tx>
        <c:rich>
          <a:bodyPr rot="0" spcFirstLastPara="1" vertOverflow="ellipsis" vert="horz" wrap="square" anchor="ctr" anchorCtr="1"/>
          <a:lstStyle/>
          <a:p>
            <a:pPr algn="ctr" rtl="0">
              <a:defRPr lang="en-US" sz="1200" b="0" i="0" u="none" strike="noStrike" kern="1200" cap="all" spc="120" normalizeH="0" baseline="0">
                <a:solidFill>
                  <a:schemeClr val="tx1"/>
                </a:solidFill>
                <a:latin typeface="+mj-lt"/>
                <a:ea typeface="+mn-ea"/>
                <a:cs typeface="+mn-cs"/>
              </a:defRPr>
            </a:pPr>
            <a:r>
              <a:rPr lang="en-US" sz="1200" b="0" kern="1200" cap="all" spc="120" normalizeH="0" baseline="0">
                <a:solidFill>
                  <a:schemeClr val="tx1"/>
                </a:solidFill>
                <a:latin typeface="+mj-lt"/>
                <a:ea typeface="+mn-ea"/>
                <a:cs typeface="+mn-cs"/>
              </a:rPr>
              <a:t>Customer emotions</a:t>
            </a:r>
          </a:p>
        </c:rich>
      </c:tx>
      <c:layout>
        <c:manualLayout>
          <c:xMode val="edge"/>
          <c:yMode val="edge"/>
          <c:x val="1.6645435244161365E-2"/>
          <c:y val="4.6296296296296294E-2"/>
        </c:manualLayout>
      </c:layout>
      <c:overlay val="0"/>
      <c:spPr>
        <a:noFill/>
        <a:ln>
          <a:noFill/>
        </a:ln>
        <a:effectLst/>
      </c:spPr>
      <c:txPr>
        <a:bodyPr rot="0" spcFirstLastPara="1" vertOverflow="ellipsis" vert="horz" wrap="square" anchor="ctr" anchorCtr="1"/>
        <a:lstStyle/>
        <a:p>
          <a:pPr algn="ctr" rtl="0">
            <a:defRPr lang="en-US" sz="1200" b="0" i="0" u="none" strike="noStrike" kern="1200" cap="all" spc="120" normalizeH="0" baseline="0">
              <a:solidFill>
                <a:schemeClr val="tx1"/>
              </a:solidFill>
              <a:latin typeface="+mj-lt"/>
              <a:ea typeface="+mn-ea"/>
              <a:cs typeface="+mn-cs"/>
            </a:defRPr>
          </a:pPr>
          <a:endParaRPr lang="en-US"/>
        </a:p>
      </c:txPr>
    </c:title>
    <c:autoTitleDeleted val="0"/>
    <c:pivotFmts>
      <c:pivotFmt>
        <c:idx val="0"/>
        <c:marker>
          <c:symbol val="diamond"/>
          <c:size val="5"/>
        </c:marker>
      </c:pivotFmt>
      <c:pivotFmt>
        <c:idx val="1"/>
        <c:marker>
          <c:symbol val="diamond"/>
          <c:size val="5"/>
        </c:marker>
      </c:pivotFmt>
      <c:pivotFmt>
        <c:idx val="2"/>
        <c:marker>
          <c:symbol val="diamond"/>
          <c:size val="5"/>
        </c:marker>
      </c:pivotFmt>
      <c:pivotFmt>
        <c:idx val="3"/>
        <c:marker>
          <c:symbol val="diamond"/>
          <c:size val="5"/>
        </c:marker>
      </c:pivotFmt>
      <c:pivotFmt>
        <c:idx val="4"/>
        <c:marker>
          <c:symbol val="diamond"/>
          <c:size val="5"/>
        </c:marker>
      </c:pivotFmt>
      <c:pivotFmt>
        <c:idx val="5"/>
        <c:marker>
          <c:symbol val="diamond"/>
          <c:size val="5"/>
        </c:marker>
      </c:pivotFmt>
      <c:pivotFmt>
        <c:idx val="6"/>
        <c:marker>
          <c:symbol val="diamond"/>
          <c:size val="5"/>
        </c:marker>
      </c:pivotFmt>
      <c:pivotFmt>
        <c:idx val="7"/>
        <c:marker>
          <c:symbol val="diamond"/>
          <c:size val="5"/>
        </c:marker>
      </c:pivotFmt>
      <c:pivotFmt>
        <c:idx val="8"/>
        <c:marker>
          <c:symbol val="diamond"/>
          <c:size val="5"/>
        </c:marker>
      </c:pivotFmt>
      <c:pivotFmt>
        <c:idx val="9"/>
        <c:marker>
          <c:symbol val="diamond"/>
          <c:size val="5"/>
        </c:marke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marker>
          <c:symbol val="none"/>
        </c:marke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s>
    <c:plotArea>
      <c:layout/>
      <c:barChart>
        <c:barDir val="col"/>
        <c:grouping val="clustered"/>
        <c:varyColors val="0"/>
        <c:ser>
          <c:idx val="0"/>
          <c:order val="0"/>
          <c:tx>
            <c:strRef>
              <c:f>'Focus Group PivotChart Data'!$C$28:$C$29</c:f>
              <c:strCache>
                <c:ptCount val="1"/>
                <c:pt idx="0">
                  <c:v>Confused</c:v>
                </c:pt>
              </c:strCache>
            </c:strRef>
          </c:tx>
          <c:spPr>
            <a:solidFill>
              <a:schemeClr val="accent1">
                <a:tint val="50000"/>
              </a:schemeClr>
            </a:solidFill>
            <a:ln>
              <a:noFill/>
            </a:ln>
            <a:effectLst/>
          </c:spPr>
          <c:invertIfNegative val="0"/>
          <c:dLbls>
            <c:delete val="1"/>
          </c:dLbls>
          <c:cat>
            <c:strRef>
              <c:f>'Focus Group PivotChart Data'!$B$30:$B$35</c:f>
              <c:strCache>
                <c:ptCount val="5"/>
                <c:pt idx="0">
                  <c:v>3rd party issue</c:v>
                </c:pt>
                <c:pt idx="1">
                  <c:v>Error</c:v>
                </c:pt>
                <c:pt idx="2">
                  <c:v>Feature Request</c:v>
                </c:pt>
                <c:pt idx="3">
                  <c:v>Offline</c:v>
                </c:pt>
                <c:pt idx="4">
                  <c:v>Other</c:v>
                </c:pt>
              </c:strCache>
            </c:strRef>
          </c:cat>
          <c:val>
            <c:numRef>
              <c:f>'Focus Group PivotChart Data'!$C$30:$C$35</c:f>
              <c:numCache>
                <c:formatCode>General</c:formatCode>
                <c:ptCount val="5"/>
                <c:pt idx="1">
                  <c:v>8</c:v>
                </c:pt>
                <c:pt idx="2">
                  <c:v>1</c:v>
                </c:pt>
                <c:pt idx="3">
                  <c:v>3</c:v>
                </c:pt>
                <c:pt idx="4">
                  <c:v>1</c:v>
                </c:pt>
              </c:numCache>
            </c:numRef>
          </c:val>
          <c:extLst>
            <c:ext xmlns:c16="http://schemas.microsoft.com/office/drawing/2014/chart" uri="{C3380CC4-5D6E-409C-BE32-E72D297353CC}">
              <c16:uniqueId val="{00000003-BA76-4A50-BB96-98529AA342F6}"/>
            </c:ext>
          </c:extLst>
        </c:ser>
        <c:ser>
          <c:idx val="1"/>
          <c:order val="1"/>
          <c:tx>
            <c:strRef>
              <c:f>'Focus Group PivotChart Data'!$D$28:$D$29</c:f>
              <c:strCache>
                <c:ptCount val="1"/>
                <c:pt idx="0">
                  <c:v>Curious</c:v>
                </c:pt>
              </c:strCache>
            </c:strRef>
          </c:tx>
          <c:spPr>
            <a:solidFill>
              <a:schemeClr val="accent1">
                <a:tint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tx1"/>
                      </a:solidFill>
                      <a:prstDash val="solid"/>
                      <a:round/>
                    </a:ln>
                    <a:effectLst/>
                  </c:spPr>
                </c15:leaderLines>
              </c:ext>
            </c:extLst>
          </c:dLbls>
          <c:cat>
            <c:strRef>
              <c:f>'Focus Group PivotChart Data'!$B$30:$B$35</c:f>
              <c:strCache>
                <c:ptCount val="5"/>
                <c:pt idx="0">
                  <c:v>3rd party issue</c:v>
                </c:pt>
                <c:pt idx="1">
                  <c:v>Error</c:v>
                </c:pt>
                <c:pt idx="2">
                  <c:v>Feature Request</c:v>
                </c:pt>
                <c:pt idx="3">
                  <c:v>Offline</c:v>
                </c:pt>
                <c:pt idx="4">
                  <c:v>Other</c:v>
                </c:pt>
              </c:strCache>
            </c:strRef>
          </c:cat>
          <c:val>
            <c:numRef>
              <c:f>'Focus Group PivotChart Data'!$D$30:$D$35</c:f>
              <c:numCache>
                <c:formatCode>General</c:formatCode>
                <c:ptCount val="5"/>
                <c:pt idx="0">
                  <c:v>2</c:v>
                </c:pt>
                <c:pt idx="1">
                  <c:v>5</c:v>
                </c:pt>
                <c:pt idx="2">
                  <c:v>3</c:v>
                </c:pt>
                <c:pt idx="3">
                  <c:v>1</c:v>
                </c:pt>
              </c:numCache>
            </c:numRef>
          </c:val>
          <c:extLst>
            <c:ext xmlns:c16="http://schemas.microsoft.com/office/drawing/2014/chart" uri="{C3380CC4-5D6E-409C-BE32-E72D297353CC}">
              <c16:uniqueId val="{0000000B-BA76-4A50-BB96-98529AA342F6}"/>
            </c:ext>
          </c:extLst>
        </c:ser>
        <c:ser>
          <c:idx val="2"/>
          <c:order val="2"/>
          <c:tx>
            <c:strRef>
              <c:f>'Focus Group PivotChart Data'!$E$28:$E$29</c:f>
              <c:strCache>
                <c:ptCount val="1"/>
                <c:pt idx="0">
                  <c:v>Excited</c:v>
                </c:pt>
              </c:strCache>
            </c:strRef>
          </c:tx>
          <c:spPr>
            <a:solidFill>
              <a:schemeClr val="accent1">
                <a:tint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tx1"/>
                      </a:solidFill>
                      <a:prstDash val="solid"/>
                      <a:round/>
                    </a:ln>
                    <a:effectLst/>
                  </c:spPr>
                </c15:leaderLines>
              </c:ext>
            </c:extLst>
          </c:dLbls>
          <c:cat>
            <c:strRef>
              <c:f>'Focus Group PivotChart Data'!$B$30:$B$35</c:f>
              <c:strCache>
                <c:ptCount val="5"/>
                <c:pt idx="0">
                  <c:v>3rd party issue</c:v>
                </c:pt>
                <c:pt idx="1">
                  <c:v>Error</c:v>
                </c:pt>
                <c:pt idx="2">
                  <c:v>Feature Request</c:v>
                </c:pt>
                <c:pt idx="3">
                  <c:v>Offline</c:v>
                </c:pt>
                <c:pt idx="4">
                  <c:v>Other</c:v>
                </c:pt>
              </c:strCache>
            </c:strRef>
          </c:cat>
          <c:val>
            <c:numRef>
              <c:f>'Focus Group PivotChart Data'!$E$30:$E$35</c:f>
              <c:numCache>
                <c:formatCode>General</c:formatCode>
                <c:ptCount val="5"/>
                <c:pt idx="0">
                  <c:v>4</c:v>
                </c:pt>
                <c:pt idx="1">
                  <c:v>6</c:v>
                </c:pt>
                <c:pt idx="2">
                  <c:v>2</c:v>
                </c:pt>
                <c:pt idx="3">
                  <c:v>9</c:v>
                </c:pt>
                <c:pt idx="4">
                  <c:v>1</c:v>
                </c:pt>
              </c:numCache>
            </c:numRef>
          </c:val>
          <c:extLst>
            <c:ext xmlns:c16="http://schemas.microsoft.com/office/drawing/2014/chart" uri="{C3380CC4-5D6E-409C-BE32-E72D297353CC}">
              <c16:uniqueId val="{0000000C-BA76-4A50-BB96-98529AA342F6}"/>
            </c:ext>
          </c:extLst>
        </c:ser>
        <c:ser>
          <c:idx val="3"/>
          <c:order val="3"/>
          <c:tx>
            <c:strRef>
              <c:f>'Focus Group PivotChart Data'!$F$28:$F$29</c:f>
              <c:strCache>
                <c:ptCount val="1"/>
                <c:pt idx="0">
                  <c:v>Frustrated</c:v>
                </c:pt>
              </c:strCache>
            </c:strRef>
          </c:tx>
          <c:spPr>
            <a:solidFill>
              <a:schemeClr val="accent1">
                <a:shade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tx1"/>
                      </a:solidFill>
                      <a:prstDash val="solid"/>
                      <a:round/>
                    </a:ln>
                    <a:effectLst/>
                  </c:spPr>
                </c15:leaderLines>
              </c:ext>
            </c:extLst>
          </c:dLbls>
          <c:cat>
            <c:strRef>
              <c:f>'Focus Group PivotChart Data'!$B$30:$B$35</c:f>
              <c:strCache>
                <c:ptCount val="5"/>
                <c:pt idx="0">
                  <c:v>3rd party issue</c:v>
                </c:pt>
                <c:pt idx="1">
                  <c:v>Error</c:v>
                </c:pt>
                <c:pt idx="2">
                  <c:v>Feature Request</c:v>
                </c:pt>
                <c:pt idx="3">
                  <c:v>Offline</c:v>
                </c:pt>
                <c:pt idx="4">
                  <c:v>Other</c:v>
                </c:pt>
              </c:strCache>
            </c:strRef>
          </c:cat>
          <c:val>
            <c:numRef>
              <c:f>'Focus Group PivotChart Data'!$F$30:$F$35</c:f>
              <c:numCache>
                <c:formatCode>General</c:formatCode>
                <c:ptCount val="5"/>
                <c:pt idx="0">
                  <c:v>3</c:v>
                </c:pt>
                <c:pt idx="1">
                  <c:v>11</c:v>
                </c:pt>
                <c:pt idx="3">
                  <c:v>5</c:v>
                </c:pt>
                <c:pt idx="4">
                  <c:v>2</c:v>
                </c:pt>
              </c:numCache>
            </c:numRef>
          </c:val>
          <c:extLst>
            <c:ext xmlns:c16="http://schemas.microsoft.com/office/drawing/2014/chart" uri="{C3380CC4-5D6E-409C-BE32-E72D297353CC}">
              <c16:uniqueId val="{0000000D-BA76-4A50-BB96-98529AA342F6}"/>
            </c:ext>
          </c:extLst>
        </c:ser>
        <c:ser>
          <c:idx val="4"/>
          <c:order val="4"/>
          <c:tx>
            <c:strRef>
              <c:f>'Focus Group PivotChart Data'!$G$28:$G$29</c:f>
              <c:strCache>
                <c:ptCount val="1"/>
                <c:pt idx="0">
                  <c:v>Interested</c:v>
                </c:pt>
              </c:strCache>
            </c:strRef>
          </c:tx>
          <c:spPr>
            <a:solidFill>
              <a:schemeClr val="accent1">
                <a:shade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tx1"/>
                      </a:solidFill>
                      <a:prstDash val="solid"/>
                      <a:round/>
                    </a:ln>
                    <a:effectLst/>
                  </c:spPr>
                </c15:leaderLines>
              </c:ext>
            </c:extLst>
          </c:dLbls>
          <c:cat>
            <c:strRef>
              <c:f>'Focus Group PivotChart Data'!$B$30:$B$35</c:f>
              <c:strCache>
                <c:ptCount val="5"/>
                <c:pt idx="0">
                  <c:v>3rd party issue</c:v>
                </c:pt>
                <c:pt idx="1">
                  <c:v>Error</c:v>
                </c:pt>
                <c:pt idx="2">
                  <c:v>Feature Request</c:v>
                </c:pt>
                <c:pt idx="3">
                  <c:v>Offline</c:v>
                </c:pt>
                <c:pt idx="4">
                  <c:v>Other</c:v>
                </c:pt>
              </c:strCache>
            </c:strRef>
          </c:cat>
          <c:val>
            <c:numRef>
              <c:f>'Focus Group PivotChart Data'!$G$30:$G$35</c:f>
              <c:numCache>
                <c:formatCode>General</c:formatCode>
                <c:ptCount val="5"/>
                <c:pt idx="0">
                  <c:v>2</c:v>
                </c:pt>
                <c:pt idx="1">
                  <c:v>8</c:v>
                </c:pt>
                <c:pt idx="3">
                  <c:v>1</c:v>
                </c:pt>
              </c:numCache>
            </c:numRef>
          </c:val>
          <c:extLst>
            <c:ext xmlns:c16="http://schemas.microsoft.com/office/drawing/2014/chart" uri="{C3380CC4-5D6E-409C-BE32-E72D297353CC}">
              <c16:uniqueId val="{0000000E-BA76-4A50-BB96-98529AA342F6}"/>
            </c:ext>
          </c:extLst>
        </c:ser>
        <c:ser>
          <c:idx val="5"/>
          <c:order val="5"/>
          <c:tx>
            <c:strRef>
              <c:f>'Focus Group PivotChart Data'!$H$28:$H$29</c:f>
              <c:strCache>
                <c:ptCount val="1"/>
                <c:pt idx="0">
                  <c:v>Neutral</c:v>
                </c:pt>
              </c:strCache>
            </c:strRef>
          </c:tx>
          <c:spPr>
            <a:solidFill>
              <a:schemeClr val="accent1">
                <a:shade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tx1"/>
                      </a:solidFill>
                      <a:prstDash val="solid"/>
                      <a:round/>
                    </a:ln>
                    <a:effectLst/>
                  </c:spPr>
                </c15:leaderLines>
              </c:ext>
            </c:extLst>
          </c:dLbls>
          <c:cat>
            <c:strRef>
              <c:f>'Focus Group PivotChart Data'!$B$30:$B$35</c:f>
              <c:strCache>
                <c:ptCount val="5"/>
                <c:pt idx="0">
                  <c:v>3rd party issue</c:v>
                </c:pt>
                <c:pt idx="1">
                  <c:v>Error</c:v>
                </c:pt>
                <c:pt idx="2">
                  <c:v>Feature Request</c:v>
                </c:pt>
                <c:pt idx="3">
                  <c:v>Offline</c:v>
                </c:pt>
                <c:pt idx="4">
                  <c:v>Other</c:v>
                </c:pt>
              </c:strCache>
            </c:strRef>
          </c:cat>
          <c:val>
            <c:numRef>
              <c:f>'Focus Group PivotChart Data'!$H$30:$H$35</c:f>
              <c:numCache>
                <c:formatCode>General</c:formatCode>
                <c:ptCount val="5"/>
                <c:pt idx="0">
                  <c:v>2</c:v>
                </c:pt>
                <c:pt idx="1">
                  <c:v>10</c:v>
                </c:pt>
                <c:pt idx="2">
                  <c:v>1</c:v>
                </c:pt>
                <c:pt idx="3">
                  <c:v>7</c:v>
                </c:pt>
                <c:pt idx="4">
                  <c:v>2</c:v>
                </c:pt>
              </c:numCache>
            </c:numRef>
          </c:val>
          <c:extLst>
            <c:ext xmlns:c16="http://schemas.microsoft.com/office/drawing/2014/chart" uri="{C3380CC4-5D6E-409C-BE32-E72D297353CC}">
              <c16:uniqueId val="{00000037-BA76-4A50-BB96-98529AA342F6}"/>
            </c:ext>
          </c:extLst>
        </c:ser>
        <c:dLbls>
          <c:dLblPos val="outEnd"/>
          <c:showLegendKey val="0"/>
          <c:showVal val="1"/>
          <c:showCatName val="0"/>
          <c:showSerName val="0"/>
          <c:showPercent val="0"/>
          <c:showBubbleSize val="0"/>
        </c:dLbls>
        <c:gapWidth val="444"/>
        <c:overlap val="-90"/>
        <c:axId val="96215808"/>
        <c:axId val="96216368"/>
      </c:barChart>
      <c:catAx>
        <c:axId val="96215808"/>
        <c:scaling>
          <c:orientation val="minMax"/>
        </c:scaling>
        <c:delete val="0"/>
        <c:axPos val="b"/>
        <c:majorGridlines>
          <c:spPr>
            <a:ln w="9525" cap="flat" cmpd="sng" algn="ctr">
              <a:solidFill>
                <a:schemeClr val="tx1">
                  <a:lumMod val="15000"/>
                  <a:lumOff val="85000"/>
                </a:schemeClr>
              </a:solidFill>
              <a:prstDash val="solid"/>
              <a:round/>
            </a:ln>
            <a:effectLst/>
          </c:spPr>
        </c:majorGridlines>
        <c:numFmt formatCode="General" sourceLinked="0"/>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800" b="0" i="0" u="none" strike="noStrike" kern="1200" cap="all" spc="120" normalizeH="0" baseline="0">
                <a:solidFill>
                  <a:schemeClr val="tx1"/>
                </a:solidFill>
                <a:latin typeface="+mn-lt"/>
                <a:ea typeface="+mn-ea"/>
                <a:cs typeface="+mn-cs"/>
              </a:defRPr>
            </a:pPr>
            <a:endParaRPr lang="en-US"/>
          </a:p>
        </c:txPr>
        <c:crossAx val="96216368"/>
        <c:crosses val="autoZero"/>
        <c:auto val="1"/>
        <c:lblAlgn val="ctr"/>
        <c:lblOffset val="100"/>
        <c:noMultiLvlLbl val="0"/>
      </c:catAx>
      <c:valAx>
        <c:axId val="96216368"/>
        <c:scaling>
          <c:orientation val="minMax"/>
        </c:scaling>
        <c:delete val="1"/>
        <c:axPos val="l"/>
        <c:numFmt formatCode="General" sourceLinked="1"/>
        <c:majorTickMark val="none"/>
        <c:minorTickMark val="none"/>
        <c:tickLblPos val="nextTo"/>
        <c:crossAx val="96215808"/>
        <c:crosses val="autoZero"/>
        <c:crossBetween val="between"/>
      </c:valAx>
      <c:spPr>
        <a:noFill/>
        <a:ln>
          <a:noFill/>
        </a:ln>
        <a:effectLst/>
      </c:spPr>
    </c:plotArea>
    <c:legend>
      <c:legendPos val="t"/>
      <c:layout>
        <c:manualLayout>
          <c:xMode val="edge"/>
          <c:yMode val="edge"/>
          <c:x val="4.1878061420666364E-2"/>
          <c:y val="0.13162037037037036"/>
          <c:w val="0.83532827079889038"/>
          <c:h val="8.6236365782996857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[Bug List.xlsx]Historical Summary!HistoricalCostSummary</c:name>
    <c:fmtId val="17"/>
  </c:pivotSource>
  <c:chart>
    <c:autoTitleDeleted val="0"/>
    <c:pivotFmts>
      <c:pivotFmt>
        <c:idx val="0"/>
        <c:marker>
          <c:symbol val="diamond"/>
          <c:size val="5"/>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marker>
          <c:symbol val="diamond"/>
          <c:size val="5"/>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alpha val="70000"/>
              </a:schemeClr>
            </a:solidFill>
            <a:round/>
          </a:ln>
          <a:effectLst/>
        </c:spPr>
        <c:marker>
          <c:symbol val="circle"/>
          <c:size val="6"/>
          <c:spPr>
            <a:solidFill>
              <a:schemeClr val="accent1">
                <a:alpha val="70000"/>
              </a:schemeClr>
            </a:solidFill>
            <a:ln>
              <a:noFill/>
            </a:ln>
            <a:effectLst/>
          </c:spPr>
        </c:marker>
      </c:pivotFmt>
      <c:pivotFmt>
        <c:idx val="3"/>
        <c:spPr>
          <a:ln w="28575" cap="rnd">
            <a:solidFill>
              <a:schemeClr val="accent2">
                <a:alpha val="70000"/>
              </a:schemeClr>
            </a:solidFill>
            <a:round/>
          </a:ln>
          <a:effectLst/>
        </c:spPr>
        <c:marker>
          <c:symbol val="circle"/>
          <c:size val="6"/>
          <c:spPr>
            <a:solidFill>
              <a:schemeClr val="accent2">
                <a:alpha val="70000"/>
              </a:schemeClr>
            </a:solidFill>
            <a:ln>
              <a:solidFill>
                <a:schemeClr val="accent2">
                  <a:alpha val="70000"/>
                </a:schemeClr>
              </a:solidFill>
            </a:ln>
            <a:effectLst/>
          </c:spPr>
        </c:marker>
      </c:pivotFmt>
      <c:pivotFmt>
        <c:idx val="4"/>
      </c:pivotFmt>
    </c:pivotFmts>
    <c:plotArea>
      <c:layout>
        <c:manualLayout>
          <c:layoutTarget val="inner"/>
          <c:xMode val="edge"/>
          <c:yMode val="edge"/>
          <c:x val="2.458787154394761E-2"/>
          <c:y val="0.15089801179092246"/>
          <c:w val="0.95082425691210481"/>
          <c:h val="0.78566977164829932"/>
        </c:manualLayout>
      </c:layout>
      <c:lineChart>
        <c:grouping val="standard"/>
        <c:varyColors val="0"/>
        <c:ser>
          <c:idx val="0"/>
          <c:order val="0"/>
          <c:tx>
            <c:strRef>
              <c:f>'Historical Summary'!$C$5</c:f>
              <c:strCache>
                <c:ptCount val="1"/>
                <c:pt idx="0">
                  <c:v>Production Total </c:v>
                </c:pt>
              </c:strCache>
            </c:strRef>
          </c:tx>
          <c:spPr>
            <a:ln w="28575" cap="rnd">
              <a:solidFill>
                <a:schemeClr val="accent1">
                  <a:alpha val="70000"/>
                </a:schemeClr>
              </a:solidFill>
              <a:round/>
            </a:ln>
            <a:effectLst/>
          </c:spPr>
          <c:marker>
            <c:symbol val="circle"/>
            <c:size val="6"/>
            <c:spPr>
              <a:solidFill>
                <a:schemeClr val="accent1">
                  <a:alpha val="70000"/>
                </a:schemeClr>
              </a:solidFill>
              <a:ln>
                <a:noFill/>
              </a:ln>
              <a:effectLst/>
            </c:spPr>
          </c:marker>
          <c:dLbls>
            <c:delete val="1"/>
          </c:dLbls>
          <c:cat>
            <c:strRef>
              <c:f>'Historical Summary'!$B$6:$B$42</c:f>
              <c:strCache>
                <c:ptCount val="36"/>
                <c:pt idx="0">
                  <c:v>1/31/2009</c:v>
                </c:pt>
                <c:pt idx="1">
                  <c:v>2/28/2009</c:v>
                </c:pt>
                <c:pt idx="2">
                  <c:v>3/31/2009</c:v>
                </c:pt>
                <c:pt idx="3">
                  <c:v>4/30/2009</c:v>
                </c:pt>
                <c:pt idx="4">
                  <c:v>5/31/2009</c:v>
                </c:pt>
                <c:pt idx="5">
                  <c:v>6/30/2009</c:v>
                </c:pt>
                <c:pt idx="6">
                  <c:v>7/31/2009</c:v>
                </c:pt>
                <c:pt idx="7">
                  <c:v>8/31/2009</c:v>
                </c:pt>
                <c:pt idx="8">
                  <c:v>9/30/2009</c:v>
                </c:pt>
                <c:pt idx="9">
                  <c:v>10/31/2009</c:v>
                </c:pt>
                <c:pt idx="10">
                  <c:v>11/30/2009</c:v>
                </c:pt>
                <c:pt idx="11">
                  <c:v>12/31/2009</c:v>
                </c:pt>
                <c:pt idx="12">
                  <c:v>1/31/2010</c:v>
                </c:pt>
                <c:pt idx="13">
                  <c:v>2/28/2010</c:v>
                </c:pt>
                <c:pt idx="14">
                  <c:v>3/31/2010</c:v>
                </c:pt>
                <c:pt idx="15">
                  <c:v>4/30/2010</c:v>
                </c:pt>
                <c:pt idx="16">
                  <c:v>5/31/2010</c:v>
                </c:pt>
                <c:pt idx="17">
                  <c:v>6/30/2010</c:v>
                </c:pt>
                <c:pt idx="18">
                  <c:v>7/31/2010</c:v>
                </c:pt>
                <c:pt idx="19">
                  <c:v>8/31/2010</c:v>
                </c:pt>
                <c:pt idx="20">
                  <c:v>9/30/2010</c:v>
                </c:pt>
                <c:pt idx="21">
                  <c:v>10/31/2010</c:v>
                </c:pt>
                <c:pt idx="22">
                  <c:v>11/30/2010</c:v>
                </c:pt>
                <c:pt idx="23">
                  <c:v>12/31/2010</c:v>
                </c:pt>
                <c:pt idx="24">
                  <c:v>1/31/2011</c:v>
                </c:pt>
                <c:pt idx="25">
                  <c:v>2/28/2011</c:v>
                </c:pt>
                <c:pt idx="26">
                  <c:v>3/31/2011</c:v>
                </c:pt>
                <c:pt idx="27">
                  <c:v>4/30/2011</c:v>
                </c:pt>
                <c:pt idx="28">
                  <c:v>5/31/2011</c:v>
                </c:pt>
                <c:pt idx="29">
                  <c:v>6/30/2011</c:v>
                </c:pt>
                <c:pt idx="30">
                  <c:v>7/31/2011</c:v>
                </c:pt>
                <c:pt idx="31">
                  <c:v>8/31/2011</c:v>
                </c:pt>
                <c:pt idx="32">
                  <c:v>9/30/2011</c:v>
                </c:pt>
                <c:pt idx="33">
                  <c:v>10/31/2011</c:v>
                </c:pt>
                <c:pt idx="34">
                  <c:v>11/30/2011</c:v>
                </c:pt>
                <c:pt idx="35">
                  <c:v>12/31/2011</c:v>
                </c:pt>
              </c:strCache>
            </c:strRef>
          </c:cat>
          <c:val>
            <c:numRef>
              <c:f>'Historical Summary'!$C$6:$C$42</c:f>
              <c:numCache>
                <c:formatCode>#,##0</c:formatCode>
                <c:ptCount val="36"/>
                <c:pt idx="0">
                  <c:v>134563</c:v>
                </c:pt>
                <c:pt idx="1">
                  <c:v>121948</c:v>
                </c:pt>
                <c:pt idx="2">
                  <c:v>122388</c:v>
                </c:pt>
                <c:pt idx="3">
                  <c:v>118258</c:v>
                </c:pt>
                <c:pt idx="4">
                  <c:v>134869</c:v>
                </c:pt>
                <c:pt idx="5">
                  <c:v>127412</c:v>
                </c:pt>
                <c:pt idx="6">
                  <c:v>122359</c:v>
                </c:pt>
                <c:pt idx="7">
                  <c:v>123112</c:v>
                </c:pt>
                <c:pt idx="8">
                  <c:v>133634</c:v>
                </c:pt>
                <c:pt idx="9">
                  <c:v>138388</c:v>
                </c:pt>
                <c:pt idx="10">
                  <c:v>131057</c:v>
                </c:pt>
                <c:pt idx="11">
                  <c:v>128084</c:v>
                </c:pt>
                <c:pt idx="12">
                  <c:v>137368</c:v>
                </c:pt>
                <c:pt idx="13">
                  <c:v>144020</c:v>
                </c:pt>
                <c:pt idx="14">
                  <c:v>142765</c:v>
                </c:pt>
                <c:pt idx="15">
                  <c:v>130486</c:v>
                </c:pt>
                <c:pt idx="16">
                  <c:v>147181</c:v>
                </c:pt>
                <c:pt idx="17">
                  <c:v>136155</c:v>
                </c:pt>
                <c:pt idx="18">
                  <c:v>134388</c:v>
                </c:pt>
                <c:pt idx="19">
                  <c:v>107129</c:v>
                </c:pt>
                <c:pt idx="20">
                  <c:v>108399</c:v>
                </c:pt>
                <c:pt idx="21">
                  <c:v>104894</c:v>
                </c:pt>
                <c:pt idx="22">
                  <c:v>105968</c:v>
                </c:pt>
                <c:pt idx="23">
                  <c:v>105094</c:v>
                </c:pt>
                <c:pt idx="24">
                  <c:v>113626</c:v>
                </c:pt>
                <c:pt idx="25">
                  <c:v>105443</c:v>
                </c:pt>
                <c:pt idx="26">
                  <c:v>109116</c:v>
                </c:pt>
                <c:pt idx="27">
                  <c:v>108879</c:v>
                </c:pt>
                <c:pt idx="28">
                  <c:v>114321</c:v>
                </c:pt>
                <c:pt idx="29">
                  <c:v>105935</c:v>
                </c:pt>
                <c:pt idx="30">
                  <c:v>100085</c:v>
                </c:pt>
                <c:pt idx="31">
                  <c:v>103277</c:v>
                </c:pt>
                <c:pt idx="32">
                  <c:v>114099</c:v>
                </c:pt>
                <c:pt idx="33">
                  <c:v>110236</c:v>
                </c:pt>
                <c:pt idx="34">
                  <c:v>107155</c:v>
                </c:pt>
                <c:pt idx="35">
                  <c:v>105152</c:v>
                </c:pt>
              </c:numCache>
            </c:numRef>
          </c:val>
          <c:smooth val="0"/>
          <c:extLst>
            <c:ext xmlns:c16="http://schemas.microsoft.com/office/drawing/2014/chart" uri="{C3380CC4-5D6E-409C-BE32-E72D297353CC}">
              <c16:uniqueId val="{00000000-7306-458C-BCA8-F80134337C78}"/>
            </c:ext>
          </c:extLst>
        </c:ser>
        <c:dLbls>
          <c:showLegendKey val="0"/>
          <c:showVal val="1"/>
          <c:showCatName val="0"/>
          <c:showSerName val="0"/>
          <c:showPercent val="0"/>
          <c:showBubbleSize val="0"/>
        </c:dLbls>
        <c:marker val="1"/>
        <c:smooth val="0"/>
        <c:axId val="96219168"/>
        <c:axId val="96219728"/>
      </c:lineChart>
      <c:lineChart>
        <c:grouping val="standard"/>
        <c:varyColors val="0"/>
        <c:ser>
          <c:idx val="1"/>
          <c:order val="1"/>
          <c:tx>
            <c:strRef>
              <c:f>'Historical Summary'!$D$5</c:f>
              <c:strCache>
                <c:ptCount val="1"/>
                <c:pt idx="0">
                  <c:v>Shipping Total</c:v>
                </c:pt>
              </c:strCache>
            </c:strRef>
          </c:tx>
          <c:spPr>
            <a:ln w="28575" cap="rnd">
              <a:solidFill>
                <a:schemeClr val="accent2">
                  <a:alpha val="70000"/>
                </a:schemeClr>
              </a:solidFill>
              <a:round/>
            </a:ln>
            <a:effectLst/>
          </c:spPr>
          <c:marker>
            <c:symbol val="circle"/>
            <c:size val="6"/>
            <c:spPr>
              <a:solidFill>
                <a:schemeClr val="accent2">
                  <a:alpha val="70000"/>
                </a:schemeClr>
              </a:solidFill>
              <a:ln>
                <a:solidFill>
                  <a:schemeClr val="accent2">
                    <a:alpha val="70000"/>
                  </a:schemeClr>
                </a:solidFill>
              </a:ln>
              <a:effectLst/>
            </c:spPr>
          </c:marker>
          <c:dLbls>
            <c:delete val="1"/>
          </c:dLbls>
          <c:cat>
            <c:strRef>
              <c:f>'Historical Summary'!$B$6:$B$42</c:f>
              <c:strCache>
                <c:ptCount val="36"/>
                <c:pt idx="0">
                  <c:v>1/31/2009</c:v>
                </c:pt>
                <c:pt idx="1">
                  <c:v>2/28/2009</c:v>
                </c:pt>
                <c:pt idx="2">
                  <c:v>3/31/2009</c:v>
                </c:pt>
                <c:pt idx="3">
                  <c:v>4/30/2009</c:v>
                </c:pt>
                <c:pt idx="4">
                  <c:v>5/31/2009</c:v>
                </c:pt>
                <c:pt idx="5">
                  <c:v>6/30/2009</c:v>
                </c:pt>
                <c:pt idx="6">
                  <c:v>7/31/2009</c:v>
                </c:pt>
                <c:pt idx="7">
                  <c:v>8/31/2009</c:v>
                </c:pt>
                <c:pt idx="8">
                  <c:v>9/30/2009</c:v>
                </c:pt>
                <c:pt idx="9">
                  <c:v>10/31/2009</c:v>
                </c:pt>
                <c:pt idx="10">
                  <c:v>11/30/2009</c:v>
                </c:pt>
                <c:pt idx="11">
                  <c:v>12/31/2009</c:v>
                </c:pt>
                <c:pt idx="12">
                  <c:v>1/31/2010</c:v>
                </c:pt>
                <c:pt idx="13">
                  <c:v>2/28/2010</c:v>
                </c:pt>
                <c:pt idx="14">
                  <c:v>3/31/2010</c:v>
                </c:pt>
                <c:pt idx="15">
                  <c:v>4/30/2010</c:v>
                </c:pt>
                <c:pt idx="16">
                  <c:v>5/31/2010</c:v>
                </c:pt>
                <c:pt idx="17">
                  <c:v>6/30/2010</c:v>
                </c:pt>
                <c:pt idx="18">
                  <c:v>7/31/2010</c:v>
                </c:pt>
                <c:pt idx="19">
                  <c:v>8/31/2010</c:v>
                </c:pt>
                <c:pt idx="20">
                  <c:v>9/30/2010</c:v>
                </c:pt>
                <c:pt idx="21">
                  <c:v>10/31/2010</c:v>
                </c:pt>
                <c:pt idx="22">
                  <c:v>11/30/2010</c:v>
                </c:pt>
                <c:pt idx="23">
                  <c:v>12/31/2010</c:v>
                </c:pt>
                <c:pt idx="24">
                  <c:v>1/31/2011</c:v>
                </c:pt>
                <c:pt idx="25">
                  <c:v>2/28/2011</c:v>
                </c:pt>
                <c:pt idx="26">
                  <c:v>3/31/2011</c:v>
                </c:pt>
                <c:pt idx="27">
                  <c:v>4/30/2011</c:v>
                </c:pt>
                <c:pt idx="28">
                  <c:v>5/31/2011</c:v>
                </c:pt>
                <c:pt idx="29">
                  <c:v>6/30/2011</c:v>
                </c:pt>
                <c:pt idx="30">
                  <c:v>7/31/2011</c:v>
                </c:pt>
                <c:pt idx="31">
                  <c:v>8/31/2011</c:v>
                </c:pt>
                <c:pt idx="32">
                  <c:v>9/30/2011</c:v>
                </c:pt>
                <c:pt idx="33">
                  <c:v>10/31/2011</c:v>
                </c:pt>
                <c:pt idx="34">
                  <c:v>11/30/2011</c:v>
                </c:pt>
                <c:pt idx="35">
                  <c:v>12/31/2011</c:v>
                </c:pt>
              </c:strCache>
            </c:strRef>
          </c:cat>
          <c:val>
            <c:numRef>
              <c:f>'Historical Summary'!$D$6:$D$42</c:f>
              <c:numCache>
                <c:formatCode>#,##0</c:formatCode>
                <c:ptCount val="36"/>
                <c:pt idx="0">
                  <c:v>28816</c:v>
                </c:pt>
                <c:pt idx="1">
                  <c:v>22570</c:v>
                </c:pt>
                <c:pt idx="2">
                  <c:v>26079</c:v>
                </c:pt>
                <c:pt idx="3">
                  <c:v>24597</c:v>
                </c:pt>
                <c:pt idx="4">
                  <c:v>23228</c:v>
                </c:pt>
                <c:pt idx="5">
                  <c:v>22313</c:v>
                </c:pt>
                <c:pt idx="6">
                  <c:v>21398</c:v>
                </c:pt>
                <c:pt idx="7">
                  <c:v>20484</c:v>
                </c:pt>
                <c:pt idx="8">
                  <c:v>19569</c:v>
                </c:pt>
                <c:pt idx="9">
                  <c:v>18654</c:v>
                </c:pt>
                <c:pt idx="10">
                  <c:v>17739</c:v>
                </c:pt>
                <c:pt idx="11">
                  <c:v>16824</c:v>
                </c:pt>
                <c:pt idx="12">
                  <c:v>52985</c:v>
                </c:pt>
                <c:pt idx="13">
                  <c:v>48592</c:v>
                </c:pt>
                <c:pt idx="14">
                  <c:v>45987</c:v>
                </c:pt>
                <c:pt idx="15">
                  <c:v>38543</c:v>
                </c:pt>
                <c:pt idx="16">
                  <c:v>32765</c:v>
                </c:pt>
                <c:pt idx="17">
                  <c:v>28765</c:v>
                </c:pt>
                <c:pt idx="18">
                  <c:v>22178</c:v>
                </c:pt>
                <c:pt idx="19">
                  <c:v>19432</c:v>
                </c:pt>
                <c:pt idx="20">
                  <c:v>16987</c:v>
                </c:pt>
                <c:pt idx="21">
                  <c:v>15345</c:v>
                </c:pt>
                <c:pt idx="22">
                  <c:v>14461</c:v>
                </c:pt>
                <c:pt idx="23">
                  <c:v>12866</c:v>
                </c:pt>
                <c:pt idx="24">
                  <c:v>13835</c:v>
                </c:pt>
                <c:pt idx="25">
                  <c:v>13986</c:v>
                </c:pt>
                <c:pt idx="26">
                  <c:v>12886</c:v>
                </c:pt>
                <c:pt idx="27">
                  <c:v>12292</c:v>
                </c:pt>
                <c:pt idx="28">
                  <c:v>14969</c:v>
                </c:pt>
                <c:pt idx="29">
                  <c:v>13011</c:v>
                </c:pt>
                <c:pt idx="30">
                  <c:v>12973</c:v>
                </c:pt>
                <c:pt idx="31">
                  <c:v>13622</c:v>
                </c:pt>
                <c:pt idx="32">
                  <c:v>14998</c:v>
                </c:pt>
                <c:pt idx="33">
                  <c:v>13132</c:v>
                </c:pt>
                <c:pt idx="34">
                  <c:v>13033</c:v>
                </c:pt>
                <c:pt idx="35">
                  <c:v>12249</c:v>
                </c:pt>
              </c:numCache>
            </c:numRef>
          </c:val>
          <c:smooth val="1"/>
          <c:extLst>
            <c:ext xmlns:c16="http://schemas.microsoft.com/office/drawing/2014/chart" uri="{C3380CC4-5D6E-409C-BE32-E72D297353CC}">
              <c16:uniqueId val="{00000001-7306-458C-BCA8-F80134337C78}"/>
            </c:ext>
          </c:extLst>
        </c:ser>
        <c:dLbls>
          <c:showLegendKey val="0"/>
          <c:showVal val="1"/>
          <c:showCatName val="0"/>
          <c:showSerName val="0"/>
          <c:showPercent val="0"/>
          <c:showBubbleSize val="0"/>
        </c:dLbls>
        <c:marker val="1"/>
        <c:smooth val="0"/>
        <c:axId val="96220848"/>
        <c:axId val="96220288"/>
      </c:lineChart>
      <c:dateAx>
        <c:axId val="96219168"/>
        <c:scaling>
          <c:orientation val="minMax"/>
        </c:scaling>
        <c:delete val="1"/>
        <c:axPos val="b"/>
        <c:numFmt formatCode="General" sourceLinked="0"/>
        <c:majorTickMark val="none"/>
        <c:minorTickMark val="none"/>
        <c:tickLblPos val="nextTo"/>
        <c:crossAx val="96219728"/>
        <c:crosses val="autoZero"/>
        <c:auto val="0"/>
        <c:lblOffset val="100"/>
        <c:baseTimeUnit val="days"/>
        <c:majorUnit val="1"/>
      </c:dateAx>
      <c:valAx>
        <c:axId val="96219728"/>
        <c:scaling>
          <c:orientation val="minMax"/>
          <c:max val="150000"/>
          <c:min val="90000"/>
        </c:scaling>
        <c:delete val="0"/>
        <c:axPos val="l"/>
        <c:majorGridlines>
          <c:spPr>
            <a:ln w="9525" cap="flat" cmpd="sng" algn="ctr">
              <a:solidFill>
                <a:schemeClr val="accent3">
                  <a:lumMod val="40000"/>
                  <a:lumOff val="6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kern="1200" spc="20" baseline="0">
                <a:solidFill>
                  <a:schemeClr val="tx1"/>
                </a:solidFill>
                <a:latin typeface="+mn-lt"/>
                <a:ea typeface="+mn-ea"/>
                <a:cs typeface="+mn-cs"/>
              </a:defRPr>
            </a:pPr>
            <a:endParaRPr lang="en-US"/>
          </a:p>
        </c:txPr>
        <c:crossAx val="96219168"/>
        <c:crosses val="autoZero"/>
        <c:crossBetween val="between"/>
        <c:majorUnit val="5000"/>
      </c:valAx>
      <c:valAx>
        <c:axId val="96220288"/>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kern="1200" spc="20" baseline="0">
                <a:solidFill>
                  <a:schemeClr val="tx1"/>
                </a:solidFill>
                <a:latin typeface="+mn-lt"/>
                <a:ea typeface="+mn-ea"/>
                <a:cs typeface="+mn-cs"/>
              </a:defRPr>
            </a:pPr>
            <a:endParaRPr lang="en-US"/>
          </a:p>
        </c:txPr>
        <c:crossAx val="96220848"/>
        <c:crosses val="max"/>
        <c:crossBetween val="between"/>
      </c:valAx>
      <c:catAx>
        <c:axId val="96220848"/>
        <c:scaling>
          <c:orientation val="minMax"/>
        </c:scaling>
        <c:delete val="1"/>
        <c:axPos val="b"/>
        <c:numFmt formatCode="General" sourceLinked="0"/>
        <c:majorTickMark val="none"/>
        <c:minorTickMark val="none"/>
        <c:tickLblPos val="nextTo"/>
        <c:crossAx val="96220288"/>
        <c:crosses val="autoZero"/>
        <c:auto val="1"/>
        <c:lblAlgn val="ctr"/>
        <c:lblOffset val="100"/>
        <c:noMultiLvlLbl val="0"/>
      </c:catAx>
      <c:spPr>
        <a:noFill/>
        <a:ln>
          <a:noFill/>
        </a:ln>
        <a:effectLst/>
      </c:spPr>
    </c:plotArea>
    <c:legend>
      <c:legendPos val="b"/>
      <c:layout>
        <c:manualLayout>
          <c:xMode val="edge"/>
          <c:yMode val="edge"/>
          <c:x val="0.27015224104674623"/>
          <c:y val="0.9366346003948387"/>
          <c:w val="0.45969551790650753"/>
          <c:h val="6.3365399605161327E-2"/>
        </c:manualLayout>
      </c:layout>
      <c:overlay val="0"/>
      <c:spPr>
        <a:noFill/>
        <a:ln>
          <a:noFill/>
        </a:ln>
        <a:effectLst/>
      </c:spPr>
      <c:txPr>
        <a:bodyPr rot="0" spcFirstLastPara="1" vertOverflow="ellipsis" vert="horz" wrap="square" anchor="ctr" anchorCtr="1"/>
        <a:lstStyle/>
        <a:p>
          <a:pPr>
            <a:defRPr sz="1000" kern="1200" spc="2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101">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8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2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1">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8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2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101">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8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2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1819275</xdr:colOff>
      <xdr:row>3</xdr:row>
      <xdr:rowOff>47625</xdr:rowOff>
    </xdr:from>
    <xdr:to>
      <xdr:col>7</xdr:col>
      <xdr:colOff>0</xdr:colOff>
      <xdr:row>14</xdr:row>
      <xdr:rowOff>104775</xdr:rowOff>
    </xdr:to>
    <xdr:graphicFrame macro="">
      <xdr:nvGraphicFramePr>
        <xdr:cNvPr id="3" name="Design vs Content chart">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11</xdr:row>
      <xdr:rowOff>152400</xdr:rowOff>
    </xdr:from>
    <xdr:to>
      <xdr:col>1</xdr:col>
      <xdr:colOff>1543050</xdr:colOff>
      <xdr:row>17</xdr:row>
      <xdr:rowOff>123825</xdr:rowOff>
    </xdr:to>
    <mc:AlternateContent xmlns:mc="http://schemas.openxmlformats.org/markup-compatibility/2006" xmlns:a14="http://schemas.microsoft.com/office/drawing/2010/main">
      <mc:Choice Requires="a14">
        <xdr:graphicFrame macro="">
          <xdr:nvGraphicFramePr>
            <xdr:cNvPr id="4" name="Age Group Slicer">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Age Group Slicer"/>
            </a:graphicData>
          </a:graphic>
        </xdr:graphicFrame>
      </mc:Choice>
      <mc:Fallback xmlns="">
        <xdr:sp macro="" textlink="">
          <xdr:nvSpPr>
            <xdr:cNvPr id="0" name=""/>
            <xdr:cNvSpPr>
              <a:spLocks noTextEdit="1"/>
            </xdr:cNvSpPr>
          </xdr:nvSpPr>
          <xdr:spPr>
            <a:xfrm>
              <a:off x="1352550" y="2971800"/>
              <a:ext cx="1533525" cy="1343025"/>
            </a:xfrm>
            <a:prstGeom prst="rect">
              <a:avLst/>
            </a:prstGeom>
            <a:solidFill>
              <a:prstClr val="white"/>
            </a:solidFill>
            <a:ln w="1">
              <a:solidFill>
                <a:prstClr val="green"/>
              </a:solidFill>
            </a:ln>
          </xdr:spPr>
          <xdr:txBody>
            <a:bodyPr vertOverflow="clip" horzOverflow="clip"/>
            <a:lstStyle/>
            <a:p>
              <a:r>
                <a:rPr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18</xdr:row>
      <xdr:rowOff>47625</xdr:rowOff>
    </xdr:from>
    <xdr:to>
      <xdr:col>1</xdr:col>
      <xdr:colOff>1543050</xdr:colOff>
      <xdr:row>22</xdr:row>
      <xdr:rowOff>66675</xdr:rowOff>
    </xdr:to>
    <mc:AlternateContent xmlns:mc="http://schemas.openxmlformats.org/markup-compatibility/2006" xmlns:a14="http://schemas.microsoft.com/office/drawing/2010/main">
      <mc:Choice Requires="a14">
        <xdr:graphicFrame macro="">
          <xdr:nvGraphicFramePr>
            <xdr:cNvPr id="5" name="Gender Slicer">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Gender Slicer"/>
            </a:graphicData>
          </a:graphic>
        </xdr:graphicFrame>
      </mc:Choice>
      <mc:Fallback xmlns="">
        <xdr:sp macro="" textlink="">
          <xdr:nvSpPr>
            <xdr:cNvPr id="0" name=""/>
            <xdr:cNvSpPr>
              <a:spLocks noTextEdit="1"/>
            </xdr:cNvSpPr>
          </xdr:nvSpPr>
          <xdr:spPr>
            <a:xfrm>
              <a:off x="1352550" y="4429125"/>
              <a:ext cx="1533525" cy="781050"/>
            </a:xfrm>
            <a:prstGeom prst="rect">
              <a:avLst/>
            </a:prstGeom>
            <a:solidFill>
              <a:prstClr val="white"/>
            </a:solidFill>
            <a:ln w="1">
              <a:solidFill>
                <a:prstClr val="green"/>
              </a:solidFill>
            </a:ln>
          </xdr:spPr>
          <xdr:txBody>
            <a:bodyPr vertOverflow="clip" horzOverflow="clip"/>
            <a:lstStyle/>
            <a:p>
              <a:r>
                <a:rPr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3</xdr:row>
      <xdr:rowOff>95250</xdr:rowOff>
    </xdr:from>
    <xdr:to>
      <xdr:col>1</xdr:col>
      <xdr:colOff>1533525</xdr:colOff>
      <xdr:row>10</xdr:row>
      <xdr:rowOff>247650</xdr:rowOff>
    </xdr:to>
    <mc:AlternateContent xmlns:mc="http://schemas.openxmlformats.org/markup-compatibility/2006" xmlns:a14="http://schemas.microsoft.com/office/drawing/2010/main">
      <mc:Choice Requires="a14">
        <xdr:graphicFrame macro="">
          <xdr:nvGraphicFramePr>
            <xdr:cNvPr id="6" name="Package Selection Slicer">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Package Selection Slicer"/>
            </a:graphicData>
          </a:graphic>
        </xdr:graphicFrame>
      </mc:Choice>
      <mc:Fallback xmlns="">
        <xdr:sp macro="" textlink="">
          <xdr:nvSpPr>
            <xdr:cNvPr id="0" name=""/>
            <xdr:cNvSpPr>
              <a:spLocks noTextEdit="1"/>
            </xdr:cNvSpPr>
          </xdr:nvSpPr>
          <xdr:spPr>
            <a:xfrm>
              <a:off x="1352550" y="1028700"/>
              <a:ext cx="1524000" cy="1771650"/>
            </a:xfrm>
            <a:prstGeom prst="rect">
              <a:avLst/>
            </a:prstGeom>
            <a:solidFill>
              <a:prstClr val="white"/>
            </a:solidFill>
            <a:ln w="1">
              <a:solidFill>
                <a:prstClr val="green"/>
              </a:solidFill>
            </a:ln>
          </xdr:spPr>
          <xdr:txBody>
            <a:bodyPr vertOverflow="clip" horzOverflow="clip"/>
            <a:lstStyle/>
            <a:p>
              <a:r>
                <a:rPr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8</xdr:col>
      <xdr:colOff>485775</xdr:colOff>
      <xdr:row>19</xdr:row>
      <xdr:rowOff>19050</xdr:rowOff>
    </xdr:from>
    <xdr:to>
      <xdr:col>14</xdr:col>
      <xdr:colOff>581025</xdr:colOff>
      <xdr:row>32</xdr:row>
      <xdr:rowOff>0</xdr:rowOff>
    </xdr:to>
    <xdr:graphicFrame macro="">
      <xdr:nvGraphicFramePr>
        <xdr:cNvPr id="7" name="Shelf Impact chart">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1819275</xdr:colOff>
      <xdr:row>19</xdr:row>
      <xdr:rowOff>19049</xdr:rowOff>
    </xdr:from>
    <xdr:to>
      <xdr:col>8</xdr:col>
      <xdr:colOff>333375</xdr:colOff>
      <xdr:row>33</xdr:row>
      <xdr:rowOff>104774</xdr:rowOff>
    </xdr:to>
    <xdr:graphicFrame macro="">
      <xdr:nvGraphicFramePr>
        <xdr:cNvPr id="8" name="Content vs. Design chart">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1381125" y="1000125"/>
    <xdr:ext cx="1828800" cy="1800225"/>
    <mc:AlternateContent xmlns:mc="http://schemas.openxmlformats.org/markup-compatibility/2006" xmlns:a15="http://schemas.microsoft.com/office/drawing/2012/main">
      <mc:Choice Requires="a15">
        <xdr:graphicFrame macro="">
          <xdr:nvGraphicFramePr>
            <xdr:cNvPr id="2" name="Shelf Impact Slicer">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0/slicer">
              <sle:slicer xmlns:sle="http://schemas.microsoft.com/office/drawing/2010/slicer" name="Shelf Impact Slicer"/>
            </a:graphicData>
          </a:graphic>
        </xdr:graphicFrame>
      </mc:Choice>
      <mc:Fallback xmlns="">
        <xdr:sp macro="" textlink="">
          <xdr:nvSpPr>
            <xdr:cNvPr id="2" name="Rectangle 1"/>
            <xdr:cNvSpPr>
              <a:spLocks noTextEdit="1"/>
            </xdr:cNvSpPr>
          </xdr:nvSpPr>
          <xdr:spPr>
            <a:xfrm>
              <a:off x="1381125" y="1000125"/>
              <a:ext cx="1828800" cy="1800225"/>
            </a:xfrm>
            <a:prstGeom prst="rect">
              <a:avLst/>
            </a:prstGeom>
            <a:solidFill>
              <a:prstClr val="white"/>
            </a:solidFill>
            <a:ln w="1">
              <a:solidFill>
                <a:prstClr val="green"/>
              </a:solidFill>
            </a:ln>
          </xdr:spPr>
          <xdr:txBody>
            <a:bodyPr vertOverflow="clip" horzOverflow="clip"/>
            <a:lstStyle/>
            <a:p>
              <a:r>
                <a:rPr sz="1100"/>
                <a:t>This shape represents a table slicer. Table slicers can be used in at least Excel 2013.
If the shape was modified in an earlier version of Excel, or if the workbook was saved in Excel 2010 or earlier, the slicer cannot be used.</a:t>
              </a:r>
            </a:p>
          </xdr:txBody>
        </xdr:sp>
      </mc:Fallback>
    </mc:AlternateContent>
    <xdr:clientData/>
  </xdr:absoluteAnchor>
  <xdr:absoluteAnchor>
    <xdr:pos x="1381125" y="2905125"/>
    <xdr:ext cx="1828800" cy="2257425"/>
    <mc:AlternateContent xmlns:mc="http://schemas.openxmlformats.org/markup-compatibility/2006" xmlns:a15="http://schemas.microsoft.com/office/drawing/2012/main">
      <mc:Choice Requires="a15">
        <xdr:graphicFrame macro="">
          <xdr:nvGraphicFramePr>
            <xdr:cNvPr id="3" name="Customer Emotion Slicer">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Customer Emotion Slicer"/>
            </a:graphicData>
          </a:graphic>
        </xdr:graphicFrame>
      </mc:Choice>
      <mc:Fallback xmlns="">
        <xdr:sp macro="" textlink="">
          <xdr:nvSpPr>
            <xdr:cNvPr id="3" name="Rectangle 2"/>
            <xdr:cNvSpPr>
              <a:spLocks noTextEdit="1"/>
            </xdr:cNvSpPr>
          </xdr:nvSpPr>
          <xdr:spPr>
            <a:xfrm>
              <a:off x="1381125" y="2905125"/>
              <a:ext cx="1828800" cy="2257425"/>
            </a:xfrm>
            <a:prstGeom prst="rect">
              <a:avLst/>
            </a:prstGeom>
            <a:solidFill>
              <a:prstClr val="white"/>
            </a:solidFill>
            <a:ln w="1">
              <a:solidFill>
                <a:prstClr val="green"/>
              </a:solidFill>
            </a:ln>
          </xdr:spPr>
          <xdr:txBody>
            <a:bodyPr vertOverflow="clip" horzOverflow="clip"/>
            <a:lstStyle/>
            <a:p>
              <a:r>
                <a:rPr sz="1100"/>
                <a:t>This shape represents a table slicer. Table slicers can be used in at least Excel 2013.
If the shape was modified in an earlier version of Excel, or if the workbook was saved in Excel 2010 or earlier, the slicer cannot be used.</a:t>
              </a:r>
            </a:p>
          </xdr:txBody>
        </xdr:sp>
      </mc:Fallback>
    </mc:AlternateContent>
    <xdr:clientData/>
  </xdr:absoluteAnchor>
  <xdr:absoluteAnchor>
    <xdr:pos x="1381125" y="5276850"/>
    <xdr:ext cx="1828800" cy="2257425"/>
    <mc:AlternateContent xmlns:mc="http://schemas.openxmlformats.org/markup-compatibility/2006" xmlns:a15="http://schemas.microsoft.com/office/drawing/2012/main">
      <mc:Choice Requires="a15">
        <xdr:graphicFrame macro="">
          <xdr:nvGraphicFramePr>
            <xdr:cNvPr id="4" name="Design vs. Content Slicer">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microsoft.com/office/drawing/2010/slicer">
              <sle:slicer xmlns:sle="http://schemas.microsoft.com/office/drawing/2010/slicer" name="Design vs. Content Slicer"/>
            </a:graphicData>
          </a:graphic>
        </xdr:graphicFrame>
      </mc:Choice>
      <mc:Fallback xmlns="">
        <xdr:sp macro="" textlink="">
          <xdr:nvSpPr>
            <xdr:cNvPr id="4" name="Rectangle 3"/>
            <xdr:cNvSpPr>
              <a:spLocks noTextEdit="1"/>
            </xdr:cNvSpPr>
          </xdr:nvSpPr>
          <xdr:spPr>
            <a:xfrm>
              <a:off x="1381125" y="5276850"/>
              <a:ext cx="1828800" cy="2257425"/>
            </a:xfrm>
            <a:prstGeom prst="rect">
              <a:avLst/>
            </a:prstGeom>
            <a:solidFill>
              <a:prstClr val="white"/>
            </a:solidFill>
            <a:ln w="1">
              <a:solidFill>
                <a:prstClr val="green"/>
              </a:solidFill>
            </a:ln>
          </xdr:spPr>
          <xdr:txBody>
            <a:bodyPr vertOverflow="clip" horzOverflow="clip"/>
            <a:lstStyle/>
            <a:p>
              <a:r>
                <a:rPr sz="1100"/>
                <a:t>This shape represents a table slicer. Table slicers can be used in at least Excel 2013.
If the shape was modified in an earlier version of Excel, or if the workbook was saved in Excel 2010 or earlier, the slicer cannot be used.</a:t>
              </a:r>
            </a:p>
          </xdr:txBody>
        </xdr:sp>
      </mc:Fallback>
    </mc:AlternateContent>
    <xdr:clientData/>
  </xdr:absoluteAnchor>
</xdr:wsDr>
</file>

<file path=xl/drawings/drawing3.xml><?xml version="1.0" encoding="utf-8"?>
<xdr:wsDr xmlns:xdr="http://schemas.openxmlformats.org/drawingml/2006/spreadsheetDrawing" xmlns:a="http://schemas.openxmlformats.org/drawingml/2006/main">
  <xdr:twoCellAnchor>
    <xdr:from>
      <xdr:col>5</xdr:col>
      <xdr:colOff>180975</xdr:colOff>
      <xdr:row>5</xdr:row>
      <xdr:rowOff>161925</xdr:rowOff>
    </xdr:from>
    <xdr:to>
      <xdr:col>18</xdr:col>
      <xdr:colOff>266700</xdr:colOff>
      <xdr:row>19</xdr:row>
      <xdr:rowOff>57150</xdr:rowOff>
    </xdr:to>
    <xdr:graphicFrame macro="">
      <xdr:nvGraphicFramePr>
        <xdr:cNvPr id="2" name="HistoricalCosts" descr="Line chart comparing Production Total to Shipping Total." title="Historical Cost Summary">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180975</xdr:colOff>
      <xdr:row>3</xdr:row>
      <xdr:rowOff>57150</xdr:rowOff>
    </xdr:from>
    <xdr:to>
      <xdr:col>20</xdr:col>
      <xdr:colOff>38100</xdr:colOff>
      <xdr:row>6</xdr:row>
      <xdr:rowOff>104775</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3" name="Rectangle 2"/>
            <xdr:cNvSpPr>
              <a:spLocks noTextEdit="1"/>
            </xdr:cNvSpPr>
          </xdr:nvSpPr>
          <xdr:spPr>
            <a:xfrm>
              <a:off x="4876800" y="942975"/>
              <a:ext cx="6457950" cy="981075"/>
            </a:xfrm>
            <a:prstGeom prst="rect">
              <a:avLst/>
            </a:prstGeom>
            <a:solidFill>
              <a:prstClr val="white"/>
            </a:solidFill>
            <a:ln w="1">
              <a:solidFill>
                <a:prstClr val="green"/>
              </a:solidFill>
            </a:ln>
          </xdr:spPr>
          <xdr:txBody>
            <a:bodyPr vertOverflow="clip" horzOverflow="clip"/>
            <a:lstStyle/>
            <a:p>
              <a:r>
                <a:rPr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uthor" refreshedDate="42947.549758796296" createdVersion="4" refreshedVersion="6" minRefreshableVersion="3" recordCount="100">
  <cacheSource type="worksheet">
    <worksheetSource name="FocusGroupResults"/>
  </cacheSource>
  <cacheFields count="7">
    <cacheField name="PARTICIPANT #" numFmtId="0">
      <sharedItems/>
    </cacheField>
    <cacheField name="AGE GROUP" numFmtId="0">
      <sharedItems count="7">
        <s v="18-25"/>
        <s v="36-45"/>
        <s v="Over 65"/>
        <s v="26-35"/>
        <s v="46-55"/>
        <s v="55-65"/>
        <s v="18 - 25" u="1"/>
      </sharedItems>
    </cacheField>
    <cacheField name="GENDER" numFmtId="0">
      <sharedItems count="2">
        <s v="Male"/>
        <s v="Female"/>
      </sharedItems>
    </cacheField>
    <cacheField name="PACKAGE SELECTION" numFmtId="0">
      <sharedItems count="5">
        <s v="Package 4"/>
        <s v="Package 2"/>
        <s v="Package 1"/>
        <s v="Package 3"/>
        <s v="Package 5"/>
      </sharedItems>
    </cacheField>
    <cacheField name="Error Type" numFmtId="0">
      <sharedItems count="5">
        <s v="Offline"/>
        <s v="Error"/>
        <s v="3rd party issue"/>
        <s v="Other"/>
        <s v="Feature Request"/>
      </sharedItems>
    </cacheField>
    <cacheField name="Customer Emotion" numFmtId="0">
      <sharedItems count="6">
        <s v="Confused"/>
        <s v="Excited"/>
        <s v="Interested"/>
        <s v="Neutral"/>
        <s v="Curious"/>
        <s v="Frustrated"/>
      </sharedItems>
    </cacheField>
    <cacheField name="Priority Fix" numFmtId="0">
      <sharedItems count="4">
        <s v="Pri 2"/>
        <s v="Pri 1"/>
        <s v="Pri 4"/>
        <s v="Pri 3"/>
      </sharedItems>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Author" refreshedDate="42947.54976076389" createdVersion="4" refreshedVersion="6" minRefreshableVersion="3" recordCount="36">
  <cacheSource type="worksheet">
    <worksheetSource name="HistoricalCosts"/>
  </cacheSource>
  <cacheFields count="7">
    <cacheField name="Date" numFmtId="14">
      <sharedItems containsSemiMixedTypes="0" containsNonDate="0" containsDate="1" containsString="0" minDate="2009-01-31T00:00:00" maxDate="2012-01-01T00:00:00" count="36">
        <d v="2010-02-28T00:00:00"/>
        <d v="2010-05-31T00:00:00"/>
        <d v="2010-03-31T00:00:00"/>
        <d v="2010-04-30T00:00:00"/>
        <d v="2010-07-31T00:00:00"/>
        <d v="2010-01-31T00:00:00"/>
        <d v="2010-06-30T00:00:00"/>
        <d v="2009-11-30T00:00:00"/>
        <d v="2009-05-31T00:00:00"/>
        <d v="2009-02-28T00:00:00"/>
        <d v="2009-06-30T00:00:00"/>
        <d v="2009-10-31T00:00:00"/>
        <d v="2009-03-31T00:00:00"/>
        <d v="2009-01-31T00:00:00"/>
        <d v="2009-09-30T00:00:00"/>
        <d v="2011-04-30T00:00:00"/>
        <d v="2009-04-30T00:00:00"/>
        <d v="2009-08-31T00:00:00"/>
        <d v="2009-07-31T00:00:00"/>
        <d v="2011-09-30T00:00:00"/>
        <d v="2010-09-30T00:00:00"/>
        <d v="2009-12-31T00:00:00"/>
        <d v="2011-05-31T00:00:00"/>
        <d v="2011-01-31T00:00:00"/>
        <d v="2011-06-30T00:00:00"/>
        <d v="2011-12-31T00:00:00"/>
        <d v="2011-02-28T00:00:00"/>
        <d v="2010-12-31T00:00:00"/>
        <d v="2011-11-30T00:00:00"/>
        <d v="2010-11-30T00:00:00"/>
        <d v="2010-08-31T00:00:00"/>
        <d v="2011-10-31T00:00:00"/>
        <d v="2011-03-31T00:00:00"/>
        <d v="2011-07-31T00:00:00"/>
        <d v="2010-10-31T00:00:00"/>
        <d v="2011-08-31T00:00:00"/>
      </sharedItems>
    </cacheField>
    <cacheField name="Materials" numFmtId="37">
      <sharedItems containsSemiMixedTypes="0" containsString="0" containsNumber="1" containsInteger="1" minValue="20592" maxValue="59085"/>
    </cacheField>
    <cacheField name="Printing" numFmtId="37">
      <sharedItems containsSemiMixedTypes="0" containsString="0" containsNumber="1" containsInteger="1" minValue="8013" maxValue="8966"/>
    </cacheField>
    <cacheField name="Assembly" numFmtId="3">
      <sharedItems containsSemiMixedTypes="0" containsString="0" containsNumber="1" containsInteger="1" minValue="70359" maxValue="99366"/>
    </cacheField>
    <cacheField name="Production Total" numFmtId="3">
      <sharedItems containsSemiMixedTypes="0" containsString="0" containsNumber="1" containsInteger="1" minValue="100085" maxValue="147181"/>
    </cacheField>
    <cacheField name="Shipping" numFmtId="3">
      <sharedItems containsSemiMixedTypes="0" containsString="0" containsNumber="1" containsInteger="1" minValue="12249" maxValue="52985"/>
    </cacheField>
    <cacheField name="Package Total" numFmtId="3">
      <sharedItems containsSemiMixedTypes="0" containsString="0" containsNumber="1" containsInteger="1" minValue="113058" maxValue="192612"/>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100">
  <r>
    <s v="Participant 1"/>
    <x v="0"/>
    <x v="0"/>
    <x v="0"/>
    <x v="0"/>
    <x v="0"/>
    <x v="0"/>
  </r>
  <r>
    <s v="Participant 2"/>
    <x v="1"/>
    <x v="1"/>
    <x v="1"/>
    <x v="1"/>
    <x v="1"/>
    <x v="0"/>
  </r>
  <r>
    <s v="Participant 3"/>
    <x v="1"/>
    <x v="1"/>
    <x v="1"/>
    <x v="1"/>
    <x v="2"/>
    <x v="0"/>
  </r>
  <r>
    <s v="Participant 4"/>
    <x v="2"/>
    <x v="0"/>
    <x v="1"/>
    <x v="2"/>
    <x v="1"/>
    <x v="1"/>
  </r>
  <r>
    <s v="Participant 5"/>
    <x v="3"/>
    <x v="1"/>
    <x v="1"/>
    <x v="1"/>
    <x v="3"/>
    <x v="0"/>
  </r>
  <r>
    <s v="Participant 6"/>
    <x v="1"/>
    <x v="1"/>
    <x v="2"/>
    <x v="1"/>
    <x v="4"/>
    <x v="2"/>
  </r>
  <r>
    <s v="Participant 7"/>
    <x v="3"/>
    <x v="1"/>
    <x v="2"/>
    <x v="1"/>
    <x v="5"/>
    <x v="1"/>
  </r>
  <r>
    <s v="Participant 8"/>
    <x v="2"/>
    <x v="1"/>
    <x v="0"/>
    <x v="3"/>
    <x v="3"/>
    <x v="0"/>
  </r>
  <r>
    <s v="Participant 9"/>
    <x v="3"/>
    <x v="0"/>
    <x v="0"/>
    <x v="1"/>
    <x v="0"/>
    <x v="0"/>
  </r>
  <r>
    <s v="Participant 10"/>
    <x v="0"/>
    <x v="1"/>
    <x v="1"/>
    <x v="1"/>
    <x v="3"/>
    <x v="3"/>
  </r>
  <r>
    <s v="Participant 11"/>
    <x v="1"/>
    <x v="0"/>
    <x v="1"/>
    <x v="3"/>
    <x v="3"/>
    <x v="1"/>
  </r>
  <r>
    <s v="Participant 12"/>
    <x v="4"/>
    <x v="0"/>
    <x v="3"/>
    <x v="2"/>
    <x v="3"/>
    <x v="0"/>
  </r>
  <r>
    <s v="Participant 13"/>
    <x v="3"/>
    <x v="0"/>
    <x v="2"/>
    <x v="4"/>
    <x v="3"/>
    <x v="2"/>
  </r>
  <r>
    <s v="Participant 14"/>
    <x v="3"/>
    <x v="0"/>
    <x v="1"/>
    <x v="1"/>
    <x v="3"/>
    <x v="1"/>
  </r>
  <r>
    <s v="Participant 15"/>
    <x v="3"/>
    <x v="1"/>
    <x v="2"/>
    <x v="3"/>
    <x v="5"/>
    <x v="2"/>
  </r>
  <r>
    <s v="Participant 16"/>
    <x v="5"/>
    <x v="0"/>
    <x v="1"/>
    <x v="2"/>
    <x v="5"/>
    <x v="0"/>
  </r>
  <r>
    <s v="Participant 17"/>
    <x v="5"/>
    <x v="0"/>
    <x v="3"/>
    <x v="4"/>
    <x v="4"/>
    <x v="0"/>
  </r>
  <r>
    <s v="Participant 18"/>
    <x v="0"/>
    <x v="0"/>
    <x v="0"/>
    <x v="1"/>
    <x v="5"/>
    <x v="1"/>
  </r>
  <r>
    <s v="Participant 19"/>
    <x v="3"/>
    <x v="0"/>
    <x v="0"/>
    <x v="1"/>
    <x v="3"/>
    <x v="2"/>
  </r>
  <r>
    <s v="Participant 20"/>
    <x v="1"/>
    <x v="1"/>
    <x v="4"/>
    <x v="1"/>
    <x v="2"/>
    <x v="1"/>
  </r>
  <r>
    <s v="Participant 21"/>
    <x v="1"/>
    <x v="1"/>
    <x v="4"/>
    <x v="1"/>
    <x v="0"/>
    <x v="1"/>
  </r>
  <r>
    <s v="Participant 22"/>
    <x v="4"/>
    <x v="0"/>
    <x v="4"/>
    <x v="4"/>
    <x v="4"/>
    <x v="2"/>
  </r>
  <r>
    <s v="Participant 23"/>
    <x v="0"/>
    <x v="1"/>
    <x v="1"/>
    <x v="0"/>
    <x v="2"/>
    <x v="0"/>
  </r>
  <r>
    <s v="Participant 24"/>
    <x v="1"/>
    <x v="0"/>
    <x v="3"/>
    <x v="1"/>
    <x v="0"/>
    <x v="0"/>
  </r>
  <r>
    <s v="Participant 25"/>
    <x v="4"/>
    <x v="0"/>
    <x v="2"/>
    <x v="1"/>
    <x v="4"/>
    <x v="0"/>
  </r>
  <r>
    <s v="Participant 26"/>
    <x v="2"/>
    <x v="0"/>
    <x v="2"/>
    <x v="2"/>
    <x v="1"/>
    <x v="1"/>
  </r>
  <r>
    <s v="Participant 27"/>
    <x v="3"/>
    <x v="1"/>
    <x v="1"/>
    <x v="1"/>
    <x v="3"/>
    <x v="3"/>
  </r>
  <r>
    <s v="Participant 28"/>
    <x v="3"/>
    <x v="0"/>
    <x v="1"/>
    <x v="1"/>
    <x v="1"/>
    <x v="1"/>
  </r>
  <r>
    <s v="Participant 29"/>
    <x v="0"/>
    <x v="1"/>
    <x v="2"/>
    <x v="0"/>
    <x v="5"/>
    <x v="2"/>
  </r>
  <r>
    <s v="Participant 30"/>
    <x v="2"/>
    <x v="1"/>
    <x v="3"/>
    <x v="1"/>
    <x v="2"/>
    <x v="2"/>
  </r>
  <r>
    <s v="Participant 31"/>
    <x v="2"/>
    <x v="1"/>
    <x v="3"/>
    <x v="1"/>
    <x v="5"/>
    <x v="0"/>
  </r>
  <r>
    <s v="Participant 32"/>
    <x v="3"/>
    <x v="1"/>
    <x v="2"/>
    <x v="1"/>
    <x v="5"/>
    <x v="1"/>
  </r>
  <r>
    <s v="Participant 33"/>
    <x v="5"/>
    <x v="0"/>
    <x v="1"/>
    <x v="1"/>
    <x v="4"/>
    <x v="0"/>
  </r>
  <r>
    <s v="Participant 34"/>
    <x v="1"/>
    <x v="1"/>
    <x v="1"/>
    <x v="1"/>
    <x v="2"/>
    <x v="0"/>
  </r>
  <r>
    <s v="Participant 35"/>
    <x v="0"/>
    <x v="1"/>
    <x v="1"/>
    <x v="0"/>
    <x v="5"/>
    <x v="0"/>
  </r>
  <r>
    <s v="Participant 36"/>
    <x v="0"/>
    <x v="0"/>
    <x v="1"/>
    <x v="0"/>
    <x v="1"/>
    <x v="1"/>
  </r>
  <r>
    <s v="Participant 37"/>
    <x v="1"/>
    <x v="1"/>
    <x v="3"/>
    <x v="1"/>
    <x v="2"/>
    <x v="2"/>
  </r>
  <r>
    <s v="Participant 38"/>
    <x v="3"/>
    <x v="1"/>
    <x v="1"/>
    <x v="0"/>
    <x v="1"/>
    <x v="1"/>
  </r>
  <r>
    <s v="Participant 39"/>
    <x v="5"/>
    <x v="0"/>
    <x v="1"/>
    <x v="0"/>
    <x v="3"/>
    <x v="3"/>
  </r>
  <r>
    <s v="Participant 40"/>
    <x v="1"/>
    <x v="0"/>
    <x v="0"/>
    <x v="1"/>
    <x v="1"/>
    <x v="0"/>
  </r>
  <r>
    <s v="Participant 41"/>
    <x v="3"/>
    <x v="0"/>
    <x v="1"/>
    <x v="0"/>
    <x v="1"/>
    <x v="0"/>
  </r>
  <r>
    <s v="Participant 42"/>
    <x v="4"/>
    <x v="0"/>
    <x v="0"/>
    <x v="4"/>
    <x v="1"/>
    <x v="3"/>
  </r>
  <r>
    <s v="Participant 43"/>
    <x v="3"/>
    <x v="0"/>
    <x v="2"/>
    <x v="2"/>
    <x v="1"/>
    <x v="0"/>
  </r>
  <r>
    <s v="Participant 44"/>
    <x v="1"/>
    <x v="0"/>
    <x v="1"/>
    <x v="0"/>
    <x v="3"/>
    <x v="0"/>
  </r>
  <r>
    <s v="Participant 45"/>
    <x v="1"/>
    <x v="0"/>
    <x v="3"/>
    <x v="0"/>
    <x v="5"/>
    <x v="1"/>
  </r>
  <r>
    <s v="Participant 46"/>
    <x v="1"/>
    <x v="1"/>
    <x v="1"/>
    <x v="0"/>
    <x v="3"/>
    <x v="3"/>
  </r>
  <r>
    <s v="Participant 47"/>
    <x v="0"/>
    <x v="1"/>
    <x v="2"/>
    <x v="1"/>
    <x v="2"/>
    <x v="0"/>
  </r>
  <r>
    <s v="Participant 48"/>
    <x v="3"/>
    <x v="1"/>
    <x v="1"/>
    <x v="1"/>
    <x v="3"/>
    <x v="0"/>
  </r>
  <r>
    <s v="Participant 49"/>
    <x v="5"/>
    <x v="1"/>
    <x v="2"/>
    <x v="4"/>
    <x v="0"/>
    <x v="2"/>
  </r>
  <r>
    <s v="Participant 50"/>
    <x v="5"/>
    <x v="0"/>
    <x v="2"/>
    <x v="4"/>
    <x v="4"/>
    <x v="3"/>
  </r>
  <r>
    <s v="Participant 51"/>
    <x v="1"/>
    <x v="0"/>
    <x v="1"/>
    <x v="0"/>
    <x v="3"/>
    <x v="1"/>
  </r>
  <r>
    <s v="Participant 52"/>
    <x v="4"/>
    <x v="0"/>
    <x v="0"/>
    <x v="0"/>
    <x v="1"/>
    <x v="3"/>
  </r>
  <r>
    <s v="Participant 53"/>
    <x v="5"/>
    <x v="1"/>
    <x v="4"/>
    <x v="0"/>
    <x v="0"/>
    <x v="0"/>
  </r>
  <r>
    <s v="Participant 54"/>
    <x v="1"/>
    <x v="0"/>
    <x v="4"/>
    <x v="1"/>
    <x v="3"/>
    <x v="1"/>
  </r>
  <r>
    <s v="Participant 55"/>
    <x v="2"/>
    <x v="1"/>
    <x v="1"/>
    <x v="0"/>
    <x v="1"/>
    <x v="0"/>
  </r>
  <r>
    <s v="Participant 56"/>
    <x v="3"/>
    <x v="1"/>
    <x v="2"/>
    <x v="1"/>
    <x v="1"/>
    <x v="0"/>
  </r>
  <r>
    <s v="Participant 57"/>
    <x v="2"/>
    <x v="1"/>
    <x v="1"/>
    <x v="4"/>
    <x v="1"/>
    <x v="2"/>
  </r>
  <r>
    <s v="Participant 58"/>
    <x v="5"/>
    <x v="0"/>
    <x v="4"/>
    <x v="3"/>
    <x v="5"/>
    <x v="2"/>
  </r>
  <r>
    <s v="Participant 59"/>
    <x v="2"/>
    <x v="0"/>
    <x v="1"/>
    <x v="2"/>
    <x v="3"/>
    <x v="1"/>
  </r>
  <r>
    <s v="Participant 60"/>
    <x v="3"/>
    <x v="0"/>
    <x v="1"/>
    <x v="1"/>
    <x v="5"/>
    <x v="3"/>
  </r>
  <r>
    <s v="Participant 61"/>
    <x v="4"/>
    <x v="0"/>
    <x v="1"/>
    <x v="0"/>
    <x v="1"/>
    <x v="1"/>
  </r>
  <r>
    <s v="Participant 62"/>
    <x v="0"/>
    <x v="1"/>
    <x v="0"/>
    <x v="0"/>
    <x v="5"/>
    <x v="2"/>
  </r>
  <r>
    <s v="Participant 63"/>
    <x v="3"/>
    <x v="0"/>
    <x v="4"/>
    <x v="1"/>
    <x v="4"/>
    <x v="0"/>
  </r>
  <r>
    <s v="Participant 64"/>
    <x v="1"/>
    <x v="1"/>
    <x v="2"/>
    <x v="1"/>
    <x v="0"/>
    <x v="0"/>
  </r>
  <r>
    <s v="Participant 65"/>
    <x v="0"/>
    <x v="1"/>
    <x v="1"/>
    <x v="1"/>
    <x v="5"/>
    <x v="0"/>
  </r>
  <r>
    <s v="Participant 66"/>
    <x v="2"/>
    <x v="1"/>
    <x v="4"/>
    <x v="2"/>
    <x v="1"/>
    <x v="2"/>
  </r>
  <r>
    <s v="Participant 67"/>
    <x v="0"/>
    <x v="1"/>
    <x v="1"/>
    <x v="0"/>
    <x v="3"/>
    <x v="3"/>
  </r>
  <r>
    <s v="Participant 68"/>
    <x v="1"/>
    <x v="0"/>
    <x v="1"/>
    <x v="1"/>
    <x v="3"/>
    <x v="1"/>
  </r>
  <r>
    <s v="Participant 69"/>
    <x v="0"/>
    <x v="1"/>
    <x v="1"/>
    <x v="1"/>
    <x v="0"/>
    <x v="0"/>
  </r>
  <r>
    <s v="Participant 70"/>
    <x v="3"/>
    <x v="1"/>
    <x v="0"/>
    <x v="2"/>
    <x v="2"/>
    <x v="2"/>
  </r>
  <r>
    <s v="Participant 71"/>
    <x v="1"/>
    <x v="0"/>
    <x v="3"/>
    <x v="1"/>
    <x v="5"/>
    <x v="2"/>
  </r>
  <r>
    <s v="Participant 72"/>
    <x v="0"/>
    <x v="1"/>
    <x v="1"/>
    <x v="0"/>
    <x v="3"/>
    <x v="1"/>
  </r>
  <r>
    <s v="Participant 73"/>
    <x v="3"/>
    <x v="1"/>
    <x v="3"/>
    <x v="0"/>
    <x v="0"/>
    <x v="1"/>
  </r>
  <r>
    <s v="Participant 74"/>
    <x v="3"/>
    <x v="1"/>
    <x v="1"/>
    <x v="1"/>
    <x v="3"/>
    <x v="0"/>
  </r>
  <r>
    <s v="Participant 75"/>
    <x v="2"/>
    <x v="1"/>
    <x v="4"/>
    <x v="3"/>
    <x v="1"/>
    <x v="0"/>
  </r>
  <r>
    <s v="Participant 76"/>
    <x v="2"/>
    <x v="0"/>
    <x v="0"/>
    <x v="2"/>
    <x v="4"/>
    <x v="0"/>
  </r>
  <r>
    <s v="Participant 77"/>
    <x v="4"/>
    <x v="0"/>
    <x v="4"/>
    <x v="1"/>
    <x v="0"/>
    <x v="1"/>
  </r>
  <r>
    <s v="Participant 78"/>
    <x v="4"/>
    <x v="0"/>
    <x v="4"/>
    <x v="1"/>
    <x v="5"/>
    <x v="3"/>
  </r>
  <r>
    <s v="Participant 79"/>
    <x v="3"/>
    <x v="0"/>
    <x v="2"/>
    <x v="0"/>
    <x v="1"/>
    <x v="0"/>
  </r>
  <r>
    <s v="Participant 80"/>
    <x v="0"/>
    <x v="0"/>
    <x v="0"/>
    <x v="1"/>
    <x v="5"/>
    <x v="0"/>
  </r>
  <r>
    <s v="Participant 81"/>
    <x v="4"/>
    <x v="0"/>
    <x v="0"/>
    <x v="2"/>
    <x v="5"/>
    <x v="1"/>
  </r>
  <r>
    <s v="Participant 82"/>
    <x v="2"/>
    <x v="1"/>
    <x v="4"/>
    <x v="2"/>
    <x v="4"/>
    <x v="1"/>
  </r>
  <r>
    <s v="Participant 83"/>
    <x v="3"/>
    <x v="0"/>
    <x v="1"/>
    <x v="1"/>
    <x v="0"/>
    <x v="0"/>
  </r>
  <r>
    <s v="Participant 84"/>
    <x v="1"/>
    <x v="1"/>
    <x v="0"/>
    <x v="1"/>
    <x v="5"/>
    <x v="2"/>
  </r>
  <r>
    <s v="Participant 85"/>
    <x v="1"/>
    <x v="1"/>
    <x v="4"/>
    <x v="0"/>
    <x v="5"/>
    <x v="1"/>
  </r>
  <r>
    <s v="Participant 86"/>
    <x v="4"/>
    <x v="0"/>
    <x v="0"/>
    <x v="0"/>
    <x v="4"/>
    <x v="0"/>
  </r>
  <r>
    <s v="Participant 87"/>
    <x v="3"/>
    <x v="0"/>
    <x v="2"/>
    <x v="0"/>
    <x v="1"/>
    <x v="3"/>
  </r>
  <r>
    <s v="Participant 88"/>
    <x v="4"/>
    <x v="1"/>
    <x v="1"/>
    <x v="1"/>
    <x v="0"/>
    <x v="1"/>
  </r>
  <r>
    <s v="Participant 89"/>
    <x v="5"/>
    <x v="0"/>
    <x v="3"/>
    <x v="3"/>
    <x v="0"/>
    <x v="0"/>
  </r>
  <r>
    <s v="Participant 90"/>
    <x v="1"/>
    <x v="0"/>
    <x v="2"/>
    <x v="1"/>
    <x v="5"/>
    <x v="2"/>
  </r>
  <r>
    <s v="Participant 91"/>
    <x v="3"/>
    <x v="1"/>
    <x v="2"/>
    <x v="1"/>
    <x v="2"/>
    <x v="3"/>
  </r>
  <r>
    <s v="Participant 92"/>
    <x v="4"/>
    <x v="0"/>
    <x v="1"/>
    <x v="1"/>
    <x v="1"/>
    <x v="3"/>
  </r>
  <r>
    <s v="Participant 93"/>
    <x v="1"/>
    <x v="1"/>
    <x v="4"/>
    <x v="2"/>
    <x v="5"/>
    <x v="1"/>
  </r>
  <r>
    <s v="Participant 94"/>
    <x v="5"/>
    <x v="0"/>
    <x v="0"/>
    <x v="2"/>
    <x v="2"/>
    <x v="2"/>
  </r>
  <r>
    <s v="Participant 95"/>
    <x v="0"/>
    <x v="0"/>
    <x v="0"/>
    <x v="1"/>
    <x v="3"/>
    <x v="2"/>
  </r>
  <r>
    <s v="Participant 96"/>
    <x v="3"/>
    <x v="0"/>
    <x v="1"/>
    <x v="0"/>
    <x v="1"/>
    <x v="2"/>
  </r>
  <r>
    <s v="Participant 97"/>
    <x v="4"/>
    <x v="0"/>
    <x v="1"/>
    <x v="1"/>
    <x v="1"/>
    <x v="0"/>
  </r>
  <r>
    <s v="Participant 98"/>
    <x v="1"/>
    <x v="0"/>
    <x v="1"/>
    <x v="0"/>
    <x v="3"/>
    <x v="1"/>
  </r>
  <r>
    <s v="Participant 99"/>
    <x v="3"/>
    <x v="0"/>
    <x v="2"/>
    <x v="1"/>
    <x v="4"/>
    <x v="2"/>
  </r>
  <r>
    <s v="Participant 100"/>
    <x v="1"/>
    <x v="0"/>
    <x v="1"/>
    <x v="1"/>
    <x v="2"/>
    <x v="0"/>
  </r>
</pivotCacheRecords>
</file>

<file path=xl/pivotCache/pivotCacheRecords2.xml><?xml version="1.0" encoding="utf-8"?>
<pivotCacheRecords xmlns="http://schemas.openxmlformats.org/spreadsheetml/2006/main" xmlns:r="http://schemas.openxmlformats.org/officeDocument/2006/relationships" count="36">
  <r>
    <x v="0"/>
    <n v="59085"/>
    <n v="8174"/>
    <n v="76761"/>
    <n v="144020"/>
    <n v="48592"/>
    <n v="192612"/>
  </r>
  <r>
    <x v="1"/>
    <n v="58716"/>
    <n v="8728"/>
    <n v="79737"/>
    <n v="147181"/>
    <n v="32765"/>
    <n v="179946"/>
  </r>
  <r>
    <x v="2"/>
    <n v="55524"/>
    <n v="8634"/>
    <n v="78607"/>
    <n v="142765"/>
    <n v="45987"/>
    <n v="188752"/>
  </r>
  <r>
    <x v="3"/>
    <n v="51987"/>
    <n v="8048"/>
    <n v="70451"/>
    <n v="130486"/>
    <n v="38543"/>
    <n v="169029"/>
  </r>
  <r>
    <x v="4"/>
    <n v="51776"/>
    <n v="8598"/>
    <n v="74014"/>
    <n v="134388"/>
    <n v="22178"/>
    <n v="156566"/>
  </r>
  <r>
    <x v="5"/>
    <n v="51365"/>
    <n v="8808"/>
    <n v="77195"/>
    <n v="137368"/>
    <n v="52985"/>
    <n v="190353"/>
  </r>
  <r>
    <x v="6"/>
    <n v="51091"/>
    <n v="8934"/>
    <n v="76130"/>
    <n v="136155"/>
    <n v="28765"/>
    <n v="164920"/>
  </r>
  <r>
    <x v="7"/>
    <n v="31879"/>
    <n v="8240"/>
    <n v="90938"/>
    <n v="131057"/>
    <n v="17739"/>
    <n v="148796"/>
  </r>
  <r>
    <x v="8"/>
    <n v="31676"/>
    <n v="8948"/>
    <n v="94245"/>
    <n v="134869"/>
    <n v="23228"/>
    <n v="158097"/>
  </r>
  <r>
    <x v="9"/>
    <n v="31595"/>
    <n v="8489"/>
    <n v="81864"/>
    <n v="121948"/>
    <n v="22570"/>
    <n v="144518"/>
  </r>
  <r>
    <x v="10"/>
    <n v="31310"/>
    <n v="8607"/>
    <n v="87495"/>
    <n v="127412"/>
    <n v="22313"/>
    <n v="149725"/>
  </r>
  <r>
    <x v="11"/>
    <n v="31009"/>
    <n v="8013"/>
    <n v="99366"/>
    <n v="138388"/>
    <n v="18654"/>
    <n v="157042"/>
  </r>
  <r>
    <x v="12"/>
    <n v="30948"/>
    <n v="8194"/>
    <n v="83246"/>
    <n v="122388"/>
    <n v="26079"/>
    <n v="148467"/>
  </r>
  <r>
    <x v="13"/>
    <n v="30614"/>
    <n v="8090"/>
    <n v="95859"/>
    <n v="134563"/>
    <n v="28816"/>
    <n v="163379"/>
  </r>
  <r>
    <x v="14"/>
    <n v="29799"/>
    <n v="8730"/>
    <n v="95105"/>
    <n v="133634"/>
    <n v="19569"/>
    <n v="153203"/>
  </r>
  <r>
    <x v="15"/>
    <n v="29583"/>
    <n v="8937"/>
    <n v="70359"/>
    <n v="108879"/>
    <n v="12292"/>
    <n v="121171"/>
  </r>
  <r>
    <x v="16"/>
    <n v="29287"/>
    <n v="8326"/>
    <n v="80645"/>
    <n v="118258"/>
    <n v="24597"/>
    <n v="142855"/>
  </r>
  <r>
    <x v="17"/>
    <n v="29237"/>
    <n v="8392"/>
    <n v="85483"/>
    <n v="123112"/>
    <n v="20484"/>
    <n v="143596"/>
  </r>
  <r>
    <x v="18"/>
    <n v="29228"/>
    <n v="8527"/>
    <n v="84604"/>
    <n v="122359"/>
    <n v="21398"/>
    <n v="143757"/>
  </r>
  <r>
    <x v="19"/>
    <n v="29226"/>
    <n v="8240"/>
    <n v="76633"/>
    <n v="114099"/>
    <n v="14998"/>
    <n v="129097"/>
  </r>
  <r>
    <x v="20"/>
    <n v="29206"/>
    <n v="8707"/>
    <n v="70486"/>
    <n v="108399"/>
    <n v="16987"/>
    <n v="125386"/>
  </r>
  <r>
    <x v="21"/>
    <n v="28962"/>
    <n v="8303"/>
    <n v="90819"/>
    <n v="128084"/>
    <n v="16824"/>
    <n v="144908"/>
  </r>
  <r>
    <x v="22"/>
    <n v="28011"/>
    <n v="8118"/>
    <n v="78192"/>
    <n v="114321"/>
    <n v="14969"/>
    <n v="129290"/>
  </r>
  <r>
    <x v="23"/>
    <n v="27395"/>
    <n v="8013"/>
    <n v="78218"/>
    <n v="113626"/>
    <n v="13835"/>
    <n v="127461"/>
  </r>
  <r>
    <x v="24"/>
    <n v="26519"/>
    <n v="8927"/>
    <n v="70489"/>
    <n v="105935"/>
    <n v="13011"/>
    <n v="118946"/>
  </r>
  <r>
    <x v="25"/>
    <n v="25537"/>
    <n v="8689"/>
    <n v="70926"/>
    <n v="105152"/>
    <n v="12249"/>
    <n v="117401"/>
  </r>
  <r>
    <x v="26"/>
    <n v="25466"/>
    <n v="8245"/>
    <n v="71732"/>
    <n v="105443"/>
    <n v="13986"/>
    <n v="119429"/>
  </r>
  <r>
    <x v="27"/>
    <n v="25280"/>
    <n v="8130"/>
    <n v="71684"/>
    <n v="105094"/>
    <n v="12866"/>
    <n v="117960"/>
  </r>
  <r>
    <x v="28"/>
    <n v="25145"/>
    <n v="8713"/>
    <n v="73297"/>
    <n v="107155"/>
    <n v="13033"/>
    <n v="120188"/>
  </r>
  <r>
    <x v="29"/>
    <n v="25093"/>
    <n v="8735"/>
    <n v="72140"/>
    <n v="105968"/>
    <n v="14461"/>
    <n v="120429"/>
  </r>
  <r>
    <x v="30"/>
    <n v="24680"/>
    <n v="8768"/>
    <n v="73681"/>
    <n v="107129"/>
    <n v="19432"/>
    <n v="126561"/>
  </r>
  <r>
    <x v="31"/>
    <n v="23044"/>
    <n v="8471"/>
    <n v="78721"/>
    <n v="110236"/>
    <n v="13132"/>
    <n v="123368"/>
  </r>
  <r>
    <x v="32"/>
    <n v="21170"/>
    <n v="8966"/>
    <n v="78980"/>
    <n v="109116"/>
    <n v="12886"/>
    <n v="122002"/>
  </r>
  <r>
    <x v="33"/>
    <n v="20856"/>
    <n v="8205"/>
    <n v="71024"/>
    <n v="100085"/>
    <n v="12973"/>
    <n v="113058"/>
  </r>
  <r>
    <x v="34"/>
    <n v="20644"/>
    <n v="8286"/>
    <n v="75964"/>
    <n v="104894"/>
    <n v="15345"/>
    <n v="120239"/>
  </r>
  <r>
    <x v="35"/>
    <n v="20592"/>
    <n v="8161"/>
    <n v="74524"/>
    <n v="103277"/>
    <n v="13622"/>
    <n v="1168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grandTotalCaption="Total" updatedVersion="6" minRefreshableVersion="3" itemPrintTitles="1" createdVersion="4" indent="0" showHeaders="0" outline="1" outlineData="1" multipleFieldFilters="0">
  <location ref="I6:L14" firstHeaderRow="1" firstDataRow="2" firstDataCol="1"/>
  <pivotFields count="7">
    <pivotField dataField="1" showAll="0"/>
    <pivotField axis="axisRow" showAll="0">
      <items count="8">
        <item x="0"/>
        <item x="3"/>
        <item x="1"/>
        <item x="4"/>
        <item m="1" x="6"/>
        <item x="5"/>
        <item x="2"/>
        <item t="default"/>
      </items>
    </pivotField>
    <pivotField axis="axisCol" showAll="0">
      <items count="3">
        <item n="Female" x="1"/>
        <item n="Male" x="0"/>
        <item t="default"/>
      </items>
    </pivotField>
    <pivotField showAll="0">
      <items count="6">
        <item x="2"/>
        <item x="1"/>
        <item x="3"/>
        <item x="0"/>
        <item x="4"/>
        <item t="default"/>
      </items>
    </pivotField>
    <pivotField showAll="0"/>
    <pivotField showAll="0"/>
    <pivotField showAll="0"/>
  </pivotFields>
  <rowFields count="1">
    <field x="1"/>
  </rowFields>
  <rowItems count="7">
    <i>
      <x/>
    </i>
    <i>
      <x v="1"/>
    </i>
    <i>
      <x v="2"/>
    </i>
    <i>
      <x v="3"/>
    </i>
    <i>
      <x v="5"/>
    </i>
    <i>
      <x v="6"/>
    </i>
    <i t="grand">
      <x/>
    </i>
  </rowItems>
  <colFields count="1">
    <field x="2"/>
  </colFields>
  <colItems count="3">
    <i>
      <x/>
    </i>
    <i>
      <x v="1"/>
    </i>
    <i t="grand">
      <x/>
    </i>
  </colItems>
  <dataFields count="1">
    <dataField name=" " fld="0" subtotal="count" baseField="0" baseItem="0"/>
  </dataFields>
  <formats count="20">
    <format dxfId="91">
      <pivotArea outline="0" collapsedLevelsAreSubtotals="1" fieldPosition="0"/>
    </format>
    <format dxfId="90">
      <pivotArea dataOnly="0" labelOnly="1" fieldPosition="0">
        <references count="1">
          <reference field="2" count="0"/>
        </references>
      </pivotArea>
    </format>
    <format dxfId="89">
      <pivotArea dataOnly="0" labelOnly="1" grandCol="1" outline="0" fieldPosition="0"/>
    </format>
    <format dxfId="88">
      <pivotArea dataOnly="0" labelOnly="1" fieldPosition="0">
        <references count="1">
          <reference field="1" count="0"/>
        </references>
      </pivotArea>
    </format>
    <format dxfId="87">
      <pivotArea outline="0" collapsedLevelsAreSubtotals="1" fieldPosition="0"/>
    </format>
    <format dxfId="86">
      <pivotArea dataOnly="0" labelOnly="1" fieldPosition="0">
        <references count="1">
          <reference field="1" count="0"/>
        </references>
      </pivotArea>
    </format>
    <format dxfId="85">
      <pivotArea dataOnly="0" labelOnly="1" grandRow="1" outline="0" fieldPosition="0"/>
    </format>
    <format dxfId="84">
      <pivotArea dataOnly="0" labelOnly="1" fieldPosition="0">
        <references count="1">
          <reference field="2" count="0"/>
        </references>
      </pivotArea>
    </format>
    <format dxfId="83">
      <pivotArea dataOnly="0" labelOnly="1" grandCol="1" outline="0" fieldPosition="0"/>
    </format>
    <format dxfId="82">
      <pivotArea outline="0" collapsedLevelsAreSubtotals="1" fieldPosition="0"/>
    </format>
    <format dxfId="81">
      <pivotArea dataOnly="0" labelOnly="1" fieldPosition="0">
        <references count="1">
          <reference field="1" count="0"/>
        </references>
      </pivotArea>
    </format>
    <format dxfId="80">
      <pivotArea dataOnly="0" labelOnly="1" grandRow="1" outline="0" fieldPosition="0"/>
    </format>
    <format dxfId="79">
      <pivotArea outline="0" collapsedLevelsAreSubtotals="1" fieldPosition="0"/>
    </format>
    <format dxfId="78">
      <pivotArea dataOnly="0" labelOnly="1" fieldPosition="0">
        <references count="1">
          <reference field="1" count="0"/>
        </references>
      </pivotArea>
    </format>
    <format dxfId="77">
      <pivotArea dataOnly="0" labelOnly="1" grandRow="1" outline="0" fieldPosition="0"/>
    </format>
    <format dxfId="76">
      <pivotArea dataOnly="0" labelOnly="1" fieldPosition="0">
        <references count="1">
          <reference field="2" count="0"/>
        </references>
      </pivotArea>
    </format>
    <format dxfId="75">
      <pivotArea dataOnly="0" labelOnly="1" grandCol="1" outline="0" fieldPosition="0"/>
    </format>
    <format dxfId="74">
      <pivotArea dataOnly="0" labelOnly="1" fieldPosition="0">
        <references count="1">
          <reference field="2" count="1">
            <x v="0"/>
          </reference>
        </references>
      </pivotArea>
    </format>
    <format dxfId="73">
      <pivotArea dataOnly="0" labelOnly="1" fieldPosition="0">
        <references count="1">
          <reference field="2" count="1">
            <x v="1"/>
          </reference>
        </references>
      </pivotArea>
    </format>
    <format dxfId="72">
      <pivotArea dataOnly="0" labelOnly="1" grandCol="1" outline="0" fieldPosition="0"/>
    </format>
  </formats>
  <conditionalFormats count="1">
    <conditionalFormat priority="1">
      <pivotAreas count="1">
        <pivotArea type="data" grandCol="1" collapsedLevelsAreSubtotals="1" fieldPosition="0">
          <references count="2">
            <reference field="4294967294" count="1" selected="0">
              <x v="0"/>
            </reference>
            <reference field="1" count="6">
              <x v="0"/>
              <x v="1"/>
              <x v="2"/>
              <x v="3"/>
              <x v="5"/>
              <x v="6"/>
            </reference>
          </references>
        </pivotArea>
      </pivotAreas>
    </conditionalFormat>
  </conditionalFormats>
  <pivotTableStyleInfo name="Packaging Project PivotTable" showRowHeaders="0" showColHeaders="0"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ackageOpenSummary" cacheId="0" applyNumberFormats="0" applyBorderFormats="0" applyFontFormats="0" applyPatternFormats="0" applyAlignmentFormats="0" applyWidthHeightFormats="1" dataCaption="Values" grandTotalCaption="Total" updatedVersion="6" minRefreshableVersion="3" showDrill="0" itemPrintTitles="1" createdVersion="4" indent="0" showHeaders="0" outline="1" outlineData="1" multipleFieldFilters="0" chartFormat="26">
  <location ref="B15:G22" firstHeaderRow="1" firstDataRow="2" firstDataCol="1"/>
  <pivotFields count="7">
    <pivotField showAll="0"/>
    <pivotField showAll="0">
      <items count="8">
        <item m="1" x="6"/>
        <item x="0"/>
        <item x="3"/>
        <item x="1"/>
        <item x="4"/>
        <item x="5"/>
        <item x="2"/>
        <item t="default"/>
      </items>
    </pivotField>
    <pivotField showAll="0">
      <items count="3">
        <item x="1"/>
        <item x="0"/>
        <item t="default"/>
      </items>
    </pivotField>
    <pivotField axis="axisRow" showAll="0" sortType="ascending">
      <items count="6">
        <item sd="0" x="2"/>
        <item sd="0" x="1"/>
        <item sd="0" x="3"/>
        <item sd="0" x="0"/>
        <item sd="0" x="4"/>
        <item t="default" sd="0"/>
      </items>
    </pivotField>
    <pivotField showAll="0"/>
    <pivotField dataField="1" showAll="0">
      <items count="7">
        <item x="0"/>
        <item x="4"/>
        <item x="1"/>
        <item x="5"/>
        <item x="2"/>
        <item x="3"/>
        <item t="default"/>
      </items>
    </pivotField>
    <pivotField axis="axisCol" showAll="0">
      <items count="5">
        <item x="1"/>
        <item x="0"/>
        <item x="3"/>
        <item x="2"/>
        <item t="default"/>
      </items>
    </pivotField>
  </pivotFields>
  <rowFields count="1">
    <field x="3"/>
  </rowFields>
  <rowItems count="6">
    <i>
      <x/>
    </i>
    <i>
      <x v="1"/>
    </i>
    <i>
      <x v="2"/>
    </i>
    <i>
      <x v="3"/>
    </i>
    <i>
      <x v="4"/>
    </i>
    <i t="grand">
      <x/>
    </i>
  </rowItems>
  <colFields count="1">
    <field x="6"/>
  </colFields>
  <colItems count="5">
    <i>
      <x/>
    </i>
    <i>
      <x v="1"/>
    </i>
    <i>
      <x v="2"/>
    </i>
    <i>
      <x v="3"/>
    </i>
    <i t="grand">
      <x/>
    </i>
  </colItems>
  <dataFields count="1">
    <dataField name="Count of Customer Emotion" fld="5" subtotal="count" baseField="0" baseItem="0"/>
  </dataFields>
  <formats count="7">
    <format dxfId="60">
      <pivotArea type="topRight" dataOnly="0" labelOnly="1" outline="0" fieldPosition="0"/>
    </format>
    <format dxfId="59">
      <pivotArea outline="0" collapsedLevelsAreSubtotals="1" fieldPosition="0"/>
    </format>
    <format dxfId="58">
      <pivotArea dataOnly="0" labelOnly="1" grandCol="1" outline="0" fieldPosition="0"/>
    </format>
    <format dxfId="57">
      <pivotArea outline="0" collapsedLevelsAreSubtotals="1" fieldPosition="0"/>
    </format>
    <format dxfId="56">
      <pivotArea dataOnly="0" labelOnly="1" grandRow="1" outline="0" fieldPosition="0"/>
    </format>
    <format dxfId="55">
      <pivotArea dataOnly="0" labelOnly="1" grandCol="1" outline="0" fieldPosition="0"/>
    </format>
    <format dxfId="54">
      <pivotArea dataOnly="0" labelOnly="1" grandCol="1" outline="0" fieldPosition="0"/>
    </format>
  </formats>
  <chartFormats count="4">
    <chartFormat chart="3" format="111" series="1">
      <pivotArea type="data" outline="0" fieldPosition="0">
        <references count="2">
          <reference field="4294967294" count="1" selected="0">
            <x v="0"/>
          </reference>
          <reference field="6" count="1" selected="0">
            <x v="0"/>
          </reference>
        </references>
      </pivotArea>
    </chartFormat>
    <chartFormat chart="3" format="112" series="1">
      <pivotArea type="data" outline="0" fieldPosition="0">
        <references count="2">
          <reference field="4294967294" count="1" selected="0">
            <x v="0"/>
          </reference>
          <reference field="6" count="1" selected="0">
            <x v="1"/>
          </reference>
        </references>
      </pivotArea>
    </chartFormat>
    <chartFormat chart="3" format="113" series="1">
      <pivotArea type="data" outline="0" fieldPosition="0">
        <references count="2">
          <reference field="4294967294" count="1" selected="0">
            <x v="0"/>
          </reference>
          <reference field="6" count="1" selected="0">
            <x v="2"/>
          </reference>
        </references>
      </pivotArea>
    </chartFormat>
    <chartFormat chart="3" format="114" series="1">
      <pivotArea type="data" outline="0" fieldPosition="0">
        <references count="2">
          <reference field="4294967294" count="1" selected="0">
            <x v="0"/>
          </reference>
          <reference field="6" count="1" selected="0">
            <x v="3"/>
          </reference>
        </references>
      </pivotArea>
    </chartFormat>
  </chartFormats>
  <pivotTableStyleInfo name="Packaging Project PivotTable"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ShelfImpactSummary" cacheId="0" applyNumberFormats="0" applyBorderFormats="0" applyFontFormats="0" applyPatternFormats="0" applyAlignmentFormats="0" applyWidthHeightFormats="1" dataCaption="Values" grandTotalCaption="Total" updatedVersion="6" minRefreshableVersion="3" itemPrintTitles="1" createdVersion="4" indent="0" showHeaders="0" outline="1" outlineData="1" multipleFieldFilters="0" chartFormat="30">
  <location ref="B6:C12" firstHeaderRow="1" firstDataRow="1" firstDataCol="1"/>
  <pivotFields count="7">
    <pivotField dataField="1" showAll="0" defaultSubtotal="0"/>
    <pivotField showAll="0">
      <items count="8">
        <item m="1" x="6"/>
        <item x="0"/>
        <item x="3"/>
        <item x="1"/>
        <item x="4"/>
        <item x="5"/>
        <item x="2"/>
        <item t="default"/>
      </items>
    </pivotField>
    <pivotField showAll="0">
      <items count="3">
        <item x="1"/>
        <item x="0"/>
        <item t="default"/>
      </items>
    </pivotField>
    <pivotField showAll="0">
      <items count="6">
        <item x="2"/>
        <item x="1"/>
        <item x="3"/>
        <item x="0"/>
        <item x="4"/>
        <item t="default"/>
      </items>
    </pivotField>
    <pivotField axis="axisRow" showAll="0">
      <items count="6">
        <item x="2"/>
        <item x="1"/>
        <item x="4"/>
        <item x="0"/>
        <item x="3"/>
        <item t="default"/>
      </items>
    </pivotField>
    <pivotField showAll="0"/>
    <pivotField showAll="0"/>
  </pivotFields>
  <rowFields count="1">
    <field x="4"/>
  </rowFields>
  <rowItems count="6">
    <i>
      <x/>
    </i>
    <i>
      <x v="1"/>
    </i>
    <i>
      <x v="2"/>
    </i>
    <i>
      <x v="3"/>
    </i>
    <i>
      <x v="4"/>
    </i>
    <i t="grand">
      <x/>
    </i>
  </rowItems>
  <colItems count="1">
    <i/>
  </colItems>
  <dataFields count="1">
    <dataField name="Total" fld="0" subtotal="count" baseField="0" baseItem="0"/>
  </dataFields>
  <formats count="5">
    <format dxfId="65">
      <pivotArea grandRow="1" outline="0" collapsedLevelsAreSubtotals="1" fieldPosition="0"/>
    </format>
    <format dxfId="64">
      <pivotArea dataOnly="0" labelOnly="1" grandCol="1" outline="0" fieldPosition="0"/>
    </format>
    <format dxfId="63">
      <pivotArea outline="0" collapsedLevelsAreSubtotals="1" fieldPosition="0"/>
    </format>
    <format dxfId="62">
      <pivotArea dataOnly="0" labelOnly="1" grandRow="1" outline="0" fieldPosition="0"/>
    </format>
    <format dxfId="61">
      <pivotArea dataOnly="0" labelOnly="1" outline="0" axis="axisValues" fieldPosition="0"/>
    </format>
  </formats>
  <chartFormats count="8">
    <chartFormat chart="0" format="6"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0" format="6">
      <pivotArea type="data" outline="0" fieldPosition="0">
        <references count="2">
          <reference field="4294967294" count="1" selected="0">
            <x v="0"/>
          </reference>
          <reference field="4" count="1" selected="0">
            <x v="0"/>
          </reference>
        </references>
      </pivotArea>
    </chartFormat>
    <chartFormat chart="20" format="7">
      <pivotArea type="data" outline="0" fieldPosition="0">
        <references count="2">
          <reference field="4294967294" count="1" selected="0">
            <x v="0"/>
          </reference>
          <reference field="4" count="1" selected="0">
            <x v="1"/>
          </reference>
        </references>
      </pivotArea>
    </chartFormat>
    <chartFormat chart="20" format="8">
      <pivotArea type="data" outline="0" fieldPosition="0">
        <references count="2">
          <reference field="4294967294" count="1" selected="0">
            <x v="0"/>
          </reference>
          <reference field="4" count="1" selected="0">
            <x v="2"/>
          </reference>
        </references>
      </pivotArea>
    </chartFormat>
    <chartFormat chart="20" format="9">
      <pivotArea type="data" outline="0" fieldPosition="0">
        <references count="2">
          <reference field="4294967294" count="1" selected="0">
            <x v="0"/>
          </reference>
          <reference field="4" count="1" selected="0">
            <x v="3"/>
          </reference>
        </references>
      </pivotArea>
    </chartFormat>
    <chartFormat chart="20" format="10">
      <pivotArea type="data" outline="0" fieldPosition="0">
        <references count="2">
          <reference field="4294967294" count="1" selected="0">
            <x v="0"/>
          </reference>
          <reference field="4" count="1" selected="0">
            <x v="4"/>
          </reference>
        </references>
      </pivotArea>
    </chartFormat>
  </chartFormats>
  <pivotTableStyleInfo name="Packaging Project PivotTable" showRowHeaders="0"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DesignVsContent" cacheId="0" applyNumberFormats="0" applyBorderFormats="0" applyFontFormats="0" applyPatternFormats="0" applyAlignmentFormats="0" applyWidthHeightFormats="1" dataCaption="Values" grandTotalCaption="Total" updatedVersion="6" minRefreshableVersion="3" itemPrintTitles="1" createdVersion="4" indent="0" showHeaders="0" outline="1" outlineData="1" multipleFieldFilters="0" chartFormat="12">
  <location ref="B28:I35" firstHeaderRow="1" firstDataRow="2" firstDataCol="1"/>
  <pivotFields count="7">
    <pivotField showAll="0"/>
    <pivotField showAll="0">
      <items count="8">
        <item m="1" x="6"/>
        <item x="0"/>
        <item x="3"/>
        <item x="1"/>
        <item x="4"/>
        <item x="5"/>
        <item x="2"/>
        <item t="default"/>
      </items>
    </pivotField>
    <pivotField showAll="0">
      <items count="3">
        <item x="1"/>
        <item x="0"/>
        <item t="default"/>
      </items>
    </pivotField>
    <pivotField showAll="0">
      <items count="6">
        <item x="2"/>
        <item x="1"/>
        <item x="3"/>
        <item x="0"/>
        <item x="4"/>
        <item t="default"/>
      </items>
    </pivotField>
    <pivotField axis="axisRow" showAll="0">
      <items count="6">
        <item x="2"/>
        <item x="1"/>
        <item x="4"/>
        <item x="0"/>
        <item x="3"/>
        <item t="default"/>
      </items>
    </pivotField>
    <pivotField axis="axisCol" showAll="0">
      <items count="7">
        <item x="0"/>
        <item x="4"/>
        <item x="1"/>
        <item x="5"/>
        <item x="2"/>
        <item x="3"/>
        <item t="default"/>
      </items>
    </pivotField>
    <pivotField dataField="1" showAll="0">
      <items count="5">
        <item x="1"/>
        <item x="0"/>
        <item x="3"/>
        <item x="2"/>
        <item t="default"/>
      </items>
    </pivotField>
  </pivotFields>
  <rowFields count="1">
    <field x="4"/>
  </rowFields>
  <rowItems count="6">
    <i>
      <x/>
    </i>
    <i>
      <x v="1"/>
    </i>
    <i>
      <x v="2"/>
    </i>
    <i>
      <x v="3"/>
    </i>
    <i>
      <x v="4"/>
    </i>
    <i t="grand">
      <x/>
    </i>
  </rowItems>
  <colFields count="1">
    <field x="5"/>
  </colFields>
  <colItems count="7">
    <i>
      <x/>
    </i>
    <i>
      <x v="1"/>
    </i>
    <i>
      <x v="2"/>
    </i>
    <i>
      <x v="3"/>
    </i>
    <i>
      <x v="4"/>
    </i>
    <i>
      <x v="5"/>
    </i>
    <i t="grand">
      <x/>
    </i>
  </colItems>
  <dataFields count="1">
    <dataField name="Count of Priority Fix" fld="6" subtotal="count" baseField="0" baseItem="0"/>
  </dataFields>
  <formats count="6">
    <format dxfId="71">
      <pivotArea outline="0" collapsedLevelsAreSubtotals="1" fieldPosition="0"/>
    </format>
    <format dxfId="70">
      <pivotArea dataOnly="0" labelOnly="1" grandCol="1" outline="0" fieldPosition="0"/>
    </format>
    <format dxfId="69">
      <pivotArea outline="0" collapsedLevelsAreSubtotals="1" fieldPosition="0"/>
    </format>
    <format dxfId="68">
      <pivotArea dataOnly="0" labelOnly="1" grandRow="1" outline="0" fieldPosition="0"/>
    </format>
    <format dxfId="67">
      <pivotArea dataOnly="0" labelOnly="1" grandCol="1" outline="0" fieldPosition="0"/>
    </format>
    <format dxfId="66">
      <pivotArea dataOnly="0" labelOnly="1" grandCol="1" outline="0" fieldPosition="0"/>
    </format>
  </formats>
  <chartFormats count="7">
    <chartFormat chart="7" format="24" series="1">
      <pivotArea type="data" outline="0" fieldPosition="0">
        <references count="1">
          <reference field="4294967294" count="1" selected="0">
            <x v="0"/>
          </reference>
        </references>
      </pivotArea>
    </chartFormat>
    <chartFormat chart="7" format="25" series="1">
      <pivotArea type="data" outline="0" fieldPosition="0">
        <references count="2">
          <reference field="4294967294" count="1" selected="0">
            <x v="0"/>
          </reference>
          <reference field="5" count="1" selected="0">
            <x v="1"/>
          </reference>
        </references>
      </pivotArea>
    </chartFormat>
    <chartFormat chart="7" format="26" series="1">
      <pivotArea type="data" outline="0" fieldPosition="0">
        <references count="2">
          <reference field="4294967294" count="1" selected="0">
            <x v="0"/>
          </reference>
          <reference field="5" count="1" selected="0">
            <x v="2"/>
          </reference>
        </references>
      </pivotArea>
    </chartFormat>
    <chartFormat chart="7" format="27" series="1">
      <pivotArea type="data" outline="0" fieldPosition="0">
        <references count="2">
          <reference field="4294967294" count="1" selected="0">
            <x v="0"/>
          </reference>
          <reference field="5" count="1" selected="0">
            <x v="3"/>
          </reference>
        </references>
      </pivotArea>
    </chartFormat>
    <chartFormat chart="7" format="28" series="1">
      <pivotArea type="data" outline="0" fieldPosition="0">
        <references count="2">
          <reference field="4294967294" count="1" selected="0">
            <x v="0"/>
          </reference>
          <reference field="5" count="1" selected="0">
            <x v="4"/>
          </reference>
        </references>
      </pivotArea>
    </chartFormat>
    <chartFormat chart="7" format="29" series="1">
      <pivotArea type="data" outline="0" fieldPosition="0">
        <references count="2">
          <reference field="4294967294" count="1" selected="0">
            <x v="0"/>
          </reference>
          <reference field="5" count="1" selected="0">
            <x v="5"/>
          </reference>
        </references>
      </pivotArea>
    </chartFormat>
    <chartFormat chart="7" format="48" series="1">
      <pivotArea type="data" outline="0" fieldPosition="0">
        <references count="2">
          <reference field="4294967294" count="1" selected="0">
            <x v="0"/>
          </reference>
          <reference field="5" count="1" selected="0">
            <x v="0"/>
          </reference>
        </references>
      </pivotArea>
    </chartFormat>
  </chartFormats>
  <pivotTableStyleInfo name="Packaging Project PivotTable"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HistoricalCostSummary" cacheId="1" applyNumberFormats="0" applyBorderFormats="0" applyFontFormats="0" applyPatternFormats="0" applyAlignmentFormats="0" applyWidthHeightFormats="1" dataCaption="Values" updatedVersion="6" minRefreshableVersion="5" itemPrintTitles="1" createdVersion="4" indent="0" outline="1" outlineData="1" multipleFieldFilters="0" chartFormat="39" rowHeaderCaption="Date">
  <location ref="B5:D42" firstHeaderRow="0" firstDataRow="1" firstDataCol="1"/>
  <pivotFields count="7">
    <pivotField axis="axisRow" numFmtId="14" showAll="0">
      <items count="37">
        <item x="13"/>
        <item x="9"/>
        <item x="12"/>
        <item x="16"/>
        <item x="8"/>
        <item x="10"/>
        <item x="18"/>
        <item x="17"/>
        <item x="14"/>
        <item x="11"/>
        <item x="7"/>
        <item x="21"/>
        <item x="5"/>
        <item x="0"/>
        <item x="2"/>
        <item x="3"/>
        <item x="1"/>
        <item x="6"/>
        <item x="4"/>
        <item x="30"/>
        <item x="20"/>
        <item x="34"/>
        <item x="29"/>
        <item x="27"/>
        <item x="23"/>
        <item x="26"/>
        <item x="32"/>
        <item x="15"/>
        <item x="22"/>
        <item x="24"/>
        <item x="33"/>
        <item x="35"/>
        <item x="19"/>
        <item x="31"/>
        <item x="28"/>
        <item x="25"/>
        <item t="default"/>
      </items>
    </pivotField>
    <pivotField showAll="0"/>
    <pivotField showAll="0"/>
    <pivotField showAll="0"/>
    <pivotField dataField="1" showAll="0"/>
    <pivotField dataField="1" showAll="0"/>
    <pivotField showAl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2"/>
  </colFields>
  <colItems count="2">
    <i>
      <x/>
    </i>
    <i i="1">
      <x v="1"/>
    </i>
  </colItems>
  <dataFields count="2">
    <dataField name="Production Total " fld="4" baseField="0" baseItem="3" numFmtId="3"/>
    <dataField name="Shipping Total" fld="5" baseField="0" baseItem="3" numFmtId="3"/>
  </dataFields>
  <formats count="17">
    <format dxfId="21">
      <pivotArea field="0" type="button" dataOnly="0" labelOnly="1" outline="0" axis="axisRow" fieldPosition="0"/>
    </format>
    <format dxfId="20">
      <pivotArea dataOnly="0" labelOnly="1" outline="0" fieldPosition="0">
        <references count="1">
          <reference field="4294967294" count="2">
            <x v="0"/>
            <x v="1"/>
          </reference>
        </references>
      </pivotArea>
    </format>
    <format dxfId="19">
      <pivotArea dataOnly="0" labelOnly="1" outline="0" fieldPosition="0">
        <references count="1">
          <reference field="4294967294" count="1">
            <x v="0"/>
          </reference>
        </references>
      </pivotArea>
    </format>
    <format dxfId="18">
      <pivotArea dataOnly="0" labelOnly="1" outline="0" fieldPosition="0">
        <references count="1">
          <reference field="4294967294" count="1">
            <x v="1"/>
          </reference>
        </references>
      </pivotArea>
    </format>
    <format dxfId="17">
      <pivotArea field="0" type="button" dataOnly="0" labelOnly="1" outline="0" axis="axisRow" fieldPosition="0"/>
    </format>
    <format dxfId="16">
      <pivotArea dataOnly="0" labelOnly="1" outline="0" fieldPosition="0">
        <references count="1">
          <reference field="4294967294" count="2">
            <x v="0"/>
            <x v="1"/>
          </reference>
        </references>
      </pivotArea>
    </format>
    <format dxfId="15">
      <pivotArea dataOnly="0" outline="0" fieldPosition="0">
        <references count="1">
          <reference field="4294967294" count="1">
            <x v="0"/>
          </reference>
        </references>
      </pivotArea>
    </format>
    <format dxfId="14">
      <pivotArea dataOnly="0" outline="0" fieldPosition="0">
        <references count="1">
          <reference field="4294967294" count="1">
            <x v="0"/>
          </reference>
        </references>
      </pivotArea>
    </format>
    <format dxfId="13">
      <pivotArea dataOnly="0" labelOnly="1" outline="0" fieldPosition="0">
        <references count="1">
          <reference field="4294967294" count="1">
            <x v="0"/>
          </reference>
        </references>
      </pivotArea>
    </format>
    <format dxfId="12">
      <pivotArea dataOnly="0" outline="0" fieldPosition="0">
        <references count="1">
          <reference field="4294967294" count="1">
            <x v="1"/>
          </reference>
        </references>
      </pivotArea>
    </format>
    <format dxfId="11">
      <pivotArea dataOnly="0" outline="0" fieldPosition="0">
        <references count="1">
          <reference field="4294967294" count="1">
            <x v="1"/>
          </reference>
        </references>
      </pivotArea>
    </format>
    <format dxfId="10">
      <pivotArea dataOnly="0" labelOnly="1" outline="0" fieldPosition="0">
        <references count="1">
          <reference field="4294967294" count="1">
            <x v="1"/>
          </reference>
        </references>
      </pivotArea>
    </format>
    <format dxfId="9">
      <pivotArea dataOnly="0" labelOnly="1" fieldPosition="0">
        <references count="1">
          <reference field="0" count="0"/>
        </references>
      </pivotArea>
    </format>
    <format dxfId="8">
      <pivotArea dataOnly="0" labelOnly="1" fieldPosition="0">
        <references count="1">
          <reference field="0" count="0"/>
        </references>
      </pivotArea>
    </format>
    <format dxfId="7">
      <pivotArea outline="0" collapsedLevelsAreSubtotals="1" fieldPosition="0"/>
    </format>
    <format dxfId="6">
      <pivotArea dataOnly="0" labelOnly="1" fieldPosition="0">
        <references count="1">
          <reference field="0" count="0"/>
        </references>
      </pivotArea>
    </format>
    <format dxfId="5">
      <pivotArea dataOnly="0" labelOnly="1" grandRow="1" outline="0" fieldPosition="0"/>
    </format>
  </formats>
  <chartFormats count="7">
    <chartFormat chart="12"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1"/>
          </reference>
        </references>
      </pivotArea>
    </chartFormat>
    <chartFormat chart="17" format="2"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1"/>
          </reference>
        </references>
      </pivotArea>
    </chartFormat>
    <chartFormat chart="17" format="4">
      <pivotArea type="data" outline="0" fieldPosition="0">
        <references count="2">
          <reference field="4294967294" count="1" selected="0">
            <x v="1"/>
          </reference>
          <reference field="0" count="1" selected="0">
            <x v="13"/>
          </reference>
        </references>
      </pivotArea>
    </chartFormat>
    <chartFormat chart="38" format="5" series="1">
      <pivotArea type="data" outline="0" fieldPosition="0">
        <references count="1">
          <reference field="4294967294" count="1" selected="0">
            <x v="0"/>
          </reference>
        </references>
      </pivotArea>
    </chartFormat>
    <chartFormat chart="38" format="6" series="1">
      <pivotArea type="data" outline="0" fieldPosition="0">
        <references count="1">
          <reference field="4294967294" count="1" selected="0">
            <x v="1"/>
          </reference>
        </references>
      </pivotArea>
    </chartFormat>
  </chartFormats>
  <pivotTableStyleInfo name="Packaging Project PivotTable" showRowHeaders="1" showColHeaders="1" showRowStripes="0" showColStripes="1" showLastColumn="1"/>
  <extLst>
    <ext xmlns:x14="http://schemas.microsoft.com/office/spreadsheetml/2009/9/main" uri="{962EF5D1-5CA2-4c93-8EF4-DBF5C05439D2}">
      <x14:pivotTableDefinition xmlns:xm="http://schemas.microsoft.com/office/excel/2006/main" altText="Historical Cost Data" altTextSummary="List of month end dates along with Production and Shipping totals for that month."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ge_Group" sourceName="Age Group">
  <pivotTables>
    <pivotTable tabId="8" name="PackageOpenSummary"/>
    <pivotTable tabId="8" name="ShelfImpactSummary"/>
    <pivotTable tabId="2" name="PivotTable2"/>
    <pivotTable tabId="8" name="DesignVsContent"/>
  </pivotTables>
  <data>
    <tabular pivotCacheId="2" showMissing="0">
      <items count="7">
        <i x="0" s="1"/>
        <i x="3" s="1"/>
        <i x="1" s="1"/>
        <i x="4" s="1"/>
        <i x="5" s="1"/>
        <i x="2" s="1"/>
        <i x="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8" name="PackageOpenSummary"/>
    <pivotTable tabId="8" name="ShelfImpactSummary"/>
    <pivotTable tabId="2" name="PivotTable2"/>
    <pivotTable tabId="8" name="DesignVsContent"/>
  </pivotTables>
  <data>
    <tabular pivotCacheId="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ackage_Selection" sourceName="Package Selection">
  <pivotTables>
    <pivotTable tabId="8" name="PackageOpenSummary"/>
    <pivotTable tabId="8" name="ShelfImpactSummary"/>
    <pivotTable tabId="2" name="PivotTable2"/>
    <pivotTable tabId="8" name="DesignVsContent"/>
  </pivotTables>
  <data>
    <tabular pivotCacheId="2">
      <items count="5">
        <i x="2" s="1"/>
        <i x="1" s="1"/>
        <i x="3" s="1"/>
        <i x="0"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helf_Impact" sourceName="Error Type">
  <extLst>
    <x:ext xmlns:x15="http://schemas.microsoft.com/office/spreadsheetml/2010/11/main" uri="{2F2917AC-EB37-4324-AD4E-5DD8C200BD13}">
      <x15:tableSlicerCache tableId="1" column="10"/>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ackage_Opening" sourceName="Customer Emotion">
  <extLst>
    <x:ext xmlns:x15="http://schemas.microsoft.com/office/spreadsheetml/2010/11/main" uri="{2F2917AC-EB37-4324-AD4E-5DD8C200BD13}">
      <x15:tableSlicerCache tableId="1" column="4" sortOrder="descending" crossFilter="show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Design_vs._Content" sourceName="Priority Fix">
  <extLst>
    <x:ext xmlns:x15="http://schemas.microsoft.com/office/spreadsheetml/2010/11/main" uri="{2F2917AC-EB37-4324-AD4E-5DD8C200BD13}">
      <x15:tableSlicerCache tableId="1" column="5" sortOrder="descending"/>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ge Group Slicer" cache="Slicer_Age_Group" caption="Age Group" columnCount="2" style="Packaging Project" rowHeight="241300"/>
  <slicer name="Gender Slicer" cache="Slicer_Gender" caption="Gender" columnCount="2" style="Packaging Project" rowHeight="241300"/>
  <slicer name="Package Selection Slicer" cache="Slicer_Package_Selection" caption="Package Selection" style="Packaging Project"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helf Impact Slicer" cache="Slicer_Shelf_Impact" caption="Error Type" style="Packaging Project" rowHeight="241300"/>
  <slicer name="Customer Emotion Slicer" cache="Slicer_Package_Opening" caption="Customer Emotion" style="Packaging Project" rowHeight="241300"/>
  <slicer name="Design vs. Content Slicer" cache="Slicer_Design_vs._Content" caption="Priority Fix" style="Packaging Project" rowHeight="241300"/>
</slicers>
</file>

<file path=xl/tables/table1.xml><?xml version="1.0" encoding="utf-8"?>
<table xmlns="http://schemas.openxmlformats.org/spreadsheetml/2006/main" id="1" name="FocusGroupResults" displayName="FocusGroupResults" ref="C4:I105" totalsRowCount="1" headerRowDxfId="53" dataDxfId="52" totalsRowDxfId="51">
  <autoFilter ref="C4:I104"/>
  <sortState ref="C2:I96">
    <sortCondition ref="D1:D101"/>
  </sortState>
  <tableColumns count="7">
    <tableColumn id="11" name="PARTICIPANT #" totalsRowLabel="Total" dataDxfId="50" totalsRowDxfId="49"/>
    <tableColumn id="1" name="AGE GROUP" dataDxfId="48" totalsRowDxfId="47"/>
    <tableColumn id="2" name="GENDER" dataDxfId="46" totalsRowDxfId="45"/>
    <tableColumn id="9" name="PACKAGE SELECTION" dataDxfId="44" totalsRowDxfId="43"/>
    <tableColumn id="10" name="Error Type" dataDxfId="42" totalsRowDxfId="41"/>
    <tableColumn id="4" name="Customer Emotion" dataDxfId="40" totalsRowDxfId="39"/>
    <tableColumn id="5" name="Priority Fix" totalsRowFunction="count" dataDxfId="38" totalsRowDxfId="37"/>
  </tableColumns>
  <tableStyleInfo name="Packaging Design Project" showFirstColumn="0" showLastColumn="0" showRowStripes="1" showColumnStripes="0"/>
</table>
</file>

<file path=xl/tables/table2.xml><?xml version="1.0" encoding="utf-8"?>
<table xmlns="http://schemas.openxmlformats.org/spreadsheetml/2006/main" id="2" name="HistoricalCosts" displayName="HistoricalCosts" ref="B6:H43" totalsRowCount="1" headerRowDxfId="36">
  <autoFilter ref="B6:H42"/>
  <sortState ref="B7:H42">
    <sortCondition descending="1" ref="C6:C42"/>
  </sortState>
  <tableColumns count="7">
    <tableColumn id="1" name="Date" totalsRowLabel="Total" dataDxfId="35" totalsRowDxfId="34"/>
    <tableColumn id="2" name="Materials" totalsRowFunction="sum" dataDxfId="33" totalsRowDxfId="32" dataCellStyle="Comma"/>
    <tableColumn id="5" name="Printing" totalsRowFunction="sum" dataDxfId="31" totalsRowDxfId="30" dataCellStyle="Comma"/>
    <tableColumn id="6" name="Assembly" totalsRowFunction="sum" dataDxfId="29" totalsRowDxfId="28"/>
    <tableColumn id="8" name="Production Total" totalsRowFunction="sum" dataDxfId="27" totalsRowDxfId="26">
      <calculatedColumnFormula>SUM(HistoricalCosts[[#This Row],[Materials]:[Assembly]])</calculatedColumnFormula>
    </tableColumn>
    <tableColumn id="4" name="Shipping" totalsRowFunction="sum" dataDxfId="25" totalsRowDxfId="24"/>
    <tableColumn id="7" name="Package Total" totalsRowFunction="sum" dataDxfId="23" totalsRowDxfId="22">
      <calculatedColumnFormula>SUM(HistoricalCosts[[#This Row],[Production Total]:[Shipping]])</calculatedColumnFormula>
    </tableColumn>
  </tableColumns>
  <tableStyleInfo name="Packaging Design Project" showFirstColumn="0" showLastColumn="0" showRowStripes="1" showColumnStripes="0"/>
</table>
</file>

<file path=xl/tables/table3.xml><?xml version="1.0" encoding="utf-8"?>
<table xmlns="http://schemas.openxmlformats.org/spreadsheetml/2006/main" id="3" name="Table3" displayName="Table3" ref="B5:D13" totalsRowShown="0" headerRowDxfId="4" dataDxfId="3">
  <autoFilter ref="B5:D13"/>
  <tableColumns count="3">
    <tableColumn id="1" name="Name" dataDxfId="2"/>
    <tableColumn id="2" name="Title" dataDxfId="1"/>
    <tableColumn id="3" name="Email" dataDxfId="0"/>
  </tableColumns>
  <tableStyleInfo name="Packaging Design Project" showFirstColumn="0" showLastColumn="0" showRowStripes="1" showColumnStripes="0"/>
</table>
</file>

<file path=xl/theme/theme1.xml><?xml version="1.0" encoding="utf-8"?>
<a:theme xmlns:a="http://schemas.openxmlformats.org/drawingml/2006/main" name="Office Theme">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4" name="HistoricalCostSummary"/>
  </pivotTables>
  <state minimalRefreshVersion="6" lastRefreshVersion="6" pivotCacheId="3" filterType="unknown">
    <bounds startDate="2009-01-01T00:00:00" endDate="201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1" cache="NativeTimeline_Date" caption="DATE" showHorizontalScrollbar="0" level="2" selectionLevel="2" scrollPosition="2009-10-01T00:00:00" style="Packaging Project Slicer"/>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pivotTable" Target="../pivotTables/pivotTable5.xml"/><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8" Type="http://schemas.openxmlformats.org/officeDocument/2006/relationships/hyperlink" Target="mailto:alistair@contoso.com" TargetMode="External"/><Relationship Id="rId3" Type="http://schemas.openxmlformats.org/officeDocument/2006/relationships/hyperlink" Target="mailto:paul@contoso.com" TargetMode="External"/><Relationship Id="rId7" Type="http://schemas.openxmlformats.org/officeDocument/2006/relationships/hyperlink" Target="mailto:chloe@contoso.com" TargetMode="External"/><Relationship Id="rId2" Type="http://schemas.openxmlformats.org/officeDocument/2006/relationships/hyperlink" Target="mailto:yukari@contoso.com" TargetMode="External"/><Relationship Id="rId1" Type="http://schemas.openxmlformats.org/officeDocument/2006/relationships/hyperlink" Target="mailto:toby@contoso.com" TargetMode="External"/><Relationship Id="rId6" Type="http://schemas.openxmlformats.org/officeDocument/2006/relationships/hyperlink" Target="mailto:annie@contoso.com" TargetMode="External"/><Relationship Id="rId5" Type="http://schemas.openxmlformats.org/officeDocument/2006/relationships/hyperlink" Target="mailto:karina@contoso.com" TargetMode="External"/><Relationship Id="rId10" Type="http://schemas.openxmlformats.org/officeDocument/2006/relationships/table" Target="../tables/table3.xml"/><Relationship Id="rId4" Type="http://schemas.openxmlformats.org/officeDocument/2006/relationships/hyperlink" Target="mailto:zac@contoso.com" TargetMode="External"/><Relationship Id="rId9"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L31"/>
  <sheetViews>
    <sheetView showGridLines="0" tabSelected="1" zoomScaleNormal="100" workbookViewId="0">
      <selection activeCell="E2" sqref="E2"/>
    </sheetView>
  </sheetViews>
  <sheetFormatPr defaultRowHeight="14.5" x14ac:dyDescent="0.35"/>
  <cols>
    <col min="1" max="1" width="17.7265625" style="3" customWidth="1"/>
    <col min="2" max="2" width="28.1796875" customWidth="1"/>
    <col min="3" max="3" width="13.1796875" customWidth="1"/>
    <col min="4" max="6" width="15" customWidth="1"/>
    <col min="7" max="7" width="12.81640625" customWidth="1"/>
    <col min="8" max="8" width="3.453125" customWidth="1"/>
    <col min="9" max="9" width="10.81640625" customWidth="1"/>
    <col min="10" max="11" width="9.54296875" customWidth="1"/>
    <col min="12" max="12" width="11.1796875" customWidth="1"/>
    <col min="13" max="17" width="9.81640625" customWidth="1"/>
  </cols>
  <sheetData>
    <row r="1" spans="2:12" s="3" customFormat="1" ht="21" customHeight="1" x14ac:dyDescent="0.35"/>
    <row r="2" spans="2:12" ht="33.75" customHeight="1" x14ac:dyDescent="0.35">
      <c r="B2" s="8" t="s">
        <v>0</v>
      </c>
      <c r="C2" s="3"/>
      <c r="D2" s="3"/>
      <c r="E2" s="3"/>
      <c r="F2" s="3"/>
      <c r="G2" s="53" t="s">
        <v>1</v>
      </c>
      <c r="H2" s="53"/>
      <c r="I2" s="53"/>
      <c r="J2" s="53" t="s">
        <v>2</v>
      </c>
      <c r="K2" s="53"/>
      <c r="L2" s="53"/>
    </row>
    <row r="3" spans="2:12" ht="18.75" customHeight="1" x14ac:dyDescent="0.35">
      <c r="B3" s="3"/>
      <c r="C3" s="3"/>
      <c r="D3" s="3"/>
      <c r="E3" s="3"/>
      <c r="F3" s="3"/>
      <c r="G3" s="3"/>
      <c r="H3" s="3"/>
      <c r="I3" s="3"/>
      <c r="J3" s="3"/>
      <c r="K3" s="3"/>
      <c r="L3" s="3"/>
    </row>
    <row r="4" spans="2:12" ht="19.5" customHeight="1" x14ac:dyDescent="0.35">
      <c r="B4" s="3"/>
      <c r="C4" s="3"/>
      <c r="D4" s="3"/>
      <c r="E4" s="3"/>
      <c r="F4" s="3"/>
      <c r="G4" s="3"/>
      <c r="H4" s="3"/>
      <c r="I4" s="3"/>
      <c r="J4" s="3"/>
      <c r="K4" s="3"/>
      <c r="L4" s="3"/>
    </row>
    <row r="6" spans="2:12" x14ac:dyDescent="0.35">
      <c r="B6" s="3"/>
      <c r="C6" s="3"/>
      <c r="D6" s="3"/>
      <c r="E6" s="3"/>
      <c r="F6" s="3"/>
      <c r="G6" s="3"/>
      <c r="H6" s="3"/>
      <c r="I6" s="4" t="s">
        <v>3</v>
      </c>
      <c r="J6" s="3"/>
      <c r="K6" s="3"/>
      <c r="L6" s="3"/>
    </row>
    <row r="7" spans="2:12" x14ac:dyDescent="0.35">
      <c r="B7" s="3"/>
      <c r="C7" s="3"/>
      <c r="D7" s="3"/>
      <c r="E7" s="3"/>
      <c r="F7" s="3"/>
      <c r="G7" s="3"/>
      <c r="H7" s="3"/>
      <c r="I7" s="3"/>
      <c r="J7" s="39" t="s">
        <v>4</v>
      </c>
      <c r="K7" s="39" t="s">
        <v>5</v>
      </c>
      <c r="L7" s="39" t="s">
        <v>6</v>
      </c>
    </row>
    <row r="8" spans="2:12" ht="21" customHeight="1" x14ac:dyDescent="0.35">
      <c r="B8" s="3"/>
      <c r="C8" s="3"/>
      <c r="D8" s="3"/>
      <c r="E8" s="3"/>
      <c r="F8" s="3"/>
      <c r="G8" s="3"/>
      <c r="H8" s="3"/>
      <c r="I8" s="48" t="s">
        <v>7</v>
      </c>
      <c r="J8" s="25">
        <v>10</v>
      </c>
      <c r="K8" s="25">
        <v>5</v>
      </c>
      <c r="L8" s="25">
        <v>15</v>
      </c>
    </row>
    <row r="9" spans="2:12" ht="21" customHeight="1" x14ac:dyDescent="0.35">
      <c r="B9" s="3"/>
      <c r="C9" s="3"/>
      <c r="D9" s="3"/>
      <c r="E9" s="3"/>
      <c r="F9" s="3"/>
      <c r="G9" s="3"/>
      <c r="H9" s="3"/>
      <c r="I9" s="48" t="s">
        <v>8</v>
      </c>
      <c r="J9" s="25">
        <v>12</v>
      </c>
      <c r="K9" s="25">
        <v>14</v>
      </c>
      <c r="L9" s="25">
        <v>26</v>
      </c>
    </row>
    <row r="10" spans="2:12" ht="21" customHeight="1" x14ac:dyDescent="0.35">
      <c r="B10" s="3"/>
      <c r="C10" s="3"/>
      <c r="D10" s="3"/>
      <c r="E10" s="3"/>
      <c r="F10" s="3"/>
      <c r="G10" s="3"/>
      <c r="H10" s="3"/>
      <c r="I10" s="48" t="s">
        <v>9</v>
      </c>
      <c r="J10" s="25">
        <v>12</v>
      </c>
      <c r="K10" s="25">
        <v>12</v>
      </c>
      <c r="L10" s="25">
        <v>24</v>
      </c>
    </row>
    <row r="11" spans="2:12" ht="21" customHeight="1" x14ac:dyDescent="0.35">
      <c r="B11" s="3"/>
      <c r="C11" s="3"/>
      <c r="D11" s="3"/>
      <c r="E11" s="3"/>
      <c r="F11" s="3"/>
      <c r="G11" s="3"/>
      <c r="H11" s="3"/>
      <c r="I11" s="48" t="s">
        <v>10</v>
      </c>
      <c r="J11" s="25">
        <v>1</v>
      </c>
      <c r="K11" s="25">
        <v>12</v>
      </c>
      <c r="L11" s="25">
        <v>13</v>
      </c>
    </row>
    <row r="12" spans="2:12" ht="21" customHeight="1" x14ac:dyDescent="0.35">
      <c r="B12" s="3"/>
      <c r="C12" s="3"/>
      <c r="D12" s="3"/>
      <c r="E12" s="3"/>
      <c r="F12" s="3"/>
      <c r="G12" s="3"/>
      <c r="H12" s="3"/>
      <c r="I12" s="48" t="s">
        <v>11</v>
      </c>
      <c r="J12" s="25">
        <v>2</v>
      </c>
      <c r="K12" s="25">
        <v>8</v>
      </c>
      <c r="L12" s="25">
        <v>10</v>
      </c>
    </row>
    <row r="13" spans="2:12" ht="21" customHeight="1" x14ac:dyDescent="0.35">
      <c r="B13" s="3"/>
      <c r="C13" s="3"/>
      <c r="D13" s="3"/>
      <c r="E13" s="3"/>
      <c r="F13" s="3"/>
      <c r="G13" s="3"/>
      <c r="H13" s="3"/>
      <c r="I13" s="48" t="s">
        <v>12</v>
      </c>
      <c r="J13" s="25">
        <v>8</v>
      </c>
      <c r="K13" s="25">
        <v>4</v>
      </c>
      <c r="L13" s="25">
        <v>12</v>
      </c>
    </row>
    <row r="14" spans="2:12" ht="21" customHeight="1" x14ac:dyDescent="0.35">
      <c r="B14" s="3"/>
      <c r="C14" s="3"/>
      <c r="D14" s="3"/>
      <c r="E14" s="3"/>
      <c r="F14" s="3"/>
      <c r="G14" s="3"/>
      <c r="H14" s="3"/>
      <c r="I14" s="34" t="s">
        <v>6</v>
      </c>
      <c r="J14" s="25">
        <v>45</v>
      </c>
      <c r="K14" s="25">
        <v>55</v>
      </c>
      <c r="L14" s="25">
        <v>100</v>
      </c>
    </row>
    <row r="25" spans="4:11" x14ac:dyDescent="0.35">
      <c r="D25" s="5"/>
      <c r="E25" s="5"/>
      <c r="F25" s="5"/>
      <c r="G25" s="5"/>
      <c r="H25" s="5"/>
      <c r="I25" s="5"/>
      <c r="J25" s="5"/>
      <c r="K25" s="5"/>
    </row>
    <row r="26" spans="4:11" x14ac:dyDescent="0.35">
      <c r="D26" s="3"/>
      <c r="E26" s="3"/>
      <c r="F26" s="3"/>
      <c r="G26" s="3"/>
      <c r="H26" s="3"/>
      <c r="I26" s="3"/>
      <c r="J26" s="1"/>
      <c r="K26" s="1"/>
    </row>
    <row r="27" spans="4:11" x14ac:dyDescent="0.35">
      <c r="D27" s="3"/>
      <c r="E27" s="3"/>
      <c r="F27" s="3"/>
      <c r="G27" s="3"/>
      <c r="H27" s="3"/>
      <c r="I27" s="3"/>
      <c r="J27" s="1"/>
      <c r="K27" s="1"/>
    </row>
    <row r="28" spans="4:11" x14ac:dyDescent="0.35">
      <c r="D28" s="3"/>
      <c r="E28" s="3"/>
      <c r="F28" s="3"/>
      <c r="G28" s="3"/>
      <c r="H28" s="3"/>
      <c r="I28" s="3"/>
      <c r="J28" s="1"/>
      <c r="K28" s="1"/>
    </row>
    <row r="29" spans="4:11" x14ac:dyDescent="0.35">
      <c r="D29" s="3"/>
      <c r="E29" s="3"/>
      <c r="F29" s="3"/>
      <c r="G29" s="3"/>
      <c r="H29" s="3"/>
      <c r="I29" s="3"/>
      <c r="J29" s="1"/>
      <c r="K29" s="1"/>
    </row>
    <row r="30" spans="4:11" x14ac:dyDescent="0.35">
      <c r="D30" s="3"/>
      <c r="E30" s="3"/>
      <c r="F30" s="3"/>
      <c r="G30" s="3"/>
      <c r="H30" s="3"/>
      <c r="I30" s="3"/>
      <c r="J30" s="1"/>
      <c r="K30" s="1"/>
    </row>
    <row r="31" spans="4:11" x14ac:dyDescent="0.35">
      <c r="D31" s="3"/>
      <c r="E31" s="3"/>
      <c r="F31" s="3"/>
      <c r="G31" s="3"/>
      <c r="H31" s="3"/>
      <c r="I31" s="3"/>
      <c r="J31" s="1"/>
      <c r="K31" s="1"/>
    </row>
  </sheetData>
  <mergeCells count="2">
    <mergeCell ref="J2:L2"/>
    <mergeCell ref="G2:I2"/>
  </mergeCells>
  <conditionalFormatting pivot="1" sqref="L8:L13">
    <cfRule type="dataBar" priority="1">
      <dataBar>
        <cfvo type="min"/>
        <cfvo type="max"/>
        <color theme="8" tint="0.59999389629810485"/>
      </dataBar>
      <extLst>
        <ext xmlns:x14="http://schemas.microsoft.com/office/spreadsheetml/2009/9/main" uri="{B025F937-C7B1-47D3-B67F-A62EFF666E3E}">
          <x14:id>{2B27DE22-4E77-4AE4-93FC-AC50B157665B}</x14:id>
        </ext>
      </extLst>
    </cfRule>
  </conditionalFormatting>
  <hyperlinks>
    <hyperlink ref="J2" location="PackageDescriptions" tooltip="Click to view package descriptions" display="Package Descriptions"/>
    <hyperlink ref="G2" location="Menu!A1" tooltip="Click to view Menu" display="Return to Menu"/>
    <hyperlink ref="J2:L2" location="'Other Project Information'!A1" tooltip="Click to view package descriptions" display="PACKAGE DESCRIPTIONS"/>
  </hyperlinks>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pivot="1">
          <x14:cfRule type="dataBar" id="{2B27DE22-4E77-4AE4-93FC-AC50B157665B}">
            <x14:dataBar minLength="0" maxLength="100" gradient="0">
              <x14:cfvo type="autoMin"/>
              <x14:cfvo type="autoMax"/>
              <x14:negativeFillColor rgb="FFFF0000"/>
              <x14:axisColor rgb="FF000000"/>
            </x14:dataBar>
          </x14:cfRule>
          <xm:sqref>L8:L13</xm:sqref>
        </x14:conditionalFormatting>
      </x14:conditionalFormattings>
    </ex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B1:I37"/>
  <sheetViews>
    <sheetView showGridLines="0" workbookViewId="0"/>
  </sheetViews>
  <sheetFormatPr defaultRowHeight="14.5" x14ac:dyDescent="0.35"/>
  <cols>
    <col min="1" max="1" width="20.1796875" customWidth="1"/>
    <col min="2" max="8" width="18.453125" customWidth="1"/>
    <col min="11" max="11" width="12.81640625" customWidth="1"/>
    <col min="12" max="12" width="17.26953125" customWidth="1"/>
  </cols>
  <sheetData>
    <row r="1" spans="2:8" s="3" customFormat="1" ht="21" customHeight="1" x14ac:dyDescent="0.35"/>
    <row r="2" spans="2:8" ht="33.75" customHeight="1" x14ac:dyDescent="0.35">
      <c r="B2" s="9" t="s">
        <v>13</v>
      </c>
      <c r="C2" s="3"/>
      <c r="D2" s="3"/>
      <c r="E2" s="3"/>
      <c r="F2" s="3"/>
      <c r="G2" s="3"/>
      <c r="H2" s="3"/>
    </row>
    <row r="3" spans="2:8" ht="34.5" customHeight="1" x14ac:dyDescent="0.35">
      <c r="B3" s="54" t="s">
        <v>14</v>
      </c>
      <c r="C3" s="54"/>
      <c r="D3" s="54"/>
      <c r="E3" s="54"/>
      <c r="F3" s="54"/>
      <c r="G3" s="54"/>
      <c r="H3" s="54"/>
    </row>
    <row r="5" spans="2:8" ht="24" customHeight="1" x14ac:dyDescent="0.35">
      <c r="B5" s="11" t="s">
        <v>15</v>
      </c>
      <c r="C5" s="3"/>
      <c r="D5" s="3"/>
      <c r="E5" s="3"/>
      <c r="F5" s="3"/>
      <c r="G5" s="3"/>
      <c r="H5" s="3"/>
    </row>
    <row r="6" spans="2:8" ht="24.75" customHeight="1" x14ac:dyDescent="0.35">
      <c r="B6" s="3"/>
      <c r="C6" s="44" t="s">
        <v>6</v>
      </c>
      <c r="D6" s="3"/>
      <c r="E6" s="3"/>
      <c r="F6" s="3"/>
      <c r="G6" s="3"/>
      <c r="H6" s="3"/>
    </row>
    <row r="7" spans="2:8" ht="18" customHeight="1" x14ac:dyDescent="0.35">
      <c r="B7" s="51" t="s">
        <v>16</v>
      </c>
      <c r="C7" s="52">
        <v>13</v>
      </c>
      <c r="D7" s="3"/>
      <c r="E7" s="3"/>
      <c r="F7" s="3"/>
      <c r="G7" s="3"/>
      <c r="H7" s="3"/>
    </row>
    <row r="8" spans="2:8" ht="18" customHeight="1" x14ac:dyDescent="0.35">
      <c r="B8" s="51" t="s">
        <v>17</v>
      </c>
      <c r="C8" s="52">
        <v>48</v>
      </c>
      <c r="D8" s="3"/>
      <c r="E8" s="3"/>
      <c r="F8" s="3"/>
      <c r="G8" s="3"/>
      <c r="H8" s="3"/>
    </row>
    <row r="9" spans="2:8" ht="18" customHeight="1" x14ac:dyDescent="0.35">
      <c r="B9" s="51" t="s">
        <v>18</v>
      </c>
      <c r="C9" s="52">
        <v>7</v>
      </c>
      <c r="D9" s="3"/>
      <c r="E9" s="3"/>
      <c r="F9" s="3"/>
      <c r="G9" s="3"/>
      <c r="H9" s="3"/>
    </row>
    <row r="10" spans="2:8" ht="18" customHeight="1" x14ac:dyDescent="0.35">
      <c r="B10" s="51" t="s">
        <v>19</v>
      </c>
      <c r="C10" s="52">
        <v>26</v>
      </c>
      <c r="D10" s="3"/>
      <c r="E10" s="3"/>
      <c r="F10" s="3"/>
      <c r="G10" s="3"/>
      <c r="H10" s="3"/>
    </row>
    <row r="11" spans="2:8" ht="18" customHeight="1" x14ac:dyDescent="0.35">
      <c r="B11" s="51" t="s">
        <v>20</v>
      </c>
      <c r="C11" s="52">
        <v>6</v>
      </c>
      <c r="D11" s="3"/>
      <c r="E11" s="3"/>
      <c r="F11" s="3"/>
      <c r="G11" s="3"/>
      <c r="H11" s="3"/>
    </row>
    <row r="12" spans="2:8" ht="18" customHeight="1" x14ac:dyDescent="0.35">
      <c r="B12" s="43" t="s">
        <v>6</v>
      </c>
      <c r="C12" s="12">
        <v>100</v>
      </c>
      <c r="D12" s="3"/>
      <c r="E12" s="3"/>
      <c r="F12" s="3"/>
      <c r="G12" s="3"/>
      <c r="H12" s="3"/>
    </row>
    <row r="14" spans="2:8" ht="25.5" customHeight="1" x14ac:dyDescent="0.35">
      <c r="B14" s="11" t="s">
        <v>21</v>
      </c>
      <c r="C14" s="3"/>
      <c r="D14" s="3"/>
      <c r="E14" s="3"/>
      <c r="F14" s="3"/>
      <c r="G14" s="3"/>
      <c r="H14" s="3"/>
    </row>
    <row r="15" spans="2:8" x14ac:dyDescent="0.35">
      <c r="B15" s="4" t="s">
        <v>22</v>
      </c>
      <c r="C15" s="3"/>
      <c r="D15" s="5"/>
      <c r="E15" s="5"/>
      <c r="F15" s="5"/>
      <c r="G15" s="5"/>
      <c r="H15" s="3"/>
    </row>
    <row r="16" spans="2:8" ht="15.5" x14ac:dyDescent="0.35">
      <c r="B16" s="3"/>
      <c r="C16" s="3" t="s">
        <v>23</v>
      </c>
      <c r="D16" s="3" t="s">
        <v>24</v>
      </c>
      <c r="E16" s="3" t="s">
        <v>25</v>
      </c>
      <c r="F16" s="3" t="s">
        <v>26</v>
      </c>
      <c r="G16" s="45" t="s">
        <v>6</v>
      </c>
      <c r="H16" s="3"/>
    </row>
    <row r="17" spans="2:9" ht="18" customHeight="1" x14ac:dyDescent="0.35">
      <c r="B17" s="51" t="s">
        <v>27</v>
      </c>
      <c r="C17" s="12">
        <v>3</v>
      </c>
      <c r="D17" s="12">
        <v>6</v>
      </c>
      <c r="E17" s="12">
        <v>3</v>
      </c>
      <c r="F17" s="12">
        <v>7</v>
      </c>
      <c r="G17" s="12">
        <v>19</v>
      </c>
      <c r="H17" s="3"/>
      <c r="I17" s="3"/>
    </row>
    <row r="18" spans="2:9" ht="18" customHeight="1" x14ac:dyDescent="0.35">
      <c r="B18" s="51" t="s">
        <v>28</v>
      </c>
      <c r="C18" s="12">
        <v>13</v>
      </c>
      <c r="D18" s="12">
        <v>18</v>
      </c>
      <c r="E18" s="12">
        <v>7</v>
      </c>
      <c r="F18" s="12">
        <v>2</v>
      </c>
      <c r="G18" s="12">
        <v>40</v>
      </c>
      <c r="H18" s="3"/>
      <c r="I18" s="3"/>
    </row>
    <row r="19" spans="2:9" ht="18" customHeight="1" x14ac:dyDescent="0.35">
      <c r="B19" s="51" t="s">
        <v>29</v>
      </c>
      <c r="C19" s="12">
        <v>2</v>
      </c>
      <c r="D19" s="12">
        <v>5</v>
      </c>
      <c r="E19" s="12"/>
      <c r="F19" s="12">
        <v>3</v>
      </c>
      <c r="G19" s="12">
        <v>10</v>
      </c>
      <c r="H19" s="3"/>
      <c r="I19" s="3"/>
    </row>
    <row r="20" spans="2:9" ht="18" customHeight="1" x14ac:dyDescent="0.35">
      <c r="B20" s="51" t="s">
        <v>30</v>
      </c>
      <c r="C20" s="12">
        <v>2</v>
      </c>
      <c r="D20" s="12">
        <v>7</v>
      </c>
      <c r="E20" s="12">
        <v>2</v>
      </c>
      <c r="F20" s="12">
        <v>6</v>
      </c>
      <c r="G20" s="12">
        <v>17</v>
      </c>
      <c r="H20" s="3"/>
      <c r="I20" s="3"/>
    </row>
    <row r="21" spans="2:9" ht="18" customHeight="1" x14ac:dyDescent="0.35">
      <c r="B21" s="51" t="s">
        <v>31</v>
      </c>
      <c r="C21" s="12">
        <v>7</v>
      </c>
      <c r="D21" s="12">
        <v>3</v>
      </c>
      <c r="E21" s="12">
        <v>1</v>
      </c>
      <c r="F21" s="12">
        <v>3</v>
      </c>
      <c r="G21" s="12">
        <v>14</v>
      </c>
      <c r="H21" s="3"/>
      <c r="I21" s="3"/>
    </row>
    <row r="22" spans="2:9" ht="18" customHeight="1" x14ac:dyDescent="0.35">
      <c r="B22" s="43" t="s">
        <v>6</v>
      </c>
      <c r="C22" s="12">
        <v>27</v>
      </c>
      <c r="D22" s="12">
        <v>39</v>
      </c>
      <c r="E22" s="12">
        <v>13</v>
      </c>
      <c r="F22" s="12">
        <v>21</v>
      </c>
      <c r="G22" s="12">
        <v>100</v>
      </c>
      <c r="H22" s="3"/>
      <c r="I22" s="3"/>
    </row>
    <row r="23" spans="2:9" ht="18" customHeight="1" x14ac:dyDescent="0.35">
      <c r="B23" s="3"/>
      <c r="C23" s="3"/>
      <c r="D23" s="3"/>
      <c r="E23" s="3"/>
      <c r="F23" s="3"/>
      <c r="G23" s="3"/>
      <c r="H23" s="3"/>
      <c r="I23" s="3"/>
    </row>
    <row r="24" spans="2:9" ht="18" customHeight="1" x14ac:dyDescent="0.35">
      <c r="B24" s="3"/>
      <c r="C24" s="3"/>
      <c r="D24" s="3"/>
      <c r="E24" s="3"/>
      <c r="F24" s="3"/>
      <c r="G24" s="3"/>
      <c r="H24" s="3"/>
      <c r="I24" s="3"/>
    </row>
    <row r="26" spans="2:9" x14ac:dyDescent="0.35">
      <c r="B26" s="3"/>
      <c r="C26" s="3"/>
      <c r="D26" s="3"/>
      <c r="E26" s="3"/>
      <c r="F26" s="3"/>
      <c r="G26" s="3"/>
      <c r="H26" s="3"/>
      <c r="I26" s="3"/>
    </row>
    <row r="27" spans="2:9" ht="19.5" x14ac:dyDescent="0.45">
      <c r="B27" s="10" t="s">
        <v>32</v>
      </c>
      <c r="C27" s="3"/>
      <c r="D27" s="3"/>
      <c r="E27" s="3"/>
      <c r="F27" s="3"/>
      <c r="G27" s="3"/>
      <c r="H27" s="3"/>
      <c r="I27" s="3"/>
    </row>
    <row r="28" spans="2:9" x14ac:dyDescent="0.35">
      <c r="B28" s="4" t="s">
        <v>33</v>
      </c>
      <c r="C28" s="3"/>
      <c r="D28" s="3"/>
      <c r="E28" s="3"/>
      <c r="F28" s="3"/>
      <c r="G28" s="3"/>
      <c r="H28" s="3"/>
      <c r="I28" s="3"/>
    </row>
    <row r="29" spans="2:9" ht="15.5" x14ac:dyDescent="0.35">
      <c r="B29" s="3"/>
      <c r="C29" s="3" t="s">
        <v>34</v>
      </c>
      <c r="D29" s="3" t="s">
        <v>35</v>
      </c>
      <c r="E29" s="3" t="s">
        <v>36</v>
      </c>
      <c r="F29" s="3" t="s">
        <v>37</v>
      </c>
      <c r="G29" s="3" t="s">
        <v>38</v>
      </c>
      <c r="H29" s="3" t="s">
        <v>39</v>
      </c>
      <c r="I29" s="45" t="s">
        <v>6</v>
      </c>
    </row>
    <row r="30" spans="2:9" ht="18" customHeight="1" x14ac:dyDescent="0.35">
      <c r="B30" s="51" t="s">
        <v>16</v>
      </c>
      <c r="C30" s="12"/>
      <c r="D30" s="12">
        <v>2</v>
      </c>
      <c r="E30" s="12">
        <v>4</v>
      </c>
      <c r="F30" s="12">
        <v>3</v>
      </c>
      <c r="G30" s="12">
        <v>2</v>
      </c>
      <c r="H30" s="12">
        <v>2</v>
      </c>
      <c r="I30" s="12">
        <v>13</v>
      </c>
    </row>
    <row r="31" spans="2:9" ht="18" customHeight="1" x14ac:dyDescent="0.35">
      <c r="B31" s="51" t="s">
        <v>17</v>
      </c>
      <c r="C31" s="12">
        <v>8</v>
      </c>
      <c r="D31" s="12">
        <v>5</v>
      </c>
      <c r="E31" s="12">
        <v>6</v>
      </c>
      <c r="F31" s="12">
        <v>11</v>
      </c>
      <c r="G31" s="12">
        <v>8</v>
      </c>
      <c r="H31" s="12">
        <v>10</v>
      </c>
      <c r="I31" s="12">
        <v>48</v>
      </c>
    </row>
    <row r="32" spans="2:9" ht="18" customHeight="1" x14ac:dyDescent="0.35">
      <c r="B32" s="51" t="s">
        <v>18</v>
      </c>
      <c r="C32" s="12">
        <v>1</v>
      </c>
      <c r="D32" s="12">
        <v>3</v>
      </c>
      <c r="E32" s="12">
        <v>2</v>
      </c>
      <c r="F32" s="12"/>
      <c r="G32" s="12"/>
      <c r="H32" s="12">
        <v>1</v>
      </c>
      <c r="I32" s="12">
        <v>7</v>
      </c>
    </row>
    <row r="33" spans="2:9" ht="18" customHeight="1" x14ac:dyDescent="0.35">
      <c r="B33" s="51" t="s">
        <v>19</v>
      </c>
      <c r="C33" s="12">
        <v>3</v>
      </c>
      <c r="D33" s="12">
        <v>1</v>
      </c>
      <c r="E33" s="12">
        <v>9</v>
      </c>
      <c r="F33" s="12">
        <v>5</v>
      </c>
      <c r="G33" s="12">
        <v>1</v>
      </c>
      <c r="H33" s="12">
        <v>7</v>
      </c>
      <c r="I33" s="12">
        <v>26</v>
      </c>
    </row>
    <row r="34" spans="2:9" ht="18" customHeight="1" x14ac:dyDescent="0.35">
      <c r="B34" s="51" t="s">
        <v>20</v>
      </c>
      <c r="C34" s="12">
        <v>1</v>
      </c>
      <c r="D34" s="12"/>
      <c r="E34" s="12">
        <v>1</v>
      </c>
      <c r="F34" s="12">
        <v>2</v>
      </c>
      <c r="G34" s="12"/>
      <c r="H34" s="12">
        <v>2</v>
      </c>
      <c r="I34" s="12">
        <v>6</v>
      </c>
    </row>
    <row r="35" spans="2:9" ht="18" customHeight="1" x14ac:dyDescent="0.35">
      <c r="B35" s="43" t="s">
        <v>6</v>
      </c>
      <c r="C35" s="12">
        <v>13</v>
      </c>
      <c r="D35" s="12">
        <v>11</v>
      </c>
      <c r="E35" s="12">
        <v>22</v>
      </c>
      <c r="F35" s="12">
        <v>21</v>
      </c>
      <c r="G35" s="12">
        <v>11</v>
      </c>
      <c r="H35" s="12">
        <v>22</v>
      </c>
      <c r="I35" s="12">
        <v>100</v>
      </c>
    </row>
    <row r="36" spans="2:9" ht="18" customHeight="1" x14ac:dyDescent="0.35">
      <c r="B36" s="3"/>
      <c r="C36" s="3"/>
      <c r="D36" s="3"/>
      <c r="E36" s="3"/>
      <c r="F36" s="3"/>
      <c r="G36" s="3"/>
      <c r="H36" s="3"/>
      <c r="I36" s="3"/>
    </row>
    <row r="37" spans="2:9" ht="18" customHeight="1" x14ac:dyDescent="0.35">
      <c r="B37" s="3"/>
      <c r="C37" s="3"/>
      <c r="D37" s="3"/>
      <c r="E37" s="3"/>
      <c r="F37" s="3"/>
      <c r="G37" s="3"/>
      <c r="H37" s="3"/>
      <c r="I37" s="3"/>
    </row>
  </sheetData>
  <mergeCells count="1">
    <mergeCell ref="B3:H3"/>
  </mergeCell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I105"/>
  <sheetViews>
    <sheetView showGridLines="0" workbookViewId="0">
      <selection activeCell="G4" sqref="G4"/>
    </sheetView>
  </sheetViews>
  <sheetFormatPr defaultRowHeight="14.5" x14ac:dyDescent="0.35"/>
  <cols>
    <col min="1" max="1" width="17.7265625" style="3" customWidth="1"/>
    <col min="2" max="2" width="27.26953125" customWidth="1"/>
    <col min="3" max="3" width="18.453125" customWidth="1"/>
    <col min="4" max="4" width="10.54296875" customWidth="1"/>
    <col min="5" max="5" width="14.453125" customWidth="1"/>
    <col min="6" max="6" width="17.81640625" customWidth="1"/>
    <col min="7" max="7" width="12.81640625" customWidth="1"/>
    <col min="8" max="8" width="14.453125" customWidth="1"/>
    <col min="9" max="9" width="17" customWidth="1"/>
    <col min="10" max="10" width="15.7265625" customWidth="1"/>
    <col min="11" max="11" width="16.7265625" customWidth="1"/>
  </cols>
  <sheetData>
    <row r="1" spans="2:9" s="3" customFormat="1" ht="21" customHeight="1" x14ac:dyDescent="0.35"/>
    <row r="2" spans="2:9" ht="33.75" customHeight="1" x14ac:dyDescent="0.35">
      <c r="B2" s="2" t="s">
        <v>40</v>
      </c>
      <c r="C2" s="3"/>
      <c r="D2" s="3"/>
      <c r="E2" s="3"/>
      <c r="F2" s="3"/>
      <c r="G2" s="3"/>
      <c r="H2" s="3"/>
      <c r="I2" s="49" t="s">
        <v>1</v>
      </c>
    </row>
    <row r="3" spans="2:9" s="3" customFormat="1" ht="23.25" customHeight="1" x14ac:dyDescent="0.35">
      <c r="I3" s="49"/>
    </row>
    <row r="4" spans="2:9" ht="37.5" customHeight="1" x14ac:dyDescent="0.35">
      <c r="B4" s="3"/>
      <c r="C4" s="31" t="s">
        <v>41</v>
      </c>
      <c r="D4" s="32" t="s">
        <v>42</v>
      </c>
      <c r="E4" s="31" t="s">
        <v>43</v>
      </c>
      <c r="F4" s="26" t="s">
        <v>44</v>
      </c>
      <c r="G4" s="32" t="s">
        <v>45</v>
      </c>
      <c r="H4" s="32" t="s">
        <v>46</v>
      </c>
      <c r="I4" s="32" t="s">
        <v>47</v>
      </c>
    </row>
    <row r="5" spans="2:9" ht="21" customHeight="1" x14ac:dyDescent="0.35">
      <c r="B5" s="3"/>
      <c r="C5" s="13" t="s">
        <v>48</v>
      </c>
      <c r="D5" s="15" t="s">
        <v>7</v>
      </c>
      <c r="E5" s="15" t="s">
        <v>5</v>
      </c>
      <c r="F5" s="16" t="s">
        <v>30</v>
      </c>
      <c r="G5" s="15" t="s">
        <v>19</v>
      </c>
      <c r="H5" s="15" t="s">
        <v>34</v>
      </c>
      <c r="I5" s="15" t="s">
        <v>24</v>
      </c>
    </row>
    <row r="6" spans="2:9" ht="21" customHeight="1" x14ac:dyDescent="0.35">
      <c r="B6" s="3"/>
      <c r="C6" s="13" t="s">
        <v>49</v>
      </c>
      <c r="D6" s="15" t="s">
        <v>9</v>
      </c>
      <c r="E6" s="15" t="s">
        <v>4</v>
      </c>
      <c r="F6" s="15" t="s">
        <v>28</v>
      </c>
      <c r="G6" s="15" t="s">
        <v>17</v>
      </c>
      <c r="H6" s="15" t="s">
        <v>36</v>
      </c>
      <c r="I6" s="15" t="s">
        <v>24</v>
      </c>
    </row>
    <row r="7" spans="2:9" ht="21" customHeight="1" x14ac:dyDescent="0.35">
      <c r="B7" s="3"/>
      <c r="C7" s="13" t="s">
        <v>50</v>
      </c>
      <c r="D7" s="15" t="s">
        <v>9</v>
      </c>
      <c r="E7" s="15" t="s">
        <v>4</v>
      </c>
      <c r="F7" s="16" t="s">
        <v>28</v>
      </c>
      <c r="G7" s="15" t="s">
        <v>17</v>
      </c>
      <c r="H7" s="15" t="s">
        <v>38</v>
      </c>
      <c r="I7" s="15" t="s">
        <v>24</v>
      </c>
    </row>
    <row r="8" spans="2:9" ht="21" customHeight="1" x14ac:dyDescent="0.35">
      <c r="B8" s="3"/>
      <c r="C8" s="13" t="s">
        <v>51</v>
      </c>
      <c r="D8" s="15" t="s">
        <v>12</v>
      </c>
      <c r="E8" s="15" t="s">
        <v>5</v>
      </c>
      <c r="F8" s="16" t="s">
        <v>28</v>
      </c>
      <c r="G8" s="15" t="s">
        <v>16</v>
      </c>
      <c r="H8" s="15" t="s">
        <v>36</v>
      </c>
      <c r="I8" s="15" t="s">
        <v>23</v>
      </c>
    </row>
    <row r="9" spans="2:9" ht="21" customHeight="1" x14ac:dyDescent="0.35">
      <c r="B9" s="3"/>
      <c r="C9" s="13" t="s">
        <v>52</v>
      </c>
      <c r="D9" s="15" t="s">
        <v>8</v>
      </c>
      <c r="E9" s="15" t="s">
        <v>4</v>
      </c>
      <c r="F9" s="16" t="s">
        <v>28</v>
      </c>
      <c r="G9" s="15" t="s">
        <v>17</v>
      </c>
      <c r="H9" s="15" t="s">
        <v>39</v>
      </c>
      <c r="I9" s="15" t="s">
        <v>24</v>
      </c>
    </row>
    <row r="10" spans="2:9" ht="21" customHeight="1" x14ac:dyDescent="0.35">
      <c r="B10" s="3"/>
      <c r="C10" s="13" t="s">
        <v>53</v>
      </c>
      <c r="D10" s="15" t="s">
        <v>9</v>
      </c>
      <c r="E10" s="15" t="s">
        <v>4</v>
      </c>
      <c r="F10" s="15" t="s">
        <v>27</v>
      </c>
      <c r="G10" s="15" t="s">
        <v>17</v>
      </c>
      <c r="H10" s="15" t="s">
        <v>35</v>
      </c>
      <c r="I10" s="15" t="s">
        <v>26</v>
      </c>
    </row>
    <row r="11" spans="2:9" ht="21" customHeight="1" x14ac:dyDescent="0.35">
      <c r="B11" s="3"/>
      <c r="C11" s="13" t="s">
        <v>54</v>
      </c>
      <c r="D11" s="15" t="s">
        <v>8</v>
      </c>
      <c r="E11" s="15" t="s">
        <v>4</v>
      </c>
      <c r="F11" s="15" t="s">
        <v>27</v>
      </c>
      <c r="G11" s="15" t="s">
        <v>17</v>
      </c>
      <c r="H11" s="15" t="s">
        <v>37</v>
      </c>
      <c r="I11" s="15" t="s">
        <v>23</v>
      </c>
    </row>
    <row r="12" spans="2:9" ht="21" customHeight="1" x14ac:dyDescent="0.35">
      <c r="B12" s="3"/>
      <c r="C12" s="13" t="s">
        <v>55</v>
      </c>
      <c r="D12" s="15" t="s">
        <v>12</v>
      </c>
      <c r="E12" s="15" t="s">
        <v>4</v>
      </c>
      <c r="F12" s="16" t="s">
        <v>30</v>
      </c>
      <c r="G12" s="15" t="s">
        <v>20</v>
      </c>
      <c r="H12" s="15" t="s">
        <v>39</v>
      </c>
      <c r="I12" s="15" t="s">
        <v>24</v>
      </c>
    </row>
    <row r="13" spans="2:9" ht="21" customHeight="1" x14ac:dyDescent="0.35">
      <c r="B13" s="3"/>
      <c r="C13" s="13" t="s">
        <v>56</v>
      </c>
      <c r="D13" s="15" t="s">
        <v>8</v>
      </c>
      <c r="E13" s="15" t="s">
        <v>5</v>
      </c>
      <c r="F13" s="16" t="s">
        <v>30</v>
      </c>
      <c r="G13" s="15" t="s">
        <v>17</v>
      </c>
      <c r="H13" s="15" t="s">
        <v>34</v>
      </c>
      <c r="I13" s="15" t="s">
        <v>24</v>
      </c>
    </row>
    <row r="14" spans="2:9" ht="21" customHeight="1" x14ac:dyDescent="0.35">
      <c r="B14" s="3"/>
      <c r="C14" s="13" t="s">
        <v>57</v>
      </c>
      <c r="D14" s="15" t="s">
        <v>7</v>
      </c>
      <c r="E14" s="15" t="s">
        <v>4</v>
      </c>
      <c r="F14" s="15" t="s">
        <v>28</v>
      </c>
      <c r="G14" s="15" t="s">
        <v>17</v>
      </c>
      <c r="H14" s="15" t="s">
        <v>39</v>
      </c>
      <c r="I14" s="15" t="s">
        <v>25</v>
      </c>
    </row>
    <row r="15" spans="2:9" ht="21" customHeight="1" x14ac:dyDescent="0.35">
      <c r="B15" s="3"/>
      <c r="C15" s="13" t="s">
        <v>58</v>
      </c>
      <c r="D15" s="15" t="s">
        <v>9</v>
      </c>
      <c r="E15" s="15" t="s">
        <v>5</v>
      </c>
      <c r="F15" s="15" t="s">
        <v>28</v>
      </c>
      <c r="G15" s="15" t="s">
        <v>20</v>
      </c>
      <c r="H15" s="15" t="s">
        <v>39</v>
      </c>
      <c r="I15" s="15" t="s">
        <v>23</v>
      </c>
    </row>
    <row r="16" spans="2:9" ht="21" customHeight="1" x14ac:dyDescent="0.35">
      <c r="B16" s="3"/>
      <c r="C16" s="13" t="s">
        <v>59</v>
      </c>
      <c r="D16" s="15" t="s">
        <v>10</v>
      </c>
      <c r="E16" s="15" t="s">
        <v>5</v>
      </c>
      <c r="F16" s="15" t="s">
        <v>29</v>
      </c>
      <c r="G16" s="15" t="s">
        <v>16</v>
      </c>
      <c r="H16" s="15" t="s">
        <v>39</v>
      </c>
      <c r="I16" s="15" t="s">
        <v>24</v>
      </c>
    </row>
    <row r="17" spans="3:9" ht="21" customHeight="1" x14ac:dyDescent="0.35">
      <c r="C17" s="13" t="s">
        <v>60</v>
      </c>
      <c r="D17" s="15" t="s">
        <v>8</v>
      </c>
      <c r="E17" s="15" t="s">
        <v>5</v>
      </c>
      <c r="F17" s="15" t="s">
        <v>27</v>
      </c>
      <c r="G17" s="15" t="s">
        <v>18</v>
      </c>
      <c r="H17" s="15" t="s">
        <v>39</v>
      </c>
      <c r="I17" s="15" t="s">
        <v>26</v>
      </c>
    </row>
    <row r="18" spans="3:9" ht="21" customHeight="1" x14ac:dyDescent="0.35">
      <c r="C18" s="13" t="s">
        <v>61</v>
      </c>
      <c r="D18" s="15" t="s">
        <v>8</v>
      </c>
      <c r="E18" s="15" t="s">
        <v>5</v>
      </c>
      <c r="F18" s="16" t="s">
        <v>28</v>
      </c>
      <c r="G18" s="15" t="s">
        <v>17</v>
      </c>
      <c r="H18" s="15" t="s">
        <v>39</v>
      </c>
      <c r="I18" s="15" t="s">
        <v>23</v>
      </c>
    </row>
    <row r="19" spans="3:9" ht="21" customHeight="1" x14ac:dyDescent="0.35">
      <c r="C19" s="13" t="s">
        <v>62</v>
      </c>
      <c r="D19" s="15" t="s">
        <v>8</v>
      </c>
      <c r="E19" s="15" t="s">
        <v>4</v>
      </c>
      <c r="F19" s="15" t="s">
        <v>27</v>
      </c>
      <c r="G19" s="15" t="s">
        <v>20</v>
      </c>
      <c r="H19" s="15" t="s">
        <v>37</v>
      </c>
      <c r="I19" s="15" t="s">
        <v>26</v>
      </c>
    </row>
    <row r="20" spans="3:9" ht="21" customHeight="1" x14ac:dyDescent="0.35">
      <c r="C20" s="13" t="s">
        <v>63</v>
      </c>
      <c r="D20" s="15" t="s">
        <v>11</v>
      </c>
      <c r="E20" s="15" t="s">
        <v>5</v>
      </c>
      <c r="F20" s="16" t="s">
        <v>28</v>
      </c>
      <c r="G20" s="15" t="s">
        <v>16</v>
      </c>
      <c r="H20" s="15" t="s">
        <v>37</v>
      </c>
      <c r="I20" s="15" t="s">
        <v>24</v>
      </c>
    </row>
    <row r="21" spans="3:9" ht="21" customHeight="1" x14ac:dyDescent="0.35">
      <c r="C21" s="13" t="s">
        <v>64</v>
      </c>
      <c r="D21" s="15" t="s">
        <v>11</v>
      </c>
      <c r="E21" s="15" t="s">
        <v>5</v>
      </c>
      <c r="F21" s="16" t="s">
        <v>29</v>
      </c>
      <c r="G21" s="15" t="s">
        <v>18</v>
      </c>
      <c r="H21" s="15" t="s">
        <v>35</v>
      </c>
      <c r="I21" s="15" t="s">
        <v>24</v>
      </c>
    </row>
    <row r="22" spans="3:9" ht="21" customHeight="1" x14ac:dyDescent="0.35">
      <c r="C22" s="13" t="s">
        <v>65</v>
      </c>
      <c r="D22" s="15" t="s">
        <v>7</v>
      </c>
      <c r="E22" s="15" t="s">
        <v>5</v>
      </c>
      <c r="F22" s="15" t="s">
        <v>30</v>
      </c>
      <c r="G22" s="15" t="s">
        <v>17</v>
      </c>
      <c r="H22" s="15" t="s">
        <v>37</v>
      </c>
      <c r="I22" s="15" t="s">
        <v>23</v>
      </c>
    </row>
    <row r="23" spans="3:9" ht="21" customHeight="1" x14ac:dyDescent="0.35">
      <c r="C23" s="13" t="s">
        <v>66</v>
      </c>
      <c r="D23" s="15" t="s">
        <v>8</v>
      </c>
      <c r="E23" s="15" t="s">
        <v>5</v>
      </c>
      <c r="F23" s="15" t="s">
        <v>30</v>
      </c>
      <c r="G23" s="15" t="s">
        <v>17</v>
      </c>
      <c r="H23" s="15" t="s">
        <v>39</v>
      </c>
      <c r="I23" s="15" t="s">
        <v>26</v>
      </c>
    </row>
    <row r="24" spans="3:9" ht="21" customHeight="1" x14ac:dyDescent="0.35">
      <c r="C24" s="13" t="s">
        <v>67</v>
      </c>
      <c r="D24" s="15" t="s">
        <v>9</v>
      </c>
      <c r="E24" s="15" t="s">
        <v>4</v>
      </c>
      <c r="F24" s="16" t="s">
        <v>31</v>
      </c>
      <c r="G24" s="15" t="s">
        <v>17</v>
      </c>
      <c r="H24" s="15" t="s">
        <v>38</v>
      </c>
      <c r="I24" s="15" t="s">
        <v>23</v>
      </c>
    </row>
    <row r="25" spans="3:9" ht="21" customHeight="1" x14ac:dyDescent="0.35">
      <c r="C25" s="13" t="s">
        <v>68</v>
      </c>
      <c r="D25" s="15" t="s">
        <v>9</v>
      </c>
      <c r="E25" s="15" t="s">
        <v>4</v>
      </c>
      <c r="F25" s="16" t="s">
        <v>31</v>
      </c>
      <c r="G25" s="15" t="s">
        <v>17</v>
      </c>
      <c r="H25" s="15" t="s">
        <v>34</v>
      </c>
      <c r="I25" s="15" t="s">
        <v>23</v>
      </c>
    </row>
    <row r="26" spans="3:9" ht="21" customHeight="1" x14ac:dyDescent="0.35">
      <c r="C26" s="13" t="s">
        <v>69</v>
      </c>
      <c r="D26" s="15" t="s">
        <v>10</v>
      </c>
      <c r="E26" s="15" t="s">
        <v>5</v>
      </c>
      <c r="F26" s="16" t="s">
        <v>31</v>
      </c>
      <c r="G26" s="15" t="s">
        <v>18</v>
      </c>
      <c r="H26" s="15" t="s">
        <v>35</v>
      </c>
      <c r="I26" s="15" t="s">
        <v>26</v>
      </c>
    </row>
    <row r="27" spans="3:9" ht="21" customHeight="1" x14ac:dyDescent="0.35">
      <c r="C27" s="13" t="s">
        <v>70</v>
      </c>
      <c r="D27" s="15" t="s">
        <v>7</v>
      </c>
      <c r="E27" s="15" t="s">
        <v>4</v>
      </c>
      <c r="F27" s="16" t="s">
        <v>28</v>
      </c>
      <c r="G27" s="15" t="s">
        <v>19</v>
      </c>
      <c r="H27" s="15" t="s">
        <v>38</v>
      </c>
      <c r="I27" s="15" t="s">
        <v>24</v>
      </c>
    </row>
    <row r="28" spans="3:9" ht="21" customHeight="1" x14ac:dyDescent="0.35">
      <c r="C28" s="13" t="s">
        <v>71</v>
      </c>
      <c r="D28" s="15" t="s">
        <v>9</v>
      </c>
      <c r="E28" s="15" t="s">
        <v>5</v>
      </c>
      <c r="F28" s="15" t="s">
        <v>29</v>
      </c>
      <c r="G28" s="15" t="s">
        <v>17</v>
      </c>
      <c r="H28" s="15" t="s">
        <v>34</v>
      </c>
      <c r="I28" s="15" t="s">
        <v>24</v>
      </c>
    </row>
    <row r="29" spans="3:9" ht="21" customHeight="1" x14ac:dyDescent="0.35">
      <c r="C29" s="13" t="s">
        <v>72</v>
      </c>
      <c r="D29" s="15" t="s">
        <v>10</v>
      </c>
      <c r="E29" s="15" t="s">
        <v>5</v>
      </c>
      <c r="F29" s="16" t="s">
        <v>27</v>
      </c>
      <c r="G29" s="15" t="s">
        <v>17</v>
      </c>
      <c r="H29" s="15" t="s">
        <v>35</v>
      </c>
      <c r="I29" s="15" t="s">
        <v>24</v>
      </c>
    </row>
    <row r="30" spans="3:9" ht="21" customHeight="1" x14ac:dyDescent="0.35">
      <c r="C30" s="13" t="s">
        <v>73</v>
      </c>
      <c r="D30" s="15" t="s">
        <v>12</v>
      </c>
      <c r="E30" s="15" t="s">
        <v>5</v>
      </c>
      <c r="F30" s="16" t="s">
        <v>27</v>
      </c>
      <c r="G30" s="15" t="s">
        <v>16</v>
      </c>
      <c r="H30" s="15" t="s">
        <v>36</v>
      </c>
      <c r="I30" s="15" t="s">
        <v>23</v>
      </c>
    </row>
    <row r="31" spans="3:9" ht="21" customHeight="1" x14ac:dyDescent="0.35">
      <c r="C31" s="13" t="s">
        <v>74</v>
      </c>
      <c r="D31" s="15" t="s">
        <v>8</v>
      </c>
      <c r="E31" s="15" t="s">
        <v>4</v>
      </c>
      <c r="F31" s="15" t="s">
        <v>28</v>
      </c>
      <c r="G31" s="15" t="s">
        <v>17</v>
      </c>
      <c r="H31" s="15" t="s">
        <v>39</v>
      </c>
      <c r="I31" s="15" t="s">
        <v>25</v>
      </c>
    </row>
    <row r="32" spans="3:9" ht="21" customHeight="1" x14ac:dyDescent="0.35">
      <c r="C32" s="13" t="s">
        <v>75</v>
      </c>
      <c r="D32" s="15" t="s">
        <v>8</v>
      </c>
      <c r="E32" s="15" t="s">
        <v>5</v>
      </c>
      <c r="F32" s="16" t="s">
        <v>28</v>
      </c>
      <c r="G32" s="15" t="s">
        <v>17</v>
      </c>
      <c r="H32" s="15" t="s">
        <v>36</v>
      </c>
      <c r="I32" s="15" t="s">
        <v>23</v>
      </c>
    </row>
    <row r="33" spans="3:9" ht="21" customHeight="1" x14ac:dyDescent="0.35">
      <c r="C33" s="13" t="s">
        <v>76</v>
      </c>
      <c r="D33" s="15" t="s">
        <v>7</v>
      </c>
      <c r="E33" s="15" t="s">
        <v>4</v>
      </c>
      <c r="F33" s="15" t="s">
        <v>27</v>
      </c>
      <c r="G33" s="15" t="s">
        <v>19</v>
      </c>
      <c r="H33" s="15" t="s">
        <v>37</v>
      </c>
      <c r="I33" s="15" t="s">
        <v>26</v>
      </c>
    </row>
    <row r="34" spans="3:9" ht="21" customHeight="1" x14ac:dyDescent="0.35">
      <c r="C34" s="13" t="s">
        <v>77</v>
      </c>
      <c r="D34" s="15" t="s">
        <v>12</v>
      </c>
      <c r="E34" s="15" t="s">
        <v>4</v>
      </c>
      <c r="F34" s="15" t="s">
        <v>29</v>
      </c>
      <c r="G34" s="15" t="s">
        <v>17</v>
      </c>
      <c r="H34" s="15" t="s">
        <v>38</v>
      </c>
      <c r="I34" s="15" t="s">
        <v>26</v>
      </c>
    </row>
    <row r="35" spans="3:9" ht="21" customHeight="1" x14ac:dyDescent="0.35">
      <c r="C35" s="13" t="s">
        <v>78</v>
      </c>
      <c r="D35" s="15" t="s">
        <v>12</v>
      </c>
      <c r="E35" s="15" t="s">
        <v>4</v>
      </c>
      <c r="F35" s="15" t="s">
        <v>29</v>
      </c>
      <c r="G35" s="15" t="s">
        <v>17</v>
      </c>
      <c r="H35" s="15" t="s">
        <v>37</v>
      </c>
      <c r="I35" s="15" t="s">
        <v>24</v>
      </c>
    </row>
    <row r="36" spans="3:9" ht="21" customHeight="1" x14ac:dyDescent="0.35">
      <c r="C36" s="13" t="s">
        <v>79</v>
      </c>
      <c r="D36" s="15" t="s">
        <v>8</v>
      </c>
      <c r="E36" s="15" t="s">
        <v>4</v>
      </c>
      <c r="F36" s="16" t="s">
        <v>27</v>
      </c>
      <c r="G36" s="15" t="s">
        <v>17</v>
      </c>
      <c r="H36" s="15" t="s">
        <v>37</v>
      </c>
      <c r="I36" s="15" t="s">
        <v>23</v>
      </c>
    </row>
    <row r="37" spans="3:9" ht="21" customHeight="1" x14ac:dyDescent="0.35">
      <c r="C37" s="13" t="s">
        <v>80</v>
      </c>
      <c r="D37" s="15" t="s">
        <v>11</v>
      </c>
      <c r="E37" s="15" t="s">
        <v>5</v>
      </c>
      <c r="F37" s="16" t="s">
        <v>28</v>
      </c>
      <c r="G37" s="15" t="s">
        <v>17</v>
      </c>
      <c r="H37" s="15" t="s">
        <v>35</v>
      </c>
      <c r="I37" s="15" t="s">
        <v>24</v>
      </c>
    </row>
    <row r="38" spans="3:9" ht="21" customHeight="1" x14ac:dyDescent="0.35">
      <c r="C38" s="13" t="s">
        <v>81</v>
      </c>
      <c r="D38" s="15" t="s">
        <v>9</v>
      </c>
      <c r="E38" s="15" t="s">
        <v>4</v>
      </c>
      <c r="F38" s="16" t="s">
        <v>28</v>
      </c>
      <c r="G38" s="15" t="s">
        <v>17</v>
      </c>
      <c r="H38" s="15" t="s">
        <v>38</v>
      </c>
      <c r="I38" s="15" t="s">
        <v>24</v>
      </c>
    </row>
    <row r="39" spans="3:9" ht="21" customHeight="1" x14ac:dyDescent="0.35">
      <c r="C39" s="13" t="s">
        <v>82</v>
      </c>
      <c r="D39" s="15" t="s">
        <v>7</v>
      </c>
      <c r="E39" s="15" t="s">
        <v>4</v>
      </c>
      <c r="F39" s="15" t="s">
        <v>28</v>
      </c>
      <c r="G39" s="15" t="s">
        <v>19</v>
      </c>
      <c r="H39" s="15" t="s">
        <v>37</v>
      </c>
      <c r="I39" s="15" t="s">
        <v>24</v>
      </c>
    </row>
    <row r="40" spans="3:9" ht="21" customHeight="1" x14ac:dyDescent="0.35">
      <c r="C40" s="13" t="s">
        <v>83</v>
      </c>
      <c r="D40" s="15" t="s">
        <v>7</v>
      </c>
      <c r="E40" s="15" t="s">
        <v>5</v>
      </c>
      <c r="F40" s="15" t="s">
        <v>28</v>
      </c>
      <c r="G40" s="15" t="s">
        <v>19</v>
      </c>
      <c r="H40" s="15" t="s">
        <v>36</v>
      </c>
      <c r="I40" s="15" t="s">
        <v>23</v>
      </c>
    </row>
    <row r="41" spans="3:9" ht="21" customHeight="1" x14ac:dyDescent="0.35">
      <c r="C41" s="13" t="s">
        <v>84</v>
      </c>
      <c r="D41" s="15" t="s">
        <v>9</v>
      </c>
      <c r="E41" s="15" t="s">
        <v>4</v>
      </c>
      <c r="F41" s="15" t="s">
        <v>29</v>
      </c>
      <c r="G41" s="15" t="s">
        <v>17</v>
      </c>
      <c r="H41" s="15" t="s">
        <v>38</v>
      </c>
      <c r="I41" s="15" t="s">
        <v>26</v>
      </c>
    </row>
    <row r="42" spans="3:9" ht="21" customHeight="1" x14ac:dyDescent="0.35">
      <c r="C42" s="13" t="s">
        <v>85</v>
      </c>
      <c r="D42" s="15" t="s">
        <v>8</v>
      </c>
      <c r="E42" s="15" t="s">
        <v>4</v>
      </c>
      <c r="F42" s="16" t="s">
        <v>28</v>
      </c>
      <c r="G42" s="15" t="s">
        <v>19</v>
      </c>
      <c r="H42" s="15" t="s">
        <v>36</v>
      </c>
      <c r="I42" s="15" t="s">
        <v>23</v>
      </c>
    </row>
    <row r="43" spans="3:9" ht="21" customHeight="1" x14ac:dyDescent="0.35">
      <c r="C43" s="13" t="s">
        <v>86</v>
      </c>
      <c r="D43" s="15" t="s">
        <v>11</v>
      </c>
      <c r="E43" s="15" t="s">
        <v>5</v>
      </c>
      <c r="F43" s="16" t="s">
        <v>28</v>
      </c>
      <c r="G43" s="15" t="s">
        <v>19</v>
      </c>
      <c r="H43" s="15" t="s">
        <v>39</v>
      </c>
      <c r="I43" s="15" t="s">
        <v>25</v>
      </c>
    </row>
    <row r="44" spans="3:9" ht="21" customHeight="1" x14ac:dyDescent="0.35">
      <c r="C44" s="13" t="s">
        <v>87</v>
      </c>
      <c r="D44" s="15" t="s">
        <v>9</v>
      </c>
      <c r="E44" s="15" t="s">
        <v>5</v>
      </c>
      <c r="F44" s="16" t="s">
        <v>30</v>
      </c>
      <c r="G44" s="15" t="s">
        <v>17</v>
      </c>
      <c r="H44" s="15" t="s">
        <v>36</v>
      </c>
      <c r="I44" s="15" t="s">
        <v>24</v>
      </c>
    </row>
    <row r="45" spans="3:9" ht="21" customHeight="1" x14ac:dyDescent="0.35">
      <c r="C45" s="13" t="s">
        <v>88</v>
      </c>
      <c r="D45" s="15" t="s">
        <v>8</v>
      </c>
      <c r="E45" s="15" t="s">
        <v>5</v>
      </c>
      <c r="F45" s="16" t="s">
        <v>28</v>
      </c>
      <c r="G45" s="15" t="s">
        <v>19</v>
      </c>
      <c r="H45" s="15" t="s">
        <v>36</v>
      </c>
      <c r="I45" s="15" t="s">
        <v>24</v>
      </c>
    </row>
    <row r="46" spans="3:9" ht="21" customHeight="1" x14ac:dyDescent="0.35">
      <c r="C46" s="13" t="s">
        <v>89</v>
      </c>
      <c r="D46" s="15" t="s">
        <v>10</v>
      </c>
      <c r="E46" s="15" t="s">
        <v>5</v>
      </c>
      <c r="F46" s="15" t="s">
        <v>30</v>
      </c>
      <c r="G46" s="15" t="s">
        <v>18</v>
      </c>
      <c r="H46" s="15" t="s">
        <v>36</v>
      </c>
      <c r="I46" s="15" t="s">
        <v>25</v>
      </c>
    </row>
    <row r="47" spans="3:9" ht="21" customHeight="1" x14ac:dyDescent="0.35">
      <c r="C47" s="13" t="s">
        <v>90</v>
      </c>
      <c r="D47" s="15" t="s">
        <v>8</v>
      </c>
      <c r="E47" s="15" t="s">
        <v>5</v>
      </c>
      <c r="F47" s="15" t="s">
        <v>27</v>
      </c>
      <c r="G47" s="15" t="s">
        <v>16</v>
      </c>
      <c r="H47" s="15" t="s">
        <v>36</v>
      </c>
      <c r="I47" s="15" t="s">
        <v>24</v>
      </c>
    </row>
    <row r="48" spans="3:9" ht="21" customHeight="1" x14ac:dyDescent="0.35">
      <c r="C48" s="13" t="s">
        <v>91</v>
      </c>
      <c r="D48" s="15" t="s">
        <v>9</v>
      </c>
      <c r="E48" s="15" t="s">
        <v>5</v>
      </c>
      <c r="F48" s="16" t="s">
        <v>28</v>
      </c>
      <c r="G48" s="15" t="s">
        <v>19</v>
      </c>
      <c r="H48" s="15" t="s">
        <v>39</v>
      </c>
      <c r="I48" s="15" t="s">
        <v>24</v>
      </c>
    </row>
    <row r="49" spans="3:9" ht="21" customHeight="1" x14ac:dyDescent="0.35">
      <c r="C49" s="13" t="s">
        <v>92</v>
      </c>
      <c r="D49" s="15" t="s">
        <v>9</v>
      </c>
      <c r="E49" s="15" t="s">
        <v>5</v>
      </c>
      <c r="F49" s="16" t="s">
        <v>29</v>
      </c>
      <c r="G49" s="15" t="s">
        <v>19</v>
      </c>
      <c r="H49" s="15" t="s">
        <v>37</v>
      </c>
      <c r="I49" s="15" t="s">
        <v>23</v>
      </c>
    </row>
    <row r="50" spans="3:9" ht="21" customHeight="1" x14ac:dyDescent="0.35">
      <c r="C50" s="13" t="s">
        <v>93</v>
      </c>
      <c r="D50" s="15" t="s">
        <v>9</v>
      </c>
      <c r="E50" s="15" t="s">
        <v>4</v>
      </c>
      <c r="F50" s="16" t="s">
        <v>28</v>
      </c>
      <c r="G50" s="15" t="s">
        <v>19</v>
      </c>
      <c r="H50" s="15" t="s">
        <v>39</v>
      </c>
      <c r="I50" s="15" t="s">
        <v>25</v>
      </c>
    </row>
    <row r="51" spans="3:9" ht="21" customHeight="1" x14ac:dyDescent="0.35">
      <c r="C51" s="13" t="s">
        <v>94</v>
      </c>
      <c r="D51" s="15" t="s">
        <v>7</v>
      </c>
      <c r="E51" s="15" t="s">
        <v>4</v>
      </c>
      <c r="F51" s="16" t="s">
        <v>27</v>
      </c>
      <c r="G51" s="15" t="s">
        <v>17</v>
      </c>
      <c r="H51" s="15" t="s">
        <v>38</v>
      </c>
      <c r="I51" s="15" t="s">
        <v>24</v>
      </c>
    </row>
    <row r="52" spans="3:9" ht="21" customHeight="1" x14ac:dyDescent="0.35">
      <c r="C52" s="13" t="s">
        <v>95</v>
      </c>
      <c r="D52" s="15" t="s">
        <v>8</v>
      </c>
      <c r="E52" s="15" t="s">
        <v>4</v>
      </c>
      <c r="F52" s="15" t="s">
        <v>28</v>
      </c>
      <c r="G52" s="15" t="s">
        <v>17</v>
      </c>
      <c r="H52" s="15" t="s">
        <v>39</v>
      </c>
      <c r="I52" s="15" t="s">
        <v>24</v>
      </c>
    </row>
    <row r="53" spans="3:9" ht="21" customHeight="1" x14ac:dyDescent="0.35">
      <c r="C53" s="13" t="s">
        <v>96</v>
      </c>
      <c r="D53" s="15" t="s">
        <v>11</v>
      </c>
      <c r="E53" s="15" t="s">
        <v>4</v>
      </c>
      <c r="F53" s="16" t="s">
        <v>27</v>
      </c>
      <c r="G53" s="15" t="s">
        <v>18</v>
      </c>
      <c r="H53" s="15" t="s">
        <v>34</v>
      </c>
      <c r="I53" s="15" t="s">
        <v>26</v>
      </c>
    </row>
    <row r="54" spans="3:9" ht="21" customHeight="1" x14ac:dyDescent="0.35">
      <c r="C54" s="13" t="s">
        <v>97</v>
      </c>
      <c r="D54" s="15" t="s">
        <v>11</v>
      </c>
      <c r="E54" s="15" t="s">
        <v>5</v>
      </c>
      <c r="F54" s="15" t="s">
        <v>27</v>
      </c>
      <c r="G54" s="15" t="s">
        <v>18</v>
      </c>
      <c r="H54" s="15" t="s">
        <v>35</v>
      </c>
      <c r="I54" s="15" t="s">
        <v>25</v>
      </c>
    </row>
    <row r="55" spans="3:9" ht="21" customHeight="1" x14ac:dyDescent="0.35">
      <c r="C55" s="13" t="s">
        <v>98</v>
      </c>
      <c r="D55" s="15" t="s">
        <v>9</v>
      </c>
      <c r="E55" s="15" t="s">
        <v>5</v>
      </c>
      <c r="F55" s="16" t="s">
        <v>28</v>
      </c>
      <c r="G55" s="15" t="s">
        <v>19</v>
      </c>
      <c r="H55" s="15" t="s">
        <v>39</v>
      </c>
      <c r="I55" s="15" t="s">
        <v>23</v>
      </c>
    </row>
    <row r="56" spans="3:9" ht="21" customHeight="1" x14ac:dyDescent="0.35">
      <c r="C56" s="13" t="s">
        <v>99</v>
      </c>
      <c r="D56" s="15" t="s">
        <v>10</v>
      </c>
      <c r="E56" s="15" t="s">
        <v>5</v>
      </c>
      <c r="F56" s="16" t="s">
        <v>30</v>
      </c>
      <c r="G56" s="15" t="s">
        <v>19</v>
      </c>
      <c r="H56" s="15" t="s">
        <v>36</v>
      </c>
      <c r="I56" s="15" t="s">
        <v>25</v>
      </c>
    </row>
    <row r="57" spans="3:9" ht="21" customHeight="1" x14ac:dyDescent="0.35">
      <c r="C57" s="13" t="s">
        <v>100</v>
      </c>
      <c r="D57" s="15" t="s">
        <v>11</v>
      </c>
      <c r="E57" s="15" t="s">
        <v>4</v>
      </c>
      <c r="F57" s="16" t="s">
        <v>31</v>
      </c>
      <c r="G57" s="15" t="s">
        <v>19</v>
      </c>
      <c r="H57" s="15" t="s">
        <v>34</v>
      </c>
      <c r="I57" s="15" t="s">
        <v>24</v>
      </c>
    </row>
    <row r="58" spans="3:9" ht="21" customHeight="1" x14ac:dyDescent="0.35">
      <c r="C58" s="13" t="s">
        <v>101</v>
      </c>
      <c r="D58" s="15" t="s">
        <v>9</v>
      </c>
      <c r="E58" s="15" t="s">
        <v>5</v>
      </c>
      <c r="F58" s="16" t="s">
        <v>31</v>
      </c>
      <c r="G58" s="15" t="s">
        <v>17</v>
      </c>
      <c r="H58" s="15" t="s">
        <v>39</v>
      </c>
      <c r="I58" s="15" t="s">
        <v>23</v>
      </c>
    </row>
    <row r="59" spans="3:9" ht="21" customHeight="1" x14ac:dyDescent="0.35">
      <c r="C59" s="13" t="s">
        <v>102</v>
      </c>
      <c r="D59" s="15" t="s">
        <v>12</v>
      </c>
      <c r="E59" s="15" t="s">
        <v>4</v>
      </c>
      <c r="F59" s="16" t="s">
        <v>28</v>
      </c>
      <c r="G59" s="15" t="s">
        <v>19</v>
      </c>
      <c r="H59" s="15" t="s">
        <v>36</v>
      </c>
      <c r="I59" s="15" t="s">
        <v>24</v>
      </c>
    </row>
    <row r="60" spans="3:9" ht="21" customHeight="1" x14ac:dyDescent="0.35">
      <c r="C60" s="13" t="s">
        <v>103</v>
      </c>
      <c r="D60" s="15" t="s">
        <v>8</v>
      </c>
      <c r="E60" s="15" t="s">
        <v>4</v>
      </c>
      <c r="F60" s="16" t="s">
        <v>27</v>
      </c>
      <c r="G60" s="15" t="s">
        <v>17</v>
      </c>
      <c r="H60" s="15" t="s">
        <v>36</v>
      </c>
      <c r="I60" s="15" t="s">
        <v>24</v>
      </c>
    </row>
    <row r="61" spans="3:9" ht="21" customHeight="1" x14ac:dyDescent="0.35">
      <c r="C61" s="13" t="s">
        <v>104</v>
      </c>
      <c r="D61" s="15" t="s">
        <v>12</v>
      </c>
      <c r="E61" s="15" t="s">
        <v>4</v>
      </c>
      <c r="F61" s="15" t="s">
        <v>28</v>
      </c>
      <c r="G61" s="15" t="s">
        <v>18</v>
      </c>
      <c r="H61" s="15" t="s">
        <v>36</v>
      </c>
      <c r="I61" s="15" t="s">
        <v>26</v>
      </c>
    </row>
    <row r="62" spans="3:9" ht="21" customHeight="1" x14ac:dyDescent="0.35">
      <c r="C62" s="13" t="s">
        <v>105</v>
      </c>
      <c r="D62" s="15" t="s">
        <v>11</v>
      </c>
      <c r="E62" s="15" t="s">
        <v>5</v>
      </c>
      <c r="F62" s="16" t="s">
        <v>31</v>
      </c>
      <c r="G62" s="15" t="s">
        <v>20</v>
      </c>
      <c r="H62" s="15" t="s">
        <v>37</v>
      </c>
      <c r="I62" s="15" t="s">
        <v>26</v>
      </c>
    </row>
    <row r="63" spans="3:9" ht="21" customHeight="1" x14ac:dyDescent="0.35">
      <c r="C63" s="13" t="s">
        <v>106</v>
      </c>
      <c r="D63" s="15" t="s">
        <v>12</v>
      </c>
      <c r="E63" s="15" t="s">
        <v>5</v>
      </c>
      <c r="F63" s="15" t="s">
        <v>28</v>
      </c>
      <c r="G63" s="15" t="s">
        <v>16</v>
      </c>
      <c r="H63" s="15" t="s">
        <v>39</v>
      </c>
      <c r="I63" s="15" t="s">
        <v>23</v>
      </c>
    </row>
    <row r="64" spans="3:9" ht="21" customHeight="1" x14ac:dyDescent="0.35">
      <c r="C64" s="13" t="s">
        <v>107</v>
      </c>
      <c r="D64" s="15" t="s">
        <v>8</v>
      </c>
      <c r="E64" s="15" t="s">
        <v>5</v>
      </c>
      <c r="F64" s="16" t="s">
        <v>28</v>
      </c>
      <c r="G64" s="15" t="s">
        <v>17</v>
      </c>
      <c r="H64" s="15" t="s">
        <v>37</v>
      </c>
      <c r="I64" s="15" t="s">
        <v>25</v>
      </c>
    </row>
    <row r="65" spans="3:9" ht="21" customHeight="1" x14ac:dyDescent="0.35">
      <c r="C65" s="13" t="s">
        <v>108</v>
      </c>
      <c r="D65" s="15" t="s">
        <v>10</v>
      </c>
      <c r="E65" s="15" t="s">
        <v>5</v>
      </c>
      <c r="F65" s="16" t="s">
        <v>28</v>
      </c>
      <c r="G65" s="15" t="s">
        <v>19</v>
      </c>
      <c r="H65" s="15" t="s">
        <v>36</v>
      </c>
      <c r="I65" s="15" t="s">
        <v>23</v>
      </c>
    </row>
    <row r="66" spans="3:9" ht="21" customHeight="1" x14ac:dyDescent="0.35">
      <c r="C66" s="13" t="s">
        <v>109</v>
      </c>
      <c r="D66" s="15" t="s">
        <v>7</v>
      </c>
      <c r="E66" s="15" t="s">
        <v>4</v>
      </c>
      <c r="F66" s="16" t="s">
        <v>30</v>
      </c>
      <c r="G66" s="15" t="s">
        <v>19</v>
      </c>
      <c r="H66" s="15" t="s">
        <v>37</v>
      </c>
      <c r="I66" s="15" t="s">
        <v>26</v>
      </c>
    </row>
    <row r="67" spans="3:9" ht="21" customHeight="1" x14ac:dyDescent="0.35">
      <c r="C67" s="13" t="s">
        <v>110</v>
      </c>
      <c r="D67" s="15" t="s">
        <v>8</v>
      </c>
      <c r="E67" s="15" t="s">
        <v>5</v>
      </c>
      <c r="F67" s="16" t="s">
        <v>31</v>
      </c>
      <c r="G67" s="15" t="s">
        <v>17</v>
      </c>
      <c r="H67" s="15" t="s">
        <v>35</v>
      </c>
      <c r="I67" s="15" t="s">
        <v>24</v>
      </c>
    </row>
    <row r="68" spans="3:9" ht="21" customHeight="1" x14ac:dyDescent="0.35">
      <c r="C68" s="13" t="s">
        <v>111</v>
      </c>
      <c r="D68" s="15" t="s">
        <v>9</v>
      </c>
      <c r="E68" s="15" t="s">
        <v>4</v>
      </c>
      <c r="F68" s="16" t="s">
        <v>27</v>
      </c>
      <c r="G68" s="15" t="s">
        <v>17</v>
      </c>
      <c r="H68" s="15" t="s">
        <v>34</v>
      </c>
      <c r="I68" s="15" t="s">
        <v>24</v>
      </c>
    </row>
    <row r="69" spans="3:9" ht="21" customHeight="1" x14ac:dyDescent="0.35">
      <c r="C69" s="13" t="s">
        <v>112</v>
      </c>
      <c r="D69" s="15" t="s">
        <v>7</v>
      </c>
      <c r="E69" s="15" t="s">
        <v>4</v>
      </c>
      <c r="F69" s="15" t="s">
        <v>28</v>
      </c>
      <c r="G69" s="15" t="s">
        <v>17</v>
      </c>
      <c r="H69" s="15" t="s">
        <v>37</v>
      </c>
      <c r="I69" s="15" t="s">
        <v>24</v>
      </c>
    </row>
    <row r="70" spans="3:9" ht="21" customHeight="1" x14ac:dyDescent="0.35">
      <c r="C70" s="13" t="s">
        <v>113</v>
      </c>
      <c r="D70" s="15" t="s">
        <v>12</v>
      </c>
      <c r="E70" s="15" t="s">
        <v>4</v>
      </c>
      <c r="F70" s="16" t="s">
        <v>31</v>
      </c>
      <c r="G70" s="15" t="s">
        <v>16</v>
      </c>
      <c r="H70" s="15" t="s">
        <v>36</v>
      </c>
      <c r="I70" s="15" t="s">
        <v>26</v>
      </c>
    </row>
    <row r="71" spans="3:9" ht="21" customHeight="1" x14ac:dyDescent="0.35">
      <c r="C71" s="13" t="s">
        <v>114</v>
      </c>
      <c r="D71" s="15" t="s">
        <v>7</v>
      </c>
      <c r="E71" s="15" t="s">
        <v>4</v>
      </c>
      <c r="F71" s="15" t="s">
        <v>28</v>
      </c>
      <c r="G71" s="15" t="s">
        <v>19</v>
      </c>
      <c r="H71" s="15" t="s">
        <v>39</v>
      </c>
      <c r="I71" s="15" t="s">
        <v>25</v>
      </c>
    </row>
    <row r="72" spans="3:9" ht="21" customHeight="1" x14ac:dyDescent="0.35">
      <c r="C72" s="13" t="s">
        <v>115</v>
      </c>
      <c r="D72" s="15" t="s">
        <v>9</v>
      </c>
      <c r="E72" s="15" t="s">
        <v>5</v>
      </c>
      <c r="F72" s="16" t="s">
        <v>28</v>
      </c>
      <c r="G72" s="15" t="s">
        <v>17</v>
      </c>
      <c r="H72" s="15" t="s">
        <v>39</v>
      </c>
      <c r="I72" s="15" t="s">
        <v>23</v>
      </c>
    </row>
    <row r="73" spans="3:9" ht="21" customHeight="1" x14ac:dyDescent="0.35">
      <c r="C73" s="13" t="s">
        <v>116</v>
      </c>
      <c r="D73" s="15" t="s">
        <v>7</v>
      </c>
      <c r="E73" s="15" t="s">
        <v>4</v>
      </c>
      <c r="F73" s="16" t="s">
        <v>28</v>
      </c>
      <c r="G73" s="15" t="s">
        <v>17</v>
      </c>
      <c r="H73" s="15" t="s">
        <v>34</v>
      </c>
      <c r="I73" s="15" t="s">
        <v>24</v>
      </c>
    </row>
    <row r="74" spans="3:9" ht="21" customHeight="1" x14ac:dyDescent="0.35">
      <c r="C74" s="13" t="s">
        <v>117</v>
      </c>
      <c r="D74" s="15" t="s">
        <v>8</v>
      </c>
      <c r="E74" s="15" t="s">
        <v>4</v>
      </c>
      <c r="F74" s="16" t="s">
        <v>30</v>
      </c>
      <c r="G74" s="15" t="s">
        <v>16</v>
      </c>
      <c r="H74" s="15" t="s">
        <v>38</v>
      </c>
      <c r="I74" s="15" t="s">
        <v>26</v>
      </c>
    </row>
    <row r="75" spans="3:9" ht="21" customHeight="1" x14ac:dyDescent="0.35">
      <c r="C75" s="13" t="s">
        <v>118</v>
      </c>
      <c r="D75" s="15" t="s">
        <v>9</v>
      </c>
      <c r="E75" s="15" t="s">
        <v>5</v>
      </c>
      <c r="F75" s="16" t="s">
        <v>29</v>
      </c>
      <c r="G75" s="15" t="s">
        <v>17</v>
      </c>
      <c r="H75" s="15" t="s">
        <v>37</v>
      </c>
      <c r="I75" s="15" t="s">
        <v>26</v>
      </c>
    </row>
    <row r="76" spans="3:9" ht="21" customHeight="1" x14ac:dyDescent="0.35">
      <c r="C76" s="13" t="s">
        <v>119</v>
      </c>
      <c r="D76" s="15" t="s">
        <v>7</v>
      </c>
      <c r="E76" s="15" t="s">
        <v>4</v>
      </c>
      <c r="F76" s="16" t="s">
        <v>28</v>
      </c>
      <c r="G76" s="15" t="s">
        <v>19</v>
      </c>
      <c r="H76" s="15" t="s">
        <v>39</v>
      </c>
      <c r="I76" s="15" t="s">
        <v>23</v>
      </c>
    </row>
    <row r="77" spans="3:9" ht="21" customHeight="1" x14ac:dyDescent="0.35">
      <c r="C77" s="13" t="s">
        <v>120</v>
      </c>
      <c r="D77" s="15" t="s">
        <v>8</v>
      </c>
      <c r="E77" s="15" t="s">
        <v>4</v>
      </c>
      <c r="F77" s="16" t="s">
        <v>29</v>
      </c>
      <c r="G77" s="15" t="s">
        <v>19</v>
      </c>
      <c r="H77" s="15" t="s">
        <v>34</v>
      </c>
      <c r="I77" s="15" t="s">
        <v>23</v>
      </c>
    </row>
    <row r="78" spans="3:9" ht="21" customHeight="1" x14ac:dyDescent="0.35">
      <c r="C78" s="13" t="s">
        <v>121</v>
      </c>
      <c r="D78" s="15" t="s">
        <v>8</v>
      </c>
      <c r="E78" s="15" t="s">
        <v>4</v>
      </c>
      <c r="F78" s="16" t="s">
        <v>28</v>
      </c>
      <c r="G78" s="15" t="s">
        <v>17</v>
      </c>
      <c r="H78" s="15" t="s">
        <v>39</v>
      </c>
      <c r="I78" s="15" t="s">
        <v>24</v>
      </c>
    </row>
    <row r="79" spans="3:9" ht="21" customHeight="1" x14ac:dyDescent="0.35">
      <c r="C79" s="13" t="s">
        <v>122</v>
      </c>
      <c r="D79" s="15" t="s">
        <v>12</v>
      </c>
      <c r="E79" s="15" t="s">
        <v>4</v>
      </c>
      <c r="F79" s="16" t="s">
        <v>31</v>
      </c>
      <c r="G79" s="15" t="s">
        <v>20</v>
      </c>
      <c r="H79" s="15" t="s">
        <v>36</v>
      </c>
      <c r="I79" s="15" t="s">
        <v>24</v>
      </c>
    </row>
    <row r="80" spans="3:9" ht="21" customHeight="1" x14ac:dyDescent="0.35">
      <c r="C80" s="13" t="s">
        <v>123</v>
      </c>
      <c r="D80" s="15" t="s">
        <v>12</v>
      </c>
      <c r="E80" s="15" t="s">
        <v>5</v>
      </c>
      <c r="F80" s="16" t="s">
        <v>30</v>
      </c>
      <c r="G80" s="15" t="s">
        <v>16</v>
      </c>
      <c r="H80" s="15" t="s">
        <v>35</v>
      </c>
      <c r="I80" s="15" t="s">
        <v>24</v>
      </c>
    </row>
    <row r="81" spans="3:9" ht="21" customHeight="1" x14ac:dyDescent="0.35">
      <c r="C81" s="13" t="s">
        <v>124</v>
      </c>
      <c r="D81" s="15" t="s">
        <v>10</v>
      </c>
      <c r="E81" s="15" t="s">
        <v>5</v>
      </c>
      <c r="F81" s="16" t="s">
        <v>31</v>
      </c>
      <c r="G81" s="15" t="s">
        <v>17</v>
      </c>
      <c r="H81" s="15" t="s">
        <v>34</v>
      </c>
      <c r="I81" s="15" t="s">
        <v>23</v>
      </c>
    </row>
    <row r="82" spans="3:9" ht="21" customHeight="1" x14ac:dyDescent="0.35">
      <c r="C82" s="13" t="s">
        <v>125</v>
      </c>
      <c r="D82" s="15" t="s">
        <v>10</v>
      </c>
      <c r="E82" s="15" t="s">
        <v>5</v>
      </c>
      <c r="F82" s="16" t="s">
        <v>31</v>
      </c>
      <c r="G82" s="15" t="s">
        <v>17</v>
      </c>
      <c r="H82" s="15" t="s">
        <v>37</v>
      </c>
      <c r="I82" s="15" t="s">
        <v>25</v>
      </c>
    </row>
    <row r="83" spans="3:9" ht="21" customHeight="1" x14ac:dyDescent="0.35">
      <c r="C83" s="13" t="s">
        <v>126</v>
      </c>
      <c r="D83" s="15" t="s">
        <v>8</v>
      </c>
      <c r="E83" s="15" t="s">
        <v>5</v>
      </c>
      <c r="F83" s="16" t="s">
        <v>27</v>
      </c>
      <c r="G83" s="15" t="s">
        <v>19</v>
      </c>
      <c r="H83" s="15" t="s">
        <v>36</v>
      </c>
      <c r="I83" s="15" t="s">
        <v>24</v>
      </c>
    </row>
    <row r="84" spans="3:9" ht="21" customHeight="1" x14ac:dyDescent="0.35">
      <c r="C84" s="13" t="s">
        <v>127</v>
      </c>
      <c r="D84" s="15" t="s">
        <v>7</v>
      </c>
      <c r="E84" s="15" t="s">
        <v>5</v>
      </c>
      <c r="F84" s="16" t="s">
        <v>30</v>
      </c>
      <c r="G84" s="15" t="s">
        <v>17</v>
      </c>
      <c r="H84" s="15" t="s">
        <v>37</v>
      </c>
      <c r="I84" s="15" t="s">
        <v>24</v>
      </c>
    </row>
    <row r="85" spans="3:9" ht="21" customHeight="1" x14ac:dyDescent="0.35">
      <c r="C85" s="13" t="s">
        <v>128</v>
      </c>
      <c r="D85" s="15" t="s">
        <v>10</v>
      </c>
      <c r="E85" s="15" t="s">
        <v>5</v>
      </c>
      <c r="F85" s="15" t="s">
        <v>30</v>
      </c>
      <c r="G85" s="15" t="s">
        <v>16</v>
      </c>
      <c r="H85" s="15" t="s">
        <v>37</v>
      </c>
      <c r="I85" s="15" t="s">
        <v>23</v>
      </c>
    </row>
    <row r="86" spans="3:9" ht="21" customHeight="1" x14ac:dyDescent="0.35">
      <c r="C86" s="13" t="s">
        <v>129</v>
      </c>
      <c r="D86" s="15" t="s">
        <v>12</v>
      </c>
      <c r="E86" s="15" t="s">
        <v>4</v>
      </c>
      <c r="F86" s="16" t="s">
        <v>31</v>
      </c>
      <c r="G86" s="15" t="s">
        <v>16</v>
      </c>
      <c r="H86" s="15" t="s">
        <v>35</v>
      </c>
      <c r="I86" s="15" t="s">
        <v>23</v>
      </c>
    </row>
    <row r="87" spans="3:9" ht="21" customHeight="1" x14ac:dyDescent="0.35">
      <c r="C87" s="13" t="s">
        <v>130</v>
      </c>
      <c r="D87" s="15" t="s">
        <v>8</v>
      </c>
      <c r="E87" s="15" t="s">
        <v>5</v>
      </c>
      <c r="F87" s="15" t="s">
        <v>28</v>
      </c>
      <c r="G87" s="15" t="s">
        <v>17</v>
      </c>
      <c r="H87" s="15" t="s">
        <v>34</v>
      </c>
      <c r="I87" s="15" t="s">
        <v>24</v>
      </c>
    </row>
    <row r="88" spans="3:9" ht="21" customHeight="1" x14ac:dyDescent="0.35">
      <c r="C88" s="13" t="s">
        <v>131</v>
      </c>
      <c r="D88" s="15" t="s">
        <v>9</v>
      </c>
      <c r="E88" s="15" t="s">
        <v>4</v>
      </c>
      <c r="F88" s="16" t="s">
        <v>30</v>
      </c>
      <c r="G88" s="15" t="s">
        <v>17</v>
      </c>
      <c r="H88" s="15" t="s">
        <v>37</v>
      </c>
      <c r="I88" s="15" t="s">
        <v>26</v>
      </c>
    </row>
    <row r="89" spans="3:9" ht="21" customHeight="1" x14ac:dyDescent="0.35">
      <c r="C89" s="13" t="s">
        <v>132</v>
      </c>
      <c r="D89" s="15" t="s">
        <v>9</v>
      </c>
      <c r="E89" s="15" t="s">
        <v>4</v>
      </c>
      <c r="F89" s="16" t="s">
        <v>31</v>
      </c>
      <c r="G89" s="15" t="s">
        <v>19</v>
      </c>
      <c r="H89" s="15" t="s">
        <v>37</v>
      </c>
      <c r="I89" s="15" t="s">
        <v>23</v>
      </c>
    </row>
    <row r="90" spans="3:9" ht="21" customHeight="1" x14ac:dyDescent="0.35">
      <c r="C90" s="13" t="s">
        <v>133</v>
      </c>
      <c r="D90" s="15" t="s">
        <v>10</v>
      </c>
      <c r="E90" s="15" t="s">
        <v>5</v>
      </c>
      <c r="F90" s="16" t="s">
        <v>30</v>
      </c>
      <c r="G90" s="15" t="s">
        <v>19</v>
      </c>
      <c r="H90" s="15" t="s">
        <v>35</v>
      </c>
      <c r="I90" s="15" t="s">
        <v>24</v>
      </c>
    </row>
    <row r="91" spans="3:9" ht="21" customHeight="1" x14ac:dyDescent="0.35">
      <c r="C91" s="13" t="s">
        <v>134</v>
      </c>
      <c r="D91" s="15" t="s">
        <v>8</v>
      </c>
      <c r="E91" s="15" t="s">
        <v>5</v>
      </c>
      <c r="F91" s="16" t="s">
        <v>27</v>
      </c>
      <c r="G91" s="15" t="s">
        <v>19</v>
      </c>
      <c r="H91" s="15" t="s">
        <v>36</v>
      </c>
      <c r="I91" s="15" t="s">
        <v>25</v>
      </c>
    </row>
    <row r="92" spans="3:9" ht="21" customHeight="1" x14ac:dyDescent="0.35">
      <c r="C92" s="13" t="s">
        <v>135</v>
      </c>
      <c r="D92" s="15" t="s">
        <v>10</v>
      </c>
      <c r="E92" s="15" t="s">
        <v>4</v>
      </c>
      <c r="F92" s="16" t="s">
        <v>28</v>
      </c>
      <c r="G92" s="15" t="s">
        <v>17</v>
      </c>
      <c r="H92" s="15" t="s">
        <v>34</v>
      </c>
      <c r="I92" s="15" t="s">
        <v>23</v>
      </c>
    </row>
    <row r="93" spans="3:9" ht="21" customHeight="1" x14ac:dyDescent="0.35">
      <c r="C93" s="13" t="s">
        <v>136</v>
      </c>
      <c r="D93" s="15" t="s">
        <v>11</v>
      </c>
      <c r="E93" s="15" t="s">
        <v>5</v>
      </c>
      <c r="F93" s="16" t="s">
        <v>29</v>
      </c>
      <c r="G93" s="15" t="s">
        <v>20</v>
      </c>
      <c r="H93" s="15" t="s">
        <v>34</v>
      </c>
      <c r="I93" s="15" t="s">
        <v>24</v>
      </c>
    </row>
    <row r="94" spans="3:9" ht="21" customHeight="1" x14ac:dyDescent="0.35">
      <c r="C94" s="13" t="s">
        <v>137</v>
      </c>
      <c r="D94" s="15" t="s">
        <v>9</v>
      </c>
      <c r="E94" s="15" t="s">
        <v>5</v>
      </c>
      <c r="F94" s="15" t="s">
        <v>27</v>
      </c>
      <c r="G94" s="15" t="s">
        <v>17</v>
      </c>
      <c r="H94" s="15" t="s">
        <v>37</v>
      </c>
      <c r="I94" s="15" t="s">
        <v>26</v>
      </c>
    </row>
    <row r="95" spans="3:9" ht="21" customHeight="1" x14ac:dyDescent="0.35">
      <c r="C95" s="13" t="s">
        <v>138</v>
      </c>
      <c r="D95" s="15" t="s">
        <v>8</v>
      </c>
      <c r="E95" s="15" t="s">
        <v>4</v>
      </c>
      <c r="F95" s="16" t="s">
        <v>27</v>
      </c>
      <c r="G95" s="15" t="s">
        <v>17</v>
      </c>
      <c r="H95" s="15" t="s">
        <v>38</v>
      </c>
      <c r="I95" s="15" t="s">
        <v>25</v>
      </c>
    </row>
    <row r="96" spans="3:9" ht="21" customHeight="1" x14ac:dyDescent="0.35">
      <c r="C96" s="13" t="s">
        <v>139</v>
      </c>
      <c r="D96" s="15" t="s">
        <v>10</v>
      </c>
      <c r="E96" s="15" t="s">
        <v>5</v>
      </c>
      <c r="F96" s="15" t="s">
        <v>28</v>
      </c>
      <c r="G96" s="15" t="s">
        <v>17</v>
      </c>
      <c r="H96" s="15" t="s">
        <v>36</v>
      </c>
      <c r="I96" s="15" t="s">
        <v>25</v>
      </c>
    </row>
    <row r="97" spans="3:9" ht="21" customHeight="1" x14ac:dyDescent="0.35">
      <c r="C97" s="13" t="s">
        <v>140</v>
      </c>
      <c r="D97" s="15" t="s">
        <v>9</v>
      </c>
      <c r="E97" s="15" t="s">
        <v>4</v>
      </c>
      <c r="F97" s="16" t="s">
        <v>31</v>
      </c>
      <c r="G97" s="15" t="s">
        <v>16</v>
      </c>
      <c r="H97" s="15" t="s">
        <v>37</v>
      </c>
      <c r="I97" s="15" t="s">
        <v>23</v>
      </c>
    </row>
    <row r="98" spans="3:9" ht="21" customHeight="1" x14ac:dyDescent="0.35">
      <c r="C98" s="13" t="s">
        <v>141</v>
      </c>
      <c r="D98" s="15" t="s">
        <v>11</v>
      </c>
      <c r="E98" s="15" t="s">
        <v>5</v>
      </c>
      <c r="F98" s="15" t="s">
        <v>30</v>
      </c>
      <c r="G98" s="15" t="s">
        <v>16</v>
      </c>
      <c r="H98" s="15" t="s">
        <v>38</v>
      </c>
      <c r="I98" s="15" t="s">
        <v>26</v>
      </c>
    </row>
    <row r="99" spans="3:9" ht="21" customHeight="1" x14ac:dyDescent="0.35">
      <c r="C99" s="13" t="s">
        <v>142</v>
      </c>
      <c r="D99" s="15" t="s">
        <v>7</v>
      </c>
      <c r="E99" s="15" t="s">
        <v>5</v>
      </c>
      <c r="F99" s="16" t="s">
        <v>30</v>
      </c>
      <c r="G99" s="15" t="s">
        <v>17</v>
      </c>
      <c r="H99" s="15" t="s">
        <v>39</v>
      </c>
      <c r="I99" s="15" t="s">
        <v>26</v>
      </c>
    </row>
    <row r="100" spans="3:9" ht="21" customHeight="1" x14ac:dyDescent="0.35">
      <c r="C100" s="13" t="s">
        <v>143</v>
      </c>
      <c r="D100" s="15" t="s">
        <v>8</v>
      </c>
      <c r="E100" s="15" t="s">
        <v>5</v>
      </c>
      <c r="F100" s="16" t="s">
        <v>28</v>
      </c>
      <c r="G100" s="15" t="s">
        <v>19</v>
      </c>
      <c r="H100" s="15" t="s">
        <v>36</v>
      </c>
      <c r="I100" s="15" t="s">
        <v>26</v>
      </c>
    </row>
    <row r="101" spans="3:9" ht="21" customHeight="1" x14ac:dyDescent="0.35">
      <c r="C101" s="13" t="s">
        <v>144</v>
      </c>
      <c r="D101" s="15" t="s">
        <v>10</v>
      </c>
      <c r="E101" s="15" t="s">
        <v>5</v>
      </c>
      <c r="F101" s="16" t="s">
        <v>28</v>
      </c>
      <c r="G101" s="15" t="s">
        <v>17</v>
      </c>
      <c r="H101" s="15" t="s">
        <v>36</v>
      </c>
      <c r="I101" s="15" t="s">
        <v>24</v>
      </c>
    </row>
    <row r="102" spans="3:9" ht="21" customHeight="1" x14ac:dyDescent="0.35">
      <c r="C102" s="13" t="s">
        <v>145</v>
      </c>
      <c r="D102" s="15" t="s">
        <v>9</v>
      </c>
      <c r="E102" s="15" t="s">
        <v>5</v>
      </c>
      <c r="F102" s="16" t="s">
        <v>28</v>
      </c>
      <c r="G102" s="15" t="s">
        <v>19</v>
      </c>
      <c r="H102" s="15" t="s">
        <v>39</v>
      </c>
      <c r="I102" s="15" t="s">
        <v>23</v>
      </c>
    </row>
    <row r="103" spans="3:9" ht="21" customHeight="1" x14ac:dyDescent="0.35">
      <c r="C103" s="13" t="s">
        <v>146</v>
      </c>
      <c r="D103" s="15" t="s">
        <v>8</v>
      </c>
      <c r="E103" s="15" t="s">
        <v>5</v>
      </c>
      <c r="F103" s="15" t="s">
        <v>27</v>
      </c>
      <c r="G103" s="15" t="s">
        <v>17</v>
      </c>
      <c r="H103" s="15" t="s">
        <v>35</v>
      </c>
      <c r="I103" s="15" t="s">
        <v>26</v>
      </c>
    </row>
    <row r="104" spans="3:9" ht="21" customHeight="1" x14ac:dyDescent="0.35">
      <c r="C104" s="13" t="s">
        <v>147</v>
      </c>
      <c r="D104" s="15" t="s">
        <v>9</v>
      </c>
      <c r="E104" s="15" t="s">
        <v>5</v>
      </c>
      <c r="F104" s="15" t="s">
        <v>28</v>
      </c>
      <c r="G104" s="15" t="s">
        <v>17</v>
      </c>
      <c r="H104" s="15" t="s">
        <v>38</v>
      </c>
      <c r="I104" s="15" t="s">
        <v>24</v>
      </c>
    </row>
    <row r="105" spans="3:9" ht="21" customHeight="1" x14ac:dyDescent="0.35">
      <c r="C105" s="13" t="s">
        <v>6</v>
      </c>
      <c r="D105" s="14"/>
      <c r="E105" s="14"/>
      <c r="F105" s="14"/>
      <c r="G105" s="14"/>
      <c r="H105" s="15"/>
      <c r="I105" s="15">
        <f>SUBTOTAL(103,FocusGroupResults[Priority Fix])</f>
        <v>100</v>
      </c>
    </row>
  </sheetData>
  <hyperlinks>
    <hyperlink ref="I2" location="Menu!A1" tooltip="Click to view Menu" display="Return to Menu"/>
  </hyperlinks>
  <pageMargins left="0.7" right="0.7" top="0.75" bottom="0.75" header="0.3" footer="0.3"/>
  <pageSetup orientation="portrait" horizontalDpi="200" verticalDpi="20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I43"/>
  <sheetViews>
    <sheetView showGridLines="0" workbookViewId="0"/>
  </sheetViews>
  <sheetFormatPr defaultRowHeight="14.5" x14ac:dyDescent="0.35"/>
  <cols>
    <col min="1" max="1" width="17.7265625" style="3" customWidth="1"/>
    <col min="2" max="2" width="15.453125" customWidth="1"/>
    <col min="3" max="5" width="15" customWidth="1"/>
    <col min="6" max="6" width="17.81640625" customWidth="1"/>
    <col min="7" max="7" width="15" customWidth="1"/>
    <col min="8" max="8" width="16.26953125" customWidth="1"/>
    <col min="9" max="9" width="16" customWidth="1"/>
    <col min="10" max="10" width="34.26953125" customWidth="1"/>
  </cols>
  <sheetData>
    <row r="1" spans="2:9" s="3" customFormat="1" ht="21" customHeight="1" x14ac:dyDescent="0.35"/>
    <row r="2" spans="2:9" s="3" customFormat="1" ht="33.75" customHeight="1" x14ac:dyDescent="0.35">
      <c r="B2" s="9" t="s">
        <v>148</v>
      </c>
      <c r="H2" s="49" t="s">
        <v>1</v>
      </c>
    </row>
    <row r="3" spans="2:9" x14ac:dyDescent="0.35">
      <c r="B3" s="3"/>
      <c r="C3" s="3"/>
      <c r="D3" s="3"/>
      <c r="E3" s="50"/>
      <c r="F3" s="50"/>
      <c r="G3" s="50"/>
      <c r="H3" s="50"/>
      <c r="I3" s="3"/>
    </row>
    <row r="4" spans="2:9" s="3" customFormat="1" ht="35.25" customHeight="1" x14ac:dyDescent="0.35">
      <c r="C4" s="17" t="s">
        <v>149</v>
      </c>
      <c r="D4" s="55"/>
      <c r="E4" s="55"/>
      <c r="F4" s="55"/>
      <c r="G4" s="55"/>
      <c r="H4" s="55"/>
    </row>
    <row r="5" spans="2:9" ht="7.5" customHeight="1" x14ac:dyDescent="0.35">
      <c r="B5" s="3"/>
      <c r="C5" s="3"/>
      <c r="D5" s="3"/>
      <c r="E5" s="3"/>
      <c r="F5" s="3"/>
      <c r="G5" s="3"/>
      <c r="H5" s="3"/>
      <c r="I5" s="3"/>
    </row>
    <row r="6" spans="2:9" ht="37.5" customHeight="1" x14ac:dyDescent="0.35">
      <c r="B6" s="27" t="s">
        <v>150</v>
      </c>
      <c r="C6" s="28" t="s">
        <v>151</v>
      </c>
      <c r="D6" s="28" t="s">
        <v>152</v>
      </c>
      <c r="E6" s="28" t="s">
        <v>153</v>
      </c>
      <c r="F6" s="29" t="s">
        <v>154</v>
      </c>
      <c r="G6" s="28" t="s">
        <v>155</v>
      </c>
      <c r="H6" s="30" t="s">
        <v>156</v>
      </c>
      <c r="I6" s="3"/>
    </row>
    <row r="7" spans="2:9" ht="21" customHeight="1" x14ac:dyDescent="0.35">
      <c r="B7" s="18">
        <v>40237</v>
      </c>
      <c r="C7" s="19">
        <v>59085</v>
      </c>
      <c r="D7" s="19">
        <v>8174</v>
      </c>
      <c r="E7" s="20">
        <v>76761</v>
      </c>
      <c r="F7" s="20">
        <f>SUM(HistoricalCosts[[#This Row],[Materials]:[Assembly]])</f>
        <v>144020</v>
      </c>
      <c r="G7" s="20">
        <v>48592</v>
      </c>
      <c r="H7" s="20">
        <f>SUM(HistoricalCosts[[#This Row],[Production Total]:[Shipping]])</f>
        <v>192612</v>
      </c>
      <c r="I7" s="3"/>
    </row>
    <row r="8" spans="2:9" ht="21" customHeight="1" x14ac:dyDescent="0.35">
      <c r="B8" s="18">
        <v>40329</v>
      </c>
      <c r="C8" s="19">
        <v>58716</v>
      </c>
      <c r="D8" s="19">
        <v>8728</v>
      </c>
      <c r="E8" s="20">
        <v>79737</v>
      </c>
      <c r="F8" s="20">
        <f>SUM(HistoricalCosts[[#This Row],[Materials]:[Assembly]])</f>
        <v>147181</v>
      </c>
      <c r="G8" s="20">
        <v>32765</v>
      </c>
      <c r="H8" s="20">
        <f>SUM(HistoricalCosts[[#This Row],[Production Total]:[Shipping]])</f>
        <v>179946</v>
      </c>
      <c r="I8" s="3"/>
    </row>
    <row r="9" spans="2:9" ht="21" customHeight="1" x14ac:dyDescent="0.35">
      <c r="B9" s="18">
        <v>40268</v>
      </c>
      <c r="C9" s="19">
        <v>55524</v>
      </c>
      <c r="D9" s="19">
        <v>8634</v>
      </c>
      <c r="E9" s="20">
        <v>78607</v>
      </c>
      <c r="F9" s="20">
        <f>SUM(HistoricalCosts[[#This Row],[Materials]:[Assembly]])</f>
        <v>142765</v>
      </c>
      <c r="G9" s="20">
        <v>45987</v>
      </c>
      <c r="H9" s="20">
        <f>SUM(HistoricalCosts[[#This Row],[Production Total]:[Shipping]])</f>
        <v>188752</v>
      </c>
      <c r="I9" s="3"/>
    </row>
    <row r="10" spans="2:9" ht="21" customHeight="1" x14ac:dyDescent="0.35">
      <c r="B10" s="18">
        <v>40298</v>
      </c>
      <c r="C10" s="19">
        <v>51987</v>
      </c>
      <c r="D10" s="19">
        <v>8048</v>
      </c>
      <c r="E10" s="20">
        <v>70451</v>
      </c>
      <c r="F10" s="20">
        <f>SUM(HistoricalCosts[[#This Row],[Materials]:[Assembly]])</f>
        <v>130486</v>
      </c>
      <c r="G10" s="20">
        <v>38543</v>
      </c>
      <c r="H10" s="20">
        <f>SUM(HistoricalCosts[[#This Row],[Production Total]:[Shipping]])</f>
        <v>169029</v>
      </c>
      <c r="I10" s="3"/>
    </row>
    <row r="11" spans="2:9" ht="21" customHeight="1" x14ac:dyDescent="0.35">
      <c r="B11" s="18">
        <v>40390</v>
      </c>
      <c r="C11" s="19">
        <v>51776</v>
      </c>
      <c r="D11" s="19">
        <v>8598</v>
      </c>
      <c r="E11" s="20">
        <v>74014</v>
      </c>
      <c r="F11" s="20">
        <f>SUM(HistoricalCosts[[#This Row],[Materials]:[Assembly]])</f>
        <v>134388</v>
      </c>
      <c r="G11" s="20">
        <v>22178</v>
      </c>
      <c r="H11" s="20">
        <f>SUM(HistoricalCosts[[#This Row],[Production Total]:[Shipping]])</f>
        <v>156566</v>
      </c>
      <c r="I11" s="3"/>
    </row>
    <row r="12" spans="2:9" ht="21" customHeight="1" x14ac:dyDescent="0.35">
      <c r="B12" s="18">
        <v>40209</v>
      </c>
      <c r="C12" s="19">
        <v>51365</v>
      </c>
      <c r="D12" s="19">
        <v>8808</v>
      </c>
      <c r="E12" s="20">
        <v>77195</v>
      </c>
      <c r="F12" s="20">
        <f>SUM(HistoricalCosts[[#This Row],[Materials]:[Assembly]])</f>
        <v>137368</v>
      </c>
      <c r="G12" s="20">
        <v>52985</v>
      </c>
      <c r="H12" s="20">
        <f>SUM(HistoricalCosts[[#This Row],[Production Total]:[Shipping]])</f>
        <v>190353</v>
      </c>
      <c r="I12" s="3"/>
    </row>
    <row r="13" spans="2:9" ht="21" customHeight="1" x14ac:dyDescent="0.35">
      <c r="B13" s="18">
        <v>40359</v>
      </c>
      <c r="C13" s="19">
        <v>51091</v>
      </c>
      <c r="D13" s="19">
        <v>8934</v>
      </c>
      <c r="E13" s="20">
        <v>76130</v>
      </c>
      <c r="F13" s="20">
        <f>SUM(HistoricalCosts[[#This Row],[Materials]:[Assembly]])</f>
        <v>136155</v>
      </c>
      <c r="G13" s="20">
        <v>28765</v>
      </c>
      <c r="H13" s="20">
        <f>SUM(HistoricalCosts[[#This Row],[Production Total]:[Shipping]])</f>
        <v>164920</v>
      </c>
      <c r="I13" s="7"/>
    </row>
    <row r="14" spans="2:9" ht="21" customHeight="1" x14ac:dyDescent="0.35">
      <c r="B14" s="18">
        <v>40147</v>
      </c>
      <c r="C14" s="19">
        <v>31879</v>
      </c>
      <c r="D14" s="19">
        <v>8240</v>
      </c>
      <c r="E14" s="20">
        <v>90938</v>
      </c>
      <c r="F14" s="20">
        <f>SUM(HistoricalCosts[[#This Row],[Materials]:[Assembly]])</f>
        <v>131057</v>
      </c>
      <c r="G14" s="20">
        <v>17739</v>
      </c>
      <c r="H14" s="20">
        <f>SUM(HistoricalCosts[[#This Row],[Production Total]:[Shipping]])</f>
        <v>148796</v>
      </c>
      <c r="I14" s="3"/>
    </row>
    <row r="15" spans="2:9" ht="21" customHeight="1" x14ac:dyDescent="0.35">
      <c r="B15" s="18">
        <v>39964</v>
      </c>
      <c r="C15" s="19">
        <v>31676</v>
      </c>
      <c r="D15" s="19">
        <v>8948</v>
      </c>
      <c r="E15" s="20">
        <v>94245</v>
      </c>
      <c r="F15" s="20">
        <f>SUM(HistoricalCosts[[#This Row],[Materials]:[Assembly]])</f>
        <v>134869</v>
      </c>
      <c r="G15" s="20">
        <v>23228</v>
      </c>
      <c r="H15" s="20">
        <f>SUM(HistoricalCosts[[#This Row],[Production Total]:[Shipping]])</f>
        <v>158097</v>
      </c>
      <c r="I15" s="3"/>
    </row>
    <row r="16" spans="2:9" ht="21" customHeight="1" x14ac:dyDescent="0.35">
      <c r="B16" s="18">
        <v>39872</v>
      </c>
      <c r="C16" s="19">
        <v>31595</v>
      </c>
      <c r="D16" s="19">
        <v>8489</v>
      </c>
      <c r="E16" s="20">
        <v>81864</v>
      </c>
      <c r="F16" s="20">
        <f>SUM(HistoricalCosts[[#This Row],[Materials]:[Assembly]])</f>
        <v>121948</v>
      </c>
      <c r="G16" s="20">
        <v>22570</v>
      </c>
      <c r="H16" s="20">
        <f>SUM(HistoricalCosts[[#This Row],[Production Total]:[Shipping]])</f>
        <v>144518</v>
      </c>
      <c r="I16" s="3"/>
    </row>
    <row r="17" spans="2:8" ht="21" customHeight="1" x14ac:dyDescent="0.35">
      <c r="B17" s="18">
        <v>39994</v>
      </c>
      <c r="C17" s="19">
        <v>31310</v>
      </c>
      <c r="D17" s="19">
        <v>8607</v>
      </c>
      <c r="E17" s="20">
        <v>87495</v>
      </c>
      <c r="F17" s="20">
        <f>SUM(HistoricalCosts[[#This Row],[Materials]:[Assembly]])</f>
        <v>127412</v>
      </c>
      <c r="G17" s="20">
        <v>22313</v>
      </c>
      <c r="H17" s="20">
        <f>SUM(HistoricalCosts[[#This Row],[Production Total]:[Shipping]])</f>
        <v>149725</v>
      </c>
    </row>
    <row r="18" spans="2:8" ht="21" customHeight="1" x14ac:dyDescent="0.35">
      <c r="B18" s="18">
        <v>40117</v>
      </c>
      <c r="C18" s="19">
        <v>31009</v>
      </c>
      <c r="D18" s="19">
        <v>8013</v>
      </c>
      <c r="E18" s="20">
        <v>99366</v>
      </c>
      <c r="F18" s="20">
        <f>SUM(HistoricalCosts[[#This Row],[Materials]:[Assembly]])</f>
        <v>138388</v>
      </c>
      <c r="G18" s="20">
        <v>18654</v>
      </c>
      <c r="H18" s="20">
        <f>SUM(HistoricalCosts[[#This Row],[Production Total]:[Shipping]])</f>
        <v>157042</v>
      </c>
    </row>
    <row r="19" spans="2:8" ht="21" customHeight="1" x14ac:dyDescent="0.35">
      <c r="B19" s="18">
        <v>39903</v>
      </c>
      <c r="C19" s="19">
        <v>30948</v>
      </c>
      <c r="D19" s="19">
        <v>8194</v>
      </c>
      <c r="E19" s="20">
        <v>83246</v>
      </c>
      <c r="F19" s="20">
        <f>SUM(HistoricalCosts[[#This Row],[Materials]:[Assembly]])</f>
        <v>122388</v>
      </c>
      <c r="G19" s="20">
        <v>26079</v>
      </c>
      <c r="H19" s="20">
        <f>SUM(HistoricalCosts[[#This Row],[Production Total]:[Shipping]])</f>
        <v>148467</v>
      </c>
    </row>
    <row r="20" spans="2:8" ht="21" customHeight="1" x14ac:dyDescent="0.35">
      <c r="B20" s="18">
        <v>39844</v>
      </c>
      <c r="C20" s="19">
        <v>30614</v>
      </c>
      <c r="D20" s="19">
        <v>8090</v>
      </c>
      <c r="E20" s="20">
        <v>95859</v>
      </c>
      <c r="F20" s="20">
        <f>SUM(HistoricalCosts[[#This Row],[Materials]:[Assembly]])</f>
        <v>134563</v>
      </c>
      <c r="G20" s="20">
        <v>28816</v>
      </c>
      <c r="H20" s="20">
        <f>SUM(HistoricalCosts[[#This Row],[Production Total]:[Shipping]])</f>
        <v>163379</v>
      </c>
    </row>
    <row r="21" spans="2:8" ht="21" customHeight="1" x14ac:dyDescent="0.35">
      <c r="B21" s="18">
        <v>40086</v>
      </c>
      <c r="C21" s="19">
        <v>29799</v>
      </c>
      <c r="D21" s="19">
        <v>8730</v>
      </c>
      <c r="E21" s="20">
        <v>95105</v>
      </c>
      <c r="F21" s="20">
        <f>SUM(HistoricalCosts[[#This Row],[Materials]:[Assembly]])</f>
        <v>133634</v>
      </c>
      <c r="G21" s="20">
        <v>19569</v>
      </c>
      <c r="H21" s="20">
        <f>SUM(HistoricalCosts[[#This Row],[Production Total]:[Shipping]])</f>
        <v>153203</v>
      </c>
    </row>
    <row r="22" spans="2:8" ht="21" customHeight="1" x14ac:dyDescent="0.35">
      <c r="B22" s="18">
        <v>40663</v>
      </c>
      <c r="C22" s="19">
        <v>29583</v>
      </c>
      <c r="D22" s="19">
        <v>8937</v>
      </c>
      <c r="E22" s="20">
        <v>70359</v>
      </c>
      <c r="F22" s="20">
        <f>SUM(HistoricalCosts[[#This Row],[Materials]:[Assembly]])</f>
        <v>108879</v>
      </c>
      <c r="G22" s="20">
        <v>12292</v>
      </c>
      <c r="H22" s="20">
        <f>SUM(HistoricalCosts[[#This Row],[Production Total]:[Shipping]])</f>
        <v>121171</v>
      </c>
    </row>
    <row r="23" spans="2:8" ht="21" customHeight="1" x14ac:dyDescent="0.35">
      <c r="B23" s="18">
        <v>39933</v>
      </c>
      <c r="C23" s="19">
        <v>29287</v>
      </c>
      <c r="D23" s="19">
        <v>8326</v>
      </c>
      <c r="E23" s="20">
        <v>80645</v>
      </c>
      <c r="F23" s="20">
        <f>SUM(HistoricalCosts[[#This Row],[Materials]:[Assembly]])</f>
        <v>118258</v>
      </c>
      <c r="G23" s="20">
        <v>24597</v>
      </c>
      <c r="H23" s="20">
        <f>SUM(HistoricalCosts[[#This Row],[Production Total]:[Shipping]])</f>
        <v>142855</v>
      </c>
    </row>
    <row r="24" spans="2:8" ht="21" customHeight="1" x14ac:dyDescent="0.35">
      <c r="B24" s="18">
        <v>40056</v>
      </c>
      <c r="C24" s="19">
        <v>29237</v>
      </c>
      <c r="D24" s="19">
        <v>8392</v>
      </c>
      <c r="E24" s="20">
        <v>85483</v>
      </c>
      <c r="F24" s="20">
        <f>SUM(HistoricalCosts[[#This Row],[Materials]:[Assembly]])</f>
        <v>123112</v>
      </c>
      <c r="G24" s="20">
        <v>20484</v>
      </c>
      <c r="H24" s="20">
        <f>SUM(HistoricalCosts[[#This Row],[Production Total]:[Shipping]])</f>
        <v>143596</v>
      </c>
    </row>
    <row r="25" spans="2:8" ht="21" customHeight="1" x14ac:dyDescent="0.35">
      <c r="B25" s="18">
        <v>40025</v>
      </c>
      <c r="C25" s="19">
        <v>29228</v>
      </c>
      <c r="D25" s="19">
        <v>8527</v>
      </c>
      <c r="E25" s="20">
        <v>84604</v>
      </c>
      <c r="F25" s="20">
        <f>SUM(HistoricalCosts[[#This Row],[Materials]:[Assembly]])</f>
        <v>122359</v>
      </c>
      <c r="G25" s="20">
        <v>21398</v>
      </c>
      <c r="H25" s="20">
        <f>SUM(HistoricalCosts[[#This Row],[Production Total]:[Shipping]])</f>
        <v>143757</v>
      </c>
    </row>
    <row r="26" spans="2:8" ht="21" customHeight="1" x14ac:dyDescent="0.35">
      <c r="B26" s="18">
        <v>40816</v>
      </c>
      <c r="C26" s="19">
        <v>29226</v>
      </c>
      <c r="D26" s="19">
        <v>8240</v>
      </c>
      <c r="E26" s="20">
        <v>76633</v>
      </c>
      <c r="F26" s="20">
        <f>SUM(HistoricalCosts[[#This Row],[Materials]:[Assembly]])</f>
        <v>114099</v>
      </c>
      <c r="G26" s="20">
        <v>14998</v>
      </c>
      <c r="H26" s="20">
        <f>SUM(HistoricalCosts[[#This Row],[Production Total]:[Shipping]])</f>
        <v>129097</v>
      </c>
    </row>
    <row r="27" spans="2:8" ht="21" customHeight="1" x14ac:dyDescent="0.35">
      <c r="B27" s="18">
        <v>40451</v>
      </c>
      <c r="C27" s="19">
        <v>29206</v>
      </c>
      <c r="D27" s="19">
        <v>8707</v>
      </c>
      <c r="E27" s="20">
        <v>70486</v>
      </c>
      <c r="F27" s="20">
        <f>SUM(HistoricalCosts[[#This Row],[Materials]:[Assembly]])</f>
        <v>108399</v>
      </c>
      <c r="G27" s="20">
        <v>16987</v>
      </c>
      <c r="H27" s="20">
        <f>SUM(HistoricalCosts[[#This Row],[Production Total]:[Shipping]])</f>
        <v>125386</v>
      </c>
    </row>
    <row r="28" spans="2:8" ht="21" customHeight="1" x14ac:dyDescent="0.35">
      <c r="B28" s="18">
        <v>40178</v>
      </c>
      <c r="C28" s="19">
        <v>28962</v>
      </c>
      <c r="D28" s="19">
        <v>8303</v>
      </c>
      <c r="E28" s="20">
        <v>90819</v>
      </c>
      <c r="F28" s="20">
        <f>SUM(HistoricalCosts[[#This Row],[Materials]:[Assembly]])</f>
        <v>128084</v>
      </c>
      <c r="G28" s="20">
        <v>16824</v>
      </c>
      <c r="H28" s="20">
        <f>SUM(HistoricalCosts[[#This Row],[Production Total]:[Shipping]])</f>
        <v>144908</v>
      </c>
    </row>
    <row r="29" spans="2:8" ht="21" customHeight="1" x14ac:dyDescent="0.35">
      <c r="B29" s="18">
        <v>40694</v>
      </c>
      <c r="C29" s="19">
        <v>28011</v>
      </c>
      <c r="D29" s="19">
        <v>8118</v>
      </c>
      <c r="E29" s="20">
        <v>78192</v>
      </c>
      <c r="F29" s="20">
        <f>SUM(HistoricalCosts[[#This Row],[Materials]:[Assembly]])</f>
        <v>114321</v>
      </c>
      <c r="G29" s="20">
        <v>14969</v>
      </c>
      <c r="H29" s="20">
        <f>SUM(HistoricalCosts[[#This Row],[Production Total]:[Shipping]])</f>
        <v>129290</v>
      </c>
    </row>
    <row r="30" spans="2:8" ht="21" customHeight="1" x14ac:dyDescent="0.35">
      <c r="B30" s="18">
        <v>40574</v>
      </c>
      <c r="C30" s="19">
        <v>27395</v>
      </c>
      <c r="D30" s="19">
        <v>8013</v>
      </c>
      <c r="E30" s="20">
        <v>78218</v>
      </c>
      <c r="F30" s="20">
        <f>SUM(HistoricalCosts[[#This Row],[Materials]:[Assembly]])</f>
        <v>113626</v>
      </c>
      <c r="G30" s="20">
        <v>13835</v>
      </c>
      <c r="H30" s="20">
        <f>SUM(HistoricalCosts[[#This Row],[Production Total]:[Shipping]])</f>
        <v>127461</v>
      </c>
    </row>
    <row r="31" spans="2:8" ht="21" customHeight="1" x14ac:dyDescent="0.35">
      <c r="B31" s="18">
        <v>40724</v>
      </c>
      <c r="C31" s="19">
        <v>26519</v>
      </c>
      <c r="D31" s="19">
        <v>8927</v>
      </c>
      <c r="E31" s="20">
        <v>70489</v>
      </c>
      <c r="F31" s="20">
        <f>SUM(HistoricalCosts[[#This Row],[Materials]:[Assembly]])</f>
        <v>105935</v>
      </c>
      <c r="G31" s="20">
        <v>13011</v>
      </c>
      <c r="H31" s="20">
        <f>SUM(HistoricalCosts[[#This Row],[Production Total]:[Shipping]])</f>
        <v>118946</v>
      </c>
    </row>
    <row r="32" spans="2:8" ht="21" customHeight="1" x14ac:dyDescent="0.35">
      <c r="B32" s="18">
        <v>40908</v>
      </c>
      <c r="C32" s="19">
        <v>25537</v>
      </c>
      <c r="D32" s="19">
        <v>8689</v>
      </c>
      <c r="E32" s="20">
        <v>70926</v>
      </c>
      <c r="F32" s="20">
        <f>SUM(HistoricalCosts[[#This Row],[Materials]:[Assembly]])</f>
        <v>105152</v>
      </c>
      <c r="G32" s="20">
        <v>12249</v>
      </c>
      <c r="H32" s="20">
        <f>SUM(HistoricalCosts[[#This Row],[Production Total]:[Shipping]])</f>
        <v>117401</v>
      </c>
    </row>
    <row r="33" spans="2:8" ht="21" customHeight="1" x14ac:dyDescent="0.35">
      <c r="B33" s="18">
        <v>40602</v>
      </c>
      <c r="C33" s="19">
        <v>25466</v>
      </c>
      <c r="D33" s="19">
        <v>8245</v>
      </c>
      <c r="E33" s="20">
        <v>71732</v>
      </c>
      <c r="F33" s="20">
        <f>SUM(HistoricalCosts[[#This Row],[Materials]:[Assembly]])</f>
        <v>105443</v>
      </c>
      <c r="G33" s="20">
        <v>13986</v>
      </c>
      <c r="H33" s="20">
        <f>SUM(HistoricalCosts[[#This Row],[Production Total]:[Shipping]])</f>
        <v>119429</v>
      </c>
    </row>
    <row r="34" spans="2:8" ht="21" customHeight="1" x14ac:dyDescent="0.35">
      <c r="B34" s="18">
        <v>40543</v>
      </c>
      <c r="C34" s="19">
        <v>25280</v>
      </c>
      <c r="D34" s="19">
        <v>8130</v>
      </c>
      <c r="E34" s="20">
        <v>71684</v>
      </c>
      <c r="F34" s="20">
        <f>SUM(HistoricalCosts[[#This Row],[Materials]:[Assembly]])</f>
        <v>105094</v>
      </c>
      <c r="G34" s="20">
        <v>12866</v>
      </c>
      <c r="H34" s="20">
        <f>SUM(HistoricalCosts[[#This Row],[Production Total]:[Shipping]])</f>
        <v>117960</v>
      </c>
    </row>
    <row r="35" spans="2:8" ht="21" customHeight="1" x14ac:dyDescent="0.35">
      <c r="B35" s="18">
        <v>40877</v>
      </c>
      <c r="C35" s="19">
        <v>25145</v>
      </c>
      <c r="D35" s="19">
        <v>8713</v>
      </c>
      <c r="E35" s="20">
        <v>73297</v>
      </c>
      <c r="F35" s="20">
        <f>SUM(HistoricalCosts[[#This Row],[Materials]:[Assembly]])</f>
        <v>107155</v>
      </c>
      <c r="G35" s="20">
        <v>13033</v>
      </c>
      <c r="H35" s="20">
        <f>SUM(HistoricalCosts[[#This Row],[Production Total]:[Shipping]])</f>
        <v>120188</v>
      </c>
    </row>
    <row r="36" spans="2:8" ht="21" customHeight="1" x14ac:dyDescent="0.35">
      <c r="B36" s="18">
        <v>40512</v>
      </c>
      <c r="C36" s="19">
        <v>25093</v>
      </c>
      <c r="D36" s="19">
        <v>8735</v>
      </c>
      <c r="E36" s="20">
        <v>72140</v>
      </c>
      <c r="F36" s="20">
        <f>SUM(HistoricalCosts[[#This Row],[Materials]:[Assembly]])</f>
        <v>105968</v>
      </c>
      <c r="G36" s="20">
        <v>14461</v>
      </c>
      <c r="H36" s="20">
        <f>SUM(HistoricalCosts[[#This Row],[Production Total]:[Shipping]])</f>
        <v>120429</v>
      </c>
    </row>
    <row r="37" spans="2:8" ht="21" customHeight="1" x14ac:dyDescent="0.35">
      <c r="B37" s="18">
        <v>40421</v>
      </c>
      <c r="C37" s="19">
        <v>24680</v>
      </c>
      <c r="D37" s="19">
        <v>8768</v>
      </c>
      <c r="E37" s="20">
        <v>73681</v>
      </c>
      <c r="F37" s="20">
        <f>SUM(HistoricalCosts[[#This Row],[Materials]:[Assembly]])</f>
        <v>107129</v>
      </c>
      <c r="G37" s="20">
        <v>19432</v>
      </c>
      <c r="H37" s="20">
        <f>SUM(HistoricalCosts[[#This Row],[Production Total]:[Shipping]])</f>
        <v>126561</v>
      </c>
    </row>
    <row r="38" spans="2:8" ht="21" customHeight="1" x14ac:dyDescent="0.35">
      <c r="B38" s="18">
        <v>40847</v>
      </c>
      <c r="C38" s="19">
        <v>23044</v>
      </c>
      <c r="D38" s="19">
        <v>8471</v>
      </c>
      <c r="E38" s="20">
        <v>78721</v>
      </c>
      <c r="F38" s="20">
        <f>SUM(HistoricalCosts[[#This Row],[Materials]:[Assembly]])</f>
        <v>110236</v>
      </c>
      <c r="G38" s="20">
        <v>13132</v>
      </c>
      <c r="H38" s="20">
        <f>SUM(HistoricalCosts[[#This Row],[Production Total]:[Shipping]])</f>
        <v>123368</v>
      </c>
    </row>
    <row r="39" spans="2:8" ht="21" customHeight="1" x14ac:dyDescent="0.35">
      <c r="B39" s="18">
        <v>40633</v>
      </c>
      <c r="C39" s="19">
        <v>21170</v>
      </c>
      <c r="D39" s="19">
        <v>8966</v>
      </c>
      <c r="E39" s="20">
        <v>78980</v>
      </c>
      <c r="F39" s="20">
        <f>SUM(HistoricalCosts[[#This Row],[Materials]:[Assembly]])</f>
        <v>109116</v>
      </c>
      <c r="G39" s="20">
        <v>12886</v>
      </c>
      <c r="H39" s="20">
        <f>SUM(HistoricalCosts[[#This Row],[Production Total]:[Shipping]])</f>
        <v>122002</v>
      </c>
    </row>
    <row r="40" spans="2:8" ht="21" customHeight="1" x14ac:dyDescent="0.35">
      <c r="B40" s="18">
        <v>40755</v>
      </c>
      <c r="C40" s="19">
        <v>20856</v>
      </c>
      <c r="D40" s="19">
        <v>8205</v>
      </c>
      <c r="E40" s="20">
        <v>71024</v>
      </c>
      <c r="F40" s="20">
        <f>SUM(HistoricalCosts[[#This Row],[Materials]:[Assembly]])</f>
        <v>100085</v>
      </c>
      <c r="G40" s="20">
        <v>12973</v>
      </c>
      <c r="H40" s="20">
        <f>SUM(HistoricalCosts[[#This Row],[Production Total]:[Shipping]])</f>
        <v>113058</v>
      </c>
    </row>
    <row r="41" spans="2:8" ht="21" customHeight="1" x14ac:dyDescent="0.35">
      <c r="B41" s="18">
        <v>40482</v>
      </c>
      <c r="C41" s="19">
        <v>20644</v>
      </c>
      <c r="D41" s="19">
        <v>8286</v>
      </c>
      <c r="E41" s="20">
        <v>75964</v>
      </c>
      <c r="F41" s="20">
        <f>SUM(HistoricalCosts[[#This Row],[Materials]:[Assembly]])</f>
        <v>104894</v>
      </c>
      <c r="G41" s="20">
        <v>15345</v>
      </c>
      <c r="H41" s="20">
        <f>SUM(HistoricalCosts[[#This Row],[Production Total]:[Shipping]])</f>
        <v>120239</v>
      </c>
    </row>
    <row r="42" spans="2:8" ht="21" customHeight="1" x14ac:dyDescent="0.35">
      <c r="B42" s="18">
        <v>40786</v>
      </c>
      <c r="C42" s="19">
        <v>20592</v>
      </c>
      <c r="D42" s="19">
        <v>8161</v>
      </c>
      <c r="E42" s="20">
        <v>74524</v>
      </c>
      <c r="F42" s="20">
        <f>SUM(HistoricalCosts[[#This Row],[Materials]:[Assembly]])</f>
        <v>103277</v>
      </c>
      <c r="G42" s="20">
        <v>13622</v>
      </c>
      <c r="H42" s="20">
        <f>SUM(HistoricalCosts[[#This Row],[Production Total]:[Shipping]])</f>
        <v>116899</v>
      </c>
    </row>
    <row r="43" spans="2:8" ht="21" customHeight="1" x14ac:dyDescent="0.35">
      <c r="B43" s="23" t="s">
        <v>6</v>
      </c>
      <c r="C43" s="22">
        <f>SUBTOTAL(109,HistoricalCosts[Materials])</f>
        <v>1172535</v>
      </c>
      <c r="D43" s="21">
        <f>SUBTOTAL(109,HistoricalCosts[Printing])</f>
        <v>305094</v>
      </c>
      <c r="E43" s="22">
        <f>SUBTOTAL(109,HistoricalCosts[Assembly])</f>
        <v>2859614</v>
      </c>
      <c r="F43" s="22">
        <f>SUBTOTAL(109,HistoricalCosts[Production Total])</f>
        <v>4337243</v>
      </c>
      <c r="G43" s="22">
        <f>SUBTOTAL(109,HistoricalCosts[Shipping])</f>
        <v>772163</v>
      </c>
      <c r="H43" s="22">
        <f>SUBTOTAL(109,HistoricalCosts[Package Total])</f>
        <v>5109406</v>
      </c>
    </row>
  </sheetData>
  <mergeCells count="1">
    <mergeCell ref="D4:H4"/>
  </mergeCells>
  <conditionalFormatting sqref="H7:H42">
    <cfRule type="iconSet" priority="1">
      <iconSet iconSet="5ArrowsGray">
        <cfvo type="percent" val="0"/>
        <cfvo type="percent" val="20"/>
        <cfvo type="percent" val="40"/>
        <cfvo type="percent" val="60"/>
        <cfvo type="percent" val="80"/>
      </iconSet>
    </cfRule>
  </conditionalFormatting>
  <hyperlinks>
    <hyperlink ref="H2" location="Menu!A1" tooltip="Click to view Menu" display="Return to Menu"/>
  </hyperlinks>
  <pageMargins left="0.7" right="0.7" top="0.75" bottom="0.75" header="0.3" footer="0.3"/>
  <pageSetup orientation="portrait" r:id="rId1"/>
  <tableParts count="1">
    <tablePart r:id="rId2"/>
  </tableParts>
  <extLst>
    <ext xmlns:x14="http://schemas.microsoft.com/office/spreadsheetml/2009/9/main" uri="{05C60535-1F16-4fd2-B633-F4F36F0B64E0}">
      <x14:sparklineGroups xmlns:xm="http://schemas.microsoft.com/office/excel/2006/main">
        <x14:sparklineGroup manualMax="0" manualMin="0" displayEmptyCellsAs="gap" markers="1" high="1" low="1">
          <x14:colorSeries theme="5" tint="0.59999389629810485"/>
          <x14:colorNegative rgb="FFFFC7CE"/>
          <x14:colorAxis rgb="FF000000"/>
          <x14:colorMarkers theme="5" tint="0.39997558519241921"/>
          <x14:colorFirst rgb="FFFFDC47"/>
          <x14:colorLast rgb="FFFFEB9C"/>
          <x14:colorHigh theme="7"/>
          <x14:colorLow theme="4"/>
          <x14:sparklines>
            <x14:sparkline>
              <xm:f>'Historical Data'!H7:H42</xm:f>
              <xm:sqref>D4</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R42"/>
  <sheetViews>
    <sheetView showGridLines="0" workbookViewId="0"/>
  </sheetViews>
  <sheetFormatPr defaultRowHeight="14.5" x14ac:dyDescent="0.35"/>
  <cols>
    <col min="1" max="1" width="17.7265625" style="3" customWidth="1"/>
    <col min="2" max="2" width="10.81640625" customWidth="1"/>
    <col min="3" max="4" width="13.26953125" customWidth="1"/>
    <col min="5" max="5" width="7.1796875" customWidth="1"/>
    <col min="6" max="11" width="6" customWidth="1"/>
    <col min="12" max="38" width="7" customWidth="1"/>
    <col min="39" max="39" width="11.26953125" bestFit="1" customWidth="1"/>
    <col min="40" max="40" width="10.81640625" bestFit="1" customWidth="1"/>
    <col min="41" max="41" width="7.81640625" bestFit="1" customWidth="1"/>
    <col min="42" max="42" width="10.81640625" bestFit="1" customWidth="1"/>
    <col min="43" max="43" width="7.81640625" bestFit="1" customWidth="1"/>
    <col min="44" max="44" width="10.81640625" bestFit="1" customWidth="1"/>
    <col min="45" max="45" width="7.81640625" bestFit="1" customWidth="1"/>
    <col min="46" max="46" width="10.81640625" bestFit="1" customWidth="1"/>
    <col min="47" max="47" width="7.81640625" bestFit="1" customWidth="1"/>
    <col min="48" max="48" width="10.81640625" bestFit="1" customWidth="1"/>
    <col min="49" max="49" width="7.81640625" bestFit="1" customWidth="1"/>
    <col min="50" max="50" width="10.81640625" bestFit="1" customWidth="1"/>
    <col min="51" max="51" width="7.81640625" bestFit="1" customWidth="1"/>
    <col min="52" max="52" width="10.81640625" bestFit="1" customWidth="1"/>
    <col min="53" max="53" width="7.81640625" bestFit="1" customWidth="1"/>
    <col min="54" max="54" width="10.81640625" bestFit="1" customWidth="1"/>
    <col min="55" max="55" width="7.81640625" bestFit="1" customWidth="1"/>
    <col min="56" max="56" width="10.81640625" bestFit="1" customWidth="1"/>
    <col min="57" max="57" width="7.81640625" bestFit="1" customWidth="1"/>
    <col min="58" max="58" width="10.81640625" bestFit="1" customWidth="1"/>
    <col min="59" max="59" width="7.81640625" bestFit="1" customWidth="1"/>
    <col min="60" max="60" width="10.81640625" bestFit="1" customWidth="1"/>
    <col min="61" max="61" width="7.81640625" bestFit="1" customWidth="1"/>
    <col min="62" max="62" width="10.81640625" bestFit="1" customWidth="1"/>
    <col min="63" max="63" width="7.81640625" bestFit="1" customWidth="1"/>
    <col min="64" max="64" width="10.81640625" bestFit="1" customWidth="1"/>
    <col min="65" max="65" width="7.81640625" bestFit="1" customWidth="1"/>
    <col min="66" max="66" width="10.81640625" bestFit="1" customWidth="1"/>
    <col min="67" max="67" width="7.81640625" bestFit="1" customWidth="1"/>
    <col min="68" max="68" width="10.81640625" bestFit="1" customWidth="1"/>
    <col min="69" max="69" width="7.81640625" bestFit="1" customWidth="1"/>
    <col min="70" max="70" width="10.81640625" bestFit="1" customWidth="1"/>
    <col min="71" max="71" width="7.81640625" bestFit="1" customWidth="1"/>
    <col min="72" max="72" width="10.81640625" bestFit="1" customWidth="1"/>
    <col min="73" max="73" width="7.81640625" bestFit="1" customWidth="1"/>
    <col min="74" max="74" width="10.81640625" bestFit="1" customWidth="1"/>
    <col min="75" max="75" width="11.26953125" bestFit="1" customWidth="1"/>
  </cols>
  <sheetData>
    <row r="1" spans="2:18" s="3" customFormat="1" ht="21" customHeight="1" x14ac:dyDescent="0.35"/>
    <row r="2" spans="2:18" ht="33.75" customHeight="1" x14ac:dyDescent="0.35">
      <c r="B2" s="9" t="s">
        <v>157</v>
      </c>
      <c r="C2" s="3"/>
      <c r="D2" s="3"/>
      <c r="E2" s="3"/>
      <c r="F2" s="3"/>
      <c r="G2" s="3"/>
      <c r="H2" s="3"/>
      <c r="I2" s="3"/>
      <c r="J2" s="3"/>
      <c r="K2" s="3"/>
      <c r="L2" s="3"/>
      <c r="M2" s="3"/>
      <c r="N2" s="3"/>
      <c r="O2" s="3"/>
      <c r="P2" s="53" t="s">
        <v>1</v>
      </c>
      <c r="Q2" s="53"/>
      <c r="R2" s="53"/>
    </row>
    <row r="3" spans="2:18" s="3" customFormat="1" x14ac:dyDescent="0.35">
      <c r="R3" s="49"/>
    </row>
    <row r="5" spans="2:18" ht="37.5" x14ac:dyDescent="0.85">
      <c r="B5" s="41" t="s">
        <v>150</v>
      </c>
      <c r="C5" s="42" t="s">
        <v>158</v>
      </c>
      <c r="D5" s="42" t="s">
        <v>159</v>
      </c>
      <c r="E5" s="33"/>
      <c r="F5" s="3"/>
      <c r="G5" s="3"/>
      <c r="H5" s="3"/>
      <c r="I5" s="3"/>
      <c r="J5" s="3"/>
      <c r="K5" s="3"/>
      <c r="L5" s="3"/>
      <c r="M5" s="3"/>
      <c r="N5" s="3"/>
      <c r="O5" s="3"/>
      <c r="P5" s="3"/>
      <c r="Q5" s="3"/>
      <c r="R5" s="3"/>
    </row>
    <row r="6" spans="2:18" s="14" customFormat="1" ht="21" customHeight="1" x14ac:dyDescent="0.35">
      <c r="B6" s="47">
        <v>39844</v>
      </c>
      <c r="C6" s="46">
        <v>134563</v>
      </c>
      <c r="D6" s="46">
        <v>28816</v>
      </c>
    </row>
    <row r="7" spans="2:18" s="14" customFormat="1" ht="21" customHeight="1" x14ac:dyDescent="0.35">
      <c r="B7" s="47">
        <v>39872</v>
      </c>
      <c r="C7" s="46">
        <v>121948</v>
      </c>
      <c r="D7" s="46">
        <v>22570</v>
      </c>
    </row>
    <row r="8" spans="2:18" s="14" customFormat="1" ht="21" customHeight="1" x14ac:dyDescent="0.35">
      <c r="B8" s="47">
        <v>39903</v>
      </c>
      <c r="C8" s="46">
        <v>122388</v>
      </c>
      <c r="D8" s="46">
        <v>26079</v>
      </c>
    </row>
    <row r="9" spans="2:18" s="14" customFormat="1" ht="21" customHeight="1" x14ac:dyDescent="0.35">
      <c r="B9" s="47">
        <v>39933</v>
      </c>
      <c r="C9" s="46">
        <v>118258</v>
      </c>
      <c r="D9" s="46">
        <v>24597</v>
      </c>
    </row>
    <row r="10" spans="2:18" s="14" customFormat="1" ht="21" customHeight="1" x14ac:dyDescent="0.35">
      <c r="B10" s="47">
        <v>39964</v>
      </c>
      <c r="C10" s="46">
        <v>134869</v>
      </c>
      <c r="D10" s="46">
        <v>23228</v>
      </c>
    </row>
    <row r="11" spans="2:18" s="14" customFormat="1" ht="21" customHeight="1" x14ac:dyDescent="0.35">
      <c r="B11" s="47">
        <v>39994</v>
      </c>
      <c r="C11" s="46">
        <v>127412</v>
      </c>
      <c r="D11" s="46">
        <v>22313</v>
      </c>
    </row>
    <row r="12" spans="2:18" s="14" customFormat="1" ht="21" customHeight="1" x14ac:dyDescent="0.35">
      <c r="B12" s="47">
        <v>40025</v>
      </c>
      <c r="C12" s="46">
        <v>122359</v>
      </c>
      <c r="D12" s="46">
        <v>21398</v>
      </c>
    </row>
    <row r="13" spans="2:18" s="14" customFormat="1" ht="21" customHeight="1" x14ac:dyDescent="0.35">
      <c r="B13" s="47">
        <v>40056</v>
      </c>
      <c r="C13" s="46">
        <v>123112</v>
      </c>
      <c r="D13" s="46">
        <v>20484</v>
      </c>
    </row>
    <row r="14" spans="2:18" s="14" customFormat="1" ht="21" customHeight="1" x14ac:dyDescent="0.35">
      <c r="B14" s="47">
        <v>40086</v>
      </c>
      <c r="C14" s="46">
        <v>133634</v>
      </c>
      <c r="D14" s="46">
        <v>19569</v>
      </c>
    </row>
    <row r="15" spans="2:18" s="14" customFormat="1" ht="21" customHeight="1" x14ac:dyDescent="0.35">
      <c r="B15" s="47">
        <v>40117</v>
      </c>
      <c r="C15" s="46">
        <v>138388</v>
      </c>
      <c r="D15" s="46">
        <v>18654</v>
      </c>
    </row>
    <row r="16" spans="2:18" s="14" customFormat="1" ht="21" customHeight="1" x14ac:dyDescent="0.35">
      <c r="B16" s="47">
        <v>40147</v>
      </c>
      <c r="C16" s="46">
        <v>131057</v>
      </c>
      <c r="D16" s="46">
        <v>17739</v>
      </c>
    </row>
    <row r="17" spans="2:4" s="14" customFormat="1" ht="21" customHeight="1" x14ac:dyDescent="0.35">
      <c r="B17" s="47">
        <v>40178</v>
      </c>
      <c r="C17" s="46">
        <v>128084</v>
      </c>
      <c r="D17" s="46">
        <v>16824</v>
      </c>
    </row>
    <row r="18" spans="2:4" s="14" customFormat="1" ht="21" customHeight="1" x14ac:dyDescent="0.35">
      <c r="B18" s="47">
        <v>40209</v>
      </c>
      <c r="C18" s="46">
        <v>137368</v>
      </c>
      <c r="D18" s="46">
        <v>52985</v>
      </c>
    </row>
    <row r="19" spans="2:4" s="14" customFormat="1" ht="21" customHeight="1" x14ac:dyDescent="0.35">
      <c r="B19" s="47">
        <v>40237</v>
      </c>
      <c r="C19" s="46">
        <v>144020</v>
      </c>
      <c r="D19" s="46">
        <v>48592</v>
      </c>
    </row>
    <row r="20" spans="2:4" ht="21" customHeight="1" x14ac:dyDescent="0.35">
      <c r="B20" s="47">
        <v>40268</v>
      </c>
      <c r="C20" s="46">
        <v>142765</v>
      </c>
      <c r="D20" s="46">
        <v>45987</v>
      </c>
    </row>
    <row r="21" spans="2:4" ht="21" customHeight="1" x14ac:dyDescent="0.35">
      <c r="B21" s="47">
        <v>40298</v>
      </c>
      <c r="C21" s="46">
        <v>130486</v>
      </c>
      <c r="D21" s="46">
        <v>38543</v>
      </c>
    </row>
    <row r="22" spans="2:4" ht="21" customHeight="1" x14ac:dyDescent="0.35">
      <c r="B22" s="47">
        <v>40329</v>
      </c>
      <c r="C22" s="46">
        <v>147181</v>
      </c>
      <c r="D22" s="46">
        <v>32765</v>
      </c>
    </row>
    <row r="23" spans="2:4" ht="21" customHeight="1" x14ac:dyDescent="0.35">
      <c r="B23" s="47">
        <v>40359</v>
      </c>
      <c r="C23" s="46">
        <v>136155</v>
      </c>
      <c r="D23" s="46">
        <v>28765</v>
      </c>
    </row>
    <row r="24" spans="2:4" ht="21" customHeight="1" x14ac:dyDescent="0.35">
      <c r="B24" s="47">
        <v>40390</v>
      </c>
      <c r="C24" s="46">
        <v>134388</v>
      </c>
      <c r="D24" s="46">
        <v>22178</v>
      </c>
    </row>
    <row r="25" spans="2:4" ht="21" customHeight="1" x14ac:dyDescent="0.35">
      <c r="B25" s="47">
        <v>40421</v>
      </c>
      <c r="C25" s="46">
        <v>107129</v>
      </c>
      <c r="D25" s="46">
        <v>19432</v>
      </c>
    </row>
    <row r="26" spans="2:4" ht="21" customHeight="1" x14ac:dyDescent="0.35">
      <c r="B26" s="47">
        <v>40451</v>
      </c>
      <c r="C26" s="46">
        <v>108399</v>
      </c>
      <c r="D26" s="46">
        <v>16987</v>
      </c>
    </row>
    <row r="27" spans="2:4" ht="21" customHeight="1" x14ac:dyDescent="0.35">
      <c r="B27" s="47">
        <v>40482</v>
      </c>
      <c r="C27" s="46">
        <v>104894</v>
      </c>
      <c r="D27" s="46">
        <v>15345</v>
      </c>
    </row>
    <row r="28" spans="2:4" ht="21" customHeight="1" x14ac:dyDescent="0.35">
      <c r="B28" s="47">
        <v>40512</v>
      </c>
      <c r="C28" s="46">
        <v>105968</v>
      </c>
      <c r="D28" s="46">
        <v>14461</v>
      </c>
    </row>
    <row r="29" spans="2:4" ht="21" customHeight="1" x14ac:dyDescent="0.35">
      <c r="B29" s="47">
        <v>40543</v>
      </c>
      <c r="C29" s="46">
        <v>105094</v>
      </c>
      <c r="D29" s="46">
        <v>12866</v>
      </c>
    </row>
    <row r="30" spans="2:4" ht="21" customHeight="1" x14ac:dyDescent="0.35">
      <c r="B30" s="47">
        <v>40574</v>
      </c>
      <c r="C30" s="46">
        <v>113626</v>
      </c>
      <c r="D30" s="46">
        <v>13835</v>
      </c>
    </row>
    <row r="31" spans="2:4" ht="21" customHeight="1" x14ac:dyDescent="0.35">
      <c r="B31" s="47">
        <v>40602</v>
      </c>
      <c r="C31" s="46">
        <v>105443</v>
      </c>
      <c r="D31" s="46">
        <v>13986</v>
      </c>
    </row>
    <row r="32" spans="2:4" ht="21" customHeight="1" x14ac:dyDescent="0.35">
      <c r="B32" s="47">
        <v>40633</v>
      </c>
      <c r="C32" s="46">
        <v>109116</v>
      </c>
      <c r="D32" s="46">
        <v>12886</v>
      </c>
    </row>
    <row r="33" spans="2:4" ht="21" customHeight="1" x14ac:dyDescent="0.35">
      <c r="B33" s="47">
        <v>40663</v>
      </c>
      <c r="C33" s="46">
        <v>108879</v>
      </c>
      <c r="D33" s="46">
        <v>12292</v>
      </c>
    </row>
    <row r="34" spans="2:4" ht="21" customHeight="1" x14ac:dyDescent="0.35">
      <c r="B34" s="47">
        <v>40694</v>
      </c>
      <c r="C34" s="46">
        <v>114321</v>
      </c>
      <c r="D34" s="46">
        <v>14969</v>
      </c>
    </row>
    <row r="35" spans="2:4" ht="21" customHeight="1" x14ac:dyDescent="0.35">
      <c r="B35" s="47">
        <v>40724</v>
      </c>
      <c r="C35" s="46">
        <v>105935</v>
      </c>
      <c r="D35" s="46">
        <v>13011</v>
      </c>
    </row>
    <row r="36" spans="2:4" ht="21" customHeight="1" x14ac:dyDescent="0.35">
      <c r="B36" s="47">
        <v>40755</v>
      </c>
      <c r="C36" s="46">
        <v>100085</v>
      </c>
      <c r="D36" s="46">
        <v>12973</v>
      </c>
    </row>
    <row r="37" spans="2:4" ht="21" customHeight="1" x14ac:dyDescent="0.35">
      <c r="B37" s="47">
        <v>40786</v>
      </c>
      <c r="C37" s="46">
        <v>103277</v>
      </c>
      <c r="D37" s="46">
        <v>13622</v>
      </c>
    </row>
    <row r="38" spans="2:4" ht="21" customHeight="1" x14ac:dyDescent="0.35">
      <c r="B38" s="47">
        <v>40816</v>
      </c>
      <c r="C38" s="46">
        <v>114099</v>
      </c>
      <c r="D38" s="46">
        <v>14998</v>
      </c>
    </row>
    <row r="39" spans="2:4" ht="21" customHeight="1" x14ac:dyDescent="0.35">
      <c r="B39" s="47">
        <v>40847</v>
      </c>
      <c r="C39" s="46">
        <v>110236</v>
      </c>
      <c r="D39" s="46">
        <v>13132</v>
      </c>
    </row>
    <row r="40" spans="2:4" ht="21" customHeight="1" x14ac:dyDescent="0.35">
      <c r="B40" s="47">
        <v>40877</v>
      </c>
      <c r="C40" s="46">
        <v>107155</v>
      </c>
      <c r="D40" s="46">
        <v>13033</v>
      </c>
    </row>
    <row r="41" spans="2:4" ht="21" customHeight="1" x14ac:dyDescent="0.35">
      <c r="B41" s="47">
        <v>40908</v>
      </c>
      <c r="C41" s="46">
        <v>105152</v>
      </c>
      <c r="D41" s="46">
        <v>12249</v>
      </c>
    </row>
    <row r="42" spans="2:4" ht="21" customHeight="1" x14ac:dyDescent="0.35">
      <c r="B42" s="24" t="s">
        <v>160</v>
      </c>
      <c r="C42" s="46">
        <v>4337243</v>
      </c>
      <c r="D42" s="46">
        <v>772163</v>
      </c>
    </row>
  </sheetData>
  <mergeCells count="1">
    <mergeCell ref="P2:R2"/>
  </mergeCells>
  <hyperlinks>
    <hyperlink ref="P2" location="Menu!A1" tooltip="Click to view Menu" display="Return to Menu"/>
  </hyperlinks>
  <pageMargins left="0.7" right="0.7" top="0.75" bottom="0.75" header="0.3" footer="0.3"/>
  <pageSetup orientation="portrait" r:id="rId2"/>
  <drawing r:id="rId3"/>
  <extLs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1:G27"/>
  <sheetViews>
    <sheetView showGridLines="0" zoomScaleNormal="100" workbookViewId="0">
      <selection activeCell="H10" sqref="H10"/>
    </sheetView>
  </sheetViews>
  <sheetFormatPr defaultRowHeight="14.5" x14ac:dyDescent="0.35"/>
  <cols>
    <col min="1" max="1" width="20.1796875" customWidth="1"/>
    <col min="2" max="2" width="25.81640625" customWidth="1"/>
    <col min="3" max="3" width="39.26953125" customWidth="1"/>
    <col min="4" max="4" width="22.26953125" customWidth="1"/>
  </cols>
  <sheetData>
    <row r="1" spans="2:7" s="3" customFormat="1" ht="21" customHeight="1" x14ac:dyDescent="0.35"/>
    <row r="2" spans="2:7" ht="33.75" customHeight="1" x14ac:dyDescent="0.35">
      <c r="B2" s="6" t="s">
        <v>161</v>
      </c>
      <c r="C2" s="3"/>
      <c r="D2" s="49" t="s">
        <v>1</v>
      </c>
      <c r="E2" s="3"/>
      <c r="F2" s="3"/>
      <c r="G2" s="3"/>
    </row>
    <row r="4" spans="2:7" s="3" customFormat="1" ht="31.5" customHeight="1" x14ac:dyDescent="0.35">
      <c r="B4" s="40" t="s">
        <v>162</v>
      </c>
    </row>
    <row r="5" spans="2:7" ht="37.5" customHeight="1" x14ac:dyDescent="0.35">
      <c r="B5" s="35" t="s">
        <v>163</v>
      </c>
      <c r="C5" s="35" t="s">
        <v>164</v>
      </c>
      <c r="D5" s="35" t="s">
        <v>165</v>
      </c>
      <c r="E5" s="3"/>
      <c r="F5" s="3"/>
      <c r="G5" s="3"/>
    </row>
    <row r="6" spans="2:7" ht="21" customHeight="1" x14ac:dyDescent="0.35">
      <c r="B6" s="36" t="s">
        <v>166</v>
      </c>
      <c r="C6" s="13" t="s">
        <v>167</v>
      </c>
      <c r="D6" s="37" t="s">
        <v>168</v>
      </c>
      <c r="E6" s="3"/>
      <c r="F6" s="3"/>
      <c r="G6" s="3"/>
    </row>
    <row r="7" spans="2:7" ht="21" customHeight="1" x14ac:dyDescent="0.35">
      <c r="B7" s="36" t="s">
        <v>169</v>
      </c>
      <c r="C7" s="13" t="s">
        <v>170</v>
      </c>
      <c r="D7" s="37" t="s">
        <v>171</v>
      </c>
      <c r="E7" s="3"/>
      <c r="F7" s="3"/>
      <c r="G7" s="3"/>
    </row>
    <row r="8" spans="2:7" ht="21" customHeight="1" x14ac:dyDescent="0.35">
      <c r="B8" s="36" t="s">
        <v>172</v>
      </c>
      <c r="C8" s="13" t="s">
        <v>173</v>
      </c>
      <c r="D8" s="37" t="s">
        <v>174</v>
      </c>
      <c r="E8" s="3"/>
      <c r="F8" s="3"/>
      <c r="G8" s="3"/>
    </row>
    <row r="9" spans="2:7" ht="21" customHeight="1" x14ac:dyDescent="0.35">
      <c r="B9" s="36" t="s">
        <v>175</v>
      </c>
      <c r="C9" s="13" t="s">
        <v>176</v>
      </c>
      <c r="D9" s="37" t="s">
        <v>177</v>
      </c>
      <c r="E9" s="3"/>
      <c r="F9" s="3"/>
      <c r="G9" s="3"/>
    </row>
    <row r="10" spans="2:7" ht="21" customHeight="1" x14ac:dyDescent="0.35">
      <c r="B10" s="36" t="s">
        <v>178</v>
      </c>
      <c r="C10" s="13" t="s">
        <v>179</v>
      </c>
      <c r="D10" s="37" t="s">
        <v>180</v>
      </c>
      <c r="E10" s="3"/>
      <c r="F10" s="3"/>
      <c r="G10" s="3"/>
    </row>
    <row r="11" spans="2:7" ht="21" customHeight="1" x14ac:dyDescent="0.35">
      <c r="B11" s="36" t="s">
        <v>181</v>
      </c>
      <c r="C11" s="13" t="s">
        <v>182</v>
      </c>
      <c r="D11" s="37" t="s">
        <v>183</v>
      </c>
      <c r="E11" s="3"/>
      <c r="F11" s="3"/>
      <c r="G11" s="3"/>
    </row>
    <row r="12" spans="2:7" ht="21" customHeight="1" x14ac:dyDescent="0.35">
      <c r="B12" s="36" t="s">
        <v>184</v>
      </c>
      <c r="C12" s="13" t="s">
        <v>185</v>
      </c>
      <c r="D12" s="37" t="s">
        <v>186</v>
      </c>
      <c r="E12" s="3"/>
      <c r="F12" s="3"/>
      <c r="G12" s="3"/>
    </row>
    <row r="13" spans="2:7" ht="21" customHeight="1" x14ac:dyDescent="0.35">
      <c r="B13" s="36" t="s">
        <v>187</v>
      </c>
      <c r="C13" s="13" t="s">
        <v>188</v>
      </c>
      <c r="D13" s="37" t="s">
        <v>189</v>
      </c>
      <c r="E13" s="3"/>
      <c r="F13" s="3"/>
      <c r="G13" s="3"/>
    </row>
    <row r="14" spans="2:7" ht="21" customHeight="1" x14ac:dyDescent="0.35">
      <c r="B14" s="3"/>
      <c r="C14" s="3"/>
      <c r="D14" s="3"/>
      <c r="E14" s="3"/>
      <c r="F14" s="3"/>
      <c r="G14" s="3"/>
    </row>
    <row r="15" spans="2:7" ht="25.5" customHeight="1" x14ac:dyDescent="0.35">
      <c r="B15" s="38" t="s">
        <v>190</v>
      </c>
      <c r="C15" s="3"/>
      <c r="D15" s="3"/>
      <c r="E15" s="3"/>
      <c r="F15" s="3"/>
      <c r="G15" s="3"/>
    </row>
    <row r="16" spans="2:7" ht="21" customHeight="1" x14ac:dyDescent="0.35">
      <c r="B16" s="3"/>
      <c r="C16" s="3"/>
      <c r="D16" s="3"/>
      <c r="E16" s="3"/>
      <c r="F16" s="3"/>
      <c r="G16" s="3"/>
    </row>
    <row r="17" ht="21" customHeight="1" x14ac:dyDescent="0.35"/>
    <row r="18" ht="21" customHeight="1" x14ac:dyDescent="0.35"/>
    <row r="19" ht="21" customHeight="1" x14ac:dyDescent="0.35"/>
    <row r="20" ht="21" customHeight="1" x14ac:dyDescent="0.35"/>
    <row r="21" ht="21" customHeight="1" x14ac:dyDescent="0.35"/>
    <row r="22" ht="21" customHeight="1" x14ac:dyDescent="0.35"/>
    <row r="23" ht="21" customHeight="1" x14ac:dyDescent="0.35"/>
    <row r="24" ht="21" customHeight="1" x14ac:dyDescent="0.35"/>
    <row r="25" ht="21" customHeight="1" x14ac:dyDescent="0.35"/>
    <row r="26" ht="21" customHeight="1" x14ac:dyDescent="0.35"/>
    <row r="27" ht="21" customHeight="1" x14ac:dyDescent="0.35"/>
  </sheetData>
  <hyperlinks>
    <hyperlink ref="D2" location="Menu!A1" tooltip="Click to view menu" display="RETURN TO MENU"/>
    <hyperlink ref="D6" r:id="rId1"/>
    <hyperlink ref="D7" r:id="rId2"/>
    <hyperlink ref="D8" r:id="rId3"/>
    <hyperlink ref="D9" r:id="rId4"/>
    <hyperlink ref="D10" r:id="rId5"/>
    <hyperlink ref="D11" r:id="rId6"/>
    <hyperlink ref="D12" r:id="rId7"/>
    <hyperlink ref="D13" r:id="rId8"/>
  </hyperlinks>
  <pageMargins left="0.7" right="0.7" top="0.75" bottom="0.75" header="0.3" footer="0.3"/>
  <pageSetup orientation="portrait" horizontalDpi="200" verticalDpi="200" r:id="rId9"/>
  <tableParts count="1">
    <tablePart r:id="rId1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60603F2CA094B499ACB17CF27E86CEB" ma:contentTypeVersion="4" ma:contentTypeDescription="Create a new document." ma:contentTypeScope="" ma:versionID="fde8b8d6c82191423c11a580015021a6">
  <xsd:schema xmlns:xsd="http://www.w3.org/2001/XMLSchema" xmlns:xs="http://www.w3.org/2001/XMLSchema" xmlns:p="http://schemas.microsoft.com/office/2006/metadata/properties" xmlns:ns2="decce997-a76a-4dc6-8dd9-c2a364d4b5ea" targetNamespace="http://schemas.microsoft.com/office/2006/metadata/properties" ma:root="true" ma:fieldsID="34f542e546563605282620b323f33bd9" ns2:_="">
    <xsd:import namespace="decce997-a76a-4dc6-8dd9-c2a364d4b5ea"/>
    <xsd:element name="properties">
      <xsd:complexType>
        <xsd:sequence>
          <xsd:element name="documentManagement">
            <xsd:complexType>
              <xsd:all>
                <xsd:element ref="ns2:MediaServiceKeyPoints" minOccurs="0"/>
                <xsd:element ref="ns2:MediaServiceMetadata" minOccurs="0"/>
                <xsd:element ref="ns2:MediaServiceFastMetadata" minOccurs="0"/>
                <xsd:element ref="ns2:MediaServiceAuto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cce997-a76a-4dc6-8dd9-c2a364d4b5ea" elementFormDefault="qualified">
    <xsd:import namespace="http://schemas.microsoft.com/office/2006/documentManagement/types"/>
    <xsd:import namespace="http://schemas.microsoft.com/office/infopath/2007/PartnerControls"/>
    <xsd:element name="MediaServiceKeyPoints" ma:index="8" nillable="true" ma:displayName="KeyPoints" ma:description="" ma:internalName="MediaServiceKeyPoints" ma:readOnly="true">
      <xsd:simpleType>
        <xsd:restriction base="dms:Note">
          <xsd:maxLength value="255"/>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KeyPoints" ma:index="11" nillable="true" ma:displayName="MediaServiceAutoKeyPoints" ma:hidden="true" ma:internalName="MediaServiceAutoKeyPoint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D908236-DEF1-4E28-A12F-A70C69B0A959}"/>
</file>

<file path=customXml/itemProps2.xml><?xml version="1.0" encoding="utf-8"?>
<ds:datastoreItem xmlns:ds="http://schemas.openxmlformats.org/officeDocument/2006/customXml" ds:itemID="{332D18B1-A6A1-4C01-8884-B6CB8B953204}"/>
</file>

<file path=customXml/itemProps3.xml><?xml version="1.0" encoding="utf-8"?>
<ds:datastoreItem xmlns:ds="http://schemas.openxmlformats.org/officeDocument/2006/customXml" ds:itemID="{773D1350-B919-4080-8B43-98D47EE14BD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Bug List Results</vt:lpstr>
      <vt:lpstr>Focus Group PivotChart Data</vt:lpstr>
      <vt:lpstr>Bug List Data</vt:lpstr>
      <vt:lpstr>Historical Data</vt:lpstr>
      <vt:lpstr>Historical Summary</vt:lpstr>
      <vt:lpstr>Other Project Information</vt:lpstr>
      <vt:lpstr>PackageDescriptions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2017-08-04T16:48:03Z</dcterms:created>
  <dcterms:modified xsi:type="dcterms:W3CDTF">2017-08-04T16:48:17Z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0x010100460603F2CA094B499ACB17CF27E86CEB</vt:lpwstr>
  </property>
</Properties>
</file>