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jswright/projects/S-RIP/acp/data/"/>
    </mc:Choice>
  </mc:AlternateContent>
  <bookViews>
    <workbookView xWindow="-35380" yWindow="4480" windowWidth="30540" windowHeight="20980" tabRatio="397" activeTab="7"/>
  </bookViews>
  <sheets>
    <sheet name="ECMWF_60levs" sheetId="3" r:id="rId1"/>
    <sheet name="ECMWF_91levs" sheetId="2" r:id="rId2"/>
    <sheet name="JRA25_40levs" sheetId="11" r:id="rId3"/>
    <sheet name="JRA55_60levs" sheetId="9" r:id="rId4"/>
    <sheet name="MERRA_72levs" sheetId="7" r:id="rId5"/>
    <sheet name="NCEP_64levs" sheetId="14" r:id="rId6"/>
    <sheet name="NCEP_28levs" sheetId="17" r:id="rId7"/>
    <sheet name="NCEP_28sigma" sheetId="18" r:id="rId8"/>
  </sheets>
  <definedNames>
    <definedName name="ap_1" localSheetId="2">JRA25_40levs!$J$3:$K$63</definedName>
    <definedName name="ap_1" localSheetId="3">JRA55_60levs!$J$3:$K$63</definedName>
    <definedName name="ap_1" localSheetId="6">NCEP_28levs!$J$3:$K$63</definedName>
    <definedName name="ap_1" localSheetId="7">NCEP_28sigma!$J$3:$J$63</definedName>
    <definedName name="ap_1" localSheetId="5">NCEP_64levs!$J$3:$K$63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8" l="1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" i="18"/>
  <c r="C29" i="18"/>
  <c r="C30" i="18"/>
  <c r="D30" i="18"/>
  <c r="C28" i="18"/>
  <c r="D29" i="18"/>
  <c r="C27" i="18"/>
  <c r="D28" i="18"/>
  <c r="C26" i="18"/>
  <c r="D27" i="18"/>
  <c r="C25" i="18"/>
  <c r="D26" i="18"/>
  <c r="C24" i="18"/>
  <c r="D25" i="18"/>
  <c r="C23" i="18"/>
  <c r="D24" i="18"/>
  <c r="C22" i="18"/>
  <c r="D23" i="18"/>
  <c r="C21" i="18"/>
  <c r="D22" i="18"/>
  <c r="C20" i="18"/>
  <c r="D21" i="18"/>
  <c r="C19" i="18"/>
  <c r="D20" i="18"/>
  <c r="C18" i="18"/>
  <c r="D19" i="18"/>
  <c r="C17" i="18"/>
  <c r="D18" i="18"/>
  <c r="C16" i="18"/>
  <c r="D17" i="18"/>
  <c r="C15" i="18"/>
  <c r="D16" i="18"/>
  <c r="C14" i="18"/>
  <c r="D15" i="18"/>
  <c r="C13" i="18"/>
  <c r="D14" i="18"/>
  <c r="C12" i="18"/>
  <c r="D13" i="18"/>
  <c r="C11" i="18"/>
  <c r="D12" i="18"/>
  <c r="C10" i="18"/>
  <c r="D11" i="18"/>
  <c r="C9" i="18"/>
  <c r="D10" i="18"/>
  <c r="C8" i="18"/>
  <c r="D9" i="18"/>
  <c r="C7" i="18"/>
  <c r="D8" i="18"/>
  <c r="C6" i="18"/>
  <c r="D7" i="18"/>
  <c r="C5" i="18"/>
  <c r="D6" i="18"/>
  <c r="C4" i="18"/>
  <c r="D5" i="18"/>
  <c r="C3" i="18"/>
  <c r="D4" i="18"/>
  <c r="B31" i="11"/>
  <c r="B32" i="11"/>
  <c r="B33" i="11"/>
  <c r="B34" i="11"/>
  <c r="B35" i="11"/>
  <c r="B36" i="11"/>
  <c r="B37" i="11"/>
  <c r="B38" i="11"/>
  <c r="B39" i="11"/>
  <c r="B40" i="11"/>
  <c r="B41" i="11"/>
  <c r="B4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3" i="2"/>
  <c r="C3" i="2"/>
  <c r="B63" i="14"/>
  <c r="C63" i="14"/>
  <c r="B62" i="14"/>
  <c r="C62" i="14"/>
  <c r="D63" i="14"/>
  <c r="B64" i="14"/>
  <c r="C64" i="14"/>
  <c r="D64" i="14"/>
  <c r="B65" i="14"/>
  <c r="C65" i="14"/>
  <c r="D65" i="14"/>
  <c r="B66" i="14"/>
  <c r="C66" i="14"/>
  <c r="D66" i="14"/>
  <c r="B61" i="14"/>
  <c r="C61" i="14"/>
  <c r="D62" i="14"/>
  <c r="B60" i="14"/>
  <c r="C60" i="14"/>
  <c r="D61" i="14"/>
  <c r="B59" i="14"/>
  <c r="C59" i="14"/>
  <c r="D60" i="14"/>
  <c r="B58" i="14"/>
  <c r="C58" i="14"/>
  <c r="D59" i="14"/>
  <c r="B57" i="14"/>
  <c r="C57" i="14"/>
  <c r="D58" i="14"/>
  <c r="B56" i="14"/>
  <c r="C56" i="14"/>
  <c r="D57" i="14"/>
  <c r="B55" i="14"/>
  <c r="C55" i="14"/>
  <c r="D56" i="14"/>
  <c r="B54" i="14"/>
  <c r="C54" i="14"/>
  <c r="D55" i="14"/>
  <c r="B53" i="14"/>
  <c r="C53" i="14"/>
  <c r="D54" i="14"/>
  <c r="B52" i="14"/>
  <c r="C52" i="14"/>
  <c r="D53" i="14"/>
  <c r="B51" i="14"/>
  <c r="C51" i="14"/>
  <c r="D52" i="14"/>
  <c r="B50" i="14"/>
  <c r="C50" i="14"/>
  <c r="D51" i="14"/>
  <c r="B49" i="14"/>
  <c r="C49" i="14"/>
  <c r="D50" i="14"/>
  <c r="B48" i="14"/>
  <c r="C48" i="14"/>
  <c r="D49" i="14"/>
  <c r="B47" i="14"/>
  <c r="C47" i="14"/>
  <c r="D48" i="14"/>
  <c r="B46" i="14"/>
  <c r="C46" i="14"/>
  <c r="D47" i="14"/>
  <c r="B45" i="14"/>
  <c r="C45" i="14"/>
  <c r="D46" i="14"/>
  <c r="B44" i="14"/>
  <c r="C44" i="14"/>
  <c r="D45" i="14"/>
  <c r="B43" i="14"/>
  <c r="C43" i="14"/>
  <c r="D44" i="14"/>
  <c r="B42" i="14"/>
  <c r="C42" i="14"/>
  <c r="D43" i="14"/>
  <c r="B41" i="14"/>
  <c r="C41" i="14"/>
  <c r="D42" i="14"/>
  <c r="B40" i="14"/>
  <c r="C40" i="14"/>
  <c r="D41" i="14"/>
  <c r="B39" i="14"/>
  <c r="C39" i="14"/>
  <c r="D40" i="14"/>
  <c r="B38" i="14"/>
  <c r="C38" i="14"/>
  <c r="D39" i="14"/>
  <c r="B37" i="14"/>
  <c r="C37" i="14"/>
  <c r="D38" i="14"/>
  <c r="B36" i="14"/>
  <c r="C36" i="14"/>
  <c r="D37" i="14"/>
  <c r="B35" i="14"/>
  <c r="C35" i="14"/>
  <c r="D36" i="14"/>
  <c r="B34" i="14"/>
  <c r="C34" i="14"/>
  <c r="D35" i="14"/>
  <c r="B33" i="14"/>
  <c r="C33" i="14"/>
  <c r="D34" i="14"/>
  <c r="B32" i="14"/>
  <c r="C32" i="14"/>
  <c r="D33" i="14"/>
  <c r="B31" i="14"/>
  <c r="C31" i="14"/>
  <c r="D32" i="14"/>
  <c r="B30" i="14"/>
  <c r="C30" i="14"/>
  <c r="D31" i="14"/>
  <c r="B29" i="14"/>
  <c r="C29" i="14"/>
  <c r="D30" i="14"/>
  <c r="B28" i="14"/>
  <c r="C28" i="14"/>
  <c r="D29" i="14"/>
  <c r="B27" i="14"/>
  <c r="C27" i="14"/>
  <c r="D28" i="14"/>
  <c r="B26" i="14"/>
  <c r="C26" i="14"/>
  <c r="D27" i="14"/>
  <c r="B25" i="14"/>
  <c r="C25" i="14"/>
  <c r="D26" i="14"/>
  <c r="B24" i="14"/>
  <c r="C24" i="14"/>
  <c r="D25" i="14"/>
  <c r="B23" i="14"/>
  <c r="C23" i="14"/>
  <c r="D24" i="14"/>
  <c r="B22" i="14"/>
  <c r="C22" i="14"/>
  <c r="D23" i="14"/>
  <c r="B21" i="14"/>
  <c r="C21" i="14"/>
  <c r="D22" i="14"/>
  <c r="B20" i="14"/>
  <c r="C20" i="14"/>
  <c r="D21" i="14"/>
  <c r="B19" i="14"/>
  <c r="C19" i="14"/>
  <c r="D20" i="14"/>
  <c r="B18" i="14"/>
  <c r="C18" i="14"/>
  <c r="D19" i="14"/>
  <c r="B17" i="14"/>
  <c r="C17" i="14"/>
  <c r="D18" i="14"/>
  <c r="B16" i="14"/>
  <c r="C16" i="14"/>
  <c r="D17" i="14"/>
  <c r="B15" i="14"/>
  <c r="C15" i="14"/>
  <c r="D16" i="14"/>
  <c r="B14" i="14"/>
  <c r="C14" i="14"/>
  <c r="D15" i="14"/>
  <c r="B13" i="14"/>
  <c r="C13" i="14"/>
  <c r="D14" i="14"/>
  <c r="B12" i="14"/>
  <c r="C12" i="14"/>
  <c r="D13" i="14"/>
  <c r="B11" i="14"/>
  <c r="C11" i="14"/>
  <c r="D12" i="14"/>
  <c r="B10" i="14"/>
  <c r="C10" i="14"/>
  <c r="D11" i="14"/>
  <c r="B9" i="14"/>
  <c r="C9" i="14"/>
  <c r="D10" i="14"/>
  <c r="B8" i="14"/>
  <c r="C8" i="14"/>
  <c r="D9" i="14"/>
  <c r="B7" i="14"/>
  <c r="C7" i="14"/>
  <c r="D8" i="14"/>
  <c r="B6" i="14"/>
  <c r="C6" i="14"/>
  <c r="D7" i="14"/>
  <c r="B5" i="14"/>
  <c r="C5" i="14"/>
  <c r="D6" i="14"/>
  <c r="B4" i="14"/>
  <c r="C4" i="14"/>
  <c r="D5" i="14"/>
  <c r="B3" i="14"/>
  <c r="C3" i="14"/>
  <c r="D4" i="14"/>
  <c r="C42" i="11"/>
  <c r="C41" i="11"/>
  <c r="D42" i="11"/>
  <c r="C40" i="11"/>
  <c r="D41" i="11"/>
  <c r="C39" i="11"/>
  <c r="D40" i="11"/>
  <c r="C38" i="11"/>
  <c r="D39" i="11"/>
  <c r="C37" i="11"/>
  <c r="D38" i="11"/>
  <c r="C36" i="11"/>
  <c r="D37" i="11"/>
  <c r="C35" i="11"/>
  <c r="D36" i="11"/>
  <c r="C34" i="11"/>
  <c r="D35" i="11"/>
  <c r="C33" i="11"/>
  <c r="D34" i="11"/>
  <c r="C32" i="11"/>
  <c r="D33" i="11"/>
  <c r="C31" i="11"/>
  <c r="D32" i="11"/>
  <c r="C30" i="11"/>
  <c r="D31" i="11"/>
  <c r="C29" i="11"/>
  <c r="D30" i="11"/>
  <c r="C28" i="11"/>
  <c r="D29" i="11"/>
  <c r="C27" i="11"/>
  <c r="D28" i="11"/>
  <c r="C26" i="11"/>
  <c r="D27" i="11"/>
  <c r="C25" i="11"/>
  <c r="D26" i="11"/>
  <c r="C24" i="11"/>
  <c r="D25" i="11"/>
  <c r="C23" i="11"/>
  <c r="D24" i="11"/>
  <c r="C22" i="11"/>
  <c r="D23" i="11"/>
  <c r="C21" i="11"/>
  <c r="D22" i="11"/>
  <c r="C20" i="11"/>
  <c r="D21" i="11"/>
  <c r="C19" i="11"/>
  <c r="D20" i="11"/>
  <c r="C18" i="11"/>
  <c r="D19" i="11"/>
  <c r="C17" i="11"/>
  <c r="D18" i="11"/>
  <c r="C16" i="11"/>
  <c r="D17" i="11"/>
  <c r="C15" i="11"/>
  <c r="D16" i="11"/>
  <c r="C14" i="11"/>
  <c r="D15" i="11"/>
  <c r="C13" i="11"/>
  <c r="D14" i="11"/>
  <c r="C12" i="11"/>
  <c r="D13" i="11"/>
  <c r="C11" i="11"/>
  <c r="D12" i="11"/>
  <c r="C10" i="11"/>
  <c r="D11" i="11"/>
  <c r="C9" i="11"/>
  <c r="D10" i="11"/>
  <c r="C8" i="11"/>
  <c r="D9" i="11"/>
  <c r="C7" i="11"/>
  <c r="D8" i="11"/>
  <c r="C6" i="11"/>
  <c r="D7" i="11"/>
  <c r="C5" i="11"/>
  <c r="D6" i="11"/>
  <c r="C4" i="11"/>
  <c r="D5" i="11"/>
  <c r="C3" i="11"/>
  <c r="D4" i="11"/>
  <c r="B62" i="9"/>
  <c r="C62" i="9"/>
  <c r="B61" i="9"/>
  <c r="C61" i="9"/>
  <c r="B60" i="9"/>
  <c r="C60" i="9"/>
  <c r="B59" i="9"/>
  <c r="C59" i="9"/>
  <c r="B58" i="9"/>
  <c r="C58" i="9"/>
  <c r="B57" i="9"/>
  <c r="C57" i="9"/>
  <c r="B56" i="9"/>
  <c r="C56" i="9"/>
  <c r="B55" i="9"/>
  <c r="C55" i="9"/>
  <c r="B54" i="9"/>
  <c r="C54" i="9"/>
  <c r="B53" i="9"/>
  <c r="C53" i="9"/>
  <c r="B52" i="9"/>
  <c r="C52" i="9"/>
  <c r="B51" i="9"/>
  <c r="C51" i="9"/>
  <c r="B50" i="9"/>
  <c r="C50" i="9"/>
  <c r="B49" i="9"/>
  <c r="C49" i="9"/>
  <c r="B48" i="9"/>
  <c r="C48" i="9"/>
  <c r="B47" i="9"/>
  <c r="C47" i="9"/>
  <c r="B46" i="9"/>
  <c r="C46" i="9"/>
  <c r="B45" i="9"/>
  <c r="C45" i="9"/>
  <c r="B44" i="9"/>
  <c r="C44" i="9"/>
  <c r="B43" i="9"/>
  <c r="C43" i="9"/>
  <c r="B42" i="9"/>
  <c r="C42" i="9"/>
  <c r="B41" i="9"/>
  <c r="C41" i="9"/>
  <c r="B40" i="9"/>
  <c r="C40" i="9"/>
  <c r="B39" i="9"/>
  <c r="C39" i="9"/>
  <c r="B38" i="9"/>
  <c r="C38" i="9"/>
  <c r="B37" i="9"/>
  <c r="C37" i="9"/>
  <c r="B36" i="9"/>
  <c r="C36" i="9"/>
  <c r="B35" i="9"/>
  <c r="C35" i="9"/>
  <c r="B34" i="9"/>
  <c r="C34" i="9"/>
  <c r="B33" i="9"/>
  <c r="C33" i="9"/>
  <c r="B32" i="9"/>
  <c r="C32" i="9"/>
  <c r="B31" i="9"/>
  <c r="C31" i="9"/>
  <c r="B30" i="9"/>
  <c r="C30" i="9"/>
  <c r="B29" i="9"/>
  <c r="C29" i="9"/>
  <c r="B28" i="9"/>
  <c r="C28" i="9"/>
  <c r="B27" i="9"/>
  <c r="C27" i="9"/>
  <c r="B26" i="9"/>
  <c r="C26" i="9"/>
  <c r="B25" i="9"/>
  <c r="C25" i="9"/>
  <c r="B24" i="9"/>
  <c r="C24" i="9"/>
  <c r="B23" i="9"/>
  <c r="C23" i="9"/>
  <c r="B22" i="9"/>
  <c r="C22" i="9"/>
  <c r="B21" i="9"/>
  <c r="C21" i="9"/>
  <c r="B20" i="9"/>
  <c r="C20" i="9"/>
  <c r="B19" i="9"/>
  <c r="C19" i="9"/>
  <c r="B18" i="9"/>
  <c r="C18" i="9"/>
  <c r="B17" i="9"/>
  <c r="C17" i="9"/>
  <c r="B16" i="9"/>
  <c r="C16" i="9"/>
  <c r="B15" i="9"/>
  <c r="C15" i="9"/>
  <c r="B14" i="9"/>
  <c r="C14" i="9"/>
  <c r="B13" i="9"/>
  <c r="C13" i="9"/>
  <c r="B12" i="9"/>
  <c r="C12" i="9"/>
  <c r="B11" i="9"/>
  <c r="C11" i="9"/>
  <c r="B10" i="9"/>
  <c r="C10" i="9"/>
  <c r="B9" i="9"/>
  <c r="C9" i="9"/>
  <c r="B8" i="9"/>
  <c r="C8" i="9"/>
  <c r="B7" i="9"/>
  <c r="C7" i="9"/>
  <c r="B6" i="9"/>
  <c r="C6" i="9"/>
  <c r="B5" i="9"/>
  <c r="C5" i="9"/>
  <c r="B4" i="9"/>
  <c r="C4" i="9"/>
  <c r="B3" i="9"/>
  <c r="C3" i="9"/>
  <c r="B3" i="7"/>
  <c r="C3" i="7"/>
  <c r="B4" i="7"/>
  <c r="C4" i="7"/>
  <c r="D4" i="7"/>
  <c r="B5" i="7"/>
  <c r="C5" i="7"/>
  <c r="B6" i="7"/>
  <c r="C6" i="7"/>
  <c r="D6" i="7"/>
  <c r="B7" i="7"/>
  <c r="C7" i="7"/>
  <c r="D7" i="7"/>
  <c r="B8" i="7"/>
  <c r="C8" i="7"/>
  <c r="B9" i="7"/>
  <c r="C9" i="7"/>
  <c r="D9" i="7"/>
  <c r="B10" i="7"/>
  <c r="C10" i="7"/>
  <c r="D10" i="7"/>
  <c r="B11" i="7"/>
  <c r="C11" i="7"/>
  <c r="D11" i="7"/>
  <c r="B12" i="7"/>
  <c r="C12" i="7"/>
  <c r="B13" i="7"/>
  <c r="C13" i="7"/>
  <c r="B14" i="7"/>
  <c r="C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B20" i="7"/>
  <c r="C20" i="7"/>
  <c r="B21" i="7"/>
  <c r="C21" i="7"/>
  <c r="B22" i="7"/>
  <c r="C22" i="7"/>
  <c r="B23" i="7"/>
  <c r="C23" i="7"/>
  <c r="D23" i="7"/>
  <c r="B24" i="7"/>
  <c r="C24" i="7"/>
  <c r="B25" i="7"/>
  <c r="C25" i="7"/>
  <c r="D25" i="7"/>
  <c r="B26" i="7"/>
  <c r="C26" i="7"/>
  <c r="D26" i="7"/>
  <c r="B27" i="7"/>
  <c r="C27" i="7"/>
  <c r="D27" i="7"/>
  <c r="B28" i="7"/>
  <c r="C28" i="7"/>
  <c r="B29" i="7"/>
  <c r="C29" i="7"/>
  <c r="B30" i="7"/>
  <c r="C30" i="7"/>
  <c r="B31" i="7"/>
  <c r="C31" i="7"/>
  <c r="D31" i="7"/>
  <c r="B32" i="7"/>
  <c r="C32" i="7"/>
  <c r="D32" i="7"/>
  <c r="B33" i="7"/>
  <c r="C33" i="7"/>
  <c r="D33" i="7"/>
  <c r="B34" i="7"/>
  <c r="C34" i="7"/>
  <c r="D34" i="7"/>
  <c r="B35" i="7"/>
  <c r="C35" i="7"/>
  <c r="B36" i="7"/>
  <c r="C36" i="7"/>
  <c r="B37" i="7"/>
  <c r="C37" i="7"/>
  <c r="B38" i="7"/>
  <c r="C38" i="7"/>
  <c r="B39" i="7"/>
  <c r="C39" i="7"/>
  <c r="D39" i="7"/>
  <c r="B40" i="7"/>
  <c r="C40" i="7"/>
  <c r="D40" i="7"/>
  <c r="B41" i="7"/>
  <c r="C41" i="7"/>
  <c r="D41" i="7"/>
  <c r="B42" i="7"/>
  <c r="C42" i="7"/>
  <c r="D42" i="7"/>
  <c r="B43" i="7"/>
  <c r="C43" i="7"/>
  <c r="D43" i="7"/>
  <c r="B44" i="7"/>
  <c r="C44" i="7"/>
  <c r="B45" i="7"/>
  <c r="C45" i="7"/>
  <c r="B46" i="7"/>
  <c r="C46" i="7"/>
  <c r="B47" i="7"/>
  <c r="C47" i="7"/>
  <c r="D47" i="7"/>
  <c r="B48" i="7"/>
  <c r="C48" i="7"/>
  <c r="D48" i="7"/>
  <c r="B49" i="7"/>
  <c r="C49" i="7"/>
  <c r="D49" i="7"/>
  <c r="B50" i="7"/>
  <c r="C50" i="7"/>
  <c r="D50" i="7"/>
  <c r="B51" i="7"/>
  <c r="C51" i="7"/>
  <c r="B52" i="7"/>
  <c r="C52" i="7"/>
  <c r="B53" i="7"/>
  <c r="C53" i="7"/>
  <c r="B54" i="7"/>
  <c r="C54" i="7"/>
  <c r="B55" i="7"/>
  <c r="C55" i="7"/>
  <c r="D55" i="7"/>
  <c r="B56" i="7"/>
  <c r="C56" i="7"/>
  <c r="D56" i="7"/>
  <c r="B57" i="7"/>
  <c r="C57" i="7"/>
  <c r="D57" i="7"/>
  <c r="B58" i="7"/>
  <c r="C58" i="7"/>
  <c r="D58" i="7"/>
  <c r="B59" i="7"/>
  <c r="C59" i="7"/>
  <c r="D59" i="7"/>
  <c r="B60" i="7"/>
  <c r="C60" i="7"/>
  <c r="B61" i="7"/>
  <c r="C61" i="7"/>
  <c r="D61" i="7"/>
  <c r="B62" i="7"/>
  <c r="C62" i="7"/>
  <c r="D62" i="7"/>
  <c r="B63" i="7"/>
  <c r="C63" i="7"/>
  <c r="D63" i="7"/>
  <c r="B64" i="7"/>
  <c r="C64" i="7"/>
  <c r="B65" i="7"/>
  <c r="C65" i="7"/>
  <c r="B66" i="7"/>
  <c r="C66" i="7"/>
  <c r="D66" i="7"/>
  <c r="B67" i="7"/>
  <c r="C67" i="7"/>
  <c r="B68" i="7"/>
  <c r="C68" i="7"/>
  <c r="B69" i="7"/>
  <c r="C69" i="7"/>
  <c r="D69" i="7"/>
  <c r="B70" i="7"/>
  <c r="C70" i="7"/>
  <c r="B71" i="7"/>
  <c r="C71" i="7"/>
  <c r="B72" i="7"/>
  <c r="C72" i="7"/>
  <c r="D72" i="7"/>
  <c r="B73" i="7"/>
  <c r="C73" i="7"/>
  <c r="B74" i="7"/>
  <c r="C74" i="7"/>
  <c r="B3" i="3"/>
  <c r="C3" i="3"/>
  <c r="B4" i="3"/>
  <c r="C4" i="3"/>
  <c r="D4" i="3"/>
  <c r="B5" i="3"/>
  <c r="C5" i="3"/>
  <c r="B6" i="3"/>
  <c r="B7" i="3"/>
  <c r="B8" i="3"/>
  <c r="C8" i="3"/>
  <c r="B9" i="3"/>
  <c r="C9" i="3"/>
  <c r="B10" i="3"/>
  <c r="C10" i="3"/>
  <c r="B11" i="3"/>
  <c r="B12" i="3"/>
  <c r="C12" i="3"/>
  <c r="B13" i="3"/>
  <c r="C13" i="3"/>
  <c r="B14" i="3"/>
  <c r="C14" i="3"/>
  <c r="D14" i="3"/>
  <c r="B15" i="3"/>
  <c r="C15" i="3"/>
  <c r="B16" i="3"/>
  <c r="C16" i="3"/>
  <c r="D16" i="3"/>
  <c r="B17" i="3"/>
  <c r="B18" i="3"/>
  <c r="C18" i="3"/>
  <c r="B19" i="3"/>
  <c r="C19" i="3"/>
  <c r="B20" i="3"/>
  <c r="C20" i="3"/>
  <c r="B21" i="3"/>
  <c r="C21" i="3"/>
  <c r="D21" i="3"/>
  <c r="B22" i="3"/>
  <c r="C22" i="3"/>
  <c r="B23" i="3"/>
  <c r="C23" i="3"/>
  <c r="B24" i="3"/>
  <c r="C24" i="3"/>
  <c r="B25" i="3"/>
  <c r="C25" i="3"/>
  <c r="D25" i="3"/>
  <c r="B26" i="3"/>
  <c r="C26" i="3"/>
  <c r="B27" i="3"/>
  <c r="B28" i="3"/>
  <c r="C28" i="3"/>
  <c r="B29" i="3"/>
  <c r="C29" i="3"/>
  <c r="B30" i="3"/>
  <c r="C30" i="3"/>
  <c r="B31" i="3"/>
  <c r="C31" i="3"/>
  <c r="D31" i="3"/>
  <c r="B32" i="3"/>
  <c r="B33" i="3"/>
  <c r="C33" i="3"/>
  <c r="B34" i="3"/>
  <c r="C34" i="3"/>
  <c r="B35" i="3"/>
  <c r="C35" i="3"/>
  <c r="B36" i="3"/>
  <c r="C36" i="3"/>
  <c r="B37" i="3"/>
  <c r="C37" i="3"/>
  <c r="B38" i="3"/>
  <c r="C38" i="3"/>
  <c r="D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D46" i="3"/>
  <c r="B47" i="3"/>
  <c r="C47" i="3"/>
  <c r="B48" i="3"/>
  <c r="C48" i="3"/>
  <c r="B49" i="3"/>
  <c r="C49" i="3"/>
  <c r="B50" i="3"/>
  <c r="C50" i="3"/>
  <c r="D50" i="3"/>
  <c r="B51" i="3"/>
  <c r="C51" i="3"/>
  <c r="B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D4" i="2"/>
  <c r="D6" i="2"/>
  <c r="D9" i="2"/>
  <c r="D10" i="2"/>
  <c r="D13" i="2"/>
  <c r="D14" i="2"/>
  <c r="D18" i="2"/>
  <c r="D22" i="2"/>
  <c r="D25" i="2"/>
  <c r="D26" i="2"/>
  <c r="D29" i="2"/>
  <c r="D30" i="2"/>
  <c r="D34" i="2"/>
  <c r="D38" i="2"/>
  <c r="D41" i="2"/>
  <c r="D42" i="2"/>
  <c r="D45" i="2"/>
  <c r="D46" i="2"/>
  <c r="D50" i="2"/>
  <c r="D54" i="2"/>
  <c r="D57" i="2"/>
  <c r="D58" i="2"/>
  <c r="D61" i="2"/>
  <c r="D62" i="2"/>
  <c r="D66" i="2"/>
  <c r="D70" i="2"/>
  <c r="D73" i="2"/>
  <c r="D74" i="2"/>
  <c r="D77" i="2"/>
  <c r="D78" i="2"/>
  <c r="D82" i="2"/>
  <c r="D86" i="2"/>
  <c r="D89" i="2"/>
  <c r="D90" i="2"/>
  <c r="D93" i="2"/>
  <c r="D68" i="2"/>
  <c r="D67" i="2"/>
  <c r="D52" i="2"/>
  <c r="D51" i="2"/>
  <c r="D36" i="2"/>
  <c r="D35" i="2"/>
  <c r="D88" i="2"/>
  <c r="D87" i="2"/>
  <c r="D72" i="2"/>
  <c r="D71" i="2"/>
  <c r="D56" i="2"/>
  <c r="D55" i="2"/>
  <c r="D40" i="2"/>
  <c r="D39" i="2"/>
  <c r="D24" i="2"/>
  <c r="D23" i="2"/>
  <c r="D8" i="2"/>
  <c r="D7" i="2"/>
  <c r="D20" i="2"/>
  <c r="D19" i="2"/>
  <c r="C52" i="3"/>
  <c r="D92" i="2"/>
  <c r="D91" i="2"/>
  <c r="D81" i="2"/>
  <c r="D76" i="2"/>
  <c r="D75" i="2"/>
  <c r="D65" i="2"/>
  <c r="D60" i="2"/>
  <c r="D59" i="2"/>
  <c r="D49" i="2"/>
  <c r="D44" i="2"/>
  <c r="D43" i="2"/>
  <c r="D33" i="2"/>
  <c r="D28" i="2"/>
  <c r="D27" i="2"/>
  <c r="D17" i="2"/>
  <c r="D12" i="2"/>
  <c r="D11" i="2"/>
  <c r="D84" i="2"/>
  <c r="D83" i="2"/>
  <c r="D85" i="2"/>
  <c r="D80" i="2"/>
  <c r="D79" i="2"/>
  <c r="D69" i="2"/>
  <c r="D64" i="2"/>
  <c r="D63" i="2"/>
  <c r="D53" i="2"/>
  <c r="D48" i="2"/>
  <c r="D47" i="2"/>
  <c r="D37" i="2"/>
  <c r="D32" i="2"/>
  <c r="D31" i="2"/>
  <c r="D21" i="2"/>
  <c r="D16" i="2"/>
  <c r="D15" i="2"/>
  <c r="D5" i="2"/>
  <c r="C7" i="3"/>
  <c r="C6" i="3"/>
  <c r="D7" i="3"/>
  <c r="D24" i="7"/>
  <c r="D8" i="7"/>
  <c r="D51" i="7"/>
  <c r="D35" i="7"/>
  <c r="D19" i="7"/>
  <c r="D49" i="9"/>
  <c r="D46" i="9"/>
  <c r="D57" i="9"/>
  <c r="D60" i="9"/>
  <c r="D58" i="9"/>
  <c r="D4" i="9"/>
  <c r="D32" i="9"/>
  <c r="D39" i="9"/>
  <c r="D42" i="9"/>
  <c r="D52" i="9"/>
  <c r="D55" i="9"/>
  <c r="D62" i="9"/>
  <c r="D36" i="9"/>
  <c r="D41" i="9"/>
  <c r="D50" i="9"/>
  <c r="D51" i="9"/>
  <c r="D5" i="9"/>
  <c r="D40" i="9"/>
  <c r="D45" i="9"/>
  <c r="D61" i="9"/>
  <c r="D35" i="9"/>
  <c r="D47" i="9"/>
  <c r="D56" i="9"/>
  <c r="D59" i="9"/>
  <c r="D48" i="9"/>
  <c r="D10" i="9"/>
  <c r="D11" i="9"/>
  <c r="D19" i="9"/>
  <c r="D18" i="9"/>
  <c r="D26" i="9"/>
  <c r="D27" i="9"/>
  <c r="D54" i="9"/>
  <c r="D53" i="9"/>
  <c r="D13" i="9"/>
  <c r="D12" i="9"/>
  <c r="D21" i="9"/>
  <c r="D20" i="9"/>
  <c r="D28" i="9"/>
  <c r="D29" i="9"/>
  <c r="D7" i="9"/>
  <c r="D6" i="9"/>
  <c r="D14" i="9"/>
  <c r="D15" i="9"/>
  <c r="D23" i="9"/>
  <c r="D22" i="9"/>
  <c r="D30" i="9"/>
  <c r="D31" i="9"/>
  <c r="D38" i="9"/>
  <c r="D37" i="9"/>
  <c r="D8" i="9"/>
  <c r="D9" i="9"/>
  <c r="D17" i="9"/>
  <c r="D16" i="9"/>
  <c r="D24" i="9"/>
  <c r="D25" i="9"/>
  <c r="D34" i="9"/>
  <c r="D33" i="9"/>
  <c r="D44" i="9"/>
  <c r="D43" i="9"/>
  <c r="D74" i="7"/>
  <c r="D73" i="7"/>
  <c r="D71" i="7"/>
  <c r="D70" i="7"/>
  <c r="D60" i="7"/>
  <c r="D46" i="7"/>
  <c r="D28" i="7"/>
  <c r="D29" i="7"/>
  <c r="D14" i="7"/>
  <c r="D54" i="7"/>
  <c r="D37" i="7"/>
  <c r="D36" i="7"/>
  <c r="D22" i="7"/>
  <c r="D5" i="7"/>
  <c r="D68" i="7"/>
  <c r="D67" i="7"/>
  <c r="D45" i="7"/>
  <c r="D44" i="7"/>
  <c r="D30" i="7"/>
  <c r="D13" i="7"/>
  <c r="D12" i="7"/>
  <c r="D64" i="7"/>
  <c r="D65" i="7"/>
  <c r="D53" i="7"/>
  <c r="D52" i="7"/>
  <c r="D38" i="7"/>
  <c r="D21" i="7"/>
  <c r="D20" i="7"/>
  <c r="D61" i="3"/>
  <c r="D44" i="3"/>
  <c r="D40" i="3"/>
  <c r="D24" i="3"/>
  <c r="D15" i="3"/>
  <c r="D54" i="3"/>
  <c r="D51" i="3"/>
  <c r="D48" i="3"/>
  <c r="D36" i="3"/>
  <c r="D13" i="3"/>
  <c r="D60" i="3"/>
  <c r="D41" i="3"/>
  <c r="D29" i="3"/>
  <c r="D26" i="3"/>
  <c r="D5" i="3"/>
  <c r="D59" i="3"/>
  <c r="D49" i="3"/>
  <c r="D45" i="3"/>
  <c r="D37" i="3"/>
  <c r="D47" i="3"/>
  <c r="D43" i="3"/>
  <c r="D39" i="3"/>
  <c r="D6" i="3"/>
  <c r="D53" i="3"/>
  <c r="D58" i="3"/>
  <c r="D35" i="3"/>
  <c r="D19" i="3"/>
  <c r="D10" i="3"/>
  <c r="D62" i="3"/>
  <c r="D30" i="3"/>
  <c r="D20" i="3"/>
  <c r="D55" i="3"/>
  <c r="D56" i="3"/>
  <c r="D9" i="3"/>
  <c r="D8" i="3"/>
  <c r="D34" i="3"/>
  <c r="D23" i="3"/>
  <c r="D22" i="3"/>
  <c r="D57" i="3"/>
  <c r="D52" i="3"/>
  <c r="D42" i="3"/>
  <c r="C32" i="3"/>
  <c r="C27" i="3"/>
  <c r="C17" i="3"/>
  <c r="D18" i="3"/>
  <c r="C11" i="3"/>
  <c r="D17" i="3"/>
  <c r="D32" i="3"/>
  <c r="D33" i="3"/>
  <c r="D12" i="3"/>
  <c r="D11" i="3"/>
  <c r="D28" i="3"/>
  <c r="D27" i="3"/>
  <c r="B30" i="17"/>
  <c r="C30" i="17"/>
  <c r="B29" i="17"/>
  <c r="C29" i="17"/>
  <c r="D30" i="17"/>
  <c r="B28" i="17"/>
  <c r="C28" i="17"/>
  <c r="D29" i="17"/>
  <c r="B27" i="17"/>
  <c r="C27" i="17"/>
  <c r="D28" i="17"/>
  <c r="B26" i="17"/>
  <c r="C26" i="17"/>
  <c r="D27" i="17"/>
  <c r="B25" i="17"/>
  <c r="C25" i="17"/>
  <c r="D26" i="17"/>
  <c r="B24" i="17"/>
  <c r="C24" i="17"/>
  <c r="D25" i="17"/>
  <c r="B23" i="17"/>
  <c r="C23" i="17"/>
  <c r="D24" i="17"/>
  <c r="B22" i="17"/>
  <c r="C22" i="17"/>
  <c r="D23" i="17"/>
  <c r="B21" i="17"/>
  <c r="C21" i="17"/>
  <c r="D22" i="17"/>
  <c r="B20" i="17"/>
  <c r="C20" i="17"/>
  <c r="D21" i="17"/>
  <c r="B19" i="17"/>
  <c r="C19" i="17"/>
  <c r="D20" i="17"/>
  <c r="B18" i="17"/>
  <c r="C18" i="17"/>
  <c r="D19" i="17"/>
  <c r="B17" i="17"/>
  <c r="C17" i="17"/>
  <c r="D18" i="17"/>
  <c r="B16" i="17"/>
  <c r="C16" i="17"/>
  <c r="D17" i="17"/>
  <c r="B15" i="17"/>
  <c r="C15" i="17"/>
  <c r="D16" i="17"/>
  <c r="B14" i="17"/>
  <c r="C14" i="17"/>
  <c r="D15" i="17"/>
  <c r="B13" i="17"/>
  <c r="C13" i="17"/>
  <c r="D14" i="17"/>
  <c r="B12" i="17"/>
  <c r="C12" i="17"/>
  <c r="D13" i="17"/>
  <c r="B11" i="17"/>
  <c r="C11" i="17"/>
  <c r="D12" i="17"/>
  <c r="B10" i="17"/>
  <c r="C10" i="17"/>
  <c r="D11" i="17"/>
  <c r="B9" i="17"/>
  <c r="C9" i="17"/>
  <c r="D10" i="17"/>
  <c r="B8" i="17"/>
  <c r="C8" i="17"/>
  <c r="D9" i="17"/>
  <c r="B7" i="17"/>
  <c r="C7" i="17"/>
  <c r="D8" i="17"/>
  <c r="B6" i="17"/>
  <c r="C6" i="17"/>
  <c r="D7" i="17"/>
  <c r="B5" i="17"/>
  <c r="C5" i="17"/>
  <c r="D6" i="17"/>
  <c r="B4" i="17"/>
  <c r="C4" i="17"/>
  <c r="D5" i="17"/>
  <c r="B3" i="17"/>
  <c r="C3" i="17"/>
  <c r="D4" i="17"/>
</calcChain>
</file>

<file path=xl/connections.xml><?xml version="1.0" encoding="utf-8"?>
<connections xmlns="http://schemas.openxmlformats.org/spreadsheetml/2006/main">
  <connection id="1" name="ap" type="6" refreshedVersion="4" background="1" saveData="1">
    <textPr codePage="437" sourceFile="X:\tmp\ap.txt" delimited="0" thousands=" ">
      <textFields count="2">
        <textField/>
        <textField position="24"/>
      </textFields>
    </textPr>
  </connection>
  <connection id="2" name="ap1" type="6" refreshedVersion="4" background="1" saveData="1">
    <textPr codePage="437" sourceFile="X:\tmp\ap.txt" delimited="0" thousands=" ">
      <textFields count="2">
        <textField/>
        <textField position="24"/>
      </textFields>
    </textPr>
  </connection>
  <connection id="3" name="ap2" type="6" refreshedVersion="4" background="1" saveData="1">
    <textPr codePage="437" sourceFile="X:\tmp\ap.txt" delimited="0" thousands=" ">
      <textFields count="2">
        <textField/>
        <textField position="24"/>
      </textFields>
    </textPr>
  </connection>
  <connection id="4" name="ap21" type="6" refreshedVersion="4" background="1" saveData="1">
    <textPr codePage="437" sourceFile="X:\tmp\ap.txt" delimited="0" thousands=" ">
      <textFields count="2">
        <textField/>
        <textField position="24"/>
      </textFields>
    </textPr>
  </connection>
  <connection id="5" name="ap211" type="6" refreshedVersion="4" background="1" saveData="1">
    <textPr codePage="437" sourceFile="X:\tmp\ap.txt" delimited="0" thousands=" ">
      <textFields count="2">
        <textField/>
        <textField position="24"/>
      </textFields>
    </textPr>
  </connection>
</connections>
</file>

<file path=xl/sharedStrings.xml><?xml version="1.0" encoding="utf-8"?>
<sst xmlns="http://schemas.openxmlformats.org/spreadsheetml/2006/main" count="140" uniqueCount="61">
  <si>
    <t>ECMWF</t>
  </si>
  <si>
    <t>ECMWF p</t>
  </si>
  <si>
    <t>ECMWF z*</t>
  </si>
  <si>
    <t>ECMWF dz*</t>
  </si>
  <si>
    <t>Shown here are p for psurf=</t>
  </si>
  <si>
    <t>hPa</t>
  </si>
  <si>
    <t>apfull</t>
  </si>
  <si>
    <t>bpfull</t>
  </si>
  <si>
    <t>levels</t>
  </si>
  <si>
    <t>(hPa)</t>
  </si>
  <si>
    <t>(km)</t>
  </si>
  <si>
    <t xml:space="preserve"> p = 0.5*(ap(j)+ap(j+1)+(bp(j)+bp(j+1))*ps)</t>
  </si>
  <si>
    <t>p is var, i.e. bp(k+1/2) ≠ 0</t>
  </si>
  <si>
    <t>MERRA</t>
  </si>
  <si>
    <t>MERRA p</t>
  </si>
  <si>
    <t>MERRA z*</t>
  </si>
  <si>
    <t>MERRA dz*</t>
  </si>
  <si>
    <t xml:space="preserve">           </t>
  </si>
  <si>
    <t xml:space="preserve">              </t>
  </si>
  <si>
    <t>JRA-55</t>
  </si>
  <si>
    <t>JRA-55 p</t>
  </si>
  <si>
    <t>JRA-55 z*</t>
  </si>
  <si>
    <t>JRA-55 dz*</t>
  </si>
  <si>
    <t>http://www.ecmwf.int/en/forecasts/documentation-and-support/60-model-levels</t>
  </si>
  <si>
    <t>They have better numerical precision than the metadata in grib files provided by ECMWF</t>
  </si>
  <si>
    <t>e.g. here ap(17)=1680.640259 but grib_get returns 1680.6404</t>
  </si>
  <si>
    <t>these numerical values were copied from ECMWF doc, i.e. from</t>
  </si>
  <si>
    <t>http://www.ecmwf.int/en/forecasts/documentation-and-support/91-model-levels</t>
  </si>
  <si>
    <t>Values copied from JRA-55_handbook_TL319_en.pdf v4.0, Oct 2015</t>
  </si>
  <si>
    <t>(lines 601-642 where they are also described as the GEOS-5 72 level grid)</t>
  </si>
  <si>
    <t>Values copied from source code of GEOS-Chem model i.e. /bira-iasb/projects/bacchus/models/OTHER/CTM/GEOS-Chem_2013-05/GeosUtil/pressure_mod.F</t>
  </si>
  <si>
    <t>and checked identical (but with better numerical precision) than global file attributes "ak" and "bk" found in MERRA-2 datafiles (in netCDF4)</t>
  </si>
  <si>
    <t>Values copied from http://jra.kishou.go.jp/JRA-25/hybrid_definitions_en.html, Jan 2017</t>
  </si>
  <si>
    <t>JRA-25</t>
  </si>
  <si>
    <t>JRA-25 p</t>
  </si>
  <si>
    <t>JRA-25 z*</t>
  </si>
  <si>
    <t>JRA-25 dz*</t>
  </si>
  <si>
    <t>sigma</t>
  </si>
  <si>
    <t>p is var, i.e. sigma(k+1/2) ≠ 0</t>
  </si>
  <si>
    <t>R1 &amp; R2</t>
  </si>
  <si>
    <t>R1 &amp; R2 z*</t>
  </si>
  <si>
    <t>R1 &amp; R2 p</t>
  </si>
  <si>
    <t>R1 &amp; R2 dz*</t>
  </si>
  <si>
    <t>20CR dz*</t>
  </si>
  <si>
    <t>20CR z*</t>
  </si>
  <si>
    <t>20CR p</t>
  </si>
  <si>
    <t>20CR</t>
  </si>
  <si>
    <t>CFSR</t>
  </si>
  <si>
    <t>CFSR p</t>
  </si>
  <si>
    <t>CFSR z*</t>
  </si>
  <si>
    <t>CFSR dz*</t>
  </si>
  <si>
    <t>Compiled by: J. S. Wright (j.s.wright@gatech.edu)</t>
  </si>
  <si>
    <t>Compiled by: S. Chabrillat (simon.chabrillat@aeronomie.be)</t>
  </si>
  <si>
    <t>Used for ERA-40 and ERA-Interim</t>
  </si>
  <si>
    <t>Used for ERA-20C</t>
  </si>
  <si>
    <t>Used for JRA-25 &amp; JCDAS</t>
  </si>
  <si>
    <t>Used for JRA-55</t>
  </si>
  <si>
    <t>Used for NASA GMAO MERRA and MERRA-2</t>
  </si>
  <si>
    <t>Used for CFSR and CFSv2</t>
  </si>
  <si>
    <t>Used for NOAA-CIRES 20CRv2</t>
  </si>
  <si>
    <t>Used for NCEP-NCAR R1 and NCEP-DOE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</si>
</sst>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0"/>
    <numFmt numFmtId="167" formatCode="0.000000E+00"/>
  </numFmts>
  <fonts count="4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 style="thin">
        <color indexed="58"/>
      </bottom>
      <diagonal/>
    </border>
    <border>
      <left/>
      <right/>
      <top/>
      <bottom style="thin">
        <color indexed="58"/>
      </bottom>
      <diagonal/>
    </border>
    <border>
      <left style="thin">
        <color indexed="58"/>
      </left>
      <right style="thin">
        <color indexed="58"/>
      </right>
      <top/>
      <bottom style="dotted">
        <color indexed="58"/>
      </bottom>
      <diagonal/>
    </border>
    <border>
      <left style="thin">
        <color indexed="58"/>
      </left>
      <right style="thin">
        <color indexed="58"/>
      </right>
      <top style="dotted">
        <color indexed="58"/>
      </top>
      <bottom style="dotted">
        <color indexed="58"/>
      </bottom>
      <diagonal/>
    </border>
    <border>
      <left style="thin">
        <color indexed="58"/>
      </left>
      <right style="thin">
        <color indexed="58"/>
      </right>
      <top style="dotted">
        <color indexed="58"/>
      </top>
      <bottom/>
      <diagonal/>
    </border>
    <border>
      <left/>
      <right/>
      <top/>
      <bottom style="dashed">
        <color indexed="58"/>
      </bottom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 style="thin">
        <color indexed="58"/>
      </right>
      <top style="dotted">
        <color indexed="58"/>
      </top>
      <bottom style="dashed">
        <color indexed="58"/>
      </bottom>
      <diagonal/>
    </border>
    <border>
      <left style="thin">
        <color indexed="58"/>
      </left>
      <right style="thin">
        <color indexed="58"/>
      </right>
      <top style="dotted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 style="thin">
        <color indexed="58"/>
      </top>
      <bottom style="dotted">
        <color indexed="58"/>
      </bottom>
      <diagonal/>
    </border>
    <border>
      <left/>
      <right style="thin">
        <color indexed="58"/>
      </right>
      <top style="dotted">
        <color indexed="58"/>
      </top>
      <bottom style="dotted">
        <color indexed="58"/>
      </bottom>
      <diagonal/>
    </border>
    <border>
      <left/>
      <right style="thin">
        <color indexed="58"/>
      </right>
      <top style="dotted">
        <color indexed="58"/>
      </top>
      <bottom style="thin">
        <color indexed="58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indexed="58"/>
      </right>
      <top/>
      <bottom style="dotted">
        <color indexed="58"/>
      </bottom>
      <diagonal/>
    </border>
    <border>
      <left/>
      <right style="thin">
        <color indexed="58"/>
      </right>
      <top style="dotted">
        <color indexed="58"/>
      </top>
      <bottom style="dashed">
        <color auto="1"/>
      </bottom>
      <diagonal/>
    </border>
    <border>
      <left style="thin">
        <color indexed="58"/>
      </left>
      <right/>
      <top/>
      <bottom style="dashed">
        <color indexed="58"/>
      </bottom>
      <diagonal/>
    </border>
    <border>
      <left style="thin">
        <color indexed="58"/>
      </left>
      <right style="thin">
        <color indexed="58"/>
      </right>
      <top style="dashed">
        <color indexed="58"/>
      </top>
      <bottom style="dotted">
        <color indexed="58"/>
      </bottom>
      <diagonal/>
    </border>
    <border>
      <left/>
      <right/>
      <top style="dashed">
        <color indexed="5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58"/>
      </left>
      <right style="thin">
        <color auto="1"/>
      </right>
      <top style="dotted">
        <color indexed="58"/>
      </top>
      <bottom style="dotted">
        <color indexed="58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80">
    <xf numFmtId="0" fontId="0" fillId="0" borderId="0" xfId="0"/>
    <xf numFmtId="0" fontId="0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 applyBorder="1"/>
    <xf numFmtId="0" fontId="0" fillId="2" borderId="0" xfId="0" applyFont="1" applyFill="1"/>
    <xf numFmtId="0" fontId="0" fillId="0" borderId="0" xfId="0" applyBorder="1"/>
    <xf numFmtId="0" fontId="2" fillId="0" borderId="2" xfId="0" applyFont="1" applyBorder="1"/>
    <xf numFmtId="164" fontId="2" fillId="0" borderId="2" xfId="0" applyNumberFormat="1" applyFont="1" applyBorder="1"/>
    <xf numFmtId="0" fontId="2" fillId="0" borderId="3" xfId="0" applyFont="1" applyBorder="1"/>
    <xf numFmtId="0" fontId="0" fillId="0" borderId="4" xfId="0" applyBorder="1"/>
    <xf numFmtId="164" fontId="0" fillId="0" borderId="0" xfId="0" applyNumberFormat="1"/>
    <xf numFmtId="2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0" borderId="9" xfId="0" applyBorder="1"/>
    <xf numFmtId="0" fontId="0" fillId="0" borderId="10" xfId="0" applyBorder="1"/>
    <xf numFmtId="11" fontId="0" fillId="0" borderId="0" xfId="0" applyNumberFormat="1"/>
    <xf numFmtId="165" fontId="0" fillId="0" borderId="0" xfId="0" applyNumberFormat="1"/>
    <xf numFmtId="0" fontId="0" fillId="0" borderId="0" xfId="0" applyFill="1" applyBorder="1"/>
    <xf numFmtId="0" fontId="0" fillId="0" borderId="0" xfId="0" applyFont="1" applyFill="1" applyBorder="1"/>
    <xf numFmtId="2" fontId="2" fillId="0" borderId="3" xfId="0" applyNumberFormat="1" applyFont="1" applyBorder="1"/>
    <xf numFmtId="0" fontId="0" fillId="0" borderId="0" xfId="0" applyNumberFormat="1" applyFont="1" applyBorder="1"/>
    <xf numFmtId="0" fontId="0" fillId="0" borderId="0" xfId="0" applyNumberFormat="1"/>
    <xf numFmtId="166" fontId="0" fillId="0" borderId="0" xfId="0" applyNumberFormat="1" applyFont="1"/>
    <xf numFmtId="166" fontId="0" fillId="0" borderId="0" xfId="0" applyNumberFormat="1"/>
    <xf numFmtId="165" fontId="2" fillId="0" borderId="3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Font="1"/>
    <xf numFmtId="167" fontId="0" fillId="0" borderId="0" xfId="0" applyNumberFormat="1"/>
    <xf numFmtId="167" fontId="0" fillId="0" borderId="0" xfId="0" applyNumberFormat="1" applyFont="1"/>
    <xf numFmtId="0" fontId="0" fillId="4" borderId="0" xfId="0" applyFill="1"/>
    <xf numFmtId="0" fontId="3" fillId="4" borderId="0" xfId="1" applyFill="1"/>
    <xf numFmtId="11" fontId="0" fillId="4" borderId="0" xfId="0" applyNumberFormat="1" applyFill="1"/>
    <xf numFmtId="165" fontId="0" fillId="4" borderId="0" xfId="0" applyNumberFormat="1" applyFont="1" applyFill="1"/>
    <xf numFmtId="0" fontId="0" fillId="4" borderId="0" xfId="0" applyNumberFormat="1" applyFont="1" applyFill="1"/>
    <xf numFmtId="165" fontId="0" fillId="4" borderId="0" xfId="0" applyNumberFormat="1" applyFill="1"/>
    <xf numFmtId="0" fontId="0" fillId="4" borderId="0" xfId="0" applyNumberFormat="1" applyFill="1"/>
    <xf numFmtId="0" fontId="2" fillId="0" borderId="0" xfId="0" applyFont="1" applyBorder="1" applyAlignment="1">
      <alignment horizontal="left"/>
    </xf>
    <xf numFmtId="0" fontId="0" fillId="0" borderId="11" xfId="0" applyBorder="1"/>
    <xf numFmtId="0" fontId="0" fillId="0" borderId="12" xfId="0" applyFont="1" applyBorder="1"/>
    <xf numFmtId="0" fontId="0" fillId="0" borderId="13" xfId="0" applyFont="1" applyBorder="1"/>
    <xf numFmtId="0" fontId="0" fillId="0" borderId="13" xfId="0" applyBorder="1"/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5" xfId="0" applyFont="1" applyBorder="1"/>
    <xf numFmtId="2" fontId="0" fillId="0" borderId="15" xfId="0" applyNumberFormat="1" applyBorder="1"/>
    <xf numFmtId="0" fontId="0" fillId="0" borderId="15" xfId="0" applyBorder="1"/>
    <xf numFmtId="164" fontId="0" fillId="0" borderId="7" xfId="0" applyNumberFormat="1" applyBorder="1"/>
    <xf numFmtId="2" fontId="0" fillId="0" borderId="7" xfId="0" applyNumberFormat="1" applyBorder="1"/>
    <xf numFmtId="0" fontId="0" fillId="0" borderId="7" xfId="0" applyFill="1" applyBorder="1"/>
    <xf numFmtId="0" fontId="0" fillId="0" borderId="7" xfId="0" applyFont="1" applyBorder="1"/>
    <xf numFmtId="0" fontId="0" fillId="0" borderId="19" xfId="0" applyBorder="1"/>
    <xf numFmtId="165" fontId="0" fillId="0" borderId="7" xfId="0" applyNumberFormat="1" applyFont="1" applyBorder="1"/>
    <xf numFmtId="0" fontId="0" fillId="3" borderId="20" xfId="0" applyFill="1" applyBorder="1"/>
    <xf numFmtId="0" fontId="0" fillId="2" borderId="20" xfId="0" applyFont="1" applyFill="1" applyBorder="1"/>
    <xf numFmtId="164" fontId="0" fillId="0" borderId="18" xfId="0" applyNumberFormat="1" applyBorder="1"/>
    <xf numFmtId="1" fontId="0" fillId="0" borderId="0" xfId="0" applyNumberFormat="1" applyAlignment="1">
      <alignment horizontal="right"/>
    </xf>
    <xf numFmtId="1" fontId="0" fillId="0" borderId="7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1" xfId="0" applyBorder="1"/>
    <xf numFmtId="164" fontId="0" fillId="0" borderId="21" xfId="0" applyNumberFormat="1" applyBorder="1"/>
    <xf numFmtId="2" fontId="0" fillId="0" borderId="0" xfId="0" applyNumberFormat="1" applyBorder="1"/>
    <xf numFmtId="0" fontId="0" fillId="0" borderId="0" xfId="0" applyFont="1" applyBorder="1"/>
    <xf numFmtId="0" fontId="0" fillId="0" borderId="22" xfId="0" applyBorder="1"/>
    <xf numFmtId="164" fontId="0" fillId="0" borderId="20" xfId="0" applyNumberFormat="1" applyBorder="1"/>
    <xf numFmtId="2" fontId="0" fillId="0" borderId="20" xfId="0" applyNumberFormat="1" applyBorder="1"/>
    <xf numFmtId="0" fontId="0" fillId="0" borderId="20" xfId="0" applyBorder="1"/>
    <xf numFmtId="0" fontId="0" fillId="0" borderId="20" xfId="0" applyFont="1" applyBorder="1"/>
    <xf numFmtId="11" fontId="0" fillId="0" borderId="0" xfId="0" applyNumberFormat="1" applyFill="1"/>
    <xf numFmtId="164" fontId="0" fillId="0" borderId="0" xfId="0" applyNumberFormat="1" applyBorder="1"/>
    <xf numFmtId="0" fontId="0" fillId="0" borderId="23" xfId="0" applyFont="1" applyBorder="1"/>
    <xf numFmtId="0" fontId="0" fillId="0" borderId="23" xfId="0" applyFill="1" applyBorder="1"/>
    <xf numFmtId="11" fontId="0" fillId="0" borderId="23" xfId="0" applyNumberFormat="1" applyFill="1" applyBorder="1"/>
    <xf numFmtId="0" fontId="0" fillId="0" borderId="3" xfId="0" applyFont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p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p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p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p_1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cmwf.int/en/forecasts/documentation-and-support/60-model-leve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cmwf.int/en/forecasts/documentation-and-support/91-model-level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63"/>
  <sheetViews>
    <sheetView workbookViewId="0">
      <selection activeCell="M2" sqref="M2"/>
    </sheetView>
  </sheetViews>
  <sheetFormatPr baseColWidth="10" defaultColWidth="8.83203125" defaultRowHeight="13" x14ac:dyDescent="0.15"/>
  <cols>
    <col min="1" max="1" width="8" style="16" customWidth="1"/>
    <col min="2" max="2" width="10.33203125" style="11" customWidth="1"/>
    <col min="3" max="4" width="10.33203125" style="1" customWidth="1"/>
    <col min="6" max="6" width="8.83203125" style="1" customWidth="1"/>
    <col min="10" max="11" width="12.5" customWidth="1"/>
  </cols>
  <sheetData>
    <row r="1" spans="1:20" s="4" customFormat="1" x14ac:dyDescent="0.1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/>
      <c r="G1" s="5"/>
      <c r="H1" s="6">
        <v>1013.25</v>
      </c>
      <c r="I1" s="1" t="s">
        <v>5</v>
      </c>
      <c r="J1" s="4" t="s">
        <v>6</v>
      </c>
      <c r="K1" s="4" t="s">
        <v>7</v>
      </c>
      <c r="M1" s="41" t="s">
        <v>52</v>
      </c>
      <c r="N1" s="41"/>
      <c r="O1" s="41"/>
      <c r="P1" s="41"/>
      <c r="Q1" s="41"/>
      <c r="R1" s="41"/>
      <c r="S1" s="41"/>
    </row>
    <row r="2" spans="1:20" s="9" customFormat="1" x14ac:dyDescent="0.15">
      <c r="A2" s="7" t="s">
        <v>8</v>
      </c>
      <c r="B2" s="8" t="s">
        <v>9</v>
      </c>
      <c r="C2" s="9" t="s">
        <v>10</v>
      </c>
      <c r="D2" s="9" t="s">
        <v>10</v>
      </c>
      <c r="E2" s="76" t="s">
        <v>11</v>
      </c>
      <c r="M2" s="79" t="s">
        <v>53</v>
      </c>
    </row>
    <row r="3" spans="1:20" x14ac:dyDescent="0.15">
      <c r="A3" s="10">
        <v>1</v>
      </c>
      <c r="B3" s="11">
        <f t="shared" ref="B3:B34" si="0">0.5*(J3+J4+(K3+K4)*100*$H$1)/100</f>
        <v>0.1</v>
      </c>
      <c r="C3" s="12">
        <f t="shared" ref="C3:C34" si="1">7*LN($H$1/B3)</f>
        <v>64.564523509517244</v>
      </c>
      <c r="D3" s="12"/>
      <c r="J3" s="1">
        <v>0</v>
      </c>
      <c r="K3" s="1">
        <v>0</v>
      </c>
    </row>
    <row r="4" spans="1:20" x14ac:dyDescent="0.15">
      <c r="A4" s="13">
        <v>2</v>
      </c>
      <c r="B4" s="11">
        <f t="shared" si="0"/>
        <v>0.29212671499999998</v>
      </c>
      <c r="C4" s="12">
        <f t="shared" si="1"/>
        <v>57.060401166119881</v>
      </c>
      <c r="D4" s="12">
        <f>C3-C4</f>
        <v>7.5041223433973627</v>
      </c>
      <c r="H4" s="17"/>
      <c r="J4" s="1">
        <v>20</v>
      </c>
      <c r="K4" s="1">
        <v>0</v>
      </c>
    </row>
    <row r="5" spans="1:20" x14ac:dyDescent="0.15">
      <c r="A5" s="13">
        <v>3</v>
      </c>
      <c r="B5" s="11">
        <f t="shared" si="0"/>
        <v>0.51036573500000004</v>
      </c>
      <c r="C5" s="12">
        <f t="shared" si="1"/>
        <v>53.154821638339591</v>
      </c>
      <c r="D5" s="12">
        <f t="shared" ref="D5:D62" si="2">C4-C5</f>
        <v>3.9055795277802901</v>
      </c>
      <c r="H5" s="17"/>
      <c r="J5" s="1">
        <v>38.425342999999998</v>
      </c>
      <c r="K5" s="1">
        <v>0</v>
      </c>
      <c r="M5" s="34" t="s">
        <v>26</v>
      </c>
      <c r="N5" s="34"/>
      <c r="O5" s="34"/>
      <c r="P5" s="34"/>
      <c r="Q5" s="34"/>
      <c r="R5" s="34"/>
      <c r="S5" s="34"/>
      <c r="T5" s="34"/>
    </row>
    <row r="6" spans="1:20" x14ac:dyDescent="0.15">
      <c r="A6" s="13">
        <v>4</v>
      </c>
      <c r="B6" s="11">
        <f t="shared" si="0"/>
        <v>0.79642383499999991</v>
      </c>
      <c r="C6" s="12">
        <f t="shared" si="1"/>
        <v>50.039794310243039</v>
      </c>
      <c r="D6" s="12">
        <f t="shared" si="2"/>
        <v>3.1150273280965521</v>
      </c>
      <c r="J6" s="1">
        <v>63.647804000000001</v>
      </c>
      <c r="K6" s="1">
        <v>0</v>
      </c>
      <c r="M6" s="35" t="s">
        <v>23</v>
      </c>
      <c r="N6" s="34"/>
      <c r="O6" s="34"/>
      <c r="P6" s="34"/>
      <c r="Q6" s="34"/>
      <c r="R6" s="34"/>
      <c r="S6" s="34"/>
      <c r="T6" s="34"/>
    </row>
    <row r="7" spans="1:20" x14ac:dyDescent="0.15">
      <c r="A7" s="13">
        <v>5</v>
      </c>
      <c r="B7" s="11">
        <f t="shared" si="0"/>
        <v>1.1506013500000001</v>
      </c>
      <c r="C7" s="12">
        <f t="shared" si="1"/>
        <v>47.464434827328141</v>
      </c>
      <c r="D7" s="12">
        <f t="shared" si="2"/>
        <v>2.575359482914898</v>
      </c>
      <c r="J7" s="1">
        <v>95.636962999999994</v>
      </c>
      <c r="K7" s="1">
        <v>0</v>
      </c>
      <c r="M7" s="34" t="s">
        <v>24</v>
      </c>
      <c r="N7" s="34"/>
      <c r="O7" s="34"/>
      <c r="P7" s="34"/>
      <c r="Q7" s="34"/>
      <c r="R7" s="34"/>
      <c r="S7" s="34"/>
      <c r="T7" s="34"/>
    </row>
    <row r="8" spans="1:20" x14ac:dyDescent="0.15">
      <c r="A8" s="13">
        <v>6</v>
      </c>
      <c r="B8" s="11">
        <f t="shared" si="0"/>
        <v>1.5753382899999999</v>
      </c>
      <c r="C8" s="12">
        <f t="shared" si="1"/>
        <v>45.265137602949068</v>
      </c>
      <c r="D8" s="12">
        <f t="shared" si="2"/>
        <v>2.1992972243790732</v>
      </c>
      <c r="J8" s="1">
        <v>134.483307</v>
      </c>
      <c r="K8" s="1">
        <v>0</v>
      </c>
      <c r="M8" s="34" t="s">
        <v>25</v>
      </c>
      <c r="N8" s="34"/>
      <c r="O8" s="34"/>
      <c r="P8" s="34"/>
      <c r="Q8" s="34"/>
      <c r="R8" s="34"/>
      <c r="S8" s="34"/>
      <c r="T8" s="34"/>
    </row>
    <row r="9" spans="1:20" x14ac:dyDescent="0.15">
      <c r="A9" s="13">
        <v>7</v>
      </c>
      <c r="B9" s="11">
        <f t="shared" si="0"/>
        <v>2.07681702</v>
      </c>
      <c r="C9" s="12">
        <f t="shared" si="1"/>
        <v>43.33057275899732</v>
      </c>
      <c r="D9" s="12">
        <f t="shared" si="2"/>
        <v>1.9345648439517475</v>
      </c>
      <c r="J9" s="1">
        <v>180.584351</v>
      </c>
      <c r="K9" s="1">
        <v>0</v>
      </c>
    </row>
    <row r="10" spans="1:20" x14ac:dyDescent="0.15">
      <c r="A10" s="13">
        <v>8</v>
      </c>
      <c r="B10" s="11">
        <f t="shared" si="0"/>
        <v>2.6663742100000003</v>
      </c>
      <c r="C10" s="12">
        <f t="shared" si="1"/>
        <v>41.581390828327159</v>
      </c>
      <c r="D10" s="12">
        <f t="shared" si="2"/>
        <v>1.7491819306701615</v>
      </c>
      <c r="J10" s="1">
        <v>234.779053</v>
      </c>
      <c r="K10" s="1">
        <v>0</v>
      </c>
    </row>
    <row r="11" spans="1:20" x14ac:dyDescent="0.15">
      <c r="A11" s="13">
        <v>9</v>
      </c>
      <c r="B11" s="11">
        <f t="shared" si="0"/>
        <v>3.3623385649999999</v>
      </c>
      <c r="C11" s="12">
        <f t="shared" si="1"/>
        <v>39.957970724993437</v>
      </c>
      <c r="D11" s="12">
        <f t="shared" si="2"/>
        <v>1.6234201033337214</v>
      </c>
      <c r="J11" s="1">
        <v>298.495789</v>
      </c>
      <c r="K11" s="1">
        <v>0</v>
      </c>
    </row>
    <row r="12" spans="1:20" x14ac:dyDescent="0.15">
      <c r="A12" s="13">
        <v>10</v>
      </c>
      <c r="B12" s="11">
        <f t="shared" si="0"/>
        <v>4.1929502899999997</v>
      </c>
      <c r="C12" s="12">
        <f t="shared" si="1"/>
        <v>38.412595570044338</v>
      </c>
      <c r="D12" s="12">
        <f t="shared" si="2"/>
        <v>1.5453751549490988</v>
      </c>
      <c r="J12" s="1">
        <v>373.971924</v>
      </c>
      <c r="K12" s="1">
        <v>0</v>
      </c>
    </row>
    <row r="13" spans="1:20" x14ac:dyDescent="0.15">
      <c r="A13" s="13">
        <v>11</v>
      </c>
      <c r="B13" s="11">
        <f t="shared" si="0"/>
        <v>5.2013456749999998</v>
      </c>
      <c r="C13" s="12">
        <f t="shared" si="1"/>
        <v>36.904006228221327</v>
      </c>
      <c r="D13" s="12">
        <f t="shared" si="2"/>
        <v>1.5085893418230114</v>
      </c>
      <c r="J13" s="1">
        <v>464.618134</v>
      </c>
      <c r="K13" s="1">
        <v>0</v>
      </c>
    </row>
    <row r="14" spans="1:20" x14ac:dyDescent="0.15">
      <c r="A14" s="13">
        <v>12</v>
      </c>
      <c r="B14" s="11">
        <f t="shared" si="0"/>
        <v>6.4443453999999996</v>
      </c>
      <c r="C14" s="12">
        <f t="shared" si="1"/>
        <v>35.404006409672874</v>
      </c>
      <c r="D14" s="12">
        <f t="shared" si="2"/>
        <v>1.4999998185484529</v>
      </c>
      <c r="J14" s="1">
        <v>575.65100099999995</v>
      </c>
      <c r="K14" s="1">
        <v>0</v>
      </c>
    </row>
    <row r="15" spans="1:20" x14ac:dyDescent="0.15">
      <c r="A15" s="13">
        <v>13</v>
      </c>
      <c r="B15" s="11">
        <f t="shared" si="0"/>
        <v>7.9843930049999994</v>
      </c>
      <c r="C15" s="12">
        <f t="shared" si="1"/>
        <v>33.904006525463018</v>
      </c>
      <c r="D15" s="12">
        <f t="shared" si="2"/>
        <v>1.4999998842098563</v>
      </c>
      <c r="J15" s="1">
        <v>713.21807899999999</v>
      </c>
      <c r="K15" s="1">
        <v>0</v>
      </c>
    </row>
    <row r="16" spans="1:20" x14ac:dyDescent="0.15">
      <c r="A16" s="13">
        <v>14</v>
      </c>
      <c r="B16" s="11">
        <f t="shared" si="0"/>
        <v>9.8924761949999986</v>
      </c>
      <c r="C16" s="12">
        <f t="shared" si="1"/>
        <v>32.404006443216325</v>
      </c>
      <c r="D16" s="12">
        <f t="shared" si="2"/>
        <v>1.500000082246693</v>
      </c>
      <c r="J16" s="1">
        <v>883.66052200000001</v>
      </c>
      <c r="K16" s="1">
        <v>0</v>
      </c>
    </row>
    <row r="17" spans="1:14" x14ac:dyDescent="0.15">
      <c r="A17" s="13">
        <v>15</v>
      </c>
      <c r="B17" s="11">
        <f t="shared" si="0"/>
        <v>12.256546630000001</v>
      </c>
      <c r="C17" s="12">
        <f t="shared" si="1"/>
        <v>30.904006367451199</v>
      </c>
      <c r="D17" s="12">
        <f t="shared" si="2"/>
        <v>1.5000000757651257</v>
      </c>
      <c r="J17" s="1">
        <v>1094.834717</v>
      </c>
      <c r="K17" s="1">
        <v>0</v>
      </c>
    </row>
    <row r="18" spans="1:14" x14ac:dyDescent="0.15">
      <c r="A18" s="13">
        <v>16</v>
      </c>
      <c r="B18" s="11">
        <f t="shared" si="0"/>
        <v>15.185574340000001</v>
      </c>
      <c r="C18" s="12">
        <f t="shared" si="1"/>
        <v>29.404006414121319</v>
      </c>
      <c r="D18" s="12">
        <f t="shared" si="2"/>
        <v>1.4999999533298798</v>
      </c>
      <c r="J18" s="1">
        <v>1356.4746090000001</v>
      </c>
      <c r="K18" s="1">
        <v>0</v>
      </c>
    </row>
    <row r="19" spans="1:14" x14ac:dyDescent="0.15">
      <c r="A19" s="13">
        <v>17</v>
      </c>
      <c r="B19" s="11">
        <f t="shared" si="0"/>
        <v>18.814570924999998</v>
      </c>
      <c r="C19" s="12">
        <f t="shared" si="1"/>
        <v>27.904006526661433</v>
      </c>
      <c r="D19" s="12">
        <f t="shared" si="2"/>
        <v>1.4999998874598859</v>
      </c>
      <c r="J19" s="1">
        <v>1680.640259</v>
      </c>
      <c r="K19" s="1">
        <v>0</v>
      </c>
    </row>
    <row r="20" spans="1:14" x14ac:dyDescent="0.15">
      <c r="A20" s="13">
        <v>18</v>
      </c>
      <c r="B20" s="11">
        <f t="shared" si="0"/>
        <v>23.310812989999999</v>
      </c>
      <c r="C20" s="12">
        <f t="shared" si="1"/>
        <v>26.404006550341517</v>
      </c>
      <c r="D20" s="12">
        <f t="shared" si="2"/>
        <v>1.4999999763199163</v>
      </c>
      <c r="J20" s="1">
        <v>2082.2739259999998</v>
      </c>
      <c r="K20" s="1">
        <v>0</v>
      </c>
    </row>
    <row r="21" spans="1:14" x14ac:dyDescent="0.15">
      <c r="A21" s="13">
        <v>19</v>
      </c>
      <c r="B21" s="11">
        <f t="shared" si="0"/>
        <v>28.881551515000002</v>
      </c>
      <c r="C21" s="12">
        <f t="shared" si="1"/>
        <v>24.904006610757765</v>
      </c>
      <c r="D21" s="12">
        <f t="shared" si="2"/>
        <v>1.499999939583752</v>
      </c>
      <c r="J21" s="1">
        <v>2579.888672</v>
      </c>
      <c r="K21" s="1">
        <v>0</v>
      </c>
    </row>
    <row r="22" spans="1:14" x14ac:dyDescent="0.15">
      <c r="A22" s="13">
        <v>20</v>
      </c>
      <c r="B22" s="11">
        <f t="shared" si="0"/>
        <v>35.783565674999998</v>
      </c>
      <c r="C22" s="12">
        <f t="shared" si="1"/>
        <v>23.404006758015168</v>
      </c>
      <c r="D22" s="12">
        <f t="shared" si="2"/>
        <v>1.4999998527425973</v>
      </c>
      <c r="J22" s="1">
        <v>3196.4216310000002</v>
      </c>
      <c r="K22" s="1">
        <v>0</v>
      </c>
    </row>
    <row r="23" spans="1:14" x14ac:dyDescent="0.15">
      <c r="A23" s="13">
        <v>21</v>
      </c>
      <c r="B23" s="11">
        <f t="shared" si="0"/>
        <v>44.335000000000001</v>
      </c>
      <c r="C23" s="12">
        <f t="shared" si="1"/>
        <v>21.904006828735131</v>
      </c>
      <c r="D23" s="12">
        <f t="shared" si="2"/>
        <v>1.4999999292800368</v>
      </c>
      <c r="J23" s="1">
        <v>3960.2915039999998</v>
      </c>
      <c r="K23" s="1">
        <v>0</v>
      </c>
    </row>
    <row r="24" spans="1:14" x14ac:dyDescent="0.15">
      <c r="A24" s="13">
        <v>22</v>
      </c>
      <c r="B24" s="11">
        <f t="shared" si="0"/>
        <v>54.623640135000002</v>
      </c>
      <c r="C24" s="12">
        <f t="shared" si="1"/>
        <v>20.443160548694195</v>
      </c>
      <c r="D24" s="12">
        <f t="shared" si="2"/>
        <v>1.4608462800409363</v>
      </c>
      <c r="J24" s="1">
        <v>4906.7084960000002</v>
      </c>
      <c r="K24" s="1">
        <v>0</v>
      </c>
    </row>
    <row r="25" spans="1:14" x14ac:dyDescent="0.15">
      <c r="A25" s="14">
        <v>23</v>
      </c>
      <c r="B25" s="11">
        <f t="shared" si="0"/>
        <v>66.623254395000004</v>
      </c>
      <c r="C25" s="12">
        <f t="shared" si="1"/>
        <v>19.053052086711499</v>
      </c>
      <c r="D25" s="12">
        <f t="shared" si="2"/>
        <v>1.3901084619826953</v>
      </c>
      <c r="J25" s="1">
        <v>6018.0195309999999</v>
      </c>
      <c r="K25" s="1">
        <v>0</v>
      </c>
      <c r="L25" s="6"/>
      <c r="M25" s="6"/>
      <c r="N25" s="6"/>
    </row>
    <row r="26" spans="1:14" x14ac:dyDescent="0.15">
      <c r="A26" s="18">
        <v>24</v>
      </c>
      <c r="B26" s="52">
        <f t="shared" si="0"/>
        <v>80.3968376025</v>
      </c>
      <c r="C26" s="53">
        <f t="shared" si="1"/>
        <v>17.737603963795173</v>
      </c>
      <c r="D26" s="53">
        <f t="shared" si="2"/>
        <v>1.315448122916326</v>
      </c>
      <c r="E26" s="54"/>
      <c r="F26" s="55"/>
      <c r="G26" s="15"/>
      <c r="H26" s="15"/>
      <c r="I26" s="54"/>
      <c r="J26" s="55">
        <v>7306.6313479999999</v>
      </c>
      <c r="K26" s="55">
        <v>0</v>
      </c>
    </row>
    <row r="27" spans="1:14" x14ac:dyDescent="0.15">
      <c r="A27" s="10">
        <v>25</v>
      </c>
      <c r="B27" s="11">
        <f t="shared" si="0"/>
        <v>95.978067336250007</v>
      </c>
      <c r="C27" s="12">
        <f t="shared" si="1"/>
        <v>16.497589957730966</v>
      </c>
      <c r="D27" s="12">
        <f t="shared" si="2"/>
        <v>1.2400140060642073</v>
      </c>
      <c r="I27" s="17"/>
      <c r="J27" s="1">
        <v>8765.0537110000005</v>
      </c>
      <c r="K27" s="1">
        <v>7.5820000000000003E-5</v>
      </c>
      <c r="L27" s="59" t="s">
        <v>12</v>
      </c>
      <c r="M27" s="59"/>
      <c r="N27" s="59"/>
    </row>
    <row r="28" spans="1:14" x14ac:dyDescent="0.15">
      <c r="A28" s="13">
        <v>26</v>
      </c>
      <c r="B28" s="11">
        <f t="shared" si="0"/>
        <v>113.42122335374999</v>
      </c>
      <c r="C28" s="12">
        <f t="shared" si="1"/>
        <v>15.328668158517466</v>
      </c>
      <c r="D28" s="12">
        <f t="shared" si="2"/>
        <v>1.1689217992134999</v>
      </c>
      <c r="J28" s="1">
        <v>10376.126953000001</v>
      </c>
      <c r="K28" s="1">
        <v>4.6139E-4</v>
      </c>
    </row>
    <row r="29" spans="1:14" x14ac:dyDescent="0.15">
      <c r="A29" s="13">
        <v>27</v>
      </c>
      <c r="B29" s="11">
        <f t="shared" si="0"/>
        <v>132.75768527499997</v>
      </c>
      <c r="C29" s="12">
        <f t="shared" si="1"/>
        <v>14.226748999528832</v>
      </c>
      <c r="D29" s="12">
        <f t="shared" si="2"/>
        <v>1.1019191589886344</v>
      </c>
      <c r="J29" s="1">
        <v>12077.446289</v>
      </c>
      <c r="K29" s="1">
        <v>1.8151599999999999E-3</v>
      </c>
    </row>
    <row r="30" spans="1:14" x14ac:dyDescent="0.15">
      <c r="A30" s="13">
        <v>28</v>
      </c>
      <c r="B30" s="11">
        <f t="shared" si="0"/>
        <v>153.99515349375</v>
      </c>
      <c r="C30" s="12">
        <f t="shared" si="1"/>
        <v>13.187979940868676</v>
      </c>
      <c r="D30" s="12">
        <f t="shared" si="2"/>
        <v>1.0387690586601561</v>
      </c>
      <c r="J30" s="1">
        <v>13775.325194999999</v>
      </c>
      <c r="K30" s="1">
        <v>5.0811199999999997E-3</v>
      </c>
    </row>
    <row r="31" spans="1:14" x14ac:dyDescent="0.15">
      <c r="A31" s="13">
        <v>29</v>
      </c>
      <c r="B31" s="11">
        <f t="shared" si="0"/>
        <v>177.11760909874999</v>
      </c>
      <c r="C31" s="12">
        <f t="shared" si="1"/>
        <v>12.208730067829134</v>
      </c>
      <c r="D31" s="12">
        <f t="shared" si="2"/>
        <v>0.97924987303954225</v>
      </c>
      <c r="J31" s="1">
        <v>15379.805664</v>
      </c>
      <c r="K31" s="1">
        <v>1.1142910000000001E-2</v>
      </c>
    </row>
    <row r="32" spans="1:14" x14ac:dyDescent="0.15">
      <c r="A32" s="13">
        <v>30</v>
      </c>
      <c r="B32" s="11">
        <f t="shared" si="0"/>
        <v>202.08585465499999</v>
      </c>
      <c r="C32" s="12">
        <f t="shared" si="1"/>
        <v>11.285579447515579</v>
      </c>
      <c r="D32" s="12">
        <f t="shared" si="2"/>
        <v>0.92315062031355488</v>
      </c>
      <c r="J32" s="1">
        <v>16819.474609000001</v>
      </c>
      <c r="K32" s="1">
        <v>2.0677879999999999E-2</v>
      </c>
    </row>
    <row r="33" spans="1:11" x14ac:dyDescent="0.15">
      <c r="A33" s="13">
        <v>31</v>
      </c>
      <c r="B33" s="11">
        <f t="shared" si="0"/>
        <v>228.83868118625</v>
      </c>
      <c r="C33" s="12">
        <f t="shared" si="1"/>
        <v>10.415306714142975</v>
      </c>
      <c r="D33" s="12">
        <f t="shared" si="2"/>
        <v>0.87027273337260347</v>
      </c>
      <c r="J33" s="1">
        <v>18045.183593999998</v>
      </c>
      <c r="K33" s="1">
        <v>3.4121159999999998E-2</v>
      </c>
    </row>
    <row r="34" spans="1:11" x14ac:dyDescent="0.15">
      <c r="A34" s="13">
        <v>32</v>
      </c>
      <c r="B34" s="11">
        <f t="shared" si="0"/>
        <v>257.35575403000001</v>
      </c>
      <c r="C34" s="12">
        <f t="shared" si="1"/>
        <v>9.5932121662125542</v>
      </c>
      <c r="D34" s="12">
        <f t="shared" si="2"/>
        <v>0.82209454793042092</v>
      </c>
      <c r="J34" s="1">
        <v>19027.695313</v>
      </c>
      <c r="K34" s="1">
        <v>5.1690409999999999E-2</v>
      </c>
    </row>
    <row r="35" spans="1:11" x14ac:dyDescent="0.15">
      <c r="A35" s="13">
        <v>33</v>
      </c>
      <c r="B35" s="11">
        <f t="shared" ref="B35:B62" si="3">0.5*(J35+J36+(K35+K36)*100*$H$1)/100</f>
        <v>287.63833870999997</v>
      </c>
      <c r="C35" s="12">
        <f t="shared" ref="C35:C62" si="4">7*LN($H$1/B35)</f>
        <v>8.814500400148404</v>
      </c>
      <c r="D35" s="12">
        <f t="shared" si="2"/>
        <v>0.77871176606415027</v>
      </c>
      <c r="J35" s="1">
        <v>19755.109375</v>
      </c>
      <c r="K35" s="1">
        <v>7.3533829999999994E-2</v>
      </c>
    </row>
    <row r="36" spans="1:11" x14ac:dyDescent="0.15">
      <c r="A36" s="13">
        <v>34</v>
      </c>
      <c r="B36" s="11">
        <f t="shared" si="3"/>
        <v>319.63068574499999</v>
      </c>
      <c r="C36" s="12">
        <f t="shared" si="4"/>
        <v>8.0762643027913832</v>
      </c>
      <c r="D36" s="12">
        <f t="shared" si="2"/>
        <v>0.73823609735702078</v>
      </c>
      <c r="J36" s="1">
        <v>20222.205077999999</v>
      </c>
      <c r="K36" s="1">
        <v>9.9674689999999996E-2</v>
      </c>
    </row>
    <row r="37" spans="1:11" x14ac:dyDescent="0.15">
      <c r="A37" s="13">
        <v>35</v>
      </c>
      <c r="B37" s="11">
        <f t="shared" si="3"/>
        <v>353.22557899875</v>
      </c>
      <c r="C37" s="12">
        <f t="shared" si="4"/>
        <v>7.3766796507572288</v>
      </c>
      <c r="D37" s="12">
        <f t="shared" si="2"/>
        <v>0.69958465203415443</v>
      </c>
      <c r="J37" s="1">
        <v>20429.863281000002</v>
      </c>
      <c r="K37" s="1">
        <v>0.13002251000000001</v>
      </c>
    </row>
    <row r="38" spans="1:11" x14ac:dyDescent="0.15">
      <c r="A38" s="13">
        <v>36</v>
      </c>
      <c r="B38" s="11">
        <f t="shared" si="3"/>
        <v>388.26999328749997</v>
      </c>
      <c r="C38" s="12">
        <f t="shared" si="4"/>
        <v>6.7145211622604561</v>
      </c>
      <c r="D38" s="12">
        <f t="shared" si="2"/>
        <v>0.66215848849677261</v>
      </c>
      <c r="J38" s="1">
        <v>20384.480468999998</v>
      </c>
      <c r="K38" s="1">
        <v>0.16438432</v>
      </c>
    </row>
    <row r="39" spans="1:11" x14ac:dyDescent="0.15">
      <c r="A39" s="13">
        <v>37</v>
      </c>
      <c r="B39" s="11">
        <f t="shared" si="3"/>
        <v>424.57066226500001</v>
      </c>
      <c r="C39" s="12">
        <f t="shared" si="4"/>
        <v>6.0888786953520473</v>
      </c>
      <c r="D39" s="12">
        <f t="shared" si="2"/>
        <v>0.62564246690840886</v>
      </c>
      <c r="J39" s="1">
        <v>20097.402343999998</v>
      </c>
      <c r="K39" s="1">
        <v>0.20247593999999999</v>
      </c>
    </row>
    <row r="40" spans="1:11" x14ac:dyDescent="0.15">
      <c r="A40" s="13">
        <v>38</v>
      </c>
      <c r="B40" s="11">
        <f t="shared" si="3"/>
        <v>461.89964705250003</v>
      </c>
      <c r="C40" s="12">
        <f t="shared" si="4"/>
        <v>5.4989942853522038</v>
      </c>
      <c r="D40" s="12">
        <f t="shared" si="2"/>
        <v>0.58988440999984348</v>
      </c>
      <c r="J40" s="1">
        <v>19584.330077999999</v>
      </c>
      <c r="K40" s="1">
        <v>0.24393313999999999</v>
      </c>
    </row>
    <row r="41" spans="1:11" x14ac:dyDescent="0.15">
      <c r="A41" s="13">
        <v>39</v>
      </c>
      <c r="B41" s="11">
        <f t="shared" si="3"/>
        <v>500.00000286624999</v>
      </c>
      <c r="C41" s="12">
        <f t="shared" si="4"/>
        <v>4.9441711294760839</v>
      </c>
      <c r="D41" s="12">
        <f t="shared" si="2"/>
        <v>0.55482315587611986</v>
      </c>
      <c r="J41" s="1">
        <v>18864.75</v>
      </c>
      <c r="K41" s="1">
        <v>0.28832296000000002</v>
      </c>
    </row>
    <row r="42" spans="1:11" x14ac:dyDescent="0.15">
      <c r="A42" s="13">
        <v>40</v>
      </c>
      <c r="B42" s="11">
        <f t="shared" si="3"/>
        <v>538.59133750000001</v>
      </c>
      <c r="C42" s="12">
        <f t="shared" si="4"/>
        <v>4.4237281803717501</v>
      </c>
      <c r="D42" s="12">
        <f t="shared" si="2"/>
        <v>0.52044294910433386</v>
      </c>
      <c r="J42" s="1">
        <v>17961.357422000001</v>
      </c>
      <c r="K42" s="1">
        <v>0.33515488999999998</v>
      </c>
    </row>
    <row r="43" spans="1:11" x14ac:dyDescent="0.15">
      <c r="A43" s="13">
        <v>41</v>
      </c>
      <c r="B43" s="11">
        <f t="shared" si="3"/>
        <v>577.37541505125</v>
      </c>
      <c r="C43" s="12">
        <f t="shared" si="4"/>
        <v>3.9369790452919249</v>
      </c>
      <c r="D43" s="12">
        <f t="shared" si="2"/>
        <v>0.4867491350798252</v>
      </c>
      <c r="J43" s="1">
        <v>16899.46875</v>
      </c>
      <c r="K43" s="1">
        <v>0.38389214999999999</v>
      </c>
    </row>
    <row r="44" spans="1:11" x14ac:dyDescent="0.15">
      <c r="A44" s="13">
        <v>42</v>
      </c>
      <c r="B44" s="11">
        <f t="shared" si="3"/>
        <v>616.04173263999996</v>
      </c>
      <c r="C44" s="12">
        <f t="shared" si="4"/>
        <v>3.4832248953422789</v>
      </c>
      <c r="D44" s="12">
        <f t="shared" si="2"/>
        <v>0.45375414994964602</v>
      </c>
      <c r="J44" s="1">
        <v>15706.447265999999</v>
      </c>
      <c r="K44" s="1">
        <v>0.43396294000000002</v>
      </c>
    </row>
    <row r="45" spans="1:11" x14ac:dyDescent="0.15">
      <c r="A45" s="13">
        <v>43</v>
      </c>
      <c r="B45" s="11">
        <f t="shared" si="3"/>
        <v>654.27315380249991</v>
      </c>
      <c r="C45" s="12">
        <f t="shared" si="4"/>
        <v>3.0617533441940026</v>
      </c>
      <c r="D45" s="12">
        <f t="shared" si="2"/>
        <v>0.42147155114827628</v>
      </c>
      <c r="J45" s="1">
        <v>14411.124023</v>
      </c>
      <c r="K45" s="1">
        <v>0.48477157999999998</v>
      </c>
    </row>
    <row r="46" spans="1:11" x14ac:dyDescent="0.15">
      <c r="A46" s="13">
        <v>44</v>
      </c>
      <c r="B46" s="11">
        <f t="shared" si="3"/>
        <v>691.75149663124989</v>
      </c>
      <c r="C46" s="12">
        <f t="shared" si="4"/>
        <v>2.6718403831012196</v>
      </c>
      <c r="D46" s="12">
        <f t="shared" si="2"/>
        <v>0.38991296109278295</v>
      </c>
      <c r="J46" s="1">
        <v>13043.21875</v>
      </c>
      <c r="K46" s="1">
        <v>0.53570991999999995</v>
      </c>
    </row>
    <row r="47" spans="1:11" x14ac:dyDescent="0.15">
      <c r="A47" s="13">
        <v>45</v>
      </c>
      <c r="B47" s="11">
        <f t="shared" si="3"/>
        <v>728.16310146874991</v>
      </c>
      <c r="C47" s="12">
        <f t="shared" si="4"/>
        <v>2.3127524134820008</v>
      </c>
      <c r="D47" s="12">
        <f t="shared" si="2"/>
        <v>0.35908796961921885</v>
      </c>
      <c r="J47" s="1">
        <v>11632.758789</v>
      </c>
      <c r="K47" s="1">
        <v>0.58616840999999997</v>
      </c>
    </row>
    <row r="48" spans="1:11" x14ac:dyDescent="0.15">
      <c r="A48" s="13">
        <v>46</v>
      </c>
      <c r="B48" s="11">
        <f t="shared" si="3"/>
        <v>763.20447857374995</v>
      </c>
      <c r="C48" s="12">
        <f t="shared" si="4"/>
        <v>1.9837459406755937</v>
      </c>
      <c r="D48" s="12">
        <f t="shared" si="2"/>
        <v>0.32900647280640705</v>
      </c>
      <c r="J48" s="1">
        <v>10209.500977</v>
      </c>
      <c r="K48" s="1">
        <v>0.63554745999999995</v>
      </c>
    </row>
    <row r="49" spans="1:11" x14ac:dyDescent="0.15">
      <c r="A49" s="13">
        <v>47</v>
      </c>
      <c r="B49" s="11">
        <f t="shared" si="3"/>
        <v>796.58786887250017</v>
      </c>
      <c r="C49" s="12">
        <f t="shared" si="4"/>
        <v>1.6840657645552128</v>
      </c>
      <c r="D49" s="12">
        <f t="shared" si="2"/>
        <v>0.29968017612038089</v>
      </c>
      <c r="J49" s="1">
        <v>8802.3564449999994</v>
      </c>
      <c r="K49" s="1">
        <v>0.68326861000000005</v>
      </c>
    </row>
    <row r="50" spans="1:11" x14ac:dyDescent="0.15">
      <c r="A50" s="13">
        <v>48</v>
      </c>
      <c r="B50" s="11">
        <f t="shared" si="3"/>
        <v>828.0468343524999</v>
      </c>
      <c r="C50" s="12">
        <f t="shared" si="4"/>
        <v>1.4129398464659826</v>
      </c>
      <c r="D50" s="12">
        <f t="shared" si="2"/>
        <v>0.27112591808923026</v>
      </c>
      <c r="J50" s="1">
        <v>7438.8032229999999</v>
      </c>
      <c r="K50" s="1">
        <v>0.72878580999999998</v>
      </c>
    </row>
    <row r="51" spans="1:11" x14ac:dyDescent="0.15">
      <c r="A51" s="13">
        <v>49</v>
      </c>
      <c r="B51" s="11">
        <f t="shared" si="3"/>
        <v>857.34186782000006</v>
      </c>
      <c r="C51" s="12">
        <f t="shared" si="4"/>
        <v>1.1695705992572505</v>
      </c>
      <c r="D51" s="12">
        <f t="shared" si="2"/>
        <v>0.2433692472087321</v>
      </c>
      <c r="J51" s="1">
        <v>6144.3149409999996</v>
      </c>
      <c r="K51" s="1">
        <v>0.77159661000000002</v>
      </c>
    </row>
    <row r="52" spans="1:11" x14ac:dyDescent="0.15">
      <c r="A52" s="13">
        <v>50</v>
      </c>
      <c r="B52" s="11">
        <f t="shared" si="3"/>
        <v>884.26604606875003</v>
      </c>
      <c r="C52" s="12">
        <f t="shared" si="4"/>
        <v>0.95312203740550538</v>
      </c>
      <c r="D52" s="12">
        <f t="shared" si="2"/>
        <v>0.2164485618517451</v>
      </c>
      <c r="J52" s="1">
        <v>4941.7783200000003</v>
      </c>
      <c r="K52" s="1">
        <v>0.81125343000000005</v>
      </c>
    </row>
    <row r="53" spans="1:11" x14ac:dyDescent="0.15">
      <c r="A53" s="13">
        <v>51</v>
      </c>
      <c r="B53" s="11">
        <f t="shared" si="3"/>
        <v>908.65055018874989</v>
      </c>
      <c r="C53" s="12">
        <f t="shared" si="4"/>
        <v>0.76270374936026519</v>
      </c>
      <c r="D53" s="12">
        <f t="shared" si="2"/>
        <v>0.19041828804524019</v>
      </c>
      <c r="J53" s="1">
        <v>3850.9133299999999</v>
      </c>
      <c r="K53" s="1">
        <v>0.84737492000000003</v>
      </c>
    </row>
    <row r="54" spans="1:11" x14ac:dyDescent="0.15">
      <c r="A54" s="13">
        <v>52</v>
      </c>
      <c r="B54" s="11">
        <f t="shared" si="3"/>
        <v>930.37023432374986</v>
      </c>
      <c r="C54" s="12">
        <f t="shared" si="4"/>
        <v>0.59734960011353389</v>
      </c>
      <c r="D54" s="12">
        <f t="shared" si="2"/>
        <v>0.16535414924673131</v>
      </c>
      <c r="J54" s="1">
        <v>2887.6965329999998</v>
      </c>
      <c r="K54" s="1">
        <v>0.87965691000000001</v>
      </c>
    </row>
    <row r="55" spans="1:11" x14ac:dyDescent="0.15">
      <c r="A55" s="13">
        <v>53</v>
      </c>
      <c r="B55" s="11">
        <f t="shared" si="3"/>
        <v>949.3493972399998</v>
      </c>
      <c r="C55" s="12">
        <f t="shared" si="4"/>
        <v>0.45598952376476964</v>
      </c>
      <c r="D55" s="12">
        <f t="shared" si="2"/>
        <v>0.14136007634876424</v>
      </c>
      <c r="J55" s="1">
        <v>2063.7797850000002</v>
      </c>
      <c r="K55" s="1">
        <v>0.90788387999999998</v>
      </c>
    </row>
    <row r="56" spans="1:11" x14ac:dyDescent="0.15">
      <c r="A56" s="13">
        <v>54</v>
      </c>
      <c r="B56" s="11">
        <f t="shared" si="3"/>
        <v>965.56720888874986</v>
      </c>
      <c r="C56" s="12">
        <f t="shared" si="4"/>
        <v>0.33741788929306293</v>
      </c>
      <c r="D56" s="12">
        <f t="shared" si="2"/>
        <v>0.11857163447170671</v>
      </c>
      <c r="J56" s="1">
        <v>1385.9125979999999</v>
      </c>
      <c r="K56" s="1">
        <v>0.93194032000000004</v>
      </c>
    </row>
    <row r="57" spans="1:11" x14ac:dyDescent="0.15">
      <c r="A57" s="13">
        <v>55</v>
      </c>
      <c r="B57" s="11">
        <f t="shared" si="3"/>
        <v>979.06331386749991</v>
      </c>
      <c r="C57" s="12">
        <f t="shared" si="4"/>
        <v>0.24025367162992731</v>
      </c>
      <c r="D57" s="12">
        <f t="shared" si="2"/>
        <v>9.7164217663135627E-2</v>
      </c>
      <c r="J57" s="1">
        <v>855.36175500000002</v>
      </c>
      <c r="K57" s="1">
        <v>0.95182151000000004</v>
      </c>
    </row>
    <row r="58" spans="1:11" x14ac:dyDescent="0.15">
      <c r="A58" s="13">
        <v>56</v>
      </c>
      <c r="B58" s="11">
        <f t="shared" si="3"/>
        <v>989.94352755874991</v>
      </c>
      <c r="C58" s="12">
        <f t="shared" si="4"/>
        <v>0.16289256813716804</v>
      </c>
      <c r="D58" s="12">
        <f t="shared" si="2"/>
        <v>7.7361103492759264E-2</v>
      </c>
      <c r="J58" s="1">
        <v>467.33358800000002</v>
      </c>
      <c r="K58" s="1">
        <v>0.96764523000000002</v>
      </c>
    </row>
    <row r="59" spans="1:11" x14ac:dyDescent="0.15">
      <c r="A59" s="13">
        <v>57</v>
      </c>
      <c r="B59" s="11">
        <f t="shared" si="3"/>
        <v>998.38538060250005</v>
      </c>
      <c r="C59" s="12">
        <f t="shared" si="4"/>
        <v>0.10345237578538435</v>
      </c>
      <c r="D59" s="12">
        <f t="shared" si="2"/>
        <v>5.9440192351783688E-2</v>
      </c>
      <c r="J59" s="1">
        <v>210.39389</v>
      </c>
      <c r="K59" s="1">
        <v>0.97966271999999999</v>
      </c>
    </row>
    <row r="60" spans="1:11" x14ac:dyDescent="0.15">
      <c r="A60" s="13">
        <v>58</v>
      </c>
      <c r="B60" s="11">
        <f t="shared" si="3"/>
        <v>1004.6437282037499</v>
      </c>
      <c r="C60" s="12">
        <f t="shared" si="4"/>
        <v>5.9710050153066255E-2</v>
      </c>
      <c r="D60" s="12">
        <f t="shared" si="2"/>
        <v>4.3742325632318099E-2</v>
      </c>
      <c r="J60" s="1">
        <v>65.889244000000005</v>
      </c>
      <c r="K60" s="1">
        <v>0.98827010000000004</v>
      </c>
    </row>
    <row r="61" spans="1:11" x14ac:dyDescent="0.15">
      <c r="A61" s="13">
        <v>59</v>
      </c>
      <c r="B61" s="11">
        <f t="shared" si="3"/>
        <v>1009.05630211625</v>
      </c>
      <c r="C61" s="12">
        <f t="shared" si="4"/>
        <v>2.9032127561985879E-2</v>
      </c>
      <c r="D61" s="12">
        <f t="shared" si="2"/>
        <v>3.0677922591080375E-2</v>
      </c>
      <c r="J61" s="1">
        <v>7.3677429999999999</v>
      </c>
      <c r="K61" s="1">
        <v>0.99401945000000003</v>
      </c>
    </row>
    <row r="62" spans="1:11" x14ac:dyDescent="0.15">
      <c r="A62" s="19">
        <v>60</v>
      </c>
      <c r="B62" s="11">
        <f t="shared" si="3"/>
        <v>1012.049359545</v>
      </c>
      <c r="C62" s="12">
        <f t="shared" si="4"/>
        <v>8.2994981753583275E-3</v>
      </c>
      <c r="D62" s="12">
        <f t="shared" si="2"/>
        <v>2.0732629386627552E-2</v>
      </c>
      <c r="J62" s="1">
        <v>0</v>
      </c>
      <c r="K62" s="1">
        <v>0.99763011999999995</v>
      </c>
    </row>
    <row r="63" spans="1:11" x14ac:dyDescent="0.15">
      <c r="J63" s="1">
        <v>0</v>
      </c>
      <c r="K63" s="1">
        <v>1</v>
      </c>
    </row>
  </sheetData>
  <sheetProtection selectLockedCells="1" selectUnlockedCells="1"/>
  <mergeCells count="1">
    <mergeCell ref="M1:S1"/>
  </mergeCells>
  <hyperlinks>
    <hyperlink ref="M6" r:id="rId1"/>
  </hyperlinks>
  <pageMargins left="0.74791666666666667" right="0.74791666666666667" top="0.5" bottom="0.47986111111111113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S94"/>
  <sheetViews>
    <sheetView workbookViewId="0">
      <selection activeCell="M2" sqref="M2"/>
    </sheetView>
  </sheetViews>
  <sheetFormatPr baseColWidth="10" defaultColWidth="8.83203125" defaultRowHeight="13" x14ac:dyDescent="0.15"/>
  <cols>
    <col min="1" max="1" width="8" style="1" customWidth="1"/>
    <col min="2" max="2" width="10.33203125" style="1" customWidth="1"/>
    <col min="3" max="4" width="10.33203125" customWidth="1"/>
    <col min="7" max="8" width="8.83203125" customWidth="1"/>
    <col min="10" max="11" width="12.6640625" customWidth="1"/>
  </cols>
  <sheetData>
    <row r="1" spans="1:19" s="4" customFormat="1" x14ac:dyDescent="0.1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/>
      <c r="G1" s="5"/>
      <c r="H1" s="6">
        <v>1013.25</v>
      </c>
      <c r="I1" s="1" t="s">
        <v>5</v>
      </c>
      <c r="J1" s="4" t="s">
        <v>6</v>
      </c>
      <c r="K1" s="4" t="s">
        <v>7</v>
      </c>
      <c r="M1" s="41" t="s">
        <v>52</v>
      </c>
      <c r="N1" s="41"/>
      <c r="O1" s="41"/>
      <c r="P1" s="41"/>
      <c r="Q1" s="41"/>
      <c r="R1" s="41"/>
      <c r="S1" s="41"/>
    </row>
    <row r="2" spans="1:19" s="9" customFormat="1" x14ac:dyDescent="0.15">
      <c r="A2" s="7" t="s">
        <v>8</v>
      </c>
      <c r="B2" s="8" t="s">
        <v>9</v>
      </c>
      <c r="C2" s="9" t="s">
        <v>10</v>
      </c>
      <c r="D2" s="9" t="s">
        <v>10</v>
      </c>
      <c r="E2" s="76" t="s">
        <v>11</v>
      </c>
      <c r="M2" s="79" t="s">
        <v>54</v>
      </c>
    </row>
    <row r="3" spans="1:19" x14ac:dyDescent="0.15">
      <c r="A3" s="43">
        <v>1</v>
      </c>
      <c r="B3" s="11">
        <f>0.5*(J3+J4+(K3+K4)*100*$H$1)/100</f>
        <v>1.0000199999999999E-2</v>
      </c>
      <c r="C3" s="1">
        <f>7*LN($H$1/B3)</f>
        <v>80.682479161875548</v>
      </c>
      <c r="D3" s="12"/>
      <c r="J3" s="1">
        <v>0</v>
      </c>
      <c r="K3" s="1">
        <v>0</v>
      </c>
    </row>
    <row r="4" spans="1:19" x14ac:dyDescent="0.15">
      <c r="A4" s="44">
        <v>2</v>
      </c>
      <c r="B4" s="11">
        <f t="shared" ref="B4:B67" si="0">0.5*(J4+J5+(K4+K5)*100*$H$1)/100</f>
        <v>2.9904359999999998E-2</v>
      </c>
      <c r="C4" s="1">
        <f t="shared" ref="C4:C67" si="1">7*LN($H$1/B4)</f>
        <v>73.014684787285759</v>
      </c>
      <c r="D4" s="12">
        <f>C3-C4</f>
        <v>7.6677943745897892</v>
      </c>
      <c r="J4" s="1">
        <v>2.0000399999999998</v>
      </c>
      <c r="K4" s="1">
        <v>0</v>
      </c>
    </row>
    <row r="5" spans="1:19" x14ac:dyDescent="0.15">
      <c r="A5" s="44">
        <v>3</v>
      </c>
      <c r="B5" s="11">
        <f t="shared" si="0"/>
        <v>5.6840089999999996E-2</v>
      </c>
      <c r="C5" s="1">
        <f t="shared" si="1"/>
        <v>68.519021605096526</v>
      </c>
      <c r="D5" s="12">
        <f t="shared" ref="D5:D68" si="2">C4-C5</f>
        <v>4.495663182189233</v>
      </c>
      <c r="J5" s="1">
        <v>3.9808319999999999</v>
      </c>
      <c r="K5" s="1">
        <v>0</v>
      </c>
      <c r="M5" s="34" t="s">
        <v>26</v>
      </c>
      <c r="N5" s="34"/>
      <c r="O5" s="34"/>
      <c r="P5" s="34"/>
      <c r="Q5" s="34"/>
      <c r="R5" s="34"/>
      <c r="S5" s="34"/>
    </row>
    <row r="6" spans="1:19" x14ac:dyDescent="0.15">
      <c r="A6" s="44">
        <v>4</v>
      </c>
      <c r="B6" s="11">
        <f t="shared" si="0"/>
        <v>0.101477525</v>
      </c>
      <c r="C6" s="1">
        <f t="shared" si="1"/>
        <v>64.461853393693474</v>
      </c>
      <c r="D6" s="12">
        <f t="shared" si="2"/>
        <v>4.0571682114030523</v>
      </c>
      <c r="J6" s="1">
        <v>7.3871859999999998</v>
      </c>
      <c r="K6" s="1">
        <v>0</v>
      </c>
      <c r="M6" s="35" t="s">
        <v>27</v>
      </c>
      <c r="N6" s="34"/>
      <c r="O6" s="34"/>
      <c r="P6" s="34"/>
      <c r="Q6" s="34"/>
      <c r="R6" s="34"/>
      <c r="S6" s="34"/>
    </row>
    <row r="7" spans="1:19" x14ac:dyDescent="0.15">
      <c r="A7" s="44">
        <v>5</v>
      </c>
      <c r="B7" s="11">
        <f t="shared" si="0"/>
        <v>0.171609655</v>
      </c>
      <c r="C7" s="1">
        <f t="shared" si="1"/>
        <v>60.784157661155049</v>
      </c>
      <c r="D7" s="12">
        <f t="shared" si="2"/>
        <v>3.6776957325384245</v>
      </c>
      <c r="J7" s="1">
        <v>12.908319000000001</v>
      </c>
      <c r="K7" s="1">
        <v>0</v>
      </c>
      <c r="M7" s="17"/>
    </row>
    <row r="8" spans="1:19" x14ac:dyDescent="0.15">
      <c r="A8" s="44">
        <v>6</v>
      </c>
      <c r="B8" s="11">
        <f t="shared" si="0"/>
        <v>0.27683235</v>
      </c>
      <c r="C8" s="1">
        <f t="shared" si="1"/>
        <v>57.436830193320795</v>
      </c>
      <c r="D8" s="12">
        <f t="shared" si="2"/>
        <v>3.3473274678342548</v>
      </c>
      <c r="J8" s="1">
        <v>21.413612000000001</v>
      </c>
      <c r="K8" s="1">
        <v>0</v>
      </c>
      <c r="M8" s="17"/>
    </row>
    <row r="9" spans="1:19" x14ac:dyDescent="0.15">
      <c r="A9" s="44">
        <v>7</v>
      </c>
      <c r="B9" s="11">
        <f t="shared" si="0"/>
        <v>0.42849729499999994</v>
      </c>
      <c r="C9" s="1">
        <f t="shared" si="1"/>
        <v>54.378723834340029</v>
      </c>
      <c r="D9" s="12">
        <f t="shared" si="2"/>
        <v>3.0581063589807655</v>
      </c>
      <c r="J9" s="1">
        <v>33.952857999999999</v>
      </c>
      <c r="K9" s="1">
        <v>0</v>
      </c>
      <c r="M9" s="17"/>
    </row>
    <row r="10" spans="1:19" x14ac:dyDescent="0.15">
      <c r="A10" s="44">
        <v>8</v>
      </c>
      <c r="B10" s="11">
        <f t="shared" si="0"/>
        <v>0.63957128499999993</v>
      </c>
      <c r="C10" s="1">
        <f t="shared" si="1"/>
        <v>51.575128218499252</v>
      </c>
      <c r="D10" s="12">
        <f t="shared" si="2"/>
        <v>2.8035956158407771</v>
      </c>
      <c r="J10" s="1">
        <v>51.746600999999998</v>
      </c>
      <c r="K10" s="1">
        <v>0</v>
      </c>
    </row>
    <row r="11" spans="1:19" x14ac:dyDescent="0.15">
      <c r="A11" s="44">
        <v>9</v>
      </c>
      <c r="B11" s="11">
        <f t="shared" si="0"/>
        <v>0.92441608500000005</v>
      </c>
      <c r="C11" s="1">
        <f t="shared" si="1"/>
        <v>48.996578860360117</v>
      </c>
      <c r="D11" s="12">
        <f t="shared" si="2"/>
        <v>2.578549358139135</v>
      </c>
      <c r="J11" s="1">
        <v>76.167655999999994</v>
      </c>
      <c r="K11" s="1">
        <v>0</v>
      </c>
    </row>
    <row r="12" spans="1:19" x14ac:dyDescent="0.15">
      <c r="A12" s="44">
        <v>10</v>
      </c>
      <c r="B12" s="11">
        <f t="shared" si="0"/>
        <v>1.2985079199999998</v>
      </c>
      <c r="C12" s="1">
        <f t="shared" si="1"/>
        <v>46.617916898426685</v>
      </c>
      <c r="D12" s="12">
        <f t="shared" si="2"/>
        <v>2.3786619619334317</v>
      </c>
      <c r="J12" s="1">
        <v>108.71556099999999</v>
      </c>
      <c r="K12" s="1">
        <v>0</v>
      </c>
    </row>
    <row r="13" spans="1:19" x14ac:dyDescent="0.15">
      <c r="A13" s="44">
        <v>11</v>
      </c>
      <c r="B13" s="11">
        <f t="shared" si="0"/>
        <v>1.7781173699999999</v>
      </c>
      <c r="C13" s="1">
        <f t="shared" si="1"/>
        <v>44.417541827553805</v>
      </c>
      <c r="D13" s="12">
        <f t="shared" si="2"/>
        <v>2.2003750708728802</v>
      </c>
      <c r="J13" s="1">
        <v>150.98602299999999</v>
      </c>
      <c r="K13" s="1">
        <v>0</v>
      </c>
    </row>
    <row r="14" spans="1:19" x14ac:dyDescent="0.15">
      <c r="A14" s="44">
        <v>12</v>
      </c>
      <c r="B14" s="11">
        <f t="shared" si="0"/>
        <v>2.3799697850000001</v>
      </c>
      <c r="C14" s="1">
        <f t="shared" si="1"/>
        <v>42.376813312986407</v>
      </c>
      <c r="D14" s="12">
        <f t="shared" si="2"/>
        <v>2.0407285145673981</v>
      </c>
      <c r="J14" s="1">
        <v>204.637451</v>
      </c>
      <c r="K14" s="1">
        <v>0</v>
      </c>
    </row>
    <row r="15" spans="1:19" x14ac:dyDescent="0.15">
      <c r="A15" s="44">
        <v>13</v>
      </c>
      <c r="B15" s="11">
        <f t="shared" si="0"/>
        <v>3.1209049950000001</v>
      </c>
      <c r="C15" s="1">
        <f t="shared" si="1"/>
        <v>40.479566702729144</v>
      </c>
      <c r="D15" s="12">
        <f t="shared" si="2"/>
        <v>1.8972466102572625</v>
      </c>
      <c r="J15" s="1">
        <v>271.35650600000002</v>
      </c>
      <c r="K15" s="1">
        <v>0</v>
      </c>
    </row>
    <row r="16" spans="1:19" x14ac:dyDescent="0.15">
      <c r="A16" s="44">
        <v>14</v>
      </c>
      <c r="B16" s="11">
        <f t="shared" si="0"/>
        <v>4.0175514200000002</v>
      </c>
      <c r="C16" s="1">
        <f t="shared" si="1"/>
        <v>38.711719535695067</v>
      </c>
      <c r="D16" s="12">
        <f t="shared" si="2"/>
        <v>1.767847167034077</v>
      </c>
      <c r="J16" s="1">
        <v>352.82449300000002</v>
      </c>
      <c r="K16" s="1">
        <v>0</v>
      </c>
    </row>
    <row r="17" spans="1:11" x14ac:dyDescent="0.15">
      <c r="A17" s="44">
        <v>15</v>
      </c>
      <c r="B17" s="11">
        <f t="shared" si="0"/>
        <v>5.0860250850000002</v>
      </c>
      <c r="C17" s="1">
        <f t="shared" si="1"/>
        <v>37.06095166447745</v>
      </c>
      <c r="D17" s="12">
        <f t="shared" si="2"/>
        <v>1.6507678712176173</v>
      </c>
      <c r="J17" s="1">
        <v>450.68579099999999</v>
      </c>
      <c r="K17" s="1">
        <v>0</v>
      </c>
    </row>
    <row r="18" spans="1:11" x14ac:dyDescent="0.15">
      <c r="A18" s="44">
        <v>16</v>
      </c>
      <c r="B18" s="11">
        <f t="shared" si="0"/>
        <v>6.3416629000000002</v>
      </c>
      <c r="C18" s="1">
        <f t="shared" si="1"/>
        <v>35.516440710689935</v>
      </c>
      <c r="D18" s="12">
        <f t="shared" si="2"/>
        <v>1.5445109537875155</v>
      </c>
      <c r="J18" s="1">
        <v>566.519226</v>
      </c>
      <c r="K18" s="1">
        <v>0</v>
      </c>
    </row>
    <row r="19" spans="1:11" x14ac:dyDescent="0.15">
      <c r="A19" s="44">
        <v>17</v>
      </c>
      <c r="B19" s="11">
        <f t="shared" si="0"/>
        <v>7.7987957749999994</v>
      </c>
      <c r="C19" s="1">
        <f t="shared" si="1"/>
        <v>34.068642520866874</v>
      </c>
      <c r="D19" s="12">
        <f t="shared" si="2"/>
        <v>1.447798189823061</v>
      </c>
      <c r="J19" s="1">
        <v>701.813354</v>
      </c>
      <c r="K19" s="1">
        <v>0</v>
      </c>
    </row>
    <row r="20" spans="1:11" x14ac:dyDescent="0.15">
      <c r="A20" s="44">
        <v>18</v>
      </c>
      <c r="B20" s="11">
        <f t="shared" si="0"/>
        <v>9.4705615250000008</v>
      </c>
      <c r="C20" s="1">
        <f t="shared" si="1"/>
        <v>32.709110454480339</v>
      </c>
      <c r="D20" s="12">
        <f t="shared" si="2"/>
        <v>1.3595320663865351</v>
      </c>
      <c r="J20" s="1">
        <v>857.94580099999996</v>
      </c>
      <c r="K20" s="1">
        <v>0</v>
      </c>
    </row>
    <row r="21" spans="1:11" x14ac:dyDescent="0.15">
      <c r="A21" s="44">
        <v>19</v>
      </c>
      <c r="B21" s="11">
        <f t="shared" si="0"/>
        <v>11.368759765</v>
      </c>
      <c r="C21" s="1">
        <f t="shared" si="1"/>
        <v>31.43034330303708</v>
      </c>
      <c r="D21" s="12">
        <f t="shared" si="2"/>
        <v>1.2787671514432581</v>
      </c>
      <c r="J21" s="1">
        <v>1036.166504</v>
      </c>
      <c r="K21" s="1">
        <v>0</v>
      </c>
    </row>
    <row r="22" spans="1:11" x14ac:dyDescent="0.15">
      <c r="A22" s="44">
        <v>20</v>
      </c>
      <c r="B22" s="11">
        <f t="shared" si="0"/>
        <v>13.503746944999998</v>
      </c>
      <c r="C22" s="1">
        <f t="shared" si="1"/>
        <v>30.225657469649878</v>
      </c>
      <c r="D22" s="12">
        <f t="shared" si="2"/>
        <v>1.2046858333872024</v>
      </c>
      <c r="J22" s="1">
        <v>1237.5854489999999</v>
      </c>
      <c r="K22" s="1">
        <v>0</v>
      </c>
    </row>
    <row r="23" spans="1:11" x14ac:dyDescent="0.15">
      <c r="A23" s="44">
        <v>21</v>
      </c>
      <c r="B23" s="11">
        <f t="shared" si="0"/>
        <v>15.884367674999998</v>
      </c>
      <c r="C23" s="1">
        <f t="shared" si="1"/>
        <v>29.089079635002712</v>
      </c>
      <c r="D23" s="12">
        <f t="shared" si="2"/>
        <v>1.1365778346471664</v>
      </c>
      <c r="J23" s="1">
        <v>1463.1639399999999</v>
      </c>
      <c r="K23" s="1">
        <v>0</v>
      </c>
    </row>
    <row r="24" spans="1:11" x14ac:dyDescent="0.15">
      <c r="A24" s="44">
        <v>22</v>
      </c>
      <c r="B24" s="11">
        <f t="shared" si="0"/>
        <v>18.517919925000001</v>
      </c>
      <c r="C24" s="1">
        <f t="shared" si="1"/>
        <v>28.015255503640923</v>
      </c>
      <c r="D24" s="12">
        <f t="shared" si="2"/>
        <v>1.0738241313617891</v>
      </c>
      <c r="J24" s="1">
        <v>1713.709595</v>
      </c>
      <c r="K24" s="1">
        <v>0</v>
      </c>
    </row>
    <row r="25" spans="1:11" x14ac:dyDescent="0.15">
      <c r="A25" s="44">
        <v>23</v>
      </c>
      <c r="B25" s="11">
        <f t="shared" si="0"/>
        <v>21.410149540000003</v>
      </c>
      <c r="C25" s="1">
        <f t="shared" si="1"/>
        <v>26.999372248412037</v>
      </c>
      <c r="D25" s="12">
        <f t="shared" si="2"/>
        <v>1.0158832552288857</v>
      </c>
      <c r="J25" s="1">
        <v>1989.8743899999999</v>
      </c>
      <c r="K25" s="1">
        <v>0</v>
      </c>
    </row>
    <row r="26" spans="1:11" x14ac:dyDescent="0.15">
      <c r="A26" s="44">
        <v>24</v>
      </c>
      <c r="B26" s="11">
        <f t="shared" si="0"/>
        <v>24.565269779999998</v>
      </c>
      <c r="C26" s="1">
        <f t="shared" si="1"/>
        <v>26.03709232359363</v>
      </c>
      <c r="D26" s="12">
        <f t="shared" si="2"/>
        <v>0.9622799248184073</v>
      </c>
      <c r="J26" s="1">
        <v>2292.155518</v>
      </c>
      <c r="K26" s="1">
        <v>0</v>
      </c>
    </row>
    <row r="27" spans="1:11" x14ac:dyDescent="0.15">
      <c r="A27" s="44">
        <v>25</v>
      </c>
      <c r="B27" s="11">
        <f t="shared" si="0"/>
        <v>27.986003420000003</v>
      </c>
      <c r="C27" s="1">
        <f t="shared" si="1"/>
        <v>25.124496307196612</v>
      </c>
      <c r="D27" s="12">
        <f t="shared" si="2"/>
        <v>0.91259601639701771</v>
      </c>
      <c r="J27" s="1">
        <v>2620.8984380000002</v>
      </c>
      <c r="K27" s="1">
        <v>0</v>
      </c>
    </row>
    <row r="28" spans="1:11" x14ac:dyDescent="0.15">
      <c r="A28" s="44">
        <v>26</v>
      </c>
      <c r="B28" s="11">
        <f t="shared" si="0"/>
        <v>31.673640134999999</v>
      </c>
      <c r="C28" s="1">
        <f t="shared" si="1"/>
        <v>24.258034304211616</v>
      </c>
      <c r="D28" s="12">
        <f t="shared" si="2"/>
        <v>0.86646200298499565</v>
      </c>
      <c r="J28" s="1">
        <v>2976.3022460000002</v>
      </c>
      <c r="K28" s="1">
        <v>0</v>
      </c>
    </row>
    <row r="29" spans="1:11" x14ac:dyDescent="0.15">
      <c r="A29" s="44">
        <v>27</v>
      </c>
      <c r="B29" s="11">
        <f t="shared" si="0"/>
        <v>35.628109130000006</v>
      </c>
      <c r="C29" s="1">
        <f t="shared" si="1"/>
        <v>23.434483498322265</v>
      </c>
      <c r="D29" s="12">
        <f t="shared" si="2"/>
        <v>0.82355080588935081</v>
      </c>
      <c r="J29" s="1">
        <v>3358.4257809999999</v>
      </c>
      <c r="K29" s="1">
        <v>0</v>
      </c>
    </row>
    <row r="30" spans="1:11" x14ac:dyDescent="0.15">
      <c r="A30" s="44">
        <v>28</v>
      </c>
      <c r="B30" s="11">
        <f t="shared" si="0"/>
        <v>39.848062745</v>
      </c>
      <c r="C30" s="1">
        <f t="shared" si="1"/>
        <v>22.650911325911139</v>
      </c>
      <c r="D30" s="12">
        <f t="shared" si="2"/>
        <v>0.78357217241112664</v>
      </c>
      <c r="J30" s="1">
        <v>3767.1960450000001</v>
      </c>
      <c r="K30" s="1">
        <v>0</v>
      </c>
    </row>
    <row r="31" spans="1:11" x14ac:dyDescent="0.15">
      <c r="A31" s="44">
        <v>29</v>
      </c>
      <c r="B31" s="11">
        <f t="shared" si="0"/>
        <v>44.330964354999999</v>
      </c>
      <c r="C31" s="1">
        <f t="shared" si="1"/>
        <v>21.904644040888073</v>
      </c>
      <c r="D31" s="12">
        <f t="shared" si="2"/>
        <v>0.74626728502306605</v>
      </c>
      <c r="J31" s="1">
        <v>4202.4165039999998</v>
      </c>
      <c r="K31" s="1">
        <v>0</v>
      </c>
    </row>
    <row r="32" spans="1:11" x14ac:dyDescent="0.15">
      <c r="A32" s="44">
        <v>30</v>
      </c>
      <c r="B32" s="11">
        <f t="shared" si="0"/>
        <v>49.073181150000003</v>
      </c>
      <c r="C32" s="1">
        <f t="shared" si="1"/>
        <v>21.193239120843476</v>
      </c>
      <c r="D32" s="12">
        <f t="shared" si="2"/>
        <v>0.71140492004459688</v>
      </c>
      <c r="J32" s="1">
        <v>4663.7763670000004</v>
      </c>
      <c r="K32" s="1">
        <v>0</v>
      </c>
    </row>
    <row r="33" spans="1:14" x14ac:dyDescent="0.15">
      <c r="A33" s="44">
        <v>31</v>
      </c>
      <c r="B33" s="11">
        <f t="shared" si="0"/>
        <v>54.070080564999998</v>
      </c>
      <c r="C33" s="1">
        <f t="shared" si="1"/>
        <v>20.514460904718678</v>
      </c>
      <c r="D33" s="12">
        <f t="shared" si="2"/>
        <v>0.6787782161247975</v>
      </c>
      <c r="J33" s="1">
        <v>5150.8598629999997</v>
      </c>
      <c r="K33" s="1">
        <v>0</v>
      </c>
    </row>
    <row r="34" spans="1:14" x14ac:dyDescent="0.15">
      <c r="A34" s="44">
        <v>32</v>
      </c>
      <c r="B34" s="11">
        <f t="shared" si="0"/>
        <v>59.314978025000002</v>
      </c>
      <c r="C34" s="1">
        <f t="shared" si="1"/>
        <v>19.86639487612544</v>
      </c>
      <c r="D34" s="12">
        <f t="shared" si="2"/>
        <v>0.64806602859323803</v>
      </c>
      <c r="J34" s="1">
        <v>5663.15625</v>
      </c>
      <c r="K34" s="1">
        <v>0</v>
      </c>
    </row>
    <row r="35" spans="1:14" x14ac:dyDescent="0.15">
      <c r="A35" s="44">
        <v>33</v>
      </c>
      <c r="B35" s="11">
        <f t="shared" si="0"/>
        <v>64.797832029999995</v>
      </c>
      <c r="C35" s="1">
        <f t="shared" si="1"/>
        <v>19.247522833259175</v>
      </c>
      <c r="D35" s="12">
        <f t="shared" si="2"/>
        <v>0.61887204286626485</v>
      </c>
      <c r="J35" s="1">
        <v>6199.8393550000001</v>
      </c>
      <c r="K35" s="1">
        <v>0</v>
      </c>
    </row>
    <row r="36" spans="1:14" x14ac:dyDescent="0.15">
      <c r="A36" s="45">
        <v>34</v>
      </c>
      <c r="B36" s="11">
        <f t="shared" si="0"/>
        <v>70.505983889999996</v>
      </c>
      <c r="C36" s="1">
        <f t="shared" si="1"/>
        <v>18.656544769938442</v>
      </c>
      <c r="D36" s="12">
        <f t="shared" si="2"/>
        <v>0.59097806332073333</v>
      </c>
      <c r="E36" s="6"/>
      <c r="F36" s="6"/>
      <c r="J36" s="1">
        <v>6759.7270509999998</v>
      </c>
      <c r="K36" s="1">
        <v>0</v>
      </c>
      <c r="L36" s="6"/>
      <c r="M36" s="6"/>
      <c r="N36" s="6"/>
    </row>
    <row r="37" spans="1:14" x14ac:dyDescent="0.15">
      <c r="A37" s="48">
        <v>35</v>
      </c>
      <c r="B37" s="60">
        <f t="shared" si="0"/>
        <v>76.429072735000005</v>
      </c>
      <c r="C37" s="1">
        <f t="shared" si="1"/>
        <v>18.09188575977792</v>
      </c>
      <c r="D37" s="50">
        <f t="shared" si="2"/>
        <v>0.564659010160522</v>
      </c>
      <c r="E37" s="51"/>
      <c r="F37" s="51"/>
      <c r="G37" s="51"/>
      <c r="H37" s="51"/>
      <c r="I37" s="51"/>
      <c r="J37" s="49">
        <v>7341.4697269999997</v>
      </c>
      <c r="K37" s="49">
        <v>0</v>
      </c>
    </row>
    <row r="38" spans="1:14" x14ac:dyDescent="0.15">
      <c r="A38" s="47">
        <v>36</v>
      </c>
      <c r="B38" s="11">
        <f t="shared" si="0"/>
        <v>82.572708590000005</v>
      </c>
      <c r="C38" s="1">
        <f t="shared" si="1"/>
        <v>17.550673308395432</v>
      </c>
      <c r="D38" s="12">
        <f t="shared" si="2"/>
        <v>0.54121245138248852</v>
      </c>
      <c r="J38" s="1">
        <v>7942.9262699999999</v>
      </c>
      <c r="K38" s="1">
        <v>1.4E-5</v>
      </c>
      <c r="L38" s="59" t="s">
        <v>12</v>
      </c>
      <c r="M38" s="59"/>
      <c r="N38" s="59"/>
    </row>
    <row r="39" spans="1:14" x14ac:dyDescent="0.15">
      <c r="A39" s="44">
        <v>37</v>
      </c>
      <c r="B39" s="11">
        <f t="shared" si="0"/>
        <v>88.958880684999997</v>
      </c>
      <c r="C39" s="1">
        <f t="shared" si="1"/>
        <v>17.029208121192895</v>
      </c>
      <c r="D39" s="12">
        <f t="shared" si="2"/>
        <v>0.52146518720253709</v>
      </c>
      <c r="J39" s="1">
        <v>8564.6240230000003</v>
      </c>
      <c r="K39" s="1">
        <v>5.5000000000000002E-5</v>
      </c>
    </row>
    <row r="40" spans="1:14" x14ac:dyDescent="0.15">
      <c r="A40" s="44">
        <v>38</v>
      </c>
      <c r="B40" s="11">
        <f t="shared" si="0"/>
        <v>95.617047305</v>
      </c>
      <c r="C40" s="1">
        <f t="shared" si="1"/>
        <v>16.523969995806443</v>
      </c>
      <c r="D40" s="12">
        <f t="shared" si="2"/>
        <v>0.50523812538645174</v>
      </c>
      <c r="J40" s="1">
        <v>9208.3056639999995</v>
      </c>
      <c r="K40" s="1">
        <v>1.3100000000000001E-4</v>
      </c>
    </row>
    <row r="41" spans="1:14" x14ac:dyDescent="0.15">
      <c r="A41" s="44">
        <v>39</v>
      </c>
      <c r="B41" s="11">
        <f t="shared" si="0"/>
        <v>102.58119078999999</v>
      </c>
      <c r="C41" s="1">
        <f t="shared" si="1"/>
        <v>16.031845726480327</v>
      </c>
      <c r="D41" s="12">
        <f t="shared" si="2"/>
        <v>0.49212426932611564</v>
      </c>
      <c r="J41" s="1">
        <v>9873.5605469999991</v>
      </c>
      <c r="K41" s="1">
        <v>2.7900000000000001E-4</v>
      </c>
    </row>
    <row r="42" spans="1:14" x14ac:dyDescent="0.15">
      <c r="A42" s="44">
        <v>40</v>
      </c>
      <c r="B42" s="11">
        <f t="shared" si="0"/>
        <v>109.891086555</v>
      </c>
      <c r="C42" s="1">
        <f t="shared" si="1"/>
        <v>15.549999587066559</v>
      </c>
      <c r="D42" s="12">
        <f t="shared" si="2"/>
        <v>0.48184613941376853</v>
      </c>
      <c r="J42" s="1">
        <v>10558.881836</v>
      </c>
      <c r="K42" s="1">
        <v>5.4799999999999998E-4</v>
      </c>
    </row>
    <row r="43" spans="1:14" x14ac:dyDescent="0.15">
      <c r="A43" s="44">
        <v>41</v>
      </c>
      <c r="B43" s="11">
        <f t="shared" si="0"/>
        <v>117.59412654499999</v>
      </c>
      <c r="C43" s="1">
        <f t="shared" si="1"/>
        <v>15.075754229454729</v>
      </c>
      <c r="D43" s="12">
        <f t="shared" si="2"/>
        <v>0.47424535761182973</v>
      </c>
      <c r="J43" s="1">
        <v>11262.484375</v>
      </c>
      <c r="K43" s="1">
        <v>1E-3</v>
      </c>
    </row>
    <row r="44" spans="1:14" x14ac:dyDescent="0.15">
      <c r="A44" s="44">
        <v>42</v>
      </c>
      <c r="B44" s="11">
        <f t="shared" si="0"/>
        <v>125.74538510000001</v>
      </c>
      <c r="C44" s="1">
        <f t="shared" si="1"/>
        <v>14.606614093455711</v>
      </c>
      <c r="D44" s="12">
        <f t="shared" si="2"/>
        <v>0.46914013599901772</v>
      </c>
      <c r="J44" s="1">
        <v>11982.662109000001</v>
      </c>
      <c r="K44" s="1">
        <v>1.701E-3</v>
      </c>
    </row>
    <row r="45" spans="1:14" x14ac:dyDescent="0.15">
      <c r="A45" s="44">
        <v>43</v>
      </c>
      <c r="B45" s="11">
        <f t="shared" si="0"/>
        <v>134.39820223500001</v>
      </c>
      <c r="C45" s="1">
        <f t="shared" si="1"/>
        <v>14.140778496155569</v>
      </c>
      <c r="D45" s="12">
        <f t="shared" si="2"/>
        <v>0.46583559730014201</v>
      </c>
      <c r="J45" s="1">
        <v>12713.897461</v>
      </c>
      <c r="K45" s="1">
        <v>2.7650000000000001E-3</v>
      </c>
    </row>
    <row r="46" spans="1:14" x14ac:dyDescent="0.15">
      <c r="A46" s="44">
        <v>44</v>
      </c>
      <c r="B46" s="11">
        <f t="shared" si="0"/>
        <v>143.59082888499998</v>
      </c>
      <c r="C46" s="1">
        <f t="shared" si="1"/>
        <v>13.677653336459965</v>
      </c>
      <c r="D46" s="12">
        <f t="shared" si="2"/>
        <v>0.46312515969560408</v>
      </c>
      <c r="J46" s="1">
        <v>13453.225586</v>
      </c>
      <c r="K46" s="1">
        <v>4.267E-3</v>
      </c>
    </row>
    <row r="47" spans="1:14" x14ac:dyDescent="0.15">
      <c r="A47" s="44">
        <v>45</v>
      </c>
      <c r="B47" s="11">
        <f t="shared" si="0"/>
        <v>153.35371668999997</v>
      </c>
      <c r="C47" s="1">
        <f t="shared" si="1"/>
        <v>13.21719797015569</v>
      </c>
      <c r="D47" s="12">
        <f t="shared" si="2"/>
        <v>0.46045536630427542</v>
      </c>
      <c r="J47" s="1">
        <v>14192.009765999999</v>
      </c>
      <c r="K47" s="1">
        <v>6.3220000000000004E-3</v>
      </c>
    </row>
    <row r="48" spans="1:14" x14ac:dyDescent="0.15">
      <c r="A48" s="44">
        <v>46</v>
      </c>
      <c r="B48" s="11">
        <f t="shared" si="0"/>
        <v>163.71791866500001</v>
      </c>
      <c r="C48" s="1">
        <f t="shared" si="1"/>
        <v>12.759413287157804</v>
      </c>
      <c r="D48" s="12">
        <f t="shared" si="2"/>
        <v>0.45778468299788599</v>
      </c>
      <c r="J48" s="1">
        <v>14922.685546999999</v>
      </c>
      <c r="K48" s="1">
        <v>9.0349999999999996E-3</v>
      </c>
    </row>
    <row r="49" spans="1:11" x14ac:dyDescent="0.15">
      <c r="A49" s="44">
        <v>47</v>
      </c>
      <c r="B49" s="11">
        <f t="shared" si="0"/>
        <v>174.71663429</v>
      </c>
      <c r="C49" s="1">
        <f t="shared" si="1"/>
        <v>12.304269856112583</v>
      </c>
      <c r="D49" s="12">
        <f t="shared" si="2"/>
        <v>0.45514343104522048</v>
      </c>
      <c r="J49" s="1">
        <v>15638.053711</v>
      </c>
      <c r="K49" s="1">
        <v>1.2508E-2</v>
      </c>
    </row>
    <row r="50" spans="1:11" x14ac:dyDescent="0.15">
      <c r="A50" s="44">
        <v>48</v>
      </c>
      <c r="B50" s="11">
        <f t="shared" si="0"/>
        <v>186.38411759500002</v>
      </c>
      <c r="C50" s="1">
        <f t="shared" si="1"/>
        <v>11.851760010458026</v>
      </c>
      <c r="D50" s="12">
        <f t="shared" si="2"/>
        <v>0.4525098456545571</v>
      </c>
      <c r="J50" s="1">
        <v>16329.560546999999</v>
      </c>
      <c r="K50" s="1">
        <v>1.686E-2</v>
      </c>
    </row>
    <row r="51" spans="1:11" x14ac:dyDescent="0.15">
      <c r="A51" s="44">
        <v>49</v>
      </c>
      <c r="B51" s="11">
        <f t="shared" si="0"/>
        <v>198.75556486000002</v>
      </c>
      <c r="C51" s="1">
        <f t="shared" si="1"/>
        <v>11.401897591492464</v>
      </c>
      <c r="D51" s="12">
        <f t="shared" si="2"/>
        <v>0.44986241896556223</v>
      </c>
      <c r="J51" s="1">
        <v>16990.623047000001</v>
      </c>
      <c r="K51" s="1">
        <v>2.2189E-2</v>
      </c>
    </row>
    <row r="52" spans="1:11" x14ac:dyDescent="0.15">
      <c r="A52" s="44">
        <v>50</v>
      </c>
      <c r="B52" s="11">
        <f t="shared" si="0"/>
        <v>211.86959786</v>
      </c>
      <c r="C52" s="1">
        <f t="shared" si="1"/>
        <v>10.954630991672982</v>
      </c>
      <c r="D52" s="12">
        <f t="shared" si="2"/>
        <v>0.44726659981948202</v>
      </c>
      <c r="J52" s="1">
        <v>17613.28125</v>
      </c>
      <c r="K52" s="1">
        <v>2.861E-2</v>
      </c>
    </row>
    <row r="53" spans="1:11" x14ac:dyDescent="0.15">
      <c r="A53" s="44">
        <v>51</v>
      </c>
      <c r="B53" s="11">
        <f t="shared" si="0"/>
        <v>225.76558636000001</v>
      </c>
      <c r="C53" s="1">
        <f t="shared" si="1"/>
        <v>10.509947231178066</v>
      </c>
      <c r="D53" s="12">
        <f t="shared" si="2"/>
        <v>0.44468376049491631</v>
      </c>
      <c r="J53" s="1">
        <v>18191.029297000001</v>
      </c>
      <c r="K53" s="1">
        <v>3.6227000000000002E-2</v>
      </c>
    </row>
    <row r="54" spans="1:11" x14ac:dyDescent="0.15">
      <c r="A54" s="44">
        <v>52</v>
      </c>
      <c r="B54" s="11">
        <f t="shared" si="0"/>
        <v>240.48417585999999</v>
      </c>
      <c r="C54" s="1">
        <f t="shared" si="1"/>
        <v>10.067847824770581</v>
      </c>
      <c r="D54" s="12">
        <f t="shared" si="2"/>
        <v>0.44209940640748435</v>
      </c>
      <c r="J54" s="1">
        <v>18716.96875</v>
      </c>
      <c r="K54" s="1">
        <v>4.5145999999999999E-2</v>
      </c>
    </row>
    <row r="55" spans="1:11" x14ac:dyDescent="0.15">
      <c r="A55" s="44">
        <v>53</v>
      </c>
      <c r="B55" s="11">
        <f t="shared" si="0"/>
        <v>256.06877672000002</v>
      </c>
      <c r="C55" s="1">
        <f t="shared" si="1"/>
        <v>9.6283053863411734</v>
      </c>
      <c r="D55" s="12">
        <f t="shared" si="2"/>
        <v>0.43954243842940777</v>
      </c>
      <c r="J55" s="1">
        <v>19184.544922000001</v>
      </c>
      <c r="K55" s="1">
        <v>5.5474000000000002E-2</v>
      </c>
    </row>
    <row r="56" spans="1:11" x14ac:dyDescent="0.15">
      <c r="A56" s="44">
        <v>54</v>
      </c>
      <c r="B56" s="11">
        <f t="shared" si="0"/>
        <v>272.56416886</v>
      </c>
      <c r="C56" s="1">
        <f t="shared" si="1"/>
        <v>9.1913093795013427</v>
      </c>
      <c r="D56" s="12">
        <f t="shared" si="2"/>
        <v>0.43699600683983064</v>
      </c>
      <c r="J56" s="1">
        <v>19587.513672000001</v>
      </c>
      <c r="K56" s="1">
        <v>6.7316000000000001E-2</v>
      </c>
    </row>
    <row r="57" spans="1:11" x14ac:dyDescent="0.15">
      <c r="A57" s="44">
        <v>55</v>
      </c>
      <c r="B57" s="11">
        <f t="shared" si="0"/>
        <v>290.01736615499999</v>
      </c>
      <c r="C57" s="1">
        <f t="shared" si="1"/>
        <v>8.7568422271940936</v>
      </c>
      <c r="D57" s="12">
        <f t="shared" si="2"/>
        <v>0.43446715230724919</v>
      </c>
      <c r="J57" s="1">
        <v>19919.796875</v>
      </c>
      <c r="K57" s="1">
        <v>8.0777000000000002E-2</v>
      </c>
    </row>
    <row r="58" spans="1:11" x14ac:dyDescent="0.15">
      <c r="A58" s="44">
        <v>56</v>
      </c>
      <c r="B58" s="11">
        <f t="shared" si="0"/>
        <v>308.47730010999999</v>
      </c>
      <c r="C58" s="1">
        <f t="shared" si="1"/>
        <v>8.3248900445291856</v>
      </c>
      <c r="D58" s="12">
        <f t="shared" si="2"/>
        <v>0.43195218266490798</v>
      </c>
      <c r="J58" s="1">
        <v>20175.394531000002</v>
      </c>
      <c r="K58" s="1">
        <v>9.5963999999999994E-2</v>
      </c>
    </row>
    <row r="59" spans="1:11" x14ac:dyDescent="0.15">
      <c r="A59" s="44">
        <v>57</v>
      </c>
      <c r="B59" s="11">
        <f t="shared" si="0"/>
        <v>327.99492634500001</v>
      </c>
      <c r="C59" s="1">
        <f t="shared" si="1"/>
        <v>7.8954408799299456</v>
      </c>
      <c r="D59" s="12">
        <f t="shared" si="2"/>
        <v>0.42944916459923999</v>
      </c>
      <c r="J59" s="1">
        <v>20348.916015999999</v>
      </c>
      <c r="K59" s="1">
        <v>0.112979</v>
      </c>
    </row>
    <row r="60" spans="1:11" x14ac:dyDescent="0.15">
      <c r="A60" s="44">
        <v>58</v>
      </c>
      <c r="B60" s="11">
        <f t="shared" si="0"/>
        <v>348.62364188999999</v>
      </c>
      <c r="C60" s="1">
        <f t="shared" si="1"/>
        <v>7.4684772063079787</v>
      </c>
      <c r="D60" s="12">
        <f t="shared" si="2"/>
        <v>0.42696367362196685</v>
      </c>
      <c r="J60" s="1">
        <v>20434.158202999999</v>
      </c>
      <c r="K60" s="1">
        <v>0.131935</v>
      </c>
    </row>
    <row r="61" spans="1:11" x14ac:dyDescent="0.15">
      <c r="A61" s="44">
        <v>59</v>
      </c>
      <c r="B61" s="11">
        <f t="shared" si="0"/>
        <v>370.41844297000006</v>
      </c>
      <c r="C61" s="1">
        <f t="shared" si="1"/>
        <v>7.0439948035823701</v>
      </c>
      <c r="D61" s="12">
        <f t="shared" si="2"/>
        <v>0.42448240272560867</v>
      </c>
      <c r="J61" s="1">
        <v>20426.21875</v>
      </c>
      <c r="K61" s="1">
        <v>0.15293399999999999</v>
      </c>
    </row>
    <row r="62" spans="1:11" x14ac:dyDescent="0.15">
      <c r="A62" s="44">
        <v>60</v>
      </c>
      <c r="B62" s="11">
        <f t="shared" si="0"/>
        <v>393.43738772000006</v>
      </c>
      <c r="C62" s="1">
        <f t="shared" si="1"/>
        <v>6.6219742865628906</v>
      </c>
      <c r="D62" s="12">
        <f t="shared" si="2"/>
        <v>0.42202051701947951</v>
      </c>
      <c r="J62" s="1">
        <v>20319.011718999998</v>
      </c>
      <c r="K62" s="1">
        <v>0.176091</v>
      </c>
    </row>
    <row r="63" spans="1:11" x14ac:dyDescent="0.15">
      <c r="A63" s="44">
        <v>61</v>
      </c>
      <c r="B63" s="11">
        <f t="shared" si="0"/>
        <v>417.73372523500001</v>
      </c>
      <c r="C63" s="1">
        <f t="shared" si="1"/>
        <v>6.2025183985563856</v>
      </c>
      <c r="D63" s="12">
        <f t="shared" si="2"/>
        <v>0.41945588800650491</v>
      </c>
      <c r="J63" s="1">
        <v>20107.03125</v>
      </c>
      <c r="K63" s="1">
        <v>0.20152</v>
      </c>
    </row>
    <row r="64" spans="1:11" x14ac:dyDescent="0.15">
      <c r="A64" s="44">
        <v>62</v>
      </c>
      <c r="B64" s="11">
        <f t="shared" si="0"/>
        <v>443.34392118999995</v>
      </c>
      <c r="C64" s="1">
        <f t="shared" si="1"/>
        <v>5.7860071560371455</v>
      </c>
      <c r="D64" s="12">
        <f t="shared" si="2"/>
        <v>0.4165112425192401</v>
      </c>
      <c r="J64" s="1">
        <v>19785.357422000001</v>
      </c>
      <c r="K64" s="1">
        <v>0.22931499999999999</v>
      </c>
    </row>
    <row r="65" spans="1:11" x14ac:dyDescent="0.15">
      <c r="A65" s="44">
        <v>63</v>
      </c>
      <c r="B65" s="11">
        <f t="shared" si="0"/>
        <v>470.16548716</v>
      </c>
      <c r="C65" s="1">
        <f t="shared" si="1"/>
        <v>5.3748347270566637</v>
      </c>
      <c r="D65" s="12">
        <f t="shared" si="2"/>
        <v>0.4111724289804819</v>
      </c>
      <c r="J65" s="1">
        <v>19348.775390999999</v>
      </c>
      <c r="K65" s="1">
        <v>0.25955400000000001</v>
      </c>
    </row>
    <row r="66" spans="1:11" x14ac:dyDescent="0.15">
      <c r="A66" s="44">
        <v>64</v>
      </c>
      <c r="B66" s="11">
        <f t="shared" si="0"/>
        <v>497.95797895499999</v>
      </c>
      <c r="C66" s="1">
        <f t="shared" si="1"/>
        <v>4.972818001566508</v>
      </c>
      <c r="D66" s="12">
        <f t="shared" si="2"/>
        <v>0.40201672549015566</v>
      </c>
      <c r="J66" s="1">
        <v>18798.822265999999</v>
      </c>
      <c r="K66" s="1">
        <v>0.291993</v>
      </c>
    </row>
    <row r="67" spans="1:11" x14ac:dyDescent="0.15">
      <c r="A67" s="44">
        <v>65</v>
      </c>
      <c r="B67" s="11">
        <f t="shared" si="0"/>
        <v>526.46198738999988</v>
      </c>
      <c r="C67" s="1">
        <f t="shared" si="1"/>
        <v>4.5831739466120824</v>
      </c>
      <c r="D67" s="12">
        <f t="shared" si="2"/>
        <v>0.38964405495442556</v>
      </c>
      <c r="J67" s="1">
        <v>18141.296875</v>
      </c>
      <c r="K67" s="1">
        <v>0.32632899999999998</v>
      </c>
    </row>
    <row r="68" spans="1:11" x14ac:dyDescent="0.15">
      <c r="A68" s="44">
        <v>66</v>
      </c>
      <c r="B68" s="11">
        <f t="shared" ref="B68:B93" si="3">0.5*(J68+J69+(K68+K69)*100*$H$1)/100</f>
        <v>555.39923620499997</v>
      </c>
      <c r="C68" s="1">
        <f t="shared" ref="C68:C93" si="4">7*LN($H$1/B68)</f>
        <v>4.2086174609690747</v>
      </c>
      <c r="D68" s="12">
        <f t="shared" si="2"/>
        <v>0.3745564856430077</v>
      </c>
      <c r="J68" s="1">
        <v>17385.595702999999</v>
      </c>
      <c r="K68" s="1">
        <v>0.362203</v>
      </c>
    </row>
    <row r="69" spans="1:11" x14ac:dyDescent="0.15">
      <c r="A69" s="44">
        <v>67</v>
      </c>
      <c r="B69" s="11">
        <f t="shared" si="3"/>
        <v>584.48549709500003</v>
      </c>
      <c r="C69" s="1">
        <f t="shared" si="4"/>
        <v>3.8513040818139395</v>
      </c>
      <c r="D69" s="12">
        <f t="shared" ref="D69:D93" si="5">C68-C69</f>
        <v>0.35731337915513528</v>
      </c>
      <c r="J69" s="1">
        <v>16544.585938</v>
      </c>
      <c r="K69" s="1">
        <v>0.39920499999999998</v>
      </c>
    </row>
    <row r="70" spans="1:11" x14ac:dyDescent="0.15">
      <c r="A70" s="44">
        <v>68</v>
      </c>
      <c r="B70" s="11">
        <f t="shared" si="3"/>
        <v>613.49854282000001</v>
      </c>
      <c r="C70" s="1">
        <f t="shared" si="4"/>
        <v>3.5121826358625761</v>
      </c>
      <c r="D70" s="12">
        <f t="shared" si="5"/>
        <v>0.3391214459513634</v>
      </c>
      <c r="J70" s="1">
        <v>15633.566406</v>
      </c>
      <c r="K70" s="1">
        <v>0.43690600000000002</v>
      </c>
    </row>
    <row r="71" spans="1:11" x14ac:dyDescent="0.15">
      <c r="A71" s="44">
        <v>69</v>
      </c>
      <c r="B71" s="11">
        <f t="shared" si="3"/>
        <v>642.2897871749999</v>
      </c>
      <c r="C71" s="1">
        <f t="shared" si="4"/>
        <v>3.1911507723766634</v>
      </c>
      <c r="D71" s="12">
        <f t="shared" si="5"/>
        <v>0.32103186348591262</v>
      </c>
      <c r="J71" s="1">
        <v>14665.645508</v>
      </c>
      <c r="K71" s="1">
        <v>0.47501599999999999</v>
      </c>
    </row>
    <row r="72" spans="1:11" x14ac:dyDescent="0.15">
      <c r="A72" s="44">
        <v>70</v>
      </c>
      <c r="B72" s="11">
        <f t="shared" si="3"/>
        <v>670.73090682999998</v>
      </c>
      <c r="C72" s="1">
        <f t="shared" si="4"/>
        <v>2.8878516940856089</v>
      </c>
      <c r="D72" s="12">
        <f t="shared" si="5"/>
        <v>0.30329907829105451</v>
      </c>
      <c r="J72" s="1">
        <v>13653.219727</v>
      </c>
      <c r="K72" s="1">
        <v>0.51327999999999996</v>
      </c>
    </row>
    <row r="73" spans="1:11" x14ac:dyDescent="0.15">
      <c r="A73" s="44">
        <v>71</v>
      </c>
      <c r="B73" s="11">
        <f t="shared" si="3"/>
        <v>698.70288828000002</v>
      </c>
      <c r="C73" s="1">
        <f t="shared" si="4"/>
        <v>2.6018486631706121</v>
      </c>
      <c r="D73" s="12">
        <f t="shared" si="5"/>
        <v>0.28600303091499679</v>
      </c>
      <c r="J73" s="1">
        <v>12608.383789</v>
      </c>
      <c r="K73" s="1">
        <v>0.551458</v>
      </c>
    </row>
    <row r="74" spans="1:11" x14ac:dyDescent="0.15">
      <c r="A74" s="44">
        <v>72</v>
      </c>
      <c r="B74" s="11">
        <f t="shared" si="3"/>
        <v>726.06556619499997</v>
      </c>
      <c r="C74" s="1">
        <f t="shared" si="4"/>
        <v>2.3329456023867334</v>
      </c>
      <c r="D74" s="12">
        <f t="shared" si="5"/>
        <v>0.26890306078387871</v>
      </c>
      <c r="J74" s="1">
        <v>11543.166992</v>
      </c>
      <c r="K74" s="1">
        <v>0.58931699999999998</v>
      </c>
    </row>
    <row r="75" spans="1:11" x14ac:dyDescent="0.15">
      <c r="A75" s="44">
        <v>73</v>
      </c>
      <c r="B75" s="11">
        <f t="shared" si="3"/>
        <v>752.67205713999999</v>
      </c>
      <c r="C75" s="1">
        <f t="shared" si="4"/>
        <v>2.0810205336135965</v>
      </c>
      <c r="D75" s="12">
        <f t="shared" si="5"/>
        <v>0.25192506877313692</v>
      </c>
      <c r="J75" s="1">
        <v>10471.310546999999</v>
      </c>
      <c r="K75" s="1">
        <v>0.62655899999999998</v>
      </c>
    </row>
    <row r="76" spans="1:11" x14ac:dyDescent="0.15">
      <c r="A76" s="44">
        <v>74</v>
      </c>
      <c r="B76" s="11">
        <f t="shared" si="3"/>
        <v>778.40404968000018</v>
      </c>
      <c r="C76" s="1">
        <f t="shared" si="4"/>
        <v>1.8457077245654787</v>
      </c>
      <c r="D76" s="12">
        <f t="shared" si="5"/>
        <v>0.2353128090481178</v>
      </c>
      <c r="J76" s="1">
        <v>9405.2226559999999</v>
      </c>
      <c r="K76" s="1">
        <v>0.66293400000000002</v>
      </c>
    </row>
    <row r="77" spans="1:11" x14ac:dyDescent="0.15">
      <c r="A77" s="44">
        <v>75</v>
      </c>
      <c r="B77" s="11">
        <f t="shared" si="3"/>
        <v>803.15780540499998</v>
      </c>
      <c r="C77" s="1">
        <f t="shared" si="4"/>
        <v>1.6265693574351918</v>
      </c>
      <c r="D77" s="12">
        <f t="shared" si="5"/>
        <v>0.21913836713028689</v>
      </c>
      <c r="J77" s="1">
        <v>8356.2529300000006</v>
      </c>
      <c r="K77" s="1">
        <v>0.69822399999999996</v>
      </c>
    </row>
    <row r="78" spans="1:11" x14ac:dyDescent="0.15">
      <c r="A78" s="44">
        <v>76</v>
      </c>
      <c r="B78" s="11">
        <f t="shared" si="3"/>
        <v>826.81390962</v>
      </c>
      <c r="C78" s="1">
        <f t="shared" si="4"/>
        <v>1.4233703008178464</v>
      </c>
      <c r="D78" s="12">
        <f t="shared" si="5"/>
        <v>0.20319905661734539</v>
      </c>
      <c r="J78" s="1">
        <v>7335.1645509999998</v>
      </c>
      <c r="K78" s="1">
        <v>0.73222399999999999</v>
      </c>
    </row>
    <row r="79" spans="1:11" x14ac:dyDescent="0.15">
      <c r="A79" s="44">
        <v>77</v>
      </c>
      <c r="B79" s="11">
        <f t="shared" si="3"/>
        <v>849.25104216000011</v>
      </c>
      <c r="C79" s="1">
        <f t="shared" si="4"/>
        <v>1.235944019205748</v>
      </c>
      <c r="D79" s="12">
        <f t="shared" si="5"/>
        <v>0.1874262816120984</v>
      </c>
      <c r="J79" s="1">
        <v>6353.9208980000003</v>
      </c>
      <c r="K79" s="1">
        <v>0.764679</v>
      </c>
    </row>
    <row r="80" spans="1:11" x14ac:dyDescent="0.15">
      <c r="A80" s="44">
        <v>78</v>
      </c>
      <c r="B80" s="11">
        <f t="shared" si="3"/>
        <v>870.37974402000009</v>
      </c>
      <c r="C80" s="1">
        <f t="shared" si="4"/>
        <v>1.0639206319936831</v>
      </c>
      <c r="D80" s="12">
        <f t="shared" si="5"/>
        <v>0.17202338721206489</v>
      </c>
      <c r="J80" s="1">
        <v>5422.8027339999999</v>
      </c>
      <c r="K80" s="1">
        <v>0.79538500000000001</v>
      </c>
    </row>
    <row r="81" spans="1:11" x14ac:dyDescent="0.15">
      <c r="A81" s="44">
        <v>79</v>
      </c>
      <c r="B81" s="11">
        <f t="shared" si="3"/>
        <v>890.1336702499998</v>
      </c>
      <c r="C81" s="1">
        <f t="shared" si="4"/>
        <v>0.90682635937376543</v>
      </c>
      <c r="D81" s="12">
        <f t="shared" si="5"/>
        <v>0.15709427261991771</v>
      </c>
      <c r="J81" s="1">
        <v>4550.2158200000003</v>
      </c>
      <c r="K81" s="1">
        <v>0.82418499999999995</v>
      </c>
    </row>
    <row r="82" spans="1:11" x14ac:dyDescent="0.15">
      <c r="A82" s="44">
        <v>80</v>
      </c>
      <c r="B82" s="11">
        <f t="shared" si="3"/>
        <v>908.43990713999995</v>
      </c>
      <c r="C82" s="1">
        <f t="shared" si="4"/>
        <v>0.76432667500153773</v>
      </c>
      <c r="D82" s="12">
        <f t="shared" si="5"/>
        <v>0.14249968437222771</v>
      </c>
      <c r="J82" s="1">
        <v>3743.4643550000001</v>
      </c>
      <c r="K82" s="1">
        <v>0.85094999999999998</v>
      </c>
    </row>
    <row r="83" spans="1:11" x14ac:dyDescent="0.15">
      <c r="A83" s="44">
        <v>81</v>
      </c>
      <c r="B83" s="11">
        <f t="shared" si="3"/>
        <v>925.22226117499997</v>
      </c>
      <c r="C83" s="1">
        <f t="shared" si="4"/>
        <v>0.63618992155475462</v>
      </c>
      <c r="D83" s="12">
        <f t="shared" si="5"/>
        <v>0.1281367534467831</v>
      </c>
      <c r="J83" s="1">
        <v>3010.1469729999999</v>
      </c>
      <c r="K83" s="1">
        <v>0.87551800000000002</v>
      </c>
    </row>
    <row r="84" spans="1:11" x14ac:dyDescent="0.15">
      <c r="A84" s="44">
        <v>82</v>
      </c>
      <c r="B84" s="11">
        <f t="shared" si="3"/>
        <v>940.44143050499986</v>
      </c>
      <c r="C84" s="1">
        <f t="shared" si="4"/>
        <v>0.52198225488483763</v>
      </c>
      <c r="D84" s="12">
        <f t="shared" si="5"/>
        <v>0.114207666669917</v>
      </c>
      <c r="J84" s="1">
        <v>2356.2026369999999</v>
      </c>
      <c r="K84" s="1">
        <v>0.89776699999999998</v>
      </c>
    </row>
    <row r="85" spans="1:11" x14ac:dyDescent="0.15">
      <c r="A85" s="44">
        <v>83</v>
      </c>
      <c r="B85" s="11">
        <f t="shared" si="3"/>
        <v>954.09140671</v>
      </c>
      <c r="C85" s="1">
        <f t="shared" si="4"/>
        <v>0.42111149142012638</v>
      </c>
      <c r="D85" s="12">
        <f t="shared" si="5"/>
        <v>0.10087076346471124</v>
      </c>
      <c r="J85" s="1">
        <v>1784.8546140000001</v>
      </c>
      <c r="K85" s="1">
        <v>0.91765099999999999</v>
      </c>
    </row>
    <row r="86" spans="1:11" x14ac:dyDescent="0.15">
      <c r="A86" s="44">
        <v>84</v>
      </c>
      <c r="B86" s="11">
        <f t="shared" si="3"/>
        <v>966.17072872500012</v>
      </c>
      <c r="C86" s="1">
        <f t="shared" si="4"/>
        <v>0.33304396371139416</v>
      </c>
      <c r="D86" s="12">
        <f t="shared" si="5"/>
        <v>8.8067527708732218E-2</v>
      </c>
      <c r="J86" s="1">
        <v>1297.6561280000001</v>
      </c>
      <c r="K86" s="1">
        <v>0.93515700000000002</v>
      </c>
    </row>
    <row r="87" spans="1:11" x14ac:dyDescent="0.15">
      <c r="A87" s="44">
        <v>85</v>
      </c>
      <c r="B87" s="11">
        <f t="shared" si="3"/>
        <v>976.67352507500004</v>
      </c>
      <c r="C87" s="1">
        <f t="shared" si="4"/>
        <v>0.25736080950284868</v>
      </c>
      <c r="D87" s="12">
        <f t="shared" si="5"/>
        <v>7.5683154208545489E-2</v>
      </c>
      <c r="J87" s="1">
        <v>895.19354199999998</v>
      </c>
      <c r="K87" s="1">
        <v>0.95027399999999995</v>
      </c>
    </row>
    <row r="88" spans="1:11" x14ac:dyDescent="0.15">
      <c r="A88" s="44">
        <v>86</v>
      </c>
      <c r="B88" s="11">
        <f t="shared" si="3"/>
        <v>985.63106620999997</v>
      </c>
      <c r="C88" s="1">
        <f t="shared" si="4"/>
        <v>0.19345307188535107</v>
      </c>
      <c r="D88" s="12">
        <f t="shared" si="5"/>
        <v>6.3907737617497601E-2</v>
      </c>
      <c r="J88" s="1">
        <v>576.31414800000005</v>
      </c>
      <c r="K88" s="1">
        <v>0.96300699999999995</v>
      </c>
    </row>
    <row r="89" spans="1:11" x14ac:dyDescent="0.15">
      <c r="A89" s="44">
        <v>87</v>
      </c>
      <c r="B89" s="11">
        <f t="shared" si="3"/>
        <v>993.30261798000004</v>
      </c>
      <c r="C89" s="1">
        <f t="shared" si="4"/>
        <v>0.13918027656260726</v>
      </c>
      <c r="D89" s="12">
        <f t="shared" si="5"/>
        <v>5.4272795322743816E-2</v>
      </c>
      <c r="J89" s="1">
        <v>336.77236900000003</v>
      </c>
      <c r="K89" s="1">
        <v>0.97346600000000005</v>
      </c>
    </row>
    <row r="90" spans="1:11" x14ac:dyDescent="0.15">
      <c r="A90" s="44">
        <v>88</v>
      </c>
      <c r="B90" s="11">
        <f t="shared" si="3"/>
        <v>999.83722419000014</v>
      </c>
      <c r="C90" s="1">
        <f t="shared" si="4"/>
        <v>9.3280429099905166E-2</v>
      </c>
      <c r="D90" s="12">
        <f t="shared" si="5"/>
        <v>4.5899847462702092E-2</v>
      </c>
      <c r="J90" s="1">
        <v>162.04342700000001</v>
      </c>
      <c r="K90" s="1">
        <v>0.98223800000000006</v>
      </c>
    </row>
    <row r="91" spans="1:11" x14ac:dyDescent="0.15">
      <c r="A91" s="44">
        <v>89</v>
      </c>
      <c r="B91" s="11">
        <f t="shared" si="3"/>
        <v>1005.1221599449999</v>
      </c>
      <c r="C91" s="1">
        <f t="shared" si="4"/>
        <v>5.6377301526213022E-2</v>
      </c>
      <c r="D91" s="12">
        <f t="shared" si="5"/>
        <v>3.6903127573692143E-2</v>
      </c>
      <c r="J91" s="1">
        <v>54.208336000000003</v>
      </c>
      <c r="K91" s="1">
        <v>0.98915299999999995</v>
      </c>
    </row>
    <row r="92" spans="1:11" x14ac:dyDescent="0.15">
      <c r="A92" s="44">
        <v>90</v>
      </c>
      <c r="B92" s="11">
        <f t="shared" si="3"/>
        <v>1009.1457941900001</v>
      </c>
      <c r="C92" s="1">
        <f t="shared" si="4"/>
        <v>2.8411332927189965E-2</v>
      </c>
      <c r="D92" s="12">
        <f t="shared" si="5"/>
        <v>2.7965968599023058E-2</v>
      </c>
      <c r="J92" s="1">
        <v>6.575628</v>
      </c>
      <c r="K92" s="1">
        <v>0.99420399999999998</v>
      </c>
    </row>
    <row r="93" spans="1:11" x14ac:dyDescent="0.15">
      <c r="A93" s="46">
        <v>91</v>
      </c>
      <c r="B93" s="11">
        <f t="shared" si="3"/>
        <v>1012.04931455</v>
      </c>
      <c r="C93" s="1">
        <f t="shared" si="4"/>
        <v>8.2998093904231088E-3</v>
      </c>
      <c r="D93" s="12">
        <f t="shared" si="5"/>
        <v>2.0111523536766856E-2</v>
      </c>
      <c r="J93" s="1">
        <v>3.16E-3</v>
      </c>
      <c r="K93" s="1">
        <v>0.99763000000000002</v>
      </c>
    </row>
    <row r="94" spans="1:11" x14ac:dyDescent="0.15">
      <c r="J94" s="1">
        <v>0</v>
      </c>
      <c r="K94" s="1">
        <v>1</v>
      </c>
    </row>
  </sheetData>
  <sheetProtection selectLockedCells="1" selectUnlockedCells="1"/>
  <mergeCells count="1">
    <mergeCell ref="M1:S1"/>
  </mergeCells>
  <hyperlinks>
    <hyperlink ref="M6" r:id="rId1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BY63"/>
  <sheetViews>
    <sheetView workbookViewId="0">
      <selection activeCell="M2" sqref="M2"/>
    </sheetView>
  </sheetViews>
  <sheetFormatPr baseColWidth="10" defaultColWidth="8.83203125" defaultRowHeight="13" x14ac:dyDescent="0.15"/>
  <cols>
    <col min="1" max="1" width="8" style="16" customWidth="1"/>
    <col min="2" max="2" width="10.33203125" style="11" customWidth="1"/>
    <col min="3" max="4" width="10.33203125" style="1" customWidth="1"/>
    <col min="6" max="6" width="8.83203125" style="1" customWidth="1"/>
    <col min="7" max="7" width="8.83203125" customWidth="1"/>
    <col min="10" max="11" width="12.5" customWidth="1"/>
  </cols>
  <sheetData>
    <row r="1" spans="1:77" s="4" customFormat="1" x14ac:dyDescent="0.15">
      <c r="A1" s="2" t="s">
        <v>33</v>
      </c>
      <c r="B1" s="3" t="s">
        <v>34</v>
      </c>
      <c r="C1" s="4" t="s">
        <v>35</v>
      </c>
      <c r="D1" s="4" t="s">
        <v>36</v>
      </c>
      <c r="E1" s="5" t="s">
        <v>4</v>
      </c>
      <c r="F1" s="5"/>
      <c r="G1" s="5"/>
      <c r="H1" s="6">
        <v>1013.25</v>
      </c>
      <c r="I1" s="1" t="s">
        <v>5</v>
      </c>
      <c r="J1" s="4" t="s">
        <v>6</v>
      </c>
      <c r="K1" s="4" t="s">
        <v>7</v>
      </c>
      <c r="M1" s="41" t="s">
        <v>51</v>
      </c>
      <c r="N1" s="41"/>
      <c r="O1" s="41"/>
      <c r="P1" s="41"/>
      <c r="Q1" s="41"/>
      <c r="R1" s="41"/>
      <c r="S1" s="41"/>
    </row>
    <row r="2" spans="1:77" s="9" customFormat="1" x14ac:dyDescent="0.15">
      <c r="A2" s="7" t="s">
        <v>8</v>
      </c>
      <c r="B2" s="8" t="s">
        <v>9</v>
      </c>
      <c r="C2" s="9" t="s">
        <v>10</v>
      </c>
      <c r="D2" s="9" t="s">
        <v>10</v>
      </c>
      <c r="E2" s="76" t="s">
        <v>11</v>
      </c>
      <c r="M2" s="79" t="s">
        <v>55</v>
      </c>
    </row>
    <row r="3" spans="1:77" x14ac:dyDescent="0.15">
      <c r="A3" s="10">
        <v>1</v>
      </c>
      <c r="B3" s="11">
        <f t="shared" ref="B3:B42" si="0">0.5*(J3+J4+(K3+K4)*100*$H$1)/100</f>
        <v>0.4</v>
      </c>
      <c r="C3" s="12">
        <f t="shared" ref="C3:C42" si="1">7*LN($H$1/B3)</f>
        <v>54.860462981678012</v>
      </c>
      <c r="D3" s="12"/>
      <c r="J3" s="61">
        <v>0</v>
      </c>
      <c r="K3" s="61"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</row>
    <row r="4" spans="1:77" x14ac:dyDescent="0.15">
      <c r="A4" s="13">
        <v>2</v>
      </c>
      <c r="B4" s="11">
        <f t="shared" si="0"/>
        <v>1.1299999999999999</v>
      </c>
      <c r="C4" s="12">
        <f t="shared" si="1"/>
        <v>47.590904429489179</v>
      </c>
      <c r="D4" s="12">
        <f>C3-C4</f>
        <v>7.2695585521888333</v>
      </c>
      <c r="H4" s="17"/>
      <c r="J4" s="61">
        <v>80</v>
      </c>
      <c r="K4" s="61">
        <v>0</v>
      </c>
      <c r="P4" s="20"/>
      <c r="R4" s="20"/>
    </row>
    <row r="5" spans="1:77" x14ac:dyDescent="0.15">
      <c r="A5" s="13">
        <v>3</v>
      </c>
      <c r="B5" s="11">
        <f t="shared" si="0"/>
        <v>2.0099999999999998</v>
      </c>
      <c r="C5" s="12">
        <f t="shared" si="1"/>
        <v>43.559484804062038</v>
      </c>
      <c r="D5" s="12">
        <f t="shared" ref="D5:D42" si="2">C4-C5</f>
        <v>4.0314196254271408</v>
      </c>
      <c r="H5" s="17"/>
      <c r="J5" s="61">
        <v>146</v>
      </c>
      <c r="K5" s="61">
        <v>0</v>
      </c>
      <c r="M5" s="34" t="s">
        <v>32</v>
      </c>
      <c r="N5" s="34"/>
      <c r="O5" s="34"/>
      <c r="P5" s="36"/>
      <c r="Q5" s="34"/>
      <c r="R5" s="36"/>
      <c r="S5" s="34"/>
      <c r="T5" s="34"/>
    </row>
    <row r="6" spans="1:77" x14ac:dyDescent="0.15">
      <c r="A6" s="13">
        <v>4</v>
      </c>
      <c r="B6" s="11">
        <f t="shared" si="0"/>
        <v>3.4449999999999998</v>
      </c>
      <c r="C6" s="12">
        <f t="shared" si="1"/>
        <v>39.787960527299575</v>
      </c>
      <c r="D6" s="12">
        <f t="shared" si="2"/>
        <v>3.771524276762463</v>
      </c>
      <c r="J6" s="61">
        <v>256</v>
      </c>
      <c r="K6" s="61">
        <v>0</v>
      </c>
      <c r="P6" s="20"/>
      <c r="R6" s="20"/>
    </row>
    <row r="7" spans="1:77" x14ac:dyDescent="0.15">
      <c r="A7" s="13">
        <v>5</v>
      </c>
      <c r="B7" s="11">
        <f t="shared" si="0"/>
        <v>5.7149999999999999</v>
      </c>
      <c r="C7" s="12">
        <f t="shared" si="1"/>
        <v>36.244767777831512</v>
      </c>
      <c r="D7" s="12">
        <f t="shared" si="2"/>
        <v>3.5431927494680622</v>
      </c>
      <c r="J7" s="61">
        <v>433</v>
      </c>
      <c r="K7" s="61">
        <v>0</v>
      </c>
      <c r="P7" s="20"/>
    </row>
    <row r="8" spans="1:77" x14ac:dyDescent="0.15">
      <c r="A8" s="13">
        <v>6</v>
      </c>
      <c r="B8" s="11">
        <f t="shared" si="0"/>
        <v>9.15</v>
      </c>
      <c r="C8" s="12">
        <f t="shared" si="1"/>
        <v>32.950150703546917</v>
      </c>
      <c r="D8" s="12">
        <f t="shared" si="2"/>
        <v>3.294617074284595</v>
      </c>
      <c r="J8" s="61">
        <v>710</v>
      </c>
      <c r="K8" s="61">
        <v>0</v>
      </c>
      <c r="P8" s="20"/>
    </row>
    <row r="9" spans="1:77" x14ac:dyDescent="0.15">
      <c r="A9" s="13">
        <v>7</v>
      </c>
      <c r="B9" s="11">
        <f t="shared" si="0"/>
        <v>14.1</v>
      </c>
      <c r="C9" s="12">
        <f t="shared" si="1"/>
        <v>29.923204276870063</v>
      </c>
      <c r="D9" s="12">
        <f t="shared" si="2"/>
        <v>3.0269464266768544</v>
      </c>
      <c r="J9" s="61">
        <v>1120</v>
      </c>
      <c r="K9" s="61">
        <v>0</v>
      </c>
      <c r="P9" s="20"/>
    </row>
    <row r="10" spans="1:77" x14ac:dyDescent="0.15">
      <c r="A10" s="13">
        <v>8</v>
      </c>
      <c r="B10" s="11">
        <f t="shared" si="0"/>
        <v>21</v>
      </c>
      <c r="C10" s="12">
        <f t="shared" si="1"/>
        <v>27.134770794494962</v>
      </c>
      <c r="D10" s="12">
        <f t="shared" si="2"/>
        <v>2.7884334823751011</v>
      </c>
      <c r="J10" s="61">
        <v>1700</v>
      </c>
      <c r="K10" s="61">
        <v>0</v>
      </c>
      <c r="P10" s="20"/>
    </row>
    <row r="11" spans="1:77" x14ac:dyDescent="0.15">
      <c r="A11" s="13">
        <v>9</v>
      </c>
      <c r="B11" s="11">
        <f t="shared" si="0"/>
        <v>30.1499995</v>
      </c>
      <c r="C11" s="12">
        <f t="shared" si="1"/>
        <v>24.603133512432802</v>
      </c>
      <c r="D11" s="12">
        <f t="shared" si="2"/>
        <v>2.5316372820621602</v>
      </c>
      <c r="J11" s="61">
        <v>2500</v>
      </c>
      <c r="K11" s="61">
        <v>0</v>
      </c>
      <c r="P11" s="20"/>
    </row>
    <row r="12" spans="1:77" x14ac:dyDescent="0.15">
      <c r="A12" s="13">
        <v>10</v>
      </c>
      <c r="B12" s="11">
        <f t="shared" si="0"/>
        <v>41.6999985</v>
      </c>
      <c r="C12" s="12">
        <f t="shared" si="1"/>
        <v>22.332920208724204</v>
      </c>
      <c r="D12" s="12">
        <f t="shared" si="2"/>
        <v>2.2702133037085979</v>
      </c>
      <c r="J12" s="61">
        <v>3529.9998999999998</v>
      </c>
      <c r="K12" s="61">
        <v>0</v>
      </c>
      <c r="P12" s="20"/>
    </row>
    <row r="13" spans="1:77" x14ac:dyDescent="0.15">
      <c r="A13" s="18">
        <v>11</v>
      </c>
      <c r="B13" s="52">
        <f t="shared" si="0"/>
        <v>55.552638750000007</v>
      </c>
      <c r="C13" s="53">
        <f t="shared" si="1"/>
        <v>20.325110738105252</v>
      </c>
      <c r="D13" s="53">
        <f t="shared" si="2"/>
        <v>2.0078094706189518</v>
      </c>
      <c r="E13" s="15"/>
      <c r="F13" s="55"/>
      <c r="G13" s="15"/>
      <c r="H13" s="15"/>
      <c r="I13" s="15"/>
      <c r="J13" s="62">
        <v>4809.9997999999996</v>
      </c>
      <c r="K13" s="62">
        <v>0</v>
      </c>
      <c r="P13" s="20"/>
    </row>
    <row r="14" spans="1:77" x14ac:dyDescent="0.15">
      <c r="A14" s="10">
        <v>12</v>
      </c>
      <c r="B14" s="11">
        <f t="shared" si="0"/>
        <v>71.528472625000006</v>
      </c>
      <c r="C14" s="12">
        <f t="shared" si="1"/>
        <v>18.555758735814603</v>
      </c>
      <c r="D14" s="12">
        <f t="shared" si="2"/>
        <v>1.769352002290649</v>
      </c>
      <c r="J14" s="63">
        <v>6263.4430000000002</v>
      </c>
      <c r="K14" s="64">
        <v>3.6600000000000001E-4</v>
      </c>
      <c r="L14" s="59" t="s">
        <v>12</v>
      </c>
      <c r="M14" s="59"/>
      <c r="N14" s="59"/>
      <c r="P14" s="20"/>
    </row>
    <row r="15" spans="1:77" x14ac:dyDescent="0.15">
      <c r="A15" s="13">
        <v>13</v>
      </c>
      <c r="B15" s="11">
        <f t="shared" si="0"/>
        <v>89.596295375000011</v>
      </c>
      <c r="C15" s="12">
        <f t="shared" si="1"/>
        <v>16.979230048504316</v>
      </c>
      <c r="D15" s="12">
        <f t="shared" si="2"/>
        <v>1.5765286873102866</v>
      </c>
      <c r="J15" s="63">
        <v>7610.5057000000006</v>
      </c>
      <c r="K15" s="64">
        <v>3.895E-3</v>
      </c>
      <c r="P15" s="20"/>
    </row>
    <row r="16" spans="1:77" x14ac:dyDescent="0.15">
      <c r="A16" s="13">
        <v>14</v>
      </c>
      <c r="B16" s="11">
        <f t="shared" si="0"/>
        <v>109.710199875</v>
      </c>
      <c r="C16" s="12">
        <f t="shared" si="1"/>
        <v>15.561531459825177</v>
      </c>
      <c r="D16" s="12">
        <f t="shared" si="2"/>
        <v>1.4176985886791389</v>
      </c>
      <c r="J16" s="63">
        <v>8836.3997999999992</v>
      </c>
      <c r="K16" s="64">
        <v>1.0636E-2</v>
      </c>
      <c r="P16" s="20"/>
    </row>
    <row r="17" spans="1:16" x14ac:dyDescent="0.15">
      <c r="A17" s="13">
        <v>15</v>
      </c>
      <c r="B17" s="11">
        <f t="shared" si="0"/>
        <v>131.87650250000002</v>
      </c>
      <c r="C17" s="12">
        <f t="shared" si="1"/>
        <v>14.273366575846431</v>
      </c>
      <c r="D17" s="12">
        <f t="shared" si="2"/>
        <v>1.2881648839787463</v>
      </c>
      <c r="J17" s="63">
        <v>9887.6594999999998</v>
      </c>
      <c r="K17" s="64">
        <v>2.1122999999999999E-2</v>
      </c>
      <c r="P17" s="20"/>
    </row>
    <row r="18" spans="1:16" x14ac:dyDescent="0.15">
      <c r="A18" s="13">
        <v>16</v>
      </c>
      <c r="B18" s="11">
        <f t="shared" si="0"/>
        <v>156.09822374999999</v>
      </c>
      <c r="C18" s="12">
        <f t="shared" si="1"/>
        <v>13.093029718828772</v>
      </c>
      <c r="D18" s="12">
        <f t="shared" si="2"/>
        <v>1.1803368570176591</v>
      </c>
      <c r="J18" s="63">
        <v>10729.949200000001</v>
      </c>
      <c r="K18" s="64">
        <v>3.5700999999999997E-2</v>
      </c>
      <c r="P18" s="20"/>
    </row>
    <row r="19" spans="1:16" x14ac:dyDescent="0.15">
      <c r="A19" s="13">
        <v>17</v>
      </c>
      <c r="B19" s="11">
        <f t="shared" si="0"/>
        <v>182.37647562499998</v>
      </c>
      <c r="C19" s="12">
        <f t="shared" si="1"/>
        <v>12.003916172779117</v>
      </c>
      <c r="D19" s="12">
        <f t="shared" si="2"/>
        <v>1.0891135460496546</v>
      </c>
      <c r="J19" s="63">
        <v>11344.709000000001</v>
      </c>
      <c r="K19" s="64">
        <v>5.4552999999999997E-2</v>
      </c>
      <c r="P19" s="20"/>
    </row>
    <row r="20" spans="1:16" x14ac:dyDescent="0.15">
      <c r="A20" s="13">
        <v>18</v>
      </c>
      <c r="B20" s="11">
        <f t="shared" si="0"/>
        <v>210.71230637499997</v>
      </c>
      <c r="C20" s="12">
        <f t="shared" si="1"/>
        <v>10.992971775159544</v>
      </c>
      <c r="D20" s="12">
        <f t="shared" si="2"/>
        <v>1.0109443976195731</v>
      </c>
      <c r="J20" s="63">
        <v>11725.9979</v>
      </c>
      <c r="K20" s="64">
        <v>7.7740000000000004E-2</v>
      </c>
      <c r="P20" s="20"/>
    </row>
    <row r="21" spans="1:16" x14ac:dyDescent="0.15">
      <c r="A21" s="13">
        <v>19</v>
      </c>
      <c r="B21" s="11">
        <f t="shared" si="0"/>
        <v>241.10396362500001</v>
      </c>
      <c r="C21" s="12">
        <f t="shared" si="1"/>
        <v>10.049830284907948</v>
      </c>
      <c r="D21" s="12">
        <f t="shared" si="2"/>
        <v>0.94314149025159644</v>
      </c>
      <c r="J21" s="63">
        <v>11877.7374</v>
      </c>
      <c r="K21" s="64">
        <v>0.105223</v>
      </c>
      <c r="P21" s="20"/>
    </row>
    <row r="22" spans="1:16" x14ac:dyDescent="0.15">
      <c r="A22" s="13">
        <v>20</v>
      </c>
      <c r="B22" s="11">
        <f t="shared" si="0"/>
        <v>273.54966337500002</v>
      </c>
      <c r="C22" s="12">
        <f t="shared" si="1"/>
        <v>9.1660455290513134</v>
      </c>
      <c r="D22" s="12">
        <f t="shared" si="2"/>
        <v>0.88378475585663452</v>
      </c>
      <c r="J22" s="63">
        <v>11811.3609</v>
      </c>
      <c r="K22" s="64">
        <v>0.13688600000000001</v>
      </c>
      <c r="P22" s="20"/>
    </row>
    <row r="23" spans="1:16" x14ac:dyDescent="0.15">
      <c r="A23" s="13">
        <v>21</v>
      </c>
      <c r="B23" s="11">
        <f t="shared" si="0"/>
        <v>308.04797200000002</v>
      </c>
      <c r="C23" s="12">
        <f t="shared" si="1"/>
        <v>8.334639189914574</v>
      </c>
      <c r="D23" s="12">
        <f t="shared" si="2"/>
        <v>0.83140633913673945</v>
      </c>
      <c r="J23" s="63">
        <v>11543.854500000001</v>
      </c>
      <c r="K23" s="64">
        <v>0.17256099999999999</v>
      </c>
      <c r="P23" s="20"/>
    </row>
    <row r="24" spans="1:16" x14ac:dyDescent="0.15">
      <c r="A24" s="13">
        <v>22</v>
      </c>
      <c r="B24" s="11">
        <f t="shared" si="0"/>
        <v>344.08704700000004</v>
      </c>
      <c r="C24" s="12">
        <f t="shared" si="1"/>
        <v>7.56016517578351</v>
      </c>
      <c r="D24" s="12">
        <f t="shared" si="2"/>
        <v>0.77447401413106398</v>
      </c>
      <c r="J24" s="63">
        <v>11096.144899999999</v>
      </c>
      <c r="K24" s="64">
        <v>0.21203900000000001</v>
      </c>
      <c r="P24" s="20"/>
    </row>
    <row r="25" spans="1:16" x14ac:dyDescent="0.15">
      <c r="A25" s="13">
        <v>23</v>
      </c>
      <c r="B25" s="11">
        <f t="shared" si="0"/>
        <v>381.15546674999996</v>
      </c>
      <c r="C25" s="12">
        <f t="shared" si="1"/>
        <v>6.843976470789908</v>
      </c>
      <c r="D25" s="12">
        <f t="shared" si="2"/>
        <v>0.71618870499360199</v>
      </c>
      <c r="J25" s="63">
        <v>10509.4887</v>
      </c>
      <c r="K25" s="64">
        <v>0.25390499999999999</v>
      </c>
      <c r="L25" s="6"/>
      <c r="M25" s="6"/>
      <c r="N25" s="6"/>
      <c r="P25" s="20"/>
    </row>
    <row r="26" spans="1:16" x14ac:dyDescent="0.15">
      <c r="A26" s="10">
        <v>24</v>
      </c>
      <c r="B26" s="11">
        <f t="shared" si="0"/>
        <v>419.75768049999999</v>
      </c>
      <c r="C26" s="12">
        <f t="shared" si="1"/>
        <v>6.1686847034530423</v>
      </c>
      <c r="D26" s="12">
        <f t="shared" si="2"/>
        <v>0.67529176733686569</v>
      </c>
      <c r="E26" s="17"/>
      <c r="I26" s="17"/>
      <c r="J26" s="63">
        <v>9815.1306000000004</v>
      </c>
      <c r="K26" s="64">
        <v>0.29784899999999997</v>
      </c>
      <c r="P26" s="20"/>
    </row>
    <row r="27" spans="1:16" x14ac:dyDescent="0.15">
      <c r="A27" s="13">
        <v>25</v>
      </c>
      <c r="B27" s="11">
        <f t="shared" si="0"/>
        <v>460.39816112499994</v>
      </c>
      <c r="C27" s="12">
        <f t="shared" si="1"/>
        <v>5.5217860792493036</v>
      </c>
      <c r="D27" s="12">
        <f t="shared" si="2"/>
        <v>0.64689862420373867</v>
      </c>
      <c r="I27" s="17"/>
      <c r="J27" s="63">
        <v>9019.2862999999998</v>
      </c>
      <c r="K27" s="64">
        <v>0.34480699999999997</v>
      </c>
      <c r="P27" s="20"/>
    </row>
    <row r="28" spans="1:16" x14ac:dyDescent="0.15">
      <c r="A28" s="13">
        <v>26</v>
      </c>
      <c r="B28" s="11">
        <f t="shared" si="0"/>
        <v>502.56625275000005</v>
      </c>
      <c r="C28" s="12">
        <f t="shared" si="1"/>
        <v>4.9083355159824009</v>
      </c>
      <c r="D28" s="12">
        <f t="shared" si="2"/>
        <v>0.61345056326690273</v>
      </c>
      <c r="J28" s="63">
        <v>8143.7820000000002</v>
      </c>
      <c r="K28" s="64">
        <v>0.39456200000000002</v>
      </c>
      <c r="P28" s="20"/>
    </row>
    <row r="29" spans="1:16" x14ac:dyDescent="0.15">
      <c r="A29" s="13">
        <v>27</v>
      </c>
      <c r="B29" s="11">
        <f t="shared" si="0"/>
        <v>545.75125600000001</v>
      </c>
      <c r="C29" s="12">
        <f t="shared" si="1"/>
        <v>4.3312847806266408</v>
      </c>
      <c r="D29" s="12">
        <f t="shared" si="2"/>
        <v>0.57705073535576012</v>
      </c>
      <c r="J29" s="63">
        <v>7232.3531999999996</v>
      </c>
      <c r="K29" s="64">
        <v>0.44567600000000002</v>
      </c>
      <c r="P29" s="20"/>
    </row>
    <row r="30" spans="1:16" x14ac:dyDescent="0.15">
      <c r="A30" s="13">
        <v>28</v>
      </c>
      <c r="B30" s="11">
        <f t="shared" si="0"/>
        <v>589.95034899999996</v>
      </c>
      <c r="C30" s="12">
        <f t="shared" si="1"/>
        <v>3.7861592047097523</v>
      </c>
      <c r="D30" s="12">
        <f t="shared" si="2"/>
        <v>0.54512557591688848</v>
      </c>
      <c r="J30" s="63">
        <v>6305.6015000000007</v>
      </c>
      <c r="K30" s="64">
        <v>0.497944</v>
      </c>
      <c r="P30" s="20"/>
    </row>
    <row r="31" spans="1:16" x14ac:dyDescent="0.15">
      <c r="A31" s="13">
        <v>29</v>
      </c>
      <c r="B31" s="11">
        <f t="shared" si="0"/>
        <v>635.161477375</v>
      </c>
      <c r="C31" s="12">
        <f t="shared" si="1"/>
        <v>3.2692730270514945</v>
      </c>
      <c r="D31" s="12">
        <f t="shared" si="2"/>
        <v>0.51688617765825784</v>
      </c>
      <c r="J31" s="63">
        <v>5381.1683999999996</v>
      </c>
      <c r="K31" s="64">
        <v>0.55118800000000001</v>
      </c>
      <c r="P31" s="20"/>
    </row>
    <row r="32" spans="1:16" x14ac:dyDescent="0.15">
      <c r="A32" s="13">
        <v>30</v>
      </c>
      <c r="B32" s="11">
        <f t="shared" si="0"/>
        <v>680.87485312500007</v>
      </c>
      <c r="C32" s="12">
        <f t="shared" si="1"/>
        <v>2.7827782186377261</v>
      </c>
      <c r="D32" s="12">
        <f t="shared" si="2"/>
        <v>0.48649480841376835</v>
      </c>
      <c r="J32" s="63">
        <v>4474.1347999999998</v>
      </c>
      <c r="K32" s="64">
        <v>0.60525899999999999</v>
      </c>
      <c r="P32" s="20"/>
    </row>
    <row r="33" spans="1:16" x14ac:dyDescent="0.15">
      <c r="A33" s="13">
        <v>31</v>
      </c>
      <c r="B33" s="11">
        <f t="shared" si="0"/>
        <v>726.58075887500001</v>
      </c>
      <c r="C33" s="12">
        <f t="shared" si="1"/>
        <v>2.3279803897964881</v>
      </c>
      <c r="D33" s="12">
        <f t="shared" si="2"/>
        <v>0.45479782884123798</v>
      </c>
      <c r="J33" s="63">
        <v>3615.8020000000001</v>
      </c>
      <c r="K33" s="64">
        <v>0.65884200000000004</v>
      </c>
      <c r="P33" s="20"/>
    </row>
    <row r="34" spans="1:16" x14ac:dyDescent="0.15">
      <c r="A34" s="13">
        <v>32</v>
      </c>
      <c r="B34" s="11">
        <f t="shared" si="0"/>
        <v>771.77157674999989</v>
      </c>
      <c r="C34" s="12">
        <f t="shared" si="1"/>
        <v>1.905607510135817</v>
      </c>
      <c r="D34" s="12">
        <f t="shared" si="2"/>
        <v>0.42237287966067116</v>
      </c>
      <c r="J34" s="63">
        <v>2813.0576999999998</v>
      </c>
      <c r="K34" s="64">
        <v>0.71186899999999997</v>
      </c>
      <c r="P34" s="20"/>
    </row>
    <row r="35" spans="1:16" x14ac:dyDescent="0.15">
      <c r="A35" s="13">
        <v>33</v>
      </c>
      <c r="B35" s="11">
        <f t="shared" si="0"/>
        <v>815.4316863749998</v>
      </c>
      <c r="C35" s="12">
        <f t="shared" si="1"/>
        <v>1.5204043117403914</v>
      </c>
      <c r="D35" s="12">
        <f t="shared" si="2"/>
        <v>0.38520319839542561</v>
      </c>
      <c r="J35" s="63">
        <v>2086.2746999999999</v>
      </c>
      <c r="K35" s="64">
        <v>0.76313699999999995</v>
      </c>
      <c r="P35" s="20"/>
    </row>
    <row r="36" spans="1:16" x14ac:dyDescent="0.15">
      <c r="A36" s="13">
        <v>34</v>
      </c>
      <c r="B36" s="11">
        <f t="shared" si="0"/>
        <v>856.54673675000004</v>
      </c>
      <c r="C36" s="12">
        <f t="shared" si="1"/>
        <v>1.1760656746950404</v>
      </c>
      <c r="D36" s="12">
        <f t="shared" si="2"/>
        <v>0.34433863704535095</v>
      </c>
      <c r="J36" s="63">
        <v>1448.55</v>
      </c>
      <c r="K36" s="64">
        <v>0.81151399999999996</v>
      </c>
      <c r="P36" s="20"/>
    </row>
    <row r="37" spans="1:16" x14ac:dyDescent="0.15">
      <c r="A37" s="13">
        <v>35</v>
      </c>
      <c r="B37" s="11">
        <f t="shared" si="0"/>
        <v>894.10262899999998</v>
      </c>
      <c r="C37" s="12">
        <f t="shared" si="1"/>
        <v>0.87568389569141036</v>
      </c>
      <c r="D37" s="12">
        <f t="shared" si="2"/>
        <v>0.30038177900363006</v>
      </c>
      <c r="J37" s="63">
        <v>906.42610000000002</v>
      </c>
      <c r="K37" s="64">
        <v>0.85593600000000003</v>
      </c>
      <c r="P37" s="20"/>
    </row>
    <row r="38" spans="1:16" x14ac:dyDescent="0.15">
      <c r="A38" s="13">
        <v>36</v>
      </c>
      <c r="B38" s="11">
        <f t="shared" si="0"/>
        <v>932.15190025000004</v>
      </c>
      <c r="C38" s="12">
        <f t="shared" si="1"/>
        <v>0.5839573670158974</v>
      </c>
      <c r="D38" s="12">
        <f t="shared" si="2"/>
        <v>0.29172652867551296</v>
      </c>
      <c r="J38" s="63">
        <v>461.19540000000001</v>
      </c>
      <c r="K38" s="64">
        <v>0.89538799999999996</v>
      </c>
      <c r="P38" s="20"/>
    </row>
    <row r="39" spans="1:16" x14ac:dyDescent="0.15">
      <c r="A39" s="13">
        <v>37</v>
      </c>
      <c r="B39" s="11">
        <f t="shared" si="0"/>
        <v>960.04685274999997</v>
      </c>
      <c r="C39" s="12">
        <f t="shared" si="1"/>
        <v>0.37755324102679472</v>
      </c>
      <c r="D39" s="12">
        <f t="shared" si="2"/>
        <v>0.20640412598910268</v>
      </c>
      <c r="J39" s="63">
        <v>110.56099999999999</v>
      </c>
      <c r="K39" s="64">
        <v>0.93889400000000001</v>
      </c>
      <c r="P39" s="20"/>
    </row>
    <row r="40" spans="1:16" x14ac:dyDescent="0.15">
      <c r="A40" s="13">
        <v>38</v>
      </c>
      <c r="B40" s="11">
        <f t="shared" si="0"/>
        <v>977.78625</v>
      </c>
      <c r="C40" s="12">
        <f t="shared" si="1"/>
        <v>0.24939024350205724</v>
      </c>
      <c r="D40" s="12">
        <f t="shared" si="2"/>
        <v>0.12816299752473748</v>
      </c>
      <c r="J40" s="61">
        <v>0</v>
      </c>
      <c r="K40" s="64">
        <v>0.95499999999999996</v>
      </c>
      <c r="P40" s="20"/>
    </row>
    <row r="41" spans="1:16" x14ac:dyDescent="0.15">
      <c r="A41" s="13">
        <v>39</v>
      </c>
      <c r="B41" s="11">
        <f t="shared" si="0"/>
        <v>995.51812500000005</v>
      </c>
      <c r="C41" s="12">
        <f t="shared" si="1"/>
        <v>0.12358454667104521</v>
      </c>
      <c r="D41" s="12">
        <f t="shared" si="2"/>
        <v>0.12580569683101203</v>
      </c>
      <c r="J41" s="61">
        <v>0</v>
      </c>
      <c r="K41" s="64">
        <v>0.97499999999999998</v>
      </c>
      <c r="P41" s="20"/>
    </row>
    <row r="42" spans="1:16" x14ac:dyDescent="0.15">
      <c r="A42" s="19">
        <v>40</v>
      </c>
      <c r="B42" s="11">
        <f t="shared" si="0"/>
        <v>1008.18375</v>
      </c>
      <c r="C42" s="12">
        <f t="shared" si="1"/>
        <v>3.5087792764809354E-2</v>
      </c>
      <c r="D42" s="12">
        <f t="shared" si="2"/>
        <v>8.8496753906235848E-2</v>
      </c>
      <c r="J42" s="61">
        <v>0</v>
      </c>
      <c r="K42" s="64">
        <v>0.99</v>
      </c>
      <c r="P42" s="20"/>
    </row>
    <row r="43" spans="1:16" x14ac:dyDescent="0.15">
      <c r="A43" s="42"/>
      <c r="C43" s="12"/>
      <c r="D43" s="12"/>
      <c r="J43" s="61">
        <v>0</v>
      </c>
      <c r="K43" s="64">
        <v>1</v>
      </c>
      <c r="P43" s="20"/>
    </row>
    <row r="44" spans="1:16" x14ac:dyDescent="0.15">
      <c r="A44" s="42"/>
      <c r="C44" s="12"/>
      <c r="D44" s="12"/>
      <c r="P44" s="20"/>
    </row>
    <row r="45" spans="1:16" x14ac:dyDescent="0.15">
      <c r="A45" s="42"/>
      <c r="C45" s="12"/>
      <c r="D45" s="12"/>
      <c r="P45" s="20"/>
    </row>
    <row r="46" spans="1:16" x14ac:dyDescent="0.15">
      <c r="A46" s="42"/>
      <c r="C46" s="12"/>
      <c r="D46" s="12"/>
      <c r="P46" s="20"/>
    </row>
    <row r="47" spans="1:16" x14ac:dyDescent="0.15">
      <c r="A47" s="42"/>
      <c r="C47" s="12"/>
      <c r="D47" s="12"/>
      <c r="P47" s="20"/>
    </row>
    <row r="48" spans="1:16" x14ac:dyDescent="0.15">
      <c r="A48" s="42"/>
      <c r="C48" s="12"/>
      <c r="D48" s="12"/>
      <c r="P48" s="20"/>
    </row>
    <row r="49" spans="1:16" x14ac:dyDescent="0.15">
      <c r="A49" s="42"/>
      <c r="C49" s="12"/>
      <c r="D49" s="12"/>
      <c r="P49" s="20"/>
    </row>
    <row r="50" spans="1:16" x14ac:dyDescent="0.15">
      <c r="A50" s="42"/>
      <c r="C50" s="12"/>
      <c r="D50" s="12"/>
      <c r="P50" s="20"/>
    </row>
    <row r="51" spans="1:16" x14ac:dyDescent="0.15">
      <c r="A51" s="42"/>
      <c r="C51" s="12"/>
      <c r="D51" s="12"/>
      <c r="P51" s="20"/>
    </row>
    <row r="52" spans="1:16" x14ac:dyDescent="0.15">
      <c r="A52" s="42"/>
      <c r="C52" s="12"/>
      <c r="D52" s="12"/>
      <c r="P52" s="20"/>
    </row>
    <row r="53" spans="1:16" x14ac:dyDescent="0.15">
      <c r="A53" s="42"/>
      <c r="C53" s="12"/>
      <c r="D53" s="12"/>
      <c r="P53" s="20"/>
    </row>
    <row r="54" spans="1:16" x14ac:dyDescent="0.15">
      <c r="A54" s="42"/>
      <c r="C54" s="12"/>
      <c r="D54" s="12"/>
      <c r="P54" s="20"/>
    </row>
    <row r="55" spans="1:16" x14ac:dyDescent="0.15">
      <c r="A55" s="42"/>
      <c r="C55" s="12"/>
      <c r="D55" s="12"/>
      <c r="P55" s="20"/>
    </row>
    <row r="56" spans="1:16" x14ac:dyDescent="0.15">
      <c r="A56" s="42"/>
      <c r="C56" s="12"/>
      <c r="D56" s="12"/>
      <c r="P56" s="20"/>
    </row>
    <row r="57" spans="1:16" x14ac:dyDescent="0.15">
      <c r="A57" s="42"/>
      <c r="C57" s="12"/>
      <c r="D57" s="12"/>
      <c r="P57" s="20"/>
    </row>
    <row r="58" spans="1:16" x14ac:dyDescent="0.15">
      <c r="A58" s="42"/>
      <c r="C58" s="12"/>
      <c r="D58" s="12"/>
      <c r="P58" s="20"/>
    </row>
    <row r="59" spans="1:16" x14ac:dyDescent="0.15">
      <c r="A59" s="42"/>
      <c r="C59" s="12"/>
      <c r="D59" s="12"/>
      <c r="P59" s="20"/>
    </row>
    <row r="60" spans="1:16" x14ac:dyDescent="0.15">
      <c r="A60" s="42"/>
      <c r="C60" s="12"/>
      <c r="D60" s="12"/>
      <c r="P60" s="20"/>
    </row>
    <row r="61" spans="1:16" x14ac:dyDescent="0.15">
      <c r="A61" s="42"/>
      <c r="C61" s="12"/>
      <c r="D61" s="12"/>
      <c r="P61" s="20"/>
    </row>
    <row r="62" spans="1:16" x14ac:dyDescent="0.15">
      <c r="A62" s="42"/>
      <c r="C62" s="12"/>
      <c r="D62" s="12"/>
      <c r="P62" s="20"/>
    </row>
    <row r="63" spans="1:16" x14ac:dyDescent="0.15">
      <c r="P63" s="20"/>
    </row>
  </sheetData>
  <mergeCells count="1">
    <mergeCell ref="M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Y63"/>
  <sheetViews>
    <sheetView workbookViewId="0">
      <selection activeCell="M2" sqref="M2"/>
    </sheetView>
  </sheetViews>
  <sheetFormatPr baseColWidth="10" defaultColWidth="8.83203125" defaultRowHeight="13" x14ac:dyDescent="0.15"/>
  <cols>
    <col min="1" max="1" width="8" style="16" customWidth="1"/>
    <col min="2" max="2" width="10.33203125" style="11" customWidth="1"/>
    <col min="3" max="4" width="10.33203125" style="1" customWidth="1"/>
    <col min="6" max="6" width="8.83203125" style="1" customWidth="1"/>
    <col min="10" max="11" width="12.5" customWidth="1"/>
  </cols>
  <sheetData>
    <row r="1" spans="1:77" s="4" customFormat="1" x14ac:dyDescent="0.15">
      <c r="A1" s="2" t="s">
        <v>19</v>
      </c>
      <c r="B1" s="3" t="s">
        <v>20</v>
      </c>
      <c r="C1" s="4" t="s">
        <v>21</v>
      </c>
      <c r="D1" s="4" t="s">
        <v>22</v>
      </c>
      <c r="E1" s="5" t="s">
        <v>4</v>
      </c>
      <c r="F1" s="5"/>
      <c r="G1" s="5"/>
      <c r="H1" s="6">
        <v>1013.25</v>
      </c>
      <c r="I1" s="1" t="s">
        <v>5</v>
      </c>
      <c r="J1" s="4" t="s">
        <v>6</v>
      </c>
      <c r="K1" s="4" t="s">
        <v>7</v>
      </c>
      <c r="M1" s="41" t="s">
        <v>52</v>
      </c>
      <c r="N1" s="41"/>
      <c r="O1" s="41"/>
      <c r="P1" s="41"/>
      <c r="Q1" s="41"/>
      <c r="R1" s="41"/>
      <c r="S1" s="41"/>
    </row>
    <row r="2" spans="1:77" s="9" customFormat="1" x14ac:dyDescent="0.15">
      <c r="A2" s="7" t="s">
        <v>8</v>
      </c>
      <c r="B2" s="8" t="s">
        <v>9</v>
      </c>
      <c r="C2" s="9" t="s">
        <v>10</v>
      </c>
      <c r="D2" s="9" t="s">
        <v>10</v>
      </c>
      <c r="E2" s="76" t="s">
        <v>11</v>
      </c>
      <c r="M2" s="79" t="s">
        <v>56</v>
      </c>
    </row>
    <row r="3" spans="1:77" x14ac:dyDescent="0.15">
      <c r="A3" s="10">
        <v>1</v>
      </c>
      <c r="B3" s="11">
        <f t="shared" ref="B3:B34" si="0">0.5*(J3+J4+(K3+K4)*100*$H$1)/100</f>
        <v>0.1</v>
      </c>
      <c r="C3" s="12">
        <f t="shared" ref="C3:C34" si="1">7*LN($H$1/B3)</f>
        <v>64.564523509517244</v>
      </c>
      <c r="D3" s="12"/>
      <c r="J3">
        <v>0</v>
      </c>
      <c r="K3"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</row>
    <row r="4" spans="1:77" x14ac:dyDescent="0.15">
      <c r="A4" s="13">
        <v>2</v>
      </c>
      <c r="B4" s="11">
        <f t="shared" si="0"/>
        <v>0.29499999999999998</v>
      </c>
      <c r="C4" s="12">
        <f t="shared" si="1"/>
        <v>56.991887317055152</v>
      </c>
      <c r="D4" s="12">
        <f>C3-C4</f>
        <v>7.5726361924620917</v>
      </c>
      <c r="H4" s="17"/>
      <c r="J4">
        <v>20</v>
      </c>
      <c r="K4">
        <v>0</v>
      </c>
      <c r="P4" s="20"/>
      <c r="R4" s="20"/>
    </row>
    <row r="5" spans="1:77" x14ac:dyDescent="0.15">
      <c r="A5" s="13">
        <v>3</v>
      </c>
      <c r="B5" s="11">
        <f t="shared" si="0"/>
        <v>0.52</v>
      </c>
      <c r="C5" s="12">
        <f t="shared" si="1"/>
        <v>53.023913130405575</v>
      </c>
      <c r="D5" s="12">
        <f t="shared" ref="D5:D62" si="2">C4-C5</f>
        <v>3.9679741866495775</v>
      </c>
      <c r="H5" s="17"/>
      <c r="J5">
        <v>39</v>
      </c>
      <c r="K5">
        <v>0</v>
      </c>
      <c r="M5" s="34" t="s">
        <v>28</v>
      </c>
      <c r="N5" s="34"/>
      <c r="O5" s="34"/>
      <c r="P5" s="36"/>
      <c r="Q5" s="34"/>
      <c r="R5" s="36"/>
      <c r="S5" s="34"/>
    </row>
    <row r="6" spans="1:77" x14ac:dyDescent="0.15">
      <c r="A6" s="13">
        <v>4</v>
      </c>
      <c r="B6" s="11">
        <f t="shared" si="0"/>
        <v>0.81</v>
      </c>
      <c r="C6" s="12">
        <f t="shared" si="1"/>
        <v>49.921475077768491</v>
      </c>
      <c r="D6" s="12">
        <f t="shared" si="2"/>
        <v>3.1024380526370834</v>
      </c>
      <c r="J6">
        <v>65</v>
      </c>
      <c r="K6">
        <v>0</v>
      </c>
      <c r="P6" s="20"/>
      <c r="R6" s="20"/>
    </row>
    <row r="7" spans="1:77" x14ac:dyDescent="0.15">
      <c r="A7" s="13">
        <v>5</v>
      </c>
      <c r="B7" s="11">
        <f t="shared" si="0"/>
        <v>1.165</v>
      </c>
      <c r="C7" s="12">
        <f t="shared" si="1"/>
        <v>47.377380249435284</v>
      </c>
      <c r="D7" s="12">
        <f t="shared" si="2"/>
        <v>2.5440948283332077</v>
      </c>
      <c r="J7">
        <v>97</v>
      </c>
      <c r="K7">
        <v>0</v>
      </c>
      <c r="P7" s="20"/>
    </row>
    <row r="8" spans="1:77" x14ac:dyDescent="0.15">
      <c r="A8" s="13">
        <v>6</v>
      </c>
      <c r="B8" s="11">
        <f t="shared" si="0"/>
        <v>1.59</v>
      </c>
      <c r="C8" s="12">
        <f t="shared" si="1"/>
        <v>45.20028974493394</v>
      </c>
      <c r="D8" s="12">
        <f t="shared" si="2"/>
        <v>2.1770905045013436</v>
      </c>
      <c r="J8">
        <v>136</v>
      </c>
      <c r="K8">
        <v>0</v>
      </c>
      <c r="P8" s="20"/>
    </row>
    <row r="9" spans="1:77" x14ac:dyDescent="0.15">
      <c r="A9" s="13">
        <v>7</v>
      </c>
      <c r="B9" s="11">
        <f t="shared" si="0"/>
        <v>2.0950000000000002</v>
      </c>
      <c r="C9" s="12">
        <f t="shared" si="1"/>
        <v>43.269552984940219</v>
      </c>
      <c r="D9" s="12">
        <f t="shared" si="2"/>
        <v>1.9307367599937209</v>
      </c>
      <c r="J9">
        <v>182</v>
      </c>
      <c r="K9">
        <v>0</v>
      </c>
      <c r="P9" s="20"/>
    </row>
    <row r="10" spans="1:77" x14ac:dyDescent="0.15">
      <c r="A10" s="13">
        <v>8</v>
      </c>
      <c r="B10" s="11">
        <f t="shared" si="0"/>
        <v>2.69</v>
      </c>
      <c r="C10" s="12">
        <f t="shared" si="1"/>
        <v>41.519639503262688</v>
      </c>
      <c r="D10" s="12">
        <f t="shared" si="2"/>
        <v>1.749913481677531</v>
      </c>
      <c r="J10">
        <v>237</v>
      </c>
      <c r="K10">
        <v>0</v>
      </c>
      <c r="P10" s="20"/>
    </row>
    <row r="11" spans="1:77" x14ac:dyDescent="0.15">
      <c r="A11" s="13">
        <v>9</v>
      </c>
      <c r="B11" s="11">
        <f t="shared" si="0"/>
        <v>3.39</v>
      </c>
      <c r="C11" s="12">
        <f t="shared" si="1"/>
        <v>39.900618408812413</v>
      </c>
      <c r="D11" s="12">
        <f t="shared" si="2"/>
        <v>1.6190210944502752</v>
      </c>
      <c r="J11">
        <v>301</v>
      </c>
      <c r="K11">
        <v>0</v>
      </c>
      <c r="P11" s="20"/>
    </row>
    <row r="12" spans="1:77" x14ac:dyDescent="0.15">
      <c r="A12" s="13">
        <v>10</v>
      </c>
      <c r="B12" s="11">
        <f t="shared" si="0"/>
        <v>4.2300000000000004</v>
      </c>
      <c r="C12" s="12">
        <f t="shared" si="1"/>
        <v>38.351013907151618</v>
      </c>
      <c r="D12" s="12">
        <f t="shared" si="2"/>
        <v>1.5496045016607951</v>
      </c>
      <c r="J12">
        <v>377</v>
      </c>
      <c r="K12">
        <v>0</v>
      </c>
      <c r="P12" s="20"/>
    </row>
    <row r="13" spans="1:77" x14ac:dyDescent="0.15">
      <c r="A13" s="13">
        <v>11</v>
      </c>
      <c r="B13" s="11">
        <f t="shared" si="0"/>
        <v>5.25</v>
      </c>
      <c r="C13" s="12">
        <f t="shared" si="1"/>
        <v>36.838831322334201</v>
      </c>
      <c r="D13" s="12">
        <f t="shared" si="2"/>
        <v>1.5121825848174169</v>
      </c>
      <c r="J13">
        <v>469</v>
      </c>
      <c r="K13">
        <v>0</v>
      </c>
      <c r="P13" s="20"/>
    </row>
    <row r="14" spans="1:77" x14ac:dyDescent="0.15">
      <c r="A14" s="13">
        <v>12</v>
      </c>
      <c r="B14" s="11">
        <f t="shared" si="0"/>
        <v>6.5049999999999999</v>
      </c>
      <c r="C14" s="12">
        <f t="shared" si="1"/>
        <v>35.338430074807647</v>
      </c>
      <c r="D14" s="12">
        <f t="shared" si="2"/>
        <v>1.500401247526554</v>
      </c>
      <c r="J14">
        <v>581</v>
      </c>
      <c r="K14">
        <v>0</v>
      </c>
      <c r="P14" s="20"/>
    </row>
    <row r="15" spans="1:77" x14ac:dyDescent="0.15">
      <c r="A15" s="13">
        <v>13</v>
      </c>
      <c r="B15" s="11">
        <f t="shared" si="0"/>
        <v>8.0649999999999995</v>
      </c>
      <c r="C15" s="12">
        <f t="shared" si="1"/>
        <v>33.833691877518717</v>
      </c>
      <c r="D15" s="12">
        <f t="shared" si="2"/>
        <v>1.5047381972889298</v>
      </c>
      <c r="J15">
        <v>720</v>
      </c>
      <c r="K15">
        <v>0</v>
      </c>
      <c r="P15" s="20"/>
    </row>
    <row r="16" spans="1:77" x14ac:dyDescent="0.15">
      <c r="A16" s="13">
        <v>14</v>
      </c>
      <c r="B16" s="11">
        <f t="shared" si="0"/>
        <v>9.99</v>
      </c>
      <c r="C16" s="12">
        <f t="shared" si="1"/>
        <v>32.335335709935691</v>
      </c>
      <c r="D16" s="12">
        <f t="shared" si="2"/>
        <v>1.4983561675830259</v>
      </c>
      <c r="J16">
        <v>893</v>
      </c>
      <c r="K16">
        <v>0</v>
      </c>
      <c r="P16" s="20"/>
    </row>
    <row r="17" spans="1:16" x14ac:dyDescent="0.15">
      <c r="A17" s="13">
        <v>15</v>
      </c>
      <c r="B17" s="11">
        <f t="shared" si="0"/>
        <v>12.375</v>
      </c>
      <c r="C17" s="12">
        <f t="shared" si="1"/>
        <v>30.836679699375647</v>
      </c>
      <c r="D17" s="12">
        <f t="shared" si="2"/>
        <v>1.4986560105600439</v>
      </c>
      <c r="J17">
        <v>1105</v>
      </c>
      <c r="K17">
        <v>0</v>
      </c>
      <c r="P17" s="20"/>
    </row>
    <row r="18" spans="1:16" x14ac:dyDescent="0.15">
      <c r="A18" s="13">
        <v>16</v>
      </c>
      <c r="B18" s="11">
        <f t="shared" si="0"/>
        <v>15.35</v>
      </c>
      <c r="C18" s="12">
        <f t="shared" si="1"/>
        <v>29.328619540326482</v>
      </c>
      <c r="D18" s="12">
        <f t="shared" si="2"/>
        <v>1.5080601590491653</v>
      </c>
      <c r="J18">
        <v>1370</v>
      </c>
      <c r="K18">
        <v>0</v>
      </c>
      <c r="P18" s="20"/>
    </row>
    <row r="19" spans="1:16" x14ac:dyDescent="0.15">
      <c r="A19" s="13">
        <v>17</v>
      </c>
      <c r="B19" s="11">
        <f t="shared" si="0"/>
        <v>19.024999999999999</v>
      </c>
      <c r="C19" s="12">
        <f t="shared" si="1"/>
        <v>27.826150532324679</v>
      </c>
      <c r="D19" s="12">
        <f t="shared" si="2"/>
        <v>1.5024690080018033</v>
      </c>
      <c r="J19">
        <v>1700</v>
      </c>
      <c r="K19">
        <v>0</v>
      </c>
      <c r="P19" s="20"/>
    </row>
    <row r="20" spans="1:16" x14ac:dyDescent="0.15">
      <c r="A20" s="13">
        <v>18</v>
      </c>
      <c r="B20" s="11">
        <f t="shared" si="0"/>
        <v>23.574999999999999</v>
      </c>
      <c r="C20" s="12">
        <f t="shared" si="1"/>
        <v>26.325120058922277</v>
      </c>
      <c r="D20" s="12">
        <f t="shared" si="2"/>
        <v>1.5010304734024018</v>
      </c>
      <c r="J20">
        <v>2105</v>
      </c>
      <c r="K20">
        <v>0</v>
      </c>
      <c r="P20" s="20"/>
    </row>
    <row r="21" spans="1:16" x14ac:dyDescent="0.15">
      <c r="A21" s="13">
        <v>19</v>
      </c>
      <c r="B21" s="11">
        <f t="shared" si="0"/>
        <v>29.2</v>
      </c>
      <c r="C21" s="12">
        <f t="shared" si="1"/>
        <v>24.827246893639273</v>
      </c>
      <c r="D21" s="12">
        <f t="shared" si="2"/>
        <v>1.4978731652830035</v>
      </c>
      <c r="J21">
        <v>2610</v>
      </c>
      <c r="K21">
        <v>0</v>
      </c>
      <c r="P21" s="20"/>
    </row>
    <row r="22" spans="1:16" x14ac:dyDescent="0.15">
      <c r="A22" s="13">
        <v>20</v>
      </c>
      <c r="B22" s="11">
        <f t="shared" si="0"/>
        <v>36.15</v>
      </c>
      <c r="C22" s="12">
        <f t="shared" si="1"/>
        <v>23.332689218325509</v>
      </c>
      <c r="D22" s="12">
        <f t="shared" si="2"/>
        <v>1.4945576753137644</v>
      </c>
      <c r="J22">
        <v>3230</v>
      </c>
      <c r="K22">
        <v>0</v>
      </c>
      <c r="P22" s="20"/>
    </row>
    <row r="23" spans="1:16" x14ac:dyDescent="0.15">
      <c r="A23" s="13">
        <v>21</v>
      </c>
      <c r="B23" s="11">
        <f t="shared" si="0"/>
        <v>44.75</v>
      </c>
      <c r="C23" s="12">
        <f t="shared" si="1"/>
        <v>21.838787745512874</v>
      </c>
      <c r="D23" s="12">
        <f t="shared" si="2"/>
        <v>1.4939014728126345</v>
      </c>
      <c r="J23">
        <v>4000</v>
      </c>
      <c r="K23">
        <v>0</v>
      </c>
      <c r="P23" s="20"/>
    </row>
    <row r="24" spans="1:16" x14ac:dyDescent="0.15">
      <c r="A24" s="18">
        <v>22</v>
      </c>
      <c r="B24" s="52">
        <f t="shared" si="0"/>
        <v>55.250750373220001</v>
      </c>
      <c r="C24" s="53">
        <f t="shared" si="1"/>
        <v>20.363254406509249</v>
      </c>
      <c r="D24" s="53">
        <f t="shared" si="2"/>
        <v>1.4755333390036256</v>
      </c>
      <c r="E24" s="15"/>
      <c r="F24" s="55"/>
      <c r="G24" s="15"/>
      <c r="H24" s="15"/>
      <c r="I24" s="15"/>
      <c r="J24" s="15">
        <v>4950</v>
      </c>
      <c r="K24" s="15">
        <v>0</v>
      </c>
      <c r="P24" s="20"/>
    </row>
    <row r="25" spans="1:16" x14ac:dyDescent="0.15">
      <c r="A25" s="56">
        <v>23</v>
      </c>
      <c r="B25" s="11">
        <f t="shared" si="0"/>
        <v>67.767209028294999</v>
      </c>
      <c r="C25" s="12">
        <f t="shared" si="1"/>
        <v>18.9338788114379</v>
      </c>
      <c r="D25" s="12">
        <f t="shared" si="2"/>
        <v>1.4293755950713489</v>
      </c>
      <c r="J25">
        <v>6088.6729999999998</v>
      </c>
      <c r="K25" s="20">
        <v>1.1326992E-4</v>
      </c>
      <c r="L25" s="59" t="s">
        <v>12</v>
      </c>
      <c r="M25" s="59"/>
      <c r="N25" s="59"/>
      <c r="P25" s="20"/>
    </row>
    <row r="26" spans="1:16" x14ac:dyDescent="0.15">
      <c r="A26" s="10">
        <v>24</v>
      </c>
      <c r="B26" s="11">
        <f t="shared" si="0"/>
        <v>81.811095278462503</v>
      </c>
      <c r="C26" s="12">
        <f t="shared" si="1"/>
        <v>17.615537743978013</v>
      </c>
      <c r="D26" s="12">
        <f t="shared" si="2"/>
        <v>1.3183410674598868</v>
      </c>
      <c r="E26" s="17"/>
      <c r="I26" s="17"/>
      <c r="J26">
        <v>7201.5690000000004</v>
      </c>
      <c r="K26">
        <v>2.4843102000000001E-3</v>
      </c>
      <c r="P26" s="20"/>
    </row>
    <row r="27" spans="1:16" x14ac:dyDescent="0.15">
      <c r="A27" s="13">
        <v>25</v>
      </c>
      <c r="B27" s="11">
        <f t="shared" si="0"/>
        <v>97.132931509637487</v>
      </c>
      <c r="C27" s="12">
        <f t="shared" si="1"/>
        <v>16.413864580749646</v>
      </c>
      <c r="D27" s="12">
        <f t="shared" si="2"/>
        <v>1.2016731632283673</v>
      </c>
      <c r="I27" s="17"/>
      <c r="J27">
        <v>8226.2450000000008</v>
      </c>
      <c r="K27">
        <v>6.7375506999999999E-3</v>
      </c>
      <c r="P27" s="20"/>
    </row>
    <row r="28" spans="1:16" x14ac:dyDescent="0.15">
      <c r="A28" s="13">
        <v>26</v>
      </c>
      <c r="B28" s="11">
        <f t="shared" si="0"/>
        <v>114.23970164250001</v>
      </c>
      <c r="C28" s="12">
        <f t="shared" si="1"/>
        <v>15.278335650153437</v>
      </c>
      <c r="D28" s="12">
        <f t="shared" si="2"/>
        <v>1.1355289305962089</v>
      </c>
      <c r="J28">
        <v>9167.2469999999994</v>
      </c>
      <c r="K28">
        <v>1.3327530000000001E-2</v>
      </c>
      <c r="P28" s="20"/>
    </row>
    <row r="29" spans="1:16" x14ac:dyDescent="0.15">
      <c r="A29" s="13">
        <v>27</v>
      </c>
      <c r="B29" s="11">
        <f t="shared" si="0"/>
        <v>133.38792111512498</v>
      </c>
      <c r="C29" s="12">
        <f t="shared" si="1"/>
        <v>14.193596777428915</v>
      </c>
      <c r="D29" s="12">
        <f t="shared" si="2"/>
        <v>1.0847388727245217</v>
      </c>
      <c r="J29">
        <v>10014.615</v>
      </c>
      <c r="K29">
        <v>2.2853849999999998E-2</v>
      </c>
      <c r="P29" s="20"/>
    </row>
    <row r="30" spans="1:16" x14ac:dyDescent="0.15">
      <c r="A30" s="13">
        <v>28</v>
      </c>
      <c r="B30" s="11">
        <f t="shared" si="0"/>
        <v>154.58198033062502</v>
      </c>
      <c r="C30" s="12">
        <f t="shared" si="1"/>
        <v>13.161355850099477</v>
      </c>
      <c r="D30" s="12">
        <f t="shared" si="2"/>
        <v>1.032240927329438</v>
      </c>
      <c r="J30">
        <v>10729.949000000001</v>
      </c>
      <c r="K30">
        <v>3.5700506999999999E-2</v>
      </c>
      <c r="P30" s="20"/>
    </row>
    <row r="31" spans="1:16" x14ac:dyDescent="0.15">
      <c r="A31" s="13">
        <v>29</v>
      </c>
      <c r="B31" s="11">
        <f t="shared" si="0"/>
        <v>177.82489167649999</v>
      </c>
      <c r="C31" s="12">
        <f t="shared" si="1"/>
        <v>12.180832678328333</v>
      </c>
      <c r="D31" s="12">
        <f t="shared" si="2"/>
        <v>0.98052317177114467</v>
      </c>
      <c r="J31">
        <v>11285.404</v>
      </c>
      <c r="K31">
        <v>5.2145957999999999E-2</v>
      </c>
      <c r="P31" s="20"/>
    </row>
    <row r="32" spans="1:16" x14ac:dyDescent="0.15">
      <c r="A32" s="13">
        <v>30</v>
      </c>
      <c r="B32" s="11">
        <f t="shared" si="0"/>
        <v>203.11838320225004</v>
      </c>
      <c r="C32" s="12">
        <f t="shared" si="1"/>
        <v>11.249905015715104</v>
      </c>
      <c r="D32" s="12">
        <f t="shared" si="2"/>
        <v>0.93092766261322879</v>
      </c>
      <c r="J32">
        <v>11663.355</v>
      </c>
      <c r="K32">
        <v>7.2366446000000001E-2</v>
      </c>
      <c r="P32" s="20"/>
    </row>
    <row r="33" spans="1:16" x14ac:dyDescent="0.15">
      <c r="A33" s="13">
        <v>31</v>
      </c>
      <c r="B33" s="11">
        <f t="shared" si="0"/>
        <v>230.46302195312504</v>
      </c>
      <c r="C33" s="12">
        <f t="shared" si="1"/>
        <v>10.365794889151045</v>
      </c>
      <c r="D33" s="12">
        <f t="shared" si="2"/>
        <v>0.88411012656405852</v>
      </c>
      <c r="J33">
        <v>11855.434999999999</v>
      </c>
      <c r="K33">
        <v>9.6445660000000002E-2</v>
      </c>
      <c r="P33" s="20"/>
    </row>
    <row r="34" spans="1:16" x14ac:dyDescent="0.15">
      <c r="A34" s="13">
        <v>32</v>
      </c>
      <c r="B34" s="11">
        <f t="shared" si="0"/>
        <v>259.35124606062499</v>
      </c>
      <c r="C34" s="12">
        <f t="shared" si="1"/>
        <v>9.5391447211921321</v>
      </c>
      <c r="D34" s="12">
        <f t="shared" si="2"/>
        <v>0.82665016795891333</v>
      </c>
      <c r="J34">
        <v>11861.253000000001</v>
      </c>
      <c r="K34">
        <v>0.124387465</v>
      </c>
      <c r="P34" s="20"/>
    </row>
    <row r="35" spans="1:16" x14ac:dyDescent="0.15">
      <c r="A35" s="13">
        <v>33</v>
      </c>
      <c r="B35" s="11">
        <f t="shared" ref="B35:B62" si="3">0.5*(J35+J36+(K35+K36)*100*$H$1)/100</f>
        <v>289.78131242500001</v>
      </c>
      <c r="C35" s="12">
        <f t="shared" ref="C35:C62" si="4">7*LN($H$1/B35)</f>
        <v>8.7625420546077866</v>
      </c>
      <c r="D35" s="12">
        <f t="shared" si="2"/>
        <v>0.77660266658434551</v>
      </c>
      <c r="J35">
        <v>11695.371999999999</v>
      </c>
      <c r="K35">
        <v>0.15504628000000001</v>
      </c>
      <c r="P35" s="20"/>
    </row>
    <row r="36" spans="1:16" x14ac:dyDescent="0.15">
      <c r="A36" s="13">
        <v>34</v>
      </c>
      <c r="B36" s="11">
        <f t="shared" si="3"/>
        <v>321.75054855249999</v>
      </c>
      <c r="C36" s="12">
        <f t="shared" si="4"/>
        <v>8.029991998915321</v>
      </c>
      <c r="D36" s="12">
        <f t="shared" si="2"/>
        <v>0.73255005569246556</v>
      </c>
      <c r="J36">
        <v>11369.647000000001</v>
      </c>
      <c r="K36">
        <v>0.18930352</v>
      </c>
      <c r="P36" s="20"/>
    </row>
    <row r="37" spans="1:16" x14ac:dyDescent="0.15">
      <c r="A37" s="13">
        <v>35</v>
      </c>
      <c r="B37" s="11">
        <f t="shared" si="3"/>
        <v>355.25672766375004</v>
      </c>
      <c r="C37" s="12">
        <f t="shared" si="4"/>
        <v>7.3365429261707273</v>
      </c>
      <c r="D37" s="12">
        <f t="shared" si="2"/>
        <v>0.69344907274459366</v>
      </c>
      <c r="J37">
        <v>10912.638999999999</v>
      </c>
      <c r="K37">
        <v>0.22587362</v>
      </c>
      <c r="P37" s="20"/>
    </row>
    <row r="38" spans="1:16" x14ac:dyDescent="0.15">
      <c r="A38" s="13">
        <v>36</v>
      </c>
      <c r="B38" s="11">
        <f t="shared" si="3"/>
        <v>390.29709800625</v>
      </c>
      <c r="C38" s="12">
        <f t="shared" si="4"/>
        <v>6.678070186477564</v>
      </c>
      <c r="D38" s="12">
        <f t="shared" si="2"/>
        <v>0.65847273969316333</v>
      </c>
      <c r="J38">
        <v>10329.437</v>
      </c>
      <c r="K38">
        <v>0.26570565000000002</v>
      </c>
      <c r="P38" s="20"/>
    </row>
    <row r="39" spans="1:16" x14ac:dyDescent="0.15">
      <c r="A39" s="13">
        <v>37</v>
      </c>
      <c r="B39" s="11">
        <f t="shared" si="3"/>
        <v>426.36122507624998</v>
      </c>
      <c r="C39" s="12">
        <f t="shared" si="4"/>
        <v>6.0594193264775633</v>
      </c>
      <c r="D39" s="12">
        <f t="shared" si="2"/>
        <v>0.61865086000000069</v>
      </c>
      <c r="J39">
        <v>9656.1820000000007</v>
      </c>
      <c r="K39">
        <v>0.30743819999999999</v>
      </c>
      <c r="P39" s="20"/>
    </row>
    <row r="40" spans="1:16" x14ac:dyDescent="0.15">
      <c r="A40" s="13">
        <v>38</v>
      </c>
      <c r="B40" s="11">
        <f t="shared" si="3"/>
        <v>463.44646740125006</v>
      </c>
      <c r="C40" s="12">
        <f t="shared" si="4"/>
        <v>5.4755916852711737</v>
      </c>
      <c r="D40" s="12">
        <f t="shared" si="2"/>
        <v>0.58382764120638964</v>
      </c>
      <c r="J40">
        <v>8914.0820000000003</v>
      </c>
      <c r="K40">
        <v>0.35085917</v>
      </c>
      <c r="P40" s="20"/>
    </row>
    <row r="41" spans="1:16" x14ac:dyDescent="0.15">
      <c r="A41" s="13">
        <v>39</v>
      </c>
      <c r="B41" s="11">
        <f t="shared" si="3"/>
        <v>501.55044651250006</v>
      </c>
      <c r="C41" s="12">
        <f t="shared" si="4"/>
        <v>4.9224985033989945</v>
      </c>
      <c r="D41" s="12">
        <f t="shared" si="2"/>
        <v>0.55309318187217915</v>
      </c>
      <c r="J41">
        <v>8122.1597000000002</v>
      </c>
      <c r="K41">
        <v>0.39577839999999997</v>
      </c>
      <c r="P41" s="20"/>
    </row>
    <row r="42" spans="1:16" x14ac:dyDescent="0.15">
      <c r="A42" s="13">
        <v>40</v>
      </c>
      <c r="B42" s="11">
        <f t="shared" si="3"/>
        <v>540.16296394250003</v>
      </c>
      <c r="C42" s="12">
        <f t="shared" si="4"/>
        <v>4.4033317047954599</v>
      </c>
      <c r="D42" s="12">
        <f t="shared" si="2"/>
        <v>0.51916679860353465</v>
      </c>
      <c r="J42">
        <v>7297.4696999999996</v>
      </c>
      <c r="K42">
        <v>0.44202530000000001</v>
      </c>
      <c r="P42" s="20"/>
    </row>
    <row r="43" spans="1:16" x14ac:dyDescent="0.15">
      <c r="A43" s="13">
        <v>41</v>
      </c>
      <c r="B43" s="11">
        <f t="shared" si="3"/>
        <v>578.77414929124996</v>
      </c>
      <c r="C43" s="12">
        <f t="shared" si="4"/>
        <v>3.9200415403894993</v>
      </c>
      <c r="D43" s="12">
        <f t="shared" si="2"/>
        <v>0.48329016440596062</v>
      </c>
      <c r="J43">
        <v>6476.7129999999997</v>
      </c>
      <c r="K43">
        <v>0.48823287999999998</v>
      </c>
      <c r="P43" s="20"/>
    </row>
    <row r="44" spans="1:16" x14ac:dyDescent="0.15">
      <c r="A44" s="13">
        <v>42</v>
      </c>
      <c r="B44" s="11">
        <f t="shared" si="3"/>
        <v>617.38262414625001</v>
      </c>
      <c r="C44" s="12">
        <f t="shared" si="4"/>
        <v>3.4680050819993391</v>
      </c>
      <c r="D44" s="12">
        <f t="shared" si="2"/>
        <v>0.45203645839016016</v>
      </c>
      <c r="J44">
        <v>5671.8239999999996</v>
      </c>
      <c r="K44">
        <v>0.53428173000000001</v>
      </c>
      <c r="P44" s="20"/>
    </row>
    <row r="45" spans="1:16" x14ac:dyDescent="0.15">
      <c r="A45" s="13">
        <v>43</v>
      </c>
      <c r="B45" s="11">
        <f t="shared" si="3"/>
        <v>655.47948948249996</v>
      </c>
      <c r="C45" s="12">
        <f t="shared" si="4"/>
        <v>3.0488587687318014</v>
      </c>
      <c r="D45" s="12">
        <f t="shared" si="2"/>
        <v>0.41914631326753771</v>
      </c>
      <c r="J45">
        <v>4891.8810000000003</v>
      </c>
      <c r="K45">
        <v>0.58008115999999998</v>
      </c>
      <c r="P45" s="20"/>
    </row>
    <row r="46" spans="1:16" x14ac:dyDescent="0.15">
      <c r="A46" s="13">
        <v>44</v>
      </c>
      <c r="B46" s="11">
        <f t="shared" si="3"/>
        <v>693.06403716000011</v>
      </c>
      <c r="C46" s="12">
        <f t="shared" si="4"/>
        <v>2.6585710541136165</v>
      </c>
      <c r="D46" s="12">
        <f t="shared" si="2"/>
        <v>0.3902877146181849</v>
      </c>
      <c r="J46">
        <v>4162.9565000000002</v>
      </c>
      <c r="K46">
        <v>0.62437045999999996</v>
      </c>
      <c r="P46" s="20"/>
    </row>
    <row r="47" spans="1:16" x14ac:dyDescent="0.15">
      <c r="A47" s="13">
        <v>45</v>
      </c>
      <c r="B47" s="11">
        <f t="shared" si="3"/>
        <v>729.62818411375008</v>
      </c>
      <c r="C47" s="12">
        <f t="shared" si="4"/>
        <v>2.2986823856676777</v>
      </c>
      <c r="D47" s="12">
        <f t="shared" si="2"/>
        <v>0.35988866844593881</v>
      </c>
      <c r="J47">
        <v>3468.8715999999999</v>
      </c>
      <c r="K47">
        <v>0.66831130000000005</v>
      </c>
      <c r="P47" s="20"/>
    </row>
    <row r="48" spans="1:16" x14ac:dyDescent="0.15">
      <c r="A48" s="13">
        <v>46</v>
      </c>
      <c r="B48" s="11">
        <f t="shared" si="3"/>
        <v>764.15646460125015</v>
      </c>
      <c r="C48" s="12">
        <f t="shared" si="4"/>
        <v>1.9750199049795416</v>
      </c>
      <c r="D48" s="12">
        <f t="shared" si="2"/>
        <v>0.32366248068813608</v>
      </c>
      <c r="J48">
        <v>2847.4848999999999</v>
      </c>
      <c r="K48">
        <v>0.70952517000000004</v>
      </c>
      <c r="P48" s="20"/>
    </row>
    <row r="49" spans="1:16" x14ac:dyDescent="0.15">
      <c r="A49" s="13">
        <v>47</v>
      </c>
      <c r="B49" s="11">
        <f t="shared" si="3"/>
        <v>797.15706456250007</v>
      </c>
      <c r="C49" s="12">
        <f t="shared" si="4"/>
        <v>1.6790657549353358</v>
      </c>
      <c r="D49" s="12">
        <f t="shared" si="2"/>
        <v>0.29595415004420578</v>
      </c>
      <c r="J49">
        <v>2294.8418000000001</v>
      </c>
      <c r="K49">
        <v>0.74805160000000004</v>
      </c>
      <c r="P49" s="20"/>
    </row>
    <row r="50" spans="1:16" x14ac:dyDescent="0.15">
      <c r="A50" s="13">
        <v>48</v>
      </c>
      <c r="B50" s="11">
        <f t="shared" si="3"/>
        <v>828.63055491250009</v>
      </c>
      <c r="C50" s="12">
        <f t="shared" si="4"/>
        <v>1.4080070283861721</v>
      </c>
      <c r="D50" s="12">
        <f t="shared" si="2"/>
        <v>0.27105872654916374</v>
      </c>
      <c r="J50">
        <v>1790.9073000000001</v>
      </c>
      <c r="K50">
        <v>0.78509090000000004</v>
      </c>
      <c r="P50" s="20"/>
    </row>
    <row r="51" spans="1:16" x14ac:dyDescent="0.15">
      <c r="A51" s="13">
        <v>49</v>
      </c>
      <c r="B51" s="11">
        <f t="shared" si="3"/>
        <v>858.06988571499994</v>
      </c>
      <c r="C51" s="12">
        <f t="shared" si="4"/>
        <v>1.1636290221863703</v>
      </c>
      <c r="D51" s="12">
        <f t="shared" si="2"/>
        <v>0.24437800619980177</v>
      </c>
      <c r="J51">
        <v>1347.68</v>
      </c>
      <c r="K51">
        <v>0.81952320000000001</v>
      </c>
      <c r="P51" s="20"/>
    </row>
    <row r="52" spans="1:16" x14ac:dyDescent="0.15">
      <c r="A52" s="13">
        <v>50</v>
      </c>
      <c r="B52" s="11">
        <f t="shared" si="3"/>
        <v>884.96826576499996</v>
      </c>
      <c r="C52" s="12">
        <f t="shared" si="4"/>
        <v>0.94756535325237412</v>
      </c>
      <c r="D52" s="12">
        <f t="shared" si="2"/>
        <v>0.2160636689339962</v>
      </c>
      <c r="J52">
        <v>959.79719999999998</v>
      </c>
      <c r="K52">
        <v>0.85140203999999997</v>
      </c>
      <c r="P52" s="20"/>
    </row>
    <row r="53" spans="1:16" x14ac:dyDescent="0.15">
      <c r="A53" s="13">
        <v>51</v>
      </c>
      <c r="B53" s="11">
        <f t="shared" si="3"/>
        <v>908.81903692749995</v>
      </c>
      <c r="C53" s="12">
        <f t="shared" si="4"/>
        <v>0.76140589306270767</v>
      </c>
      <c r="D53" s="12">
        <f t="shared" si="2"/>
        <v>0.18615946018966645</v>
      </c>
      <c r="J53">
        <v>634.60270000000003</v>
      </c>
      <c r="K53">
        <v>0.87965400000000005</v>
      </c>
      <c r="P53" s="20"/>
    </row>
    <row r="54" spans="1:16" x14ac:dyDescent="0.15">
      <c r="A54" s="13">
        <v>52</v>
      </c>
      <c r="B54" s="11">
        <f t="shared" si="3"/>
        <v>930.13050616499993</v>
      </c>
      <c r="C54" s="12">
        <f t="shared" si="4"/>
        <v>0.59915351997662969</v>
      </c>
      <c r="D54" s="12">
        <f t="shared" si="2"/>
        <v>0.16225237308607798</v>
      </c>
      <c r="J54">
        <v>364.90413999999998</v>
      </c>
      <c r="K54">
        <v>0.90435094000000005</v>
      </c>
      <c r="P54" s="20"/>
    </row>
    <row r="55" spans="1:16" x14ac:dyDescent="0.15">
      <c r="A55" s="13">
        <v>53</v>
      </c>
      <c r="B55" s="11">
        <f t="shared" si="3"/>
        <v>949.40644048750005</v>
      </c>
      <c r="C55" s="12">
        <f t="shared" si="4"/>
        <v>0.45556892968448942</v>
      </c>
      <c r="D55" s="12">
        <f t="shared" si="2"/>
        <v>0.14358459029214027</v>
      </c>
      <c r="J55">
        <v>133.05100999999999</v>
      </c>
      <c r="K55">
        <v>0.92666950000000003</v>
      </c>
      <c r="P55" s="20"/>
    </row>
    <row r="56" spans="1:16" x14ac:dyDescent="0.15">
      <c r="A56" s="13">
        <v>54</v>
      </c>
      <c r="B56" s="11">
        <f t="shared" si="3"/>
        <v>965.62724999999989</v>
      </c>
      <c r="C56" s="12">
        <f t="shared" si="4"/>
        <v>0.33698262729554518</v>
      </c>
      <c r="D56" s="12">
        <f t="shared" si="2"/>
        <v>0.11858630238894424</v>
      </c>
      <c r="J56">
        <v>0</v>
      </c>
      <c r="K56">
        <v>0.94599999999999995</v>
      </c>
      <c r="P56" s="20"/>
    </row>
    <row r="57" spans="1:16" x14ac:dyDescent="0.15">
      <c r="A57" s="13">
        <v>55</v>
      </c>
      <c r="B57" s="11">
        <f t="shared" si="3"/>
        <v>978.79949999999997</v>
      </c>
      <c r="C57" s="12">
        <f t="shared" si="4"/>
        <v>0.24214011338733357</v>
      </c>
      <c r="D57" s="12">
        <f t="shared" si="2"/>
        <v>9.4842513908211606E-2</v>
      </c>
      <c r="J57">
        <v>0</v>
      </c>
      <c r="K57">
        <v>0.96</v>
      </c>
      <c r="P57" s="20"/>
    </row>
    <row r="58" spans="1:16" x14ac:dyDescent="0.15">
      <c r="A58" s="13">
        <v>56</v>
      </c>
      <c r="B58" s="11">
        <f t="shared" si="3"/>
        <v>989.9452500000001</v>
      </c>
      <c r="C58" s="12">
        <f t="shared" si="4"/>
        <v>0.16288038857547987</v>
      </c>
      <c r="D58" s="12">
        <f t="shared" si="2"/>
        <v>7.9259724811853699E-2</v>
      </c>
      <c r="J58">
        <v>0</v>
      </c>
      <c r="K58">
        <v>0.97199999999999998</v>
      </c>
      <c r="P58" s="20"/>
    </row>
    <row r="59" spans="1:16" x14ac:dyDescent="0.15">
      <c r="A59" s="13">
        <v>57</v>
      </c>
      <c r="B59" s="11">
        <f t="shared" si="3"/>
        <v>998.55787500000008</v>
      </c>
      <c r="C59" s="12">
        <f t="shared" si="4"/>
        <v>0.10224306672553471</v>
      </c>
      <c r="D59" s="12">
        <f t="shared" si="2"/>
        <v>6.0637321849945164E-2</v>
      </c>
      <c r="J59">
        <v>0</v>
      </c>
      <c r="K59">
        <v>0.98199999999999998</v>
      </c>
      <c r="P59" s="20"/>
    </row>
    <row r="60" spans="1:16" x14ac:dyDescent="0.15">
      <c r="A60" s="13">
        <v>58</v>
      </c>
      <c r="B60" s="11">
        <f t="shared" si="3"/>
        <v>1004.637375</v>
      </c>
      <c r="C60" s="12">
        <f t="shared" si="4"/>
        <v>5.9754317156005272E-2</v>
      </c>
      <c r="D60" s="12">
        <f t="shared" si="2"/>
        <v>4.2488749569529437E-2</v>
      </c>
      <c r="J60">
        <v>0</v>
      </c>
      <c r="K60">
        <v>0.98899999999999999</v>
      </c>
      <c r="P60" s="20"/>
    </row>
    <row r="61" spans="1:16" x14ac:dyDescent="0.15">
      <c r="A61" s="13">
        <v>59</v>
      </c>
      <c r="B61" s="11">
        <f t="shared" si="3"/>
        <v>1008.690375</v>
      </c>
      <c r="C61" s="12">
        <f t="shared" si="4"/>
        <v>3.1571088345202766E-2</v>
      </c>
      <c r="D61" s="12">
        <f t="shared" si="2"/>
        <v>2.8183228810802506E-2</v>
      </c>
      <c r="J61">
        <v>0</v>
      </c>
      <c r="K61">
        <v>0.99399999999999999</v>
      </c>
      <c r="P61" s="20"/>
    </row>
    <row r="62" spans="1:16" x14ac:dyDescent="0.15">
      <c r="A62" s="19">
        <v>60</v>
      </c>
      <c r="B62" s="11">
        <f t="shared" si="3"/>
        <v>1011.7301249999999</v>
      </c>
      <c r="C62" s="12">
        <f t="shared" si="4"/>
        <v>1.0507882883870339E-2</v>
      </c>
      <c r="D62" s="12">
        <f t="shared" si="2"/>
        <v>2.1063205461332425E-2</v>
      </c>
      <c r="J62">
        <v>0</v>
      </c>
      <c r="K62">
        <v>0.997</v>
      </c>
      <c r="P62" s="20"/>
    </row>
    <row r="63" spans="1:16" x14ac:dyDescent="0.15">
      <c r="J63">
        <v>0</v>
      </c>
      <c r="K63">
        <v>1</v>
      </c>
      <c r="P63" s="20"/>
    </row>
  </sheetData>
  <mergeCells count="1">
    <mergeCell ref="M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Z76"/>
  <sheetViews>
    <sheetView workbookViewId="0">
      <selection activeCell="M2" sqref="M2"/>
    </sheetView>
  </sheetViews>
  <sheetFormatPr baseColWidth="10" defaultColWidth="8.83203125" defaultRowHeight="13" x14ac:dyDescent="0.15"/>
  <cols>
    <col min="1" max="1" width="8" style="16" customWidth="1"/>
    <col min="2" max="2" width="10.33203125" style="11" customWidth="1"/>
    <col min="3" max="4" width="10.33203125" style="1" customWidth="1"/>
    <col min="6" max="6" width="8.83203125" style="1" customWidth="1"/>
    <col min="10" max="11" width="12.5" customWidth="1"/>
    <col min="15" max="15" width="13.5" style="21" customWidth="1"/>
    <col min="16" max="16" width="12.5" style="12" bestFit="1" customWidth="1"/>
  </cols>
  <sheetData>
    <row r="1" spans="1:26" s="4" customFormat="1" x14ac:dyDescent="0.15">
      <c r="A1" s="2" t="s">
        <v>13</v>
      </c>
      <c r="B1" s="3" t="s">
        <v>14</v>
      </c>
      <c r="C1" s="4" t="s">
        <v>15</v>
      </c>
      <c r="D1" s="4" t="s">
        <v>16</v>
      </c>
      <c r="E1" s="5" t="s">
        <v>4</v>
      </c>
      <c r="F1" s="5"/>
      <c r="G1" s="5"/>
      <c r="H1" s="6">
        <v>1013.25</v>
      </c>
      <c r="I1" s="1" t="s">
        <v>5</v>
      </c>
      <c r="J1" s="4" t="s">
        <v>6</v>
      </c>
      <c r="K1" s="4" t="s">
        <v>7</v>
      </c>
      <c r="M1" s="41" t="s">
        <v>52</v>
      </c>
      <c r="N1" s="41"/>
      <c r="O1" s="41"/>
      <c r="P1" s="41"/>
      <c r="Q1" s="41"/>
      <c r="R1" s="41"/>
      <c r="S1" s="41"/>
    </row>
    <row r="2" spans="1:26" s="9" customFormat="1" x14ac:dyDescent="0.15">
      <c r="A2" s="7" t="s">
        <v>8</v>
      </c>
      <c r="B2" s="8" t="s">
        <v>9</v>
      </c>
      <c r="C2" s="9" t="s">
        <v>10</v>
      </c>
      <c r="D2" s="9" t="s">
        <v>10</v>
      </c>
      <c r="E2" s="76" t="s">
        <v>11</v>
      </c>
      <c r="M2" s="79" t="s">
        <v>57</v>
      </c>
      <c r="O2" s="29"/>
      <c r="P2" s="24"/>
    </row>
    <row r="3" spans="1:26" x14ac:dyDescent="0.15">
      <c r="A3" s="10">
        <v>1</v>
      </c>
      <c r="B3" s="11">
        <f t="shared" ref="B3:B66" si="0">0.5*(J3+J4+(K3+K4)*100*$H$1)/100</f>
        <v>1.4999999999999999E-2</v>
      </c>
      <c r="C3" s="12">
        <f>7*LN($H$1/B3)</f>
        <v>77.844363403718418</v>
      </c>
      <c r="D3" s="12"/>
      <c r="J3" s="31">
        <v>1</v>
      </c>
      <c r="K3" s="1">
        <v>0</v>
      </c>
      <c r="O3" s="30"/>
      <c r="P3" s="25"/>
    </row>
    <row r="4" spans="1:26" x14ac:dyDescent="0.15">
      <c r="A4" s="13">
        <v>2</v>
      </c>
      <c r="B4" s="11">
        <f t="shared" si="0"/>
        <v>2.6349999999999998E-2</v>
      </c>
      <c r="C4" s="12">
        <f>7*LN($H$1/B4)</f>
        <v>73.900436886522286</v>
      </c>
      <c r="D4" s="12">
        <f>C3-C4</f>
        <v>3.9439265171961324</v>
      </c>
      <c r="H4" s="17"/>
      <c r="J4" s="31">
        <v>2</v>
      </c>
      <c r="K4" s="1">
        <v>0</v>
      </c>
      <c r="O4" s="30"/>
      <c r="P4" s="25"/>
    </row>
    <row r="5" spans="1:26" x14ac:dyDescent="0.15">
      <c r="A5" s="13">
        <v>3</v>
      </c>
      <c r="B5" s="11">
        <f t="shared" si="0"/>
        <v>4.0142500000000005E-2</v>
      </c>
      <c r="C5" s="12">
        <f>7*LN($H$1/B5)</f>
        <v>70.953665447341962</v>
      </c>
      <c r="D5" s="12">
        <f t="shared" ref="D5:D68" si="1">C4-C5</f>
        <v>2.9467714391803241</v>
      </c>
      <c r="H5" s="17"/>
      <c r="J5" s="31">
        <v>3.27</v>
      </c>
      <c r="K5" s="1">
        <v>0</v>
      </c>
      <c r="M5" s="34" t="s">
        <v>30</v>
      </c>
      <c r="N5" s="34"/>
      <c r="O5" s="37"/>
      <c r="P5" s="38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x14ac:dyDescent="0.15">
      <c r="A6" s="13">
        <v>4</v>
      </c>
      <c r="B6" s="11">
        <f t="shared" si="0"/>
        <v>5.6792500000000003E-2</v>
      </c>
      <c r="C6" s="12">
        <f>7*LN($H$1/B6)</f>
        <v>68.524884888147213</v>
      </c>
      <c r="D6" s="12">
        <f t="shared" si="1"/>
        <v>2.4287805591947489</v>
      </c>
      <c r="J6" s="31">
        <v>4.7585000000000006</v>
      </c>
      <c r="K6" s="1">
        <v>0</v>
      </c>
      <c r="M6" s="34" t="s">
        <v>29</v>
      </c>
      <c r="N6" s="34"/>
      <c r="O6" s="39"/>
      <c r="P6" s="40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x14ac:dyDescent="0.15">
      <c r="A7" s="13">
        <v>5</v>
      </c>
      <c r="B7" s="11">
        <f t="shared" si="0"/>
        <v>7.7672500000000005E-2</v>
      </c>
      <c r="C7" s="12">
        <f>7*LN($H$1/B7)</f>
        <v>66.333205925820678</v>
      </c>
      <c r="D7" s="12">
        <f t="shared" si="1"/>
        <v>2.1916789623265345</v>
      </c>
      <c r="J7" s="31">
        <v>6.6000000000000005</v>
      </c>
      <c r="K7" s="1">
        <v>0</v>
      </c>
      <c r="M7" s="34" t="s">
        <v>31</v>
      </c>
      <c r="N7" s="34"/>
      <c r="O7" s="39"/>
      <c r="P7" s="40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x14ac:dyDescent="0.15">
      <c r="A8" s="13">
        <v>6</v>
      </c>
      <c r="B8" s="11">
        <f t="shared" si="0"/>
        <v>0.10452400000000001</v>
      </c>
      <c r="C8" s="12">
        <f>7*LN($H$1/B8)</f>
        <v>64.25479784068034</v>
      </c>
      <c r="D8" s="12">
        <f t="shared" si="1"/>
        <v>2.0784080851403388</v>
      </c>
      <c r="J8" s="31">
        <v>8.9344999999999999</v>
      </c>
      <c r="K8" s="1">
        <v>0</v>
      </c>
      <c r="P8" s="26"/>
    </row>
    <row r="9" spans="1:26" x14ac:dyDescent="0.15">
      <c r="A9" s="13">
        <v>7</v>
      </c>
      <c r="B9" s="11">
        <f t="shared" si="0"/>
        <v>0.139599</v>
      </c>
      <c r="C9" s="12">
        <f>7*LN($H$1/B9)</f>
        <v>62.229296622582055</v>
      </c>
      <c r="D9" s="12">
        <f t="shared" si="1"/>
        <v>2.0255012180982845</v>
      </c>
      <c r="J9" s="31">
        <v>11.9703</v>
      </c>
      <c r="K9" s="1">
        <v>0</v>
      </c>
      <c r="P9" s="26"/>
    </row>
    <row r="10" spans="1:26" x14ac:dyDescent="0.15">
      <c r="A10" s="13">
        <v>8</v>
      </c>
      <c r="B10" s="11">
        <f t="shared" si="0"/>
        <v>0.185422</v>
      </c>
      <c r="C10" s="12">
        <f>7*LN($H$1/B10)</f>
        <v>60.242274652328639</v>
      </c>
      <c r="D10" s="12">
        <f t="shared" si="1"/>
        <v>1.9870219702534158</v>
      </c>
      <c r="J10" s="31">
        <v>15.9495</v>
      </c>
      <c r="K10" s="1">
        <v>0</v>
      </c>
      <c r="P10" s="26"/>
    </row>
    <row r="11" spans="1:26" x14ac:dyDescent="0.15">
      <c r="A11" s="13">
        <v>9</v>
      </c>
      <c r="B11" s="11">
        <f t="shared" si="0"/>
        <v>0.24493749999999997</v>
      </c>
      <c r="C11" s="12">
        <f>7*LN($H$1/B11)</f>
        <v>58.293693279714937</v>
      </c>
      <c r="D11" s="12">
        <f t="shared" si="1"/>
        <v>1.9485813726137025</v>
      </c>
      <c r="J11" s="31">
        <v>21.134900000000002</v>
      </c>
      <c r="K11" s="1">
        <v>0</v>
      </c>
      <c r="P11" s="26"/>
    </row>
    <row r="12" spans="1:26" x14ac:dyDescent="0.15">
      <c r="A12" s="13">
        <v>10</v>
      </c>
      <c r="B12" s="11">
        <f t="shared" si="0"/>
        <v>0.3217835</v>
      </c>
      <c r="C12" s="12">
        <f>7*LN($H$1/B12)</f>
        <v>56.383562097310801</v>
      </c>
      <c r="D12" s="12">
        <f t="shared" si="1"/>
        <v>1.910131182404136</v>
      </c>
      <c r="J12" s="31">
        <v>27.852599999999999</v>
      </c>
      <c r="K12" s="1">
        <v>0</v>
      </c>
      <c r="P12" s="26"/>
    </row>
    <row r="13" spans="1:26" x14ac:dyDescent="0.15">
      <c r="A13" s="13">
        <v>11</v>
      </c>
      <c r="B13" s="11">
        <f t="shared" si="0"/>
        <v>0.42042350000000001</v>
      </c>
      <c r="C13" s="12">
        <f>7*LN($H$1/B13)</f>
        <v>54.511877055344698</v>
      </c>
      <c r="D13" s="12">
        <f t="shared" si="1"/>
        <v>1.8716850419661029</v>
      </c>
      <c r="J13" s="31">
        <v>36.504100000000001</v>
      </c>
      <c r="K13" s="1">
        <v>0</v>
      </c>
      <c r="P13" s="26"/>
    </row>
    <row r="14" spans="1:26" x14ac:dyDescent="0.15">
      <c r="A14" s="13">
        <v>12</v>
      </c>
      <c r="B14" s="11">
        <f t="shared" si="0"/>
        <v>0.54629249999999996</v>
      </c>
      <c r="C14" s="12">
        <f>7*LN($H$1/B14)</f>
        <v>52.678632985325244</v>
      </c>
      <c r="D14" s="12">
        <f t="shared" si="1"/>
        <v>1.8332440700194539</v>
      </c>
      <c r="J14" s="31">
        <v>47.580600000000004</v>
      </c>
      <c r="K14" s="1">
        <v>0</v>
      </c>
      <c r="P14" s="26"/>
    </row>
    <row r="15" spans="1:26" x14ac:dyDescent="0.15">
      <c r="A15" s="13">
        <v>13</v>
      </c>
      <c r="B15" s="11">
        <f t="shared" si="0"/>
        <v>0.7059565000000001</v>
      </c>
      <c r="C15" s="12">
        <f>7*LN($H$1/B15)</f>
        <v>50.883839465385194</v>
      </c>
      <c r="D15" s="12">
        <f t="shared" si="1"/>
        <v>1.7947935199400504</v>
      </c>
      <c r="J15" s="31">
        <v>61.677899999999994</v>
      </c>
      <c r="K15" s="1">
        <v>0</v>
      </c>
      <c r="P15" s="26"/>
    </row>
    <row r="16" spans="1:26" x14ac:dyDescent="0.15">
      <c r="A16" s="13">
        <v>14</v>
      </c>
      <c r="B16" s="11">
        <f t="shared" si="0"/>
        <v>0.90728700000000007</v>
      </c>
      <c r="C16" s="12">
        <f>7*LN($H$1/B16)</f>
        <v>49.127503016509593</v>
      </c>
      <c r="D16" s="12">
        <f t="shared" si="1"/>
        <v>1.7563364488756008</v>
      </c>
      <c r="J16" s="31">
        <v>79.513400000000004</v>
      </c>
      <c r="K16" s="1">
        <v>0</v>
      </c>
      <c r="P16" s="26"/>
    </row>
    <row r="17" spans="1:16" x14ac:dyDescent="0.15">
      <c r="A17" s="13">
        <v>15</v>
      </c>
      <c r="B17" s="11">
        <f t="shared" si="0"/>
        <v>1.159975</v>
      </c>
      <c r="C17" s="12">
        <f>7*LN($H$1/B17)</f>
        <v>47.40763868642567</v>
      </c>
      <c r="D17" s="12">
        <f t="shared" si="1"/>
        <v>1.7198643300839223</v>
      </c>
      <c r="J17" s="31">
        <v>101.94399999999999</v>
      </c>
      <c r="K17" s="1">
        <v>0</v>
      </c>
      <c r="P17" s="26"/>
    </row>
    <row r="18" spans="1:16" x14ac:dyDescent="0.15">
      <c r="A18" s="13">
        <v>16</v>
      </c>
      <c r="B18" s="11">
        <f t="shared" si="0"/>
        <v>1.4756499999999999</v>
      </c>
      <c r="C18" s="12">
        <f>7*LN($H$1/B18)</f>
        <v>45.722737863743859</v>
      </c>
      <c r="D18" s="12">
        <f t="shared" si="1"/>
        <v>1.6849008226818114</v>
      </c>
      <c r="J18" s="31">
        <v>130.05100000000002</v>
      </c>
      <c r="K18" s="1">
        <v>0</v>
      </c>
      <c r="P18" s="26"/>
    </row>
    <row r="19" spans="1:16" x14ac:dyDescent="0.15">
      <c r="A19" s="13">
        <v>17</v>
      </c>
      <c r="B19" s="11">
        <f t="shared" si="0"/>
        <v>1.8678800000000002</v>
      </c>
      <c r="C19" s="12">
        <f>7*LN($H$1/B19)</f>
        <v>44.072799173157485</v>
      </c>
      <c r="D19" s="12">
        <f t="shared" si="1"/>
        <v>1.6499386905863744</v>
      </c>
      <c r="J19" s="31">
        <v>165.07900000000001</v>
      </c>
      <c r="K19" s="1">
        <v>0</v>
      </c>
      <c r="P19" s="26"/>
    </row>
    <row r="20" spans="1:16" x14ac:dyDescent="0.15">
      <c r="A20" s="13">
        <v>18</v>
      </c>
      <c r="B20" s="11">
        <f t="shared" si="0"/>
        <v>2.3525900000000002</v>
      </c>
      <c r="C20" s="12">
        <f>7*LN($H$1/B20)</f>
        <v>42.457809916127111</v>
      </c>
      <c r="D20" s="12">
        <f t="shared" si="1"/>
        <v>1.6149892570303734</v>
      </c>
      <c r="J20" s="31">
        <v>208.49700000000001</v>
      </c>
      <c r="K20" s="1">
        <v>0</v>
      </c>
      <c r="P20" s="26"/>
    </row>
    <row r="21" spans="1:16" x14ac:dyDescent="0.15">
      <c r="A21" s="13">
        <v>19</v>
      </c>
      <c r="B21" s="11">
        <f t="shared" si="0"/>
        <v>2.9483199999999998</v>
      </c>
      <c r="C21" s="12">
        <f>7*LN($H$1/B21)</f>
        <v>40.877779242328032</v>
      </c>
      <c r="D21" s="12">
        <f t="shared" si="1"/>
        <v>1.5800306737990795</v>
      </c>
      <c r="J21" s="31">
        <v>262.02100000000002</v>
      </c>
      <c r="K21" s="1">
        <v>0</v>
      </c>
      <c r="P21" s="26"/>
    </row>
    <row r="22" spans="1:16" x14ac:dyDescent="0.15">
      <c r="A22" s="13">
        <v>20</v>
      </c>
      <c r="B22" s="11">
        <f t="shared" si="0"/>
        <v>3.6764999999999999</v>
      </c>
      <c r="C22" s="12">
        <f>7*LN($H$1/B22)</f>
        <v>39.332699369979949</v>
      </c>
      <c r="D22" s="12">
        <f t="shared" si="1"/>
        <v>1.545079872348083</v>
      </c>
      <c r="J22" s="31">
        <v>327.64299999999997</v>
      </c>
      <c r="K22" s="1">
        <v>0</v>
      </c>
      <c r="P22" s="26"/>
    </row>
    <row r="23" spans="1:16" x14ac:dyDescent="0.15">
      <c r="A23" s="13">
        <v>21</v>
      </c>
      <c r="B23" s="11">
        <f t="shared" si="0"/>
        <v>4.5616849999999998</v>
      </c>
      <c r="C23" s="12">
        <f>7*LN($H$1/B23)</f>
        <v>37.822583348851403</v>
      </c>
      <c r="D23" s="12">
        <f t="shared" si="1"/>
        <v>1.510116021128546</v>
      </c>
      <c r="J23" s="31">
        <v>407.65700000000004</v>
      </c>
      <c r="K23" s="1">
        <v>0</v>
      </c>
      <c r="P23" s="26"/>
    </row>
    <row r="24" spans="1:16" x14ac:dyDescent="0.15">
      <c r="A24" s="13">
        <v>22</v>
      </c>
      <c r="B24" s="11">
        <f t="shared" si="0"/>
        <v>5.631800000000001</v>
      </c>
      <c r="C24" s="12">
        <f>7*LN($H$1/B24)</f>
        <v>36.347424110527989</v>
      </c>
      <c r="D24" s="12">
        <f t="shared" si="1"/>
        <v>1.475159238323414</v>
      </c>
      <c r="J24" s="31">
        <v>504.68</v>
      </c>
      <c r="K24" s="1">
        <v>0</v>
      </c>
      <c r="P24" s="26"/>
    </row>
    <row r="25" spans="1:16" x14ac:dyDescent="0.15">
      <c r="A25" s="13">
        <v>23</v>
      </c>
      <c r="B25" s="11">
        <f t="shared" si="0"/>
        <v>6.9183200000000014</v>
      </c>
      <c r="C25" s="12">
        <f>7*LN($H$1/B25)</f>
        <v>34.907217099438803</v>
      </c>
      <c r="D25" s="12">
        <f t="shared" si="1"/>
        <v>1.4402070110891856</v>
      </c>
      <c r="J25" s="31">
        <v>621.68000000000006</v>
      </c>
      <c r="K25" s="1">
        <v>0</v>
      </c>
      <c r="L25" s="6"/>
      <c r="M25" s="6"/>
      <c r="N25" s="6"/>
      <c r="P25" s="26"/>
    </row>
    <row r="26" spans="1:16" x14ac:dyDescent="0.15">
      <c r="A26" s="10">
        <v>24</v>
      </c>
      <c r="B26" s="11">
        <f t="shared" si="0"/>
        <v>8.4563900000000007</v>
      </c>
      <c r="C26" s="12">
        <f>7*LN($H$1/B26)</f>
        <v>33.501971278346062</v>
      </c>
      <c r="D26" s="12">
        <f t="shared" si="1"/>
        <v>1.4052458210927412</v>
      </c>
      <c r="E26" s="17"/>
      <c r="I26" s="17"/>
      <c r="J26" s="31">
        <v>761.98400000000004</v>
      </c>
      <c r="K26" s="1">
        <v>0</v>
      </c>
      <c r="L26" s="22"/>
      <c r="M26" s="23"/>
      <c r="N26" s="23"/>
      <c r="P26" s="26"/>
    </row>
    <row r="27" spans="1:16" x14ac:dyDescent="0.15">
      <c r="A27" s="13">
        <v>25</v>
      </c>
      <c r="B27" s="11">
        <f t="shared" si="0"/>
        <v>10.28492</v>
      </c>
      <c r="C27" s="12">
        <f>7*LN($H$1/B27)</f>
        <v>32.131676645261813</v>
      </c>
      <c r="D27" s="12">
        <f t="shared" si="1"/>
        <v>1.3702946330842494</v>
      </c>
      <c r="I27" s="17"/>
      <c r="J27" s="31">
        <v>929.29399999999998</v>
      </c>
      <c r="K27" s="1">
        <v>0</v>
      </c>
      <c r="P27" s="26"/>
    </row>
    <row r="28" spans="1:16" x14ac:dyDescent="0.15">
      <c r="A28" s="13">
        <v>26</v>
      </c>
      <c r="B28" s="11">
        <f t="shared" si="0"/>
        <v>12.460149999999999</v>
      </c>
      <c r="C28" s="12">
        <f>7*LN($H$1/B28)</f>
        <v>30.788678995888095</v>
      </c>
      <c r="D28" s="12">
        <f t="shared" si="1"/>
        <v>1.3429976493737179</v>
      </c>
      <c r="J28" s="31">
        <v>1127.69</v>
      </c>
      <c r="K28" s="1">
        <v>0</v>
      </c>
      <c r="P28" s="26"/>
    </row>
    <row r="29" spans="1:16" x14ac:dyDescent="0.15">
      <c r="A29" s="13">
        <v>27</v>
      </c>
      <c r="B29" s="11">
        <f t="shared" si="0"/>
        <v>15.05025</v>
      </c>
      <c r="C29" s="12">
        <f>7*LN($H$1/B29)</f>
        <v>29.466665642090728</v>
      </c>
      <c r="D29" s="12">
        <f t="shared" si="1"/>
        <v>1.3220133537973666</v>
      </c>
      <c r="J29" s="31">
        <v>1364.34</v>
      </c>
      <c r="K29" s="1">
        <v>0</v>
      </c>
      <c r="P29" s="26"/>
    </row>
    <row r="30" spans="1:16" x14ac:dyDescent="0.15">
      <c r="A30" s="13">
        <v>28</v>
      </c>
      <c r="B30" s="11">
        <f t="shared" si="0"/>
        <v>18.12435</v>
      </c>
      <c r="C30" s="12">
        <f>7*LN($H$1/B30)</f>
        <v>28.16563349235793</v>
      </c>
      <c r="D30" s="12">
        <f t="shared" si="1"/>
        <v>1.3010321497327979</v>
      </c>
      <c r="J30" s="31">
        <v>1645.71</v>
      </c>
      <c r="K30" s="1">
        <v>0</v>
      </c>
      <c r="P30" s="26"/>
    </row>
    <row r="31" spans="1:16" x14ac:dyDescent="0.15">
      <c r="A31" s="13">
        <v>29</v>
      </c>
      <c r="B31" s="11">
        <f t="shared" si="0"/>
        <v>21.760999999999999</v>
      </c>
      <c r="C31" s="12">
        <f>7*LN($H$1/B31)</f>
        <v>26.885592220859838</v>
      </c>
      <c r="D31" s="12">
        <f t="shared" si="1"/>
        <v>1.2800412714980922</v>
      </c>
      <c r="J31" s="31">
        <v>1979.1599999999999</v>
      </c>
      <c r="K31" s="1">
        <v>0</v>
      </c>
      <c r="P31" s="26"/>
    </row>
    <row r="32" spans="1:16" x14ac:dyDescent="0.15">
      <c r="A32" s="13">
        <v>30</v>
      </c>
      <c r="B32" s="11">
        <f t="shared" si="0"/>
        <v>26.049099999999999</v>
      </c>
      <c r="C32" s="12">
        <f>7*LN($H$1/B32)</f>
        <v>25.626545327951458</v>
      </c>
      <c r="D32" s="12">
        <f t="shared" si="1"/>
        <v>1.2590468929083798</v>
      </c>
      <c r="J32" s="31">
        <v>2373.04</v>
      </c>
      <c r="K32" s="1">
        <v>0</v>
      </c>
      <c r="P32" s="26"/>
    </row>
    <row r="33" spans="1:16" x14ac:dyDescent="0.15">
      <c r="A33" s="13">
        <v>31</v>
      </c>
      <c r="B33" s="11">
        <f t="shared" si="0"/>
        <v>31.088899999999999</v>
      </c>
      <c r="C33" s="12">
        <f>7*LN($H$1/B33)</f>
        <v>24.388471962506252</v>
      </c>
      <c r="D33" s="12">
        <f t="shared" si="1"/>
        <v>1.2380733654452065</v>
      </c>
      <c r="J33" s="31">
        <v>2836.7799999999997</v>
      </c>
      <c r="K33" s="1">
        <v>0</v>
      </c>
      <c r="P33" s="26"/>
    </row>
    <row r="34" spans="1:16" x14ac:dyDescent="0.15">
      <c r="A34" s="13">
        <v>32</v>
      </c>
      <c r="B34" s="11">
        <f t="shared" si="0"/>
        <v>36.992700000000006</v>
      </c>
      <c r="C34" s="12">
        <f>7*LN($H$1/B34)</f>
        <v>23.17138368739014</v>
      </c>
      <c r="D34" s="12">
        <f t="shared" si="1"/>
        <v>1.2170882751161116</v>
      </c>
      <c r="J34" s="31">
        <v>3381</v>
      </c>
      <c r="K34" s="1">
        <v>0</v>
      </c>
      <c r="P34" s="26"/>
    </row>
    <row r="35" spans="1:16" x14ac:dyDescent="0.15">
      <c r="A35" s="13">
        <v>33</v>
      </c>
      <c r="B35" s="11">
        <f t="shared" si="0"/>
        <v>43.909649999999999</v>
      </c>
      <c r="C35" s="12">
        <f>7*LN($H$1/B35)</f>
        <v>21.971489062712166</v>
      </c>
      <c r="D35" s="12">
        <f t="shared" si="1"/>
        <v>1.1998946246779738</v>
      </c>
      <c r="J35" s="31">
        <v>4017.5400000000004</v>
      </c>
      <c r="K35" s="1">
        <v>0</v>
      </c>
      <c r="P35" s="26"/>
    </row>
    <row r="36" spans="1:16" x14ac:dyDescent="0.15">
      <c r="A36" s="13">
        <v>34</v>
      </c>
      <c r="B36" s="11">
        <f t="shared" si="0"/>
        <v>52.015900000000002</v>
      </c>
      <c r="C36" s="12">
        <f>7*LN($H$1/B36)</f>
        <v>20.785581771038736</v>
      </c>
      <c r="D36" s="12">
        <f t="shared" si="1"/>
        <v>1.1859072916734306</v>
      </c>
      <c r="J36" s="31">
        <v>4764.3900000000003</v>
      </c>
      <c r="K36" s="1">
        <v>0</v>
      </c>
      <c r="P36" s="26"/>
    </row>
    <row r="37" spans="1:16" x14ac:dyDescent="0.15">
      <c r="A37" s="13">
        <v>35</v>
      </c>
      <c r="B37" s="11">
        <f t="shared" si="0"/>
        <v>61.495649999999998</v>
      </c>
      <c r="C37" s="12">
        <f>7*LN($H$1/B37)</f>
        <v>19.613662774334074</v>
      </c>
      <c r="D37" s="12">
        <f t="shared" si="1"/>
        <v>1.1719189967046617</v>
      </c>
      <c r="J37" s="31">
        <v>5638.79</v>
      </c>
      <c r="K37" s="1">
        <v>0</v>
      </c>
      <c r="P37" s="26"/>
    </row>
    <row r="38" spans="1:16" x14ac:dyDescent="0.15">
      <c r="A38" s="13">
        <v>36</v>
      </c>
      <c r="B38" s="11">
        <f t="shared" si="0"/>
        <v>72.557850000000002</v>
      </c>
      <c r="C38" s="12">
        <f>7*LN($H$1/B38)</f>
        <v>18.455738635537205</v>
      </c>
      <c r="D38" s="12">
        <f t="shared" si="1"/>
        <v>1.1579241387968686</v>
      </c>
      <c r="J38" s="31">
        <v>6660.3399999999992</v>
      </c>
      <c r="K38" s="1">
        <v>0</v>
      </c>
      <c r="P38" s="26"/>
    </row>
    <row r="39" spans="1:16" x14ac:dyDescent="0.15">
      <c r="A39" s="13">
        <v>37</v>
      </c>
      <c r="B39" s="11">
        <f t="shared" si="0"/>
        <v>85.438999999999993</v>
      </c>
      <c r="C39" s="12">
        <f>7*LN($H$1/B39)</f>
        <v>17.311809161394141</v>
      </c>
      <c r="D39" s="12">
        <f t="shared" si="1"/>
        <v>1.1439294741430643</v>
      </c>
      <c r="J39" s="31">
        <v>7851.23</v>
      </c>
      <c r="K39" s="1">
        <v>0</v>
      </c>
      <c r="P39" s="26"/>
    </row>
    <row r="40" spans="1:16" x14ac:dyDescent="0.15">
      <c r="A40" s="13">
        <v>38</v>
      </c>
      <c r="B40" s="11">
        <f t="shared" si="0"/>
        <v>100.51434999999999</v>
      </c>
      <c r="C40" s="12">
        <f>7*LN($H$1/B40)</f>
        <v>16.174324334928173</v>
      </c>
      <c r="D40" s="12">
        <f t="shared" si="1"/>
        <v>1.1374848264659683</v>
      </c>
      <c r="J40" s="31">
        <v>9236.57</v>
      </c>
      <c r="K40" s="1">
        <v>0</v>
      </c>
      <c r="P40" s="26"/>
    </row>
    <row r="41" spans="1:16" x14ac:dyDescent="0.15">
      <c r="A41" s="13">
        <v>39</v>
      </c>
      <c r="B41" s="11">
        <f t="shared" si="0"/>
        <v>118.25</v>
      </c>
      <c r="C41" s="12">
        <f>7*LN($H$1/B41)</f>
        <v>15.036820666954629</v>
      </c>
      <c r="D41" s="12">
        <f t="shared" si="1"/>
        <v>1.1375036679735437</v>
      </c>
      <c r="J41" s="31">
        <v>10866.3</v>
      </c>
      <c r="K41" s="1">
        <v>0</v>
      </c>
      <c r="P41" s="26"/>
    </row>
    <row r="42" spans="1:16" x14ac:dyDescent="0.15">
      <c r="A42" s="13">
        <v>40</v>
      </c>
      <c r="B42" s="11">
        <f t="shared" si="0"/>
        <v>139.11500000000001</v>
      </c>
      <c r="C42" s="12">
        <f>7*LN($H$1/B42)</f>
        <v>13.899321354126386</v>
      </c>
      <c r="D42" s="12">
        <f t="shared" si="1"/>
        <v>1.1374993128282433</v>
      </c>
      <c r="J42" s="31">
        <v>12783.7</v>
      </c>
      <c r="K42" s="1">
        <v>0</v>
      </c>
      <c r="P42" s="26"/>
    </row>
    <row r="43" spans="1:16" x14ac:dyDescent="0.15">
      <c r="A43" s="18">
        <v>41</v>
      </c>
      <c r="B43" s="52">
        <f t="shared" si="0"/>
        <v>163.66150414186708</v>
      </c>
      <c r="C43" s="53">
        <f>7*LN($H$1/B43)</f>
        <v>12.761825788606144</v>
      </c>
      <c r="D43" s="53">
        <f t="shared" si="1"/>
        <v>1.1374955655202417</v>
      </c>
      <c r="E43" s="15"/>
      <c r="F43" s="55"/>
      <c r="G43" s="15"/>
      <c r="H43" s="15"/>
      <c r="I43" s="15"/>
      <c r="J43" s="57">
        <v>15039.3</v>
      </c>
      <c r="K43" s="55">
        <v>0</v>
      </c>
      <c r="P43" s="26"/>
    </row>
    <row r="44" spans="1:16" x14ac:dyDescent="0.15">
      <c r="A44" s="10">
        <v>42</v>
      </c>
      <c r="B44" s="11">
        <f t="shared" si="0"/>
        <v>192.58712427436708</v>
      </c>
      <c r="C44" s="12">
        <f>7*LN($H$1/B44)</f>
        <v>11.622587343759761</v>
      </c>
      <c r="D44" s="12">
        <f t="shared" si="1"/>
        <v>1.1392384448463826</v>
      </c>
      <c r="J44" s="31">
        <v>17693</v>
      </c>
      <c r="K44" s="33">
        <v>8.1754100000000004E-9</v>
      </c>
      <c r="L44" s="58" t="s">
        <v>12</v>
      </c>
      <c r="M44" s="59"/>
      <c r="N44" s="59"/>
      <c r="P44" s="32"/>
    </row>
    <row r="45" spans="1:16" x14ac:dyDescent="0.15">
      <c r="A45" s="13">
        <v>43</v>
      </c>
      <c r="B45" s="11">
        <f t="shared" si="0"/>
        <v>226.74518638250001</v>
      </c>
      <c r="C45" s="12">
        <f>7*LN($H$1/B45)</f>
        <v>10.479639838371298</v>
      </c>
      <c r="D45" s="12">
        <f t="shared" si="1"/>
        <v>1.142947505388463</v>
      </c>
      <c r="J45" s="31">
        <v>20119.2</v>
      </c>
      <c r="K45" s="27">
        <v>6.9600199999999999E-3</v>
      </c>
      <c r="P45" s="28"/>
    </row>
    <row r="46" spans="1:16" x14ac:dyDescent="0.15">
      <c r="A46" s="13">
        <v>44</v>
      </c>
      <c r="B46" s="11">
        <f t="shared" si="0"/>
        <v>267.08676191249998</v>
      </c>
      <c r="C46" s="12">
        <f>7*LN($H$1/B46)</f>
        <v>9.33341296237111</v>
      </c>
      <c r="D46" s="12">
        <f t="shared" si="1"/>
        <v>1.1462268760001884</v>
      </c>
      <c r="J46" s="31">
        <v>21686.5</v>
      </c>
      <c r="K46" s="27">
        <v>2.801E-2</v>
      </c>
      <c r="P46" s="28"/>
    </row>
    <row r="47" spans="1:16" x14ac:dyDescent="0.15">
      <c r="A47" s="13">
        <v>45</v>
      </c>
      <c r="B47" s="11">
        <f t="shared" si="0"/>
        <v>313.96630891249998</v>
      </c>
      <c r="C47" s="12">
        <f>7*LN($H$1/B47)</f>
        <v>8.2014280726969329</v>
      </c>
      <c r="D47" s="12">
        <f t="shared" si="1"/>
        <v>1.1319848896741771</v>
      </c>
      <c r="J47" s="31">
        <v>22436.3</v>
      </c>
      <c r="K47" s="27">
        <v>6.3720100000000002E-2</v>
      </c>
      <c r="P47" s="28"/>
    </row>
    <row r="48" spans="1:16" x14ac:dyDescent="0.15">
      <c r="A48" s="13">
        <v>46</v>
      </c>
      <c r="B48" s="11">
        <f t="shared" si="0"/>
        <v>358.03759725000003</v>
      </c>
      <c r="C48" s="12">
        <f>7*LN($H$1/B48)</f>
        <v>7.2819618505939303</v>
      </c>
      <c r="D48" s="12">
        <f t="shared" si="1"/>
        <v>0.91946622210300255</v>
      </c>
      <c r="J48" s="31">
        <v>22389.8</v>
      </c>
      <c r="K48" s="27">
        <v>0.11360199999999999</v>
      </c>
      <c r="P48" s="28"/>
    </row>
    <row r="49" spans="1:16" x14ac:dyDescent="0.15">
      <c r="A49" s="13">
        <v>47</v>
      </c>
      <c r="B49" s="11">
        <f t="shared" si="0"/>
        <v>396.11230275000008</v>
      </c>
      <c r="C49" s="12">
        <f>7*LN($H$1/B49)</f>
        <v>6.574543511590214</v>
      </c>
      <c r="D49" s="12">
        <f t="shared" si="1"/>
        <v>0.70741833900371631</v>
      </c>
      <c r="J49" s="31">
        <v>21877.600000000002</v>
      </c>
      <c r="K49" s="27">
        <v>0.156224</v>
      </c>
      <c r="P49" s="28"/>
    </row>
    <row r="50" spans="1:16" x14ac:dyDescent="0.15">
      <c r="A50" s="13">
        <v>48</v>
      </c>
      <c r="B50" s="11">
        <f t="shared" si="0"/>
        <v>434.211977875</v>
      </c>
      <c r="C50" s="12">
        <f>7*LN($H$1/B50)</f>
        <v>5.9316979565680965</v>
      </c>
      <c r="D50" s="12">
        <f t="shared" si="1"/>
        <v>0.64284555502211749</v>
      </c>
      <c r="J50" s="31">
        <v>21215</v>
      </c>
      <c r="K50" s="27">
        <v>0.20035</v>
      </c>
      <c r="P50" s="28"/>
    </row>
    <row r="51" spans="1:16" x14ac:dyDescent="0.15">
      <c r="A51" s="13">
        <v>49</v>
      </c>
      <c r="B51" s="11">
        <f t="shared" si="0"/>
        <v>472.33507899999995</v>
      </c>
      <c r="C51" s="12">
        <f>7*LN($H$1/B51)</f>
        <v>5.3426073305948218</v>
      </c>
      <c r="D51" s="12">
        <f t="shared" si="1"/>
        <v>0.58909062597327466</v>
      </c>
      <c r="J51" s="31">
        <v>20325.899999999998</v>
      </c>
      <c r="K51" s="27">
        <v>0.24674099999999999</v>
      </c>
      <c r="P51" s="28"/>
    </row>
    <row r="52" spans="1:16" x14ac:dyDescent="0.15">
      <c r="A52" s="13">
        <v>50</v>
      </c>
      <c r="B52" s="11">
        <f t="shared" si="0"/>
        <v>510.47531900000001</v>
      </c>
      <c r="C52" s="12">
        <f>7*LN($H$1/B52)</f>
        <v>4.7990318305393869</v>
      </c>
      <c r="D52" s="12">
        <f t="shared" si="1"/>
        <v>0.54357550005543498</v>
      </c>
      <c r="J52" s="31">
        <v>19309.7</v>
      </c>
      <c r="K52" s="27">
        <v>0.29440300000000003</v>
      </c>
      <c r="P52" s="28"/>
    </row>
    <row r="53" spans="1:16" x14ac:dyDescent="0.15">
      <c r="A53" s="13">
        <v>51</v>
      </c>
      <c r="B53" s="11">
        <f t="shared" si="0"/>
        <v>548.62780199999997</v>
      </c>
      <c r="C53" s="12">
        <f>7*LN($H$1/B53)</f>
        <v>4.2944860713952631</v>
      </c>
      <c r="D53" s="12">
        <f t="shared" si="1"/>
        <v>0.50454575914412381</v>
      </c>
      <c r="J53" s="31">
        <v>18161.900000000001</v>
      </c>
      <c r="K53" s="27">
        <v>0.34338099999999999</v>
      </c>
      <c r="P53" s="28"/>
    </row>
    <row r="54" spans="1:16" x14ac:dyDescent="0.15">
      <c r="A54" s="13">
        <v>52</v>
      </c>
      <c r="B54" s="11">
        <f t="shared" si="0"/>
        <v>586.79268037500003</v>
      </c>
      <c r="C54" s="12">
        <f>7*LN($H$1/B54)</f>
        <v>3.8237268518117071</v>
      </c>
      <c r="D54" s="12">
        <f t="shared" si="1"/>
        <v>0.47075921958355593</v>
      </c>
      <c r="J54" s="31">
        <v>16960.900000000001</v>
      </c>
      <c r="K54" s="27">
        <v>0.39289099999999999</v>
      </c>
      <c r="P54" s="28"/>
    </row>
    <row r="55" spans="1:16" x14ac:dyDescent="0.15">
      <c r="A55" s="13">
        <v>53</v>
      </c>
      <c r="B55" s="11">
        <f t="shared" si="0"/>
        <v>624.96643625000002</v>
      </c>
      <c r="C55" s="12">
        <f>7*LN($H$1/B55)</f>
        <v>3.3825422344981426</v>
      </c>
      <c r="D55" s="12">
        <f t="shared" si="1"/>
        <v>0.44118461731356451</v>
      </c>
      <c r="J55" s="31">
        <v>15626</v>
      </c>
      <c r="K55" s="27">
        <v>0.44374000000000002</v>
      </c>
      <c r="P55" s="28"/>
    </row>
    <row r="56" spans="1:16" x14ac:dyDescent="0.15">
      <c r="A56" s="13">
        <v>54</v>
      </c>
      <c r="B56" s="11">
        <f t="shared" si="0"/>
        <v>663.14592275000007</v>
      </c>
      <c r="C56" s="12">
        <f>7*LN($H$1/B56)</f>
        <v>2.9674624342599456</v>
      </c>
      <c r="D56" s="12">
        <f t="shared" si="1"/>
        <v>0.41507980023819702</v>
      </c>
      <c r="J56" s="31">
        <v>14291</v>
      </c>
      <c r="K56" s="27">
        <v>0.49458999999999997</v>
      </c>
      <c r="P56" s="28"/>
    </row>
    <row r="57" spans="1:16" x14ac:dyDescent="0.15">
      <c r="A57" s="13">
        <v>55</v>
      </c>
      <c r="B57" s="11">
        <f t="shared" si="0"/>
        <v>694.96866062499987</v>
      </c>
      <c r="C57" s="12">
        <f>7*LN($H$1/B57)</f>
        <v>2.6393605951035983</v>
      </c>
      <c r="D57" s="12">
        <f t="shared" si="1"/>
        <v>0.32810183915634727</v>
      </c>
      <c r="J57" s="31">
        <v>12869.6</v>
      </c>
      <c r="K57" s="27">
        <v>0.54630400000000001</v>
      </c>
      <c r="P57" s="28"/>
    </row>
    <row r="58" spans="1:16" x14ac:dyDescent="0.15">
      <c r="A58" s="13">
        <v>56</v>
      </c>
      <c r="B58" s="11">
        <f t="shared" si="0"/>
        <v>720.4291908749999</v>
      </c>
      <c r="C58" s="12">
        <f>7*LN($H$1/B58)</f>
        <v>2.3874979285984232</v>
      </c>
      <c r="D58" s="12">
        <f t="shared" si="1"/>
        <v>0.25186266650517508</v>
      </c>
      <c r="J58" s="31">
        <v>11895.9</v>
      </c>
      <c r="K58" s="27">
        <v>0.58104100000000003</v>
      </c>
      <c r="P58" s="28"/>
    </row>
    <row r="59" spans="1:16" x14ac:dyDescent="0.15">
      <c r="A59" s="13">
        <v>57</v>
      </c>
      <c r="B59" s="11">
        <f t="shared" si="0"/>
        <v>745.89035112499982</v>
      </c>
      <c r="C59" s="12">
        <f>7*LN($H$1/B59)</f>
        <v>2.1443776095965723</v>
      </c>
      <c r="D59" s="12">
        <f t="shared" si="1"/>
        <v>0.24312031900185094</v>
      </c>
      <c r="J59" s="31">
        <v>10918.2</v>
      </c>
      <c r="K59" s="27">
        <v>0.61581799999999998</v>
      </c>
      <c r="P59" s="28"/>
    </row>
    <row r="60" spans="1:16" x14ac:dyDescent="0.15">
      <c r="A60" s="13">
        <v>58</v>
      </c>
      <c r="B60" s="11">
        <f t="shared" si="0"/>
        <v>771.35459437500015</v>
      </c>
      <c r="C60" s="12">
        <f>7*LN($H$1/B60)</f>
        <v>1.9093905795317745</v>
      </c>
      <c r="D60" s="12">
        <f t="shared" si="1"/>
        <v>0.23498703006479782</v>
      </c>
      <c r="J60" s="31">
        <v>9936.52</v>
      </c>
      <c r="K60" s="27">
        <v>0.65063499999999996</v>
      </c>
      <c r="P60" s="28"/>
    </row>
    <row r="61" spans="1:16" x14ac:dyDescent="0.15">
      <c r="A61" s="13">
        <v>59</v>
      </c>
      <c r="B61" s="11">
        <f t="shared" si="0"/>
        <v>796.82186224999998</v>
      </c>
      <c r="C61" s="12">
        <f>7*LN($H$1/B61)</f>
        <v>1.6820098543617703</v>
      </c>
      <c r="D61" s="12">
        <f t="shared" si="1"/>
        <v>0.22738072517000418</v>
      </c>
      <c r="J61" s="31">
        <v>8909.99</v>
      </c>
      <c r="K61" s="27">
        <v>0.68589999999999995</v>
      </c>
      <c r="P61" s="28"/>
    </row>
    <row r="62" spans="1:16" x14ac:dyDescent="0.15">
      <c r="A62" s="19">
        <v>60</v>
      </c>
      <c r="B62" s="11">
        <f t="shared" si="0"/>
        <v>819.74245399999984</v>
      </c>
      <c r="C62" s="12">
        <f>7*LN($H$1/B62)</f>
        <v>1.4834963855007148</v>
      </c>
      <c r="D62" s="12">
        <f t="shared" si="1"/>
        <v>0.19851346886105548</v>
      </c>
      <c r="J62" s="31">
        <v>7883.4199999999992</v>
      </c>
      <c r="K62" s="27">
        <v>0.72116599999999997</v>
      </c>
      <c r="P62" s="28"/>
    </row>
    <row r="63" spans="1:16" x14ac:dyDescent="0.15">
      <c r="A63" s="13">
        <v>61</v>
      </c>
      <c r="B63" s="11">
        <f t="shared" si="0"/>
        <v>837.56989937499998</v>
      </c>
      <c r="C63" s="12">
        <f>7*LN($H$1/B63)</f>
        <v>1.3328948034615631</v>
      </c>
      <c r="D63" s="12">
        <f t="shared" si="1"/>
        <v>0.15060158203915175</v>
      </c>
      <c r="J63" s="31">
        <v>7062.2</v>
      </c>
      <c r="K63" s="27">
        <v>0.74937799999999999</v>
      </c>
      <c r="P63" s="28"/>
    </row>
    <row r="64" spans="1:16" x14ac:dyDescent="0.15">
      <c r="A64" s="13">
        <v>62</v>
      </c>
      <c r="B64" s="11">
        <f t="shared" si="0"/>
        <v>852.85201899999981</v>
      </c>
      <c r="C64" s="12">
        <f>7*LN($H$1/B64)</f>
        <v>1.2063255124747951</v>
      </c>
      <c r="D64" s="12">
        <f t="shared" si="1"/>
        <v>0.12656929098676795</v>
      </c>
      <c r="J64" s="21">
        <v>6436.26</v>
      </c>
      <c r="K64" s="28">
        <v>0.77063700000000002</v>
      </c>
      <c r="P64" s="28"/>
    </row>
    <row r="65" spans="1:16" x14ac:dyDescent="0.15">
      <c r="A65" s="19">
        <v>63</v>
      </c>
      <c r="B65" s="11">
        <f t="shared" si="0"/>
        <v>868.13493787499999</v>
      </c>
      <c r="C65" s="12">
        <f>7*LN($H$1/B65)</f>
        <v>1.081997731843934</v>
      </c>
      <c r="D65" s="12">
        <f t="shared" si="1"/>
        <v>0.12432778063086114</v>
      </c>
      <c r="J65" s="21">
        <v>5805.32</v>
      </c>
      <c r="K65" s="28">
        <v>0.79194699999999996</v>
      </c>
      <c r="P65" s="28"/>
    </row>
    <row r="66" spans="1:16" x14ac:dyDescent="0.15">
      <c r="A66" s="13">
        <v>64</v>
      </c>
      <c r="B66" s="11">
        <f t="shared" si="0"/>
        <v>883.41781812500005</v>
      </c>
      <c r="C66" s="12">
        <f>7*LN($H$1/B66)</f>
        <v>0.95983997626578477</v>
      </c>
      <c r="D66" s="12">
        <f t="shared" si="1"/>
        <v>0.12215775557814923</v>
      </c>
      <c r="J66" s="21">
        <v>5169.6100000000006</v>
      </c>
      <c r="K66" s="28">
        <v>0.81330400000000003</v>
      </c>
      <c r="P66" s="28"/>
    </row>
    <row r="67" spans="1:16" x14ac:dyDescent="0.15">
      <c r="A67" s="13">
        <v>65</v>
      </c>
      <c r="B67" s="11">
        <f t="shared" ref="B67:B74" si="2">0.5*(J67+J68+(K67+K68)*100*$H$1)/100</f>
        <v>898.70074837499999</v>
      </c>
      <c r="C67" s="12">
        <f>7*LN($H$1/B67)</f>
        <v>0.8397771067967823</v>
      </c>
      <c r="D67" s="12">
        <f t="shared" si="1"/>
        <v>0.12006286946900246</v>
      </c>
      <c r="J67" s="21">
        <v>4533.8999999999996</v>
      </c>
      <c r="K67" s="28">
        <v>0.83466099999999999</v>
      </c>
      <c r="P67" s="28"/>
    </row>
    <row r="68" spans="1:16" x14ac:dyDescent="0.15">
      <c r="A68" s="19">
        <v>66</v>
      </c>
      <c r="B68" s="11">
        <f t="shared" si="2"/>
        <v>913.98398637499997</v>
      </c>
      <c r="C68" s="12">
        <f>7*LN($H$1/B68)</f>
        <v>0.72173650209649354</v>
      </c>
      <c r="D68" s="12">
        <f t="shared" si="1"/>
        <v>0.11804060470028876</v>
      </c>
      <c r="J68" s="21">
        <v>3898.2</v>
      </c>
      <c r="K68" s="28">
        <v>0.85601799999999995</v>
      </c>
      <c r="P68" s="28"/>
    </row>
    <row r="69" spans="1:16" x14ac:dyDescent="0.15">
      <c r="A69" s="13">
        <v>67</v>
      </c>
      <c r="B69" s="11">
        <f t="shared" si="2"/>
        <v>929.26813262500002</v>
      </c>
      <c r="C69" s="12">
        <f>7*LN($H$1/B69)</f>
        <v>0.60564660337133314</v>
      </c>
      <c r="D69" s="12">
        <f t="shared" ref="D69:D74" si="3">C68-C69</f>
        <v>0.1160898987251604</v>
      </c>
      <c r="J69" s="21">
        <v>3257.08</v>
      </c>
      <c r="K69" s="28">
        <v>0.87742900000000001</v>
      </c>
      <c r="P69" s="28"/>
    </row>
    <row r="70" spans="1:16" x14ac:dyDescent="0.15">
      <c r="A70" s="13">
        <v>68</v>
      </c>
      <c r="B70" s="11">
        <f t="shared" si="2"/>
        <v>944.55287937500009</v>
      </c>
      <c r="C70" s="12">
        <f>7*LN($H$1/B70)</f>
        <v>0.49144615450635137</v>
      </c>
      <c r="D70" s="12">
        <f t="shared" si="3"/>
        <v>0.11420044886498176</v>
      </c>
      <c r="J70" s="21">
        <v>2609.1999999999998</v>
      </c>
      <c r="K70" s="28">
        <v>0.89890800000000004</v>
      </c>
      <c r="P70" s="28"/>
    </row>
    <row r="71" spans="1:16" x14ac:dyDescent="0.15">
      <c r="A71" s="19">
        <v>69</v>
      </c>
      <c r="B71" s="11">
        <f t="shared" si="2"/>
        <v>959.83736949999991</v>
      </c>
      <c r="C71" s="12">
        <f>7*LN($H$1/B71)</f>
        <v>0.37908081517822095</v>
      </c>
      <c r="D71" s="12">
        <f t="shared" si="3"/>
        <v>0.11236533932813042</v>
      </c>
      <c r="J71" s="21">
        <v>1961.31</v>
      </c>
      <c r="K71" s="28">
        <v>0.92038699999999996</v>
      </c>
      <c r="P71" s="28"/>
    </row>
    <row r="72" spans="1:16" x14ac:dyDescent="0.15">
      <c r="A72" s="13">
        <v>70</v>
      </c>
      <c r="B72" s="11">
        <f t="shared" si="2"/>
        <v>975.12219537500005</v>
      </c>
      <c r="C72" s="12">
        <f>7*LN($H$1/B72)</f>
        <v>0.26848831641659099</v>
      </c>
      <c r="D72" s="12">
        <f t="shared" si="3"/>
        <v>0.11059249876162996</v>
      </c>
      <c r="J72" s="21">
        <v>1313.48</v>
      </c>
      <c r="K72" s="28">
        <v>0.94186499999999995</v>
      </c>
      <c r="P72" s="28"/>
    </row>
    <row r="73" spans="1:16" x14ac:dyDescent="0.15">
      <c r="A73" s="13">
        <v>71</v>
      </c>
      <c r="B73" s="11">
        <f t="shared" si="2"/>
        <v>990.40777090000006</v>
      </c>
      <c r="C73" s="12">
        <f>7*LN($H$1/B73)</f>
        <v>0.15961062169583767</v>
      </c>
      <c r="D73" s="12">
        <f t="shared" si="3"/>
        <v>0.10887769472075332</v>
      </c>
      <c r="J73" s="21">
        <v>659.375</v>
      </c>
      <c r="K73" s="28">
        <v>0.96340599999999998</v>
      </c>
      <c r="P73" s="28"/>
    </row>
    <row r="74" spans="1:16" x14ac:dyDescent="0.15">
      <c r="A74" s="19">
        <v>72</v>
      </c>
      <c r="B74" s="11">
        <f t="shared" si="2"/>
        <v>1005.6503311500002</v>
      </c>
      <c r="C74" s="12">
        <f>7*LN($H$1/B74)</f>
        <v>5.2699910338094624E-2</v>
      </c>
      <c r="D74" s="12">
        <f t="shared" si="3"/>
        <v>0.10691071135774305</v>
      </c>
      <c r="J74" s="21">
        <v>4.8048299999999999</v>
      </c>
      <c r="K74" s="28">
        <v>0.98495200000000005</v>
      </c>
      <c r="P74" s="28"/>
    </row>
    <row r="75" spans="1:16" x14ac:dyDescent="0.15">
      <c r="J75" s="21">
        <v>0</v>
      </c>
      <c r="K75" s="28">
        <v>1</v>
      </c>
      <c r="P75" s="28"/>
    </row>
    <row r="76" spans="1:16" x14ac:dyDescent="0.15">
      <c r="J76" t="s">
        <v>17</v>
      </c>
      <c r="K76" t="s">
        <v>18</v>
      </c>
    </row>
  </sheetData>
  <mergeCells count="1">
    <mergeCell ref="M1:S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BY67"/>
  <sheetViews>
    <sheetView workbookViewId="0">
      <selection activeCell="M2" sqref="M2"/>
    </sheetView>
  </sheetViews>
  <sheetFormatPr baseColWidth="10" defaultColWidth="8.83203125" defaultRowHeight="13" x14ac:dyDescent="0.15"/>
  <cols>
    <col min="1" max="1" width="8" style="16" customWidth="1"/>
    <col min="2" max="2" width="10.33203125" style="11" customWidth="1"/>
    <col min="3" max="4" width="10.33203125" style="1" customWidth="1"/>
    <col min="6" max="6" width="8.83203125" style="1" customWidth="1"/>
    <col min="10" max="11" width="12.5" customWidth="1"/>
  </cols>
  <sheetData>
    <row r="1" spans="1:77" s="4" customFormat="1" x14ac:dyDescent="0.15">
      <c r="A1" s="2" t="s">
        <v>47</v>
      </c>
      <c r="B1" s="3" t="s">
        <v>48</v>
      </c>
      <c r="C1" s="4" t="s">
        <v>49</v>
      </c>
      <c r="D1" s="4" t="s">
        <v>50</v>
      </c>
      <c r="E1" s="5" t="s">
        <v>4</v>
      </c>
      <c r="F1" s="5"/>
      <c r="G1" s="5"/>
      <c r="H1" s="6">
        <v>1013.25</v>
      </c>
      <c r="I1" s="1" t="s">
        <v>5</v>
      </c>
      <c r="J1" s="4" t="s">
        <v>6</v>
      </c>
      <c r="K1" s="4" t="s">
        <v>7</v>
      </c>
      <c r="M1" s="41" t="s">
        <v>51</v>
      </c>
      <c r="N1" s="41"/>
      <c r="O1" s="41"/>
      <c r="P1" s="41"/>
      <c r="Q1" s="41"/>
      <c r="R1" s="41"/>
      <c r="S1" s="41"/>
    </row>
    <row r="2" spans="1:77" s="9" customFormat="1" x14ac:dyDescent="0.15">
      <c r="A2" s="7" t="s">
        <v>8</v>
      </c>
      <c r="B2" s="8" t="s">
        <v>9</v>
      </c>
      <c r="C2" s="9" t="s">
        <v>10</v>
      </c>
      <c r="D2" s="9" t="s">
        <v>10</v>
      </c>
      <c r="E2" s="76" t="s">
        <v>11</v>
      </c>
      <c r="M2" s="79" t="s">
        <v>58</v>
      </c>
    </row>
    <row r="3" spans="1:77" x14ac:dyDescent="0.15">
      <c r="A3" s="10">
        <v>1</v>
      </c>
      <c r="B3" s="11">
        <f t="shared" ref="B3:B62" si="0">0.5*(J3+J4+(K3+K4)*100*$H$1)/100</f>
        <v>3.2123500000000001E-3</v>
      </c>
      <c r="C3" s="12">
        <f t="shared" ref="C3:C62" si="1">7*LN($H$1/B3)</f>
        <v>88.631695515764477</v>
      </c>
      <c r="D3" s="12"/>
      <c r="J3">
        <v>0</v>
      </c>
      <c r="K3"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</row>
    <row r="4" spans="1:77" x14ac:dyDescent="0.15">
      <c r="A4" s="13">
        <v>2</v>
      </c>
      <c r="B4" s="11">
        <f t="shared" si="0"/>
        <v>1.0101849999999999E-2</v>
      </c>
      <c r="C4" s="12">
        <f t="shared" si="1"/>
        <v>80.611684783698436</v>
      </c>
      <c r="D4" s="12">
        <f>C3-C4</f>
        <v>8.0200107320660408</v>
      </c>
      <c r="H4" s="17"/>
      <c r="J4">
        <v>0.64246999999999999</v>
      </c>
      <c r="K4">
        <v>0</v>
      </c>
      <c r="P4" s="20"/>
      <c r="R4" s="20"/>
    </row>
    <row r="5" spans="1:77" x14ac:dyDescent="0.15">
      <c r="A5" s="13">
        <v>3</v>
      </c>
      <c r="B5" s="11">
        <f t="shared" si="0"/>
        <v>1.7987400000000001E-2</v>
      </c>
      <c r="C5" s="12">
        <f t="shared" si="1"/>
        <v>76.573014221961486</v>
      </c>
      <c r="D5" s="12">
        <f t="shared" ref="D5:D62" si="2">C4-C5</f>
        <v>4.03867056173695</v>
      </c>
      <c r="H5" s="17"/>
      <c r="J5">
        <v>1.3778999999999999</v>
      </c>
      <c r="K5">
        <v>0</v>
      </c>
      <c r="M5" s="17"/>
      <c r="N5" s="17"/>
      <c r="O5" s="17"/>
      <c r="P5" s="74"/>
      <c r="Q5" s="17"/>
      <c r="R5" s="74"/>
      <c r="S5" s="17"/>
    </row>
    <row r="6" spans="1:77" x14ac:dyDescent="0.15">
      <c r="A6" s="13">
        <v>4</v>
      </c>
      <c r="B6" s="11">
        <f t="shared" si="0"/>
        <v>2.7011200000000003E-2</v>
      </c>
      <c r="C6" s="12">
        <f t="shared" si="1"/>
        <v>73.726953647783034</v>
      </c>
      <c r="D6" s="12">
        <f t="shared" si="2"/>
        <v>2.8460605741784519</v>
      </c>
      <c r="J6">
        <v>2.2195800000000001</v>
      </c>
      <c r="K6">
        <v>0</v>
      </c>
      <c r="P6" s="20"/>
      <c r="R6" s="20"/>
    </row>
    <row r="7" spans="1:77" x14ac:dyDescent="0.15">
      <c r="A7" s="13">
        <v>5</v>
      </c>
      <c r="B7" s="11">
        <f t="shared" si="0"/>
        <v>3.7335E-2</v>
      </c>
      <c r="C7" s="12">
        <f t="shared" si="1"/>
        <v>71.461196240020229</v>
      </c>
      <c r="D7" s="12">
        <f t="shared" si="2"/>
        <v>2.2657574077628055</v>
      </c>
      <c r="J7">
        <v>3.1826600000000003</v>
      </c>
      <c r="K7">
        <v>0</v>
      </c>
      <c r="P7" s="20"/>
    </row>
    <row r="8" spans="1:77" x14ac:dyDescent="0.15">
      <c r="A8" s="13">
        <v>6</v>
      </c>
      <c r="B8" s="11">
        <f t="shared" si="0"/>
        <v>4.9142900000000003E-2</v>
      </c>
      <c r="C8" s="12">
        <f t="shared" si="1"/>
        <v>69.537588148558783</v>
      </c>
      <c r="D8" s="12">
        <f t="shared" si="2"/>
        <v>1.9236080914614462</v>
      </c>
      <c r="J8">
        <v>4.2843400000000003</v>
      </c>
      <c r="K8">
        <v>0</v>
      </c>
      <c r="P8" s="20"/>
    </row>
    <row r="9" spans="1:77" x14ac:dyDescent="0.15">
      <c r="A9" s="13">
        <v>7</v>
      </c>
      <c r="B9" s="11">
        <f t="shared" si="0"/>
        <v>6.2644050000000007E-2</v>
      </c>
      <c r="C9" s="12">
        <f t="shared" si="1"/>
        <v>67.838433878079542</v>
      </c>
      <c r="D9" s="12">
        <f t="shared" si="2"/>
        <v>1.6991542704792408</v>
      </c>
      <c r="J9">
        <v>5.5442400000000003</v>
      </c>
      <c r="K9">
        <v>0</v>
      </c>
      <c r="P9" s="20"/>
    </row>
    <row r="10" spans="1:77" x14ac:dyDescent="0.15">
      <c r="A10" s="13">
        <v>8</v>
      </c>
      <c r="B10" s="11">
        <f t="shared" si="0"/>
        <v>7.8075749999999999E-2</v>
      </c>
      <c r="C10" s="12">
        <f t="shared" si="1"/>
        <v>66.296958246537315</v>
      </c>
      <c r="D10" s="12">
        <f t="shared" si="2"/>
        <v>1.5414756315422267</v>
      </c>
      <c r="J10">
        <v>6.9845699999999997</v>
      </c>
      <c r="K10">
        <v>0</v>
      </c>
      <c r="P10" s="20"/>
    </row>
    <row r="11" spans="1:77" x14ac:dyDescent="0.15">
      <c r="A11" s="13">
        <v>9</v>
      </c>
      <c r="B11" s="11">
        <f t="shared" si="0"/>
        <v>9.5706899999999984E-2</v>
      </c>
      <c r="C11" s="12">
        <f t="shared" si="1"/>
        <v>64.871682038220897</v>
      </c>
      <c r="D11" s="12">
        <f t="shared" si="2"/>
        <v>1.4252762083164185</v>
      </c>
      <c r="J11">
        <v>8.6305800000000001</v>
      </c>
      <c r="K11">
        <v>0</v>
      </c>
      <c r="P11" s="20"/>
    </row>
    <row r="12" spans="1:77" x14ac:dyDescent="0.15">
      <c r="A12" s="13">
        <v>10</v>
      </c>
      <c r="B12" s="11">
        <f t="shared" si="0"/>
        <v>0.1158416</v>
      </c>
      <c r="C12" s="12">
        <f t="shared" si="1"/>
        <v>63.535148626556875</v>
      </c>
      <c r="D12" s="12">
        <f t="shared" si="2"/>
        <v>1.3365334116640213</v>
      </c>
      <c r="J12">
        <v>10.5108</v>
      </c>
      <c r="K12">
        <v>0</v>
      </c>
      <c r="P12" s="20"/>
    </row>
    <row r="13" spans="1:77" x14ac:dyDescent="0.15">
      <c r="A13" s="13">
        <v>11</v>
      </c>
      <c r="B13" s="11">
        <f t="shared" si="0"/>
        <v>0.13882315000000001</v>
      </c>
      <c r="C13" s="12">
        <f t="shared" si="1"/>
        <v>62.268309065071882</v>
      </c>
      <c r="D13" s="12">
        <f t="shared" si="2"/>
        <v>1.2668395614849928</v>
      </c>
      <c r="J13">
        <v>12.65752</v>
      </c>
      <c r="K13">
        <v>0</v>
      </c>
      <c r="P13" s="20"/>
    </row>
    <row r="14" spans="1:77" x14ac:dyDescent="0.15">
      <c r="A14" s="13">
        <v>12</v>
      </c>
      <c r="B14" s="11">
        <f t="shared" si="0"/>
        <v>0.16503810000000002</v>
      </c>
      <c r="C14" s="12">
        <f t="shared" si="1"/>
        <v>61.057480317081271</v>
      </c>
      <c r="D14" s="12">
        <f t="shared" si="2"/>
        <v>1.210828747990611</v>
      </c>
      <c r="J14">
        <v>15.10711</v>
      </c>
      <c r="K14">
        <v>0</v>
      </c>
      <c r="P14" s="20"/>
    </row>
    <row r="15" spans="1:77" x14ac:dyDescent="0.15">
      <c r="A15" s="13">
        <v>13</v>
      </c>
      <c r="B15" s="11">
        <f t="shared" si="0"/>
        <v>0.19492085000000003</v>
      </c>
      <c r="C15" s="12">
        <f t="shared" si="1"/>
        <v>59.892559760329576</v>
      </c>
      <c r="D15" s="12">
        <f t="shared" si="2"/>
        <v>1.1649205567516958</v>
      </c>
      <c r="J15">
        <v>17.900510000000001</v>
      </c>
      <c r="K15">
        <v>0</v>
      </c>
      <c r="P15" s="20"/>
    </row>
    <row r="16" spans="1:77" x14ac:dyDescent="0.15">
      <c r="A16" s="13">
        <v>14</v>
      </c>
      <c r="B16" s="11">
        <f t="shared" si="0"/>
        <v>0.22895769999999999</v>
      </c>
      <c r="C16" s="12">
        <f t="shared" si="1"/>
        <v>58.765953919089561</v>
      </c>
      <c r="D16" s="12">
        <f t="shared" si="2"/>
        <v>1.1266058412400142</v>
      </c>
      <c r="J16">
        <v>21.083660000000002</v>
      </c>
      <c r="K16">
        <v>0</v>
      </c>
      <c r="P16" s="20"/>
    </row>
    <row r="17" spans="1:16" x14ac:dyDescent="0.15">
      <c r="A17" s="13">
        <v>15</v>
      </c>
      <c r="B17" s="11">
        <f t="shared" si="0"/>
        <v>0.26769130000000002</v>
      </c>
      <c r="C17" s="12">
        <f t="shared" si="1"/>
        <v>57.671873654909312</v>
      </c>
      <c r="D17" s="12">
        <f t="shared" si="2"/>
        <v>1.0940802641802492</v>
      </c>
      <c r="J17">
        <v>24.707879999999999</v>
      </c>
      <c r="K17">
        <v>0</v>
      </c>
      <c r="P17" s="20"/>
    </row>
    <row r="18" spans="1:16" x14ac:dyDescent="0.15">
      <c r="A18" s="13">
        <v>16</v>
      </c>
      <c r="B18" s="11">
        <f t="shared" si="0"/>
        <v>0.31172490000000003</v>
      </c>
      <c r="C18" s="12">
        <f t="shared" si="1"/>
        <v>56.605867334824708</v>
      </c>
      <c r="D18" s="12">
        <f t="shared" si="2"/>
        <v>1.0660063200846039</v>
      </c>
      <c r="J18">
        <v>28.830380000000002</v>
      </c>
      <c r="K18">
        <v>0</v>
      </c>
      <c r="P18" s="20"/>
    </row>
    <row r="19" spans="1:16" x14ac:dyDescent="0.15">
      <c r="A19" s="13">
        <v>17</v>
      </c>
      <c r="B19" s="11">
        <f t="shared" si="0"/>
        <v>0.36172560000000004</v>
      </c>
      <c r="C19" s="12">
        <f t="shared" si="1"/>
        <v>55.564513418051021</v>
      </c>
      <c r="D19" s="12">
        <f t="shared" si="2"/>
        <v>1.0413539167736872</v>
      </c>
      <c r="J19">
        <v>33.514600000000002</v>
      </c>
      <c r="K19">
        <v>0</v>
      </c>
      <c r="P19" s="20"/>
    </row>
    <row r="20" spans="1:16" x14ac:dyDescent="0.15">
      <c r="A20" s="13">
        <v>18</v>
      </c>
      <c r="B20" s="11">
        <f t="shared" si="0"/>
        <v>0.41842725000000003</v>
      </c>
      <c r="C20" s="12">
        <f t="shared" si="1"/>
        <v>54.545193533582847</v>
      </c>
      <c r="D20" s="12">
        <f t="shared" si="2"/>
        <v>1.0193198844681746</v>
      </c>
      <c r="J20">
        <v>38.83052</v>
      </c>
      <c r="K20">
        <v>0</v>
      </c>
      <c r="P20" s="20"/>
    </row>
    <row r="21" spans="1:16" x14ac:dyDescent="0.15">
      <c r="A21" s="13">
        <v>19</v>
      </c>
      <c r="B21" s="11">
        <f t="shared" si="0"/>
        <v>0.48263194999999998</v>
      </c>
      <c r="C21" s="12">
        <f t="shared" si="1"/>
        <v>53.545934327168069</v>
      </c>
      <c r="D21" s="12">
        <f t="shared" si="2"/>
        <v>0.99925920641477717</v>
      </c>
      <c r="J21">
        <v>44.854930000000003</v>
      </c>
      <c r="K21">
        <v>0</v>
      </c>
      <c r="P21" s="20"/>
    </row>
    <row r="22" spans="1:16" x14ac:dyDescent="0.15">
      <c r="A22" s="13">
        <v>20</v>
      </c>
      <c r="B22" s="11">
        <f t="shared" si="0"/>
        <v>0.55520979999999998</v>
      </c>
      <c r="C22" s="12">
        <f t="shared" si="1"/>
        <v>52.565292389098389</v>
      </c>
      <c r="D22" s="12">
        <f t="shared" si="2"/>
        <v>0.98064193806968092</v>
      </c>
      <c r="J22">
        <v>51.671459999999996</v>
      </c>
      <c r="K22">
        <v>0</v>
      </c>
      <c r="P22" s="20"/>
    </row>
    <row r="23" spans="1:16" x14ac:dyDescent="0.15">
      <c r="A23" s="13">
        <v>21</v>
      </c>
      <c r="B23" s="11">
        <f t="shared" si="0"/>
        <v>0.6370962</v>
      </c>
      <c r="C23" s="12">
        <f t="shared" si="1"/>
        <v>51.602270159388638</v>
      </c>
      <c r="D23" s="12">
        <f t="shared" si="2"/>
        <v>0.96302222970975038</v>
      </c>
      <c r="J23">
        <v>59.3705</v>
      </c>
      <c r="K23">
        <v>0</v>
      </c>
      <c r="P23" s="20"/>
    </row>
    <row r="24" spans="1:16" x14ac:dyDescent="0.15">
      <c r="A24" s="18">
        <v>22</v>
      </c>
      <c r="B24" s="52">
        <f t="shared" si="0"/>
        <v>0.74783112625000003</v>
      </c>
      <c r="C24" s="53">
        <f t="shared" si="1"/>
        <v>50.480474513355233</v>
      </c>
      <c r="D24" s="53">
        <f t="shared" si="2"/>
        <v>1.1217956460334051</v>
      </c>
      <c r="E24" s="15"/>
      <c r="F24" s="55"/>
      <c r="G24" s="15"/>
      <c r="H24" s="15"/>
      <c r="I24" s="15"/>
      <c r="J24" s="15">
        <v>68.048739999999995</v>
      </c>
      <c r="K24" s="15">
        <v>0</v>
      </c>
      <c r="P24" s="20"/>
    </row>
    <row r="25" spans="1:16" x14ac:dyDescent="0.15">
      <c r="A25" s="56">
        <v>23</v>
      </c>
      <c r="B25" s="11">
        <f t="shared" si="0"/>
        <v>1.0676000487500001</v>
      </c>
      <c r="C25" s="12">
        <f t="shared" si="1"/>
        <v>47.988535569079119</v>
      </c>
      <c r="D25" s="12">
        <f t="shared" si="2"/>
        <v>2.4919389442761144</v>
      </c>
      <c r="J25">
        <v>77.771500000000003</v>
      </c>
      <c r="K25" s="20">
        <v>3.697E-5</v>
      </c>
      <c r="L25" s="59" t="s">
        <v>12</v>
      </c>
      <c r="M25" s="59"/>
      <c r="N25" s="59"/>
      <c r="P25" s="20"/>
    </row>
    <row r="26" spans="1:16" x14ac:dyDescent="0.15">
      <c r="A26" s="10">
        <v>24</v>
      </c>
      <c r="B26" s="11">
        <f t="shared" si="0"/>
        <v>1.98563622625</v>
      </c>
      <c r="C26" s="12">
        <f t="shared" si="1"/>
        <v>43.644852200049428</v>
      </c>
      <c r="D26" s="12">
        <f t="shared" si="2"/>
        <v>4.3436833690296908</v>
      </c>
      <c r="E26" s="17"/>
      <c r="I26" s="17"/>
      <c r="J26">
        <v>88.325370000000007</v>
      </c>
      <c r="K26">
        <v>4.3105999999999998E-4</v>
      </c>
      <c r="P26" s="20"/>
    </row>
    <row r="27" spans="1:16" x14ac:dyDescent="0.15">
      <c r="A27" s="13">
        <v>25</v>
      </c>
      <c r="B27" s="11">
        <f t="shared" si="0"/>
        <v>3.9589282075000001</v>
      </c>
      <c r="C27" s="12">
        <f t="shared" si="1"/>
        <v>38.81461452083132</v>
      </c>
      <c r="D27" s="12">
        <f t="shared" si="2"/>
        <v>4.8302376792181079</v>
      </c>
      <c r="I27" s="17"/>
      <c r="J27">
        <v>99.366140000000001</v>
      </c>
      <c r="K27">
        <v>1.63591E-3</v>
      </c>
      <c r="P27" s="20"/>
    </row>
    <row r="28" spans="1:16" x14ac:dyDescent="0.15">
      <c r="A28" s="13">
        <v>26</v>
      </c>
      <c r="B28" s="11">
        <f t="shared" si="0"/>
        <v>7.4429093362499987</v>
      </c>
      <c r="C28" s="12">
        <f t="shared" si="1"/>
        <v>34.395595172967091</v>
      </c>
      <c r="D28" s="12">
        <f t="shared" si="2"/>
        <v>4.4190193478642286</v>
      </c>
      <c r="J28">
        <v>110.54853</v>
      </c>
      <c r="K28">
        <v>4.1067100000000004E-3</v>
      </c>
      <c r="P28" s="20"/>
    </row>
    <row r="29" spans="1:16" x14ac:dyDescent="0.15">
      <c r="A29" s="13">
        <v>27</v>
      </c>
      <c r="B29" s="11">
        <f t="shared" si="0"/>
        <v>12.8849889025</v>
      </c>
      <c r="C29" s="12">
        <f t="shared" si="1"/>
        <v>30.553986978740806</v>
      </c>
      <c r="D29" s="12">
        <f t="shared" si="2"/>
        <v>3.8416081942262856</v>
      </c>
      <c r="J29">
        <v>121.52937</v>
      </c>
      <c r="K29">
        <v>8.2940199999999992E-3</v>
      </c>
      <c r="P29" s="20"/>
    </row>
    <row r="30" spans="1:16" x14ac:dyDescent="0.15">
      <c r="A30" s="13">
        <v>28</v>
      </c>
      <c r="B30" s="11">
        <f t="shared" si="0"/>
        <v>20.717097675000005</v>
      </c>
      <c r="C30" s="12">
        <f t="shared" si="1"/>
        <v>27.229712520701209</v>
      </c>
      <c r="D30" s="12">
        <f t="shared" si="2"/>
        <v>3.3242744580395964</v>
      </c>
      <c r="J30">
        <v>131.97065000000001</v>
      </c>
      <c r="K30">
        <v>1.463712E-2</v>
      </c>
      <c r="P30" s="20"/>
    </row>
    <row r="31" spans="1:16" x14ac:dyDescent="0.15">
      <c r="A31" s="13">
        <v>29</v>
      </c>
      <c r="B31" s="11">
        <f t="shared" si="0"/>
        <v>31.3469779375</v>
      </c>
      <c r="C31" s="12">
        <f t="shared" si="1"/>
        <v>24.330602804227574</v>
      </c>
      <c r="D31" s="12">
        <f t="shared" si="2"/>
        <v>2.8991097164736352</v>
      </c>
      <c r="J31">
        <v>141.54316</v>
      </c>
      <c r="K31">
        <v>2.3555880000000001E-2</v>
      </c>
      <c r="P31" s="20"/>
    </row>
    <row r="32" spans="1:16" x14ac:dyDescent="0.15">
      <c r="A32" s="13">
        <v>30</v>
      </c>
      <c r="B32" s="11">
        <f t="shared" si="0"/>
        <v>45.148394197500004</v>
      </c>
      <c r="C32" s="12">
        <f t="shared" si="1"/>
        <v>21.776744865573257</v>
      </c>
      <c r="D32" s="12">
        <f t="shared" si="2"/>
        <v>2.5538579386543176</v>
      </c>
      <c r="J32">
        <v>149.93074000000001</v>
      </c>
      <c r="K32">
        <v>3.544162E-2</v>
      </c>
      <c r="P32" s="20"/>
    </row>
    <row r="33" spans="1:16" x14ac:dyDescent="0.15">
      <c r="A33" s="13">
        <v>31</v>
      </c>
      <c r="B33" s="11">
        <f t="shared" si="0"/>
        <v>62.4505872075</v>
      </c>
      <c r="C33" s="12">
        <f t="shared" si="1"/>
        <v>19.505798382971346</v>
      </c>
      <c r="D33" s="12">
        <f t="shared" si="2"/>
        <v>2.2709464826019108</v>
      </c>
      <c r="J33">
        <v>156.83489</v>
      </c>
      <c r="K33">
        <v>5.0646839999999999E-2</v>
      </c>
      <c r="P33" s="20"/>
    </row>
    <row r="34" spans="1:16" x14ac:dyDescent="0.15">
      <c r="A34" s="13">
        <v>32</v>
      </c>
      <c r="B34" s="11">
        <f t="shared" si="0"/>
        <v>83.527105021249994</v>
      </c>
      <c r="C34" s="12">
        <f t="shared" si="1"/>
        <v>17.470229527054055</v>
      </c>
      <c r="D34" s="12">
        <f t="shared" si="2"/>
        <v>2.0355688559172904</v>
      </c>
      <c r="J34">
        <v>161.97967</v>
      </c>
      <c r="K34">
        <v>6.9474579999999994E-2</v>
      </c>
      <c r="P34" s="20"/>
    </row>
    <row r="35" spans="1:16" x14ac:dyDescent="0.15">
      <c r="A35" s="13">
        <v>33</v>
      </c>
      <c r="B35" s="11">
        <f t="shared" si="0"/>
        <v>108.54345348749999</v>
      </c>
      <c r="C35" s="12">
        <f t="shared" si="1"/>
        <v>15.636373758120207</v>
      </c>
      <c r="D35" s="12">
        <f t="shared" si="2"/>
        <v>1.8338557689338479</v>
      </c>
      <c r="J35">
        <v>165.11736000000002</v>
      </c>
      <c r="K35">
        <v>9.2166910000000005E-2</v>
      </c>
      <c r="P35" s="20"/>
    </row>
    <row r="36" spans="1:16" x14ac:dyDescent="0.15">
      <c r="A36" s="13">
        <v>34</v>
      </c>
      <c r="B36" s="11">
        <f t="shared" si="0"/>
        <v>137.47225370999999</v>
      </c>
      <c r="C36" s="12">
        <f t="shared" si="1"/>
        <v>13.98247311975063</v>
      </c>
      <c r="D36" s="12">
        <f t="shared" si="2"/>
        <v>1.6539006383695778</v>
      </c>
      <c r="J36">
        <v>166.11602999999999</v>
      </c>
      <c r="K36">
        <v>0.11881219</v>
      </c>
      <c r="P36" s="20"/>
    </row>
    <row r="37" spans="1:16" x14ac:dyDescent="0.15">
      <c r="A37" s="13">
        <v>35</v>
      </c>
      <c r="B37" s="11">
        <f t="shared" si="0"/>
        <v>170.12077114124997</v>
      </c>
      <c r="C37" s="12">
        <f t="shared" si="1"/>
        <v>12.490867635455798</v>
      </c>
      <c r="D37" s="12">
        <f t="shared" si="2"/>
        <v>1.4916054842948316</v>
      </c>
      <c r="J37">
        <v>165.03144</v>
      </c>
      <c r="K37">
        <v>0.14926877</v>
      </c>
      <c r="P37" s="20"/>
    </row>
    <row r="38" spans="1:16" x14ac:dyDescent="0.15">
      <c r="A38" s="13">
        <v>36</v>
      </c>
      <c r="B38" s="11">
        <f t="shared" si="0"/>
        <v>206.20414049875001</v>
      </c>
      <c r="C38" s="12">
        <f t="shared" si="1"/>
        <v>11.144361298796758</v>
      </c>
      <c r="D38" s="12">
        <f t="shared" si="2"/>
        <v>1.34650633665904</v>
      </c>
      <c r="J38">
        <v>161.97315</v>
      </c>
      <c r="K38">
        <v>0.18329624</v>
      </c>
      <c r="P38" s="20"/>
    </row>
    <row r="39" spans="1:16" x14ac:dyDescent="0.15">
      <c r="A39" s="13">
        <v>37</v>
      </c>
      <c r="B39" s="11">
        <f t="shared" si="0"/>
        <v>245.35440036499998</v>
      </c>
      <c r="C39" s="12">
        <f t="shared" si="1"/>
        <v>9.9275019765695909</v>
      </c>
      <c r="D39" s="12">
        <f t="shared" si="2"/>
        <v>1.2168593222271671</v>
      </c>
      <c r="J39">
        <v>157.08893</v>
      </c>
      <c r="K39">
        <v>0.22057019</v>
      </c>
      <c r="P39" s="20"/>
    </row>
    <row r="40" spans="1:16" x14ac:dyDescent="0.15">
      <c r="A40" s="13">
        <v>38</v>
      </c>
      <c r="B40" s="11">
        <f t="shared" si="0"/>
        <v>287.12617725125</v>
      </c>
      <c r="C40" s="12">
        <f t="shared" si="1"/>
        <v>8.8269755306082178</v>
      </c>
      <c r="D40" s="12">
        <f t="shared" si="2"/>
        <v>1.1005264459613731</v>
      </c>
      <c r="J40">
        <v>150.56342000000001</v>
      </c>
      <c r="K40">
        <v>0.26068544999999999</v>
      </c>
      <c r="P40" s="20"/>
    </row>
    <row r="41" spans="1:16" x14ac:dyDescent="0.15">
      <c r="A41" s="13">
        <v>39</v>
      </c>
      <c r="B41" s="11">
        <f t="shared" si="0"/>
        <v>331.00725134125003</v>
      </c>
      <c r="C41" s="12">
        <f t="shared" si="1"/>
        <v>7.8314458809715823</v>
      </c>
      <c r="D41" s="12">
        <f t="shared" si="2"/>
        <v>0.99552964963663548</v>
      </c>
      <c r="J41">
        <v>142.61435</v>
      </c>
      <c r="K41">
        <v>0.30316411999999998</v>
      </c>
      <c r="P41" s="20"/>
    </row>
    <row r="42" spans="1:16" x14ac:dyDescent="0.15">
      <c r="A42" s="13">
        <v>40</v>
      </c>
      <c r="B42" s="11">
        <f t="shared" si="0"/>
        <v>376.43375776875001</v>
      </c>
      <c r="C42" s="12">
        <f t="shared" si="1"/>
        <v>6.9312332315057006</v>
      </c>
      <c r="D42" s="12">
        <f t="shared" si="2"/>
        <v>0.90021264946588175</v>
      </c>
      <c r="J42">
        <v>133.48671000000002</v>
      </c>
      <c r="K42">
        <v>0.34746849000000002</v>
      </c>
      <c r="P42" s="20"/>
    </row>
    <row r="43" spans="1:16" x14ac:dyDescent="0.15">
      <c r="A43" s="13">
        <v>41</v>
      </c>
      <c r="B43" s="11">
        <f t="shared" si="0"/>
        <v>422.80908942249994</v>
      </c>
      <c r="C43" s="12">
        <f t="shared" si="1"/>
        <v>6.117982595076441</v>
      </c>
      <c r="D43" s="12">
        <f t="shared" si="2"/>
        <v>0.81325063642925954</v>
      </c>
      <c r="J43">
        <v>123.4449</v>
      </c>
      <c r="K43">
        <v>0.39301826000000001</v>
      </c>
      <c r="P43" s="20"/>
    </row>
    <row r="44" spans="1:16" x14ac:dyDescent="0.15">
      <c r="A44" s="13">
        <v>42</v>
      </c>
      <c r="B44" s="11">
        <f t="shared" si="0"/>
        <v>469.52529147874998</v>
      </c>
      <c r="C44" s="12">
        <f t="shared" si="1"/>
        <v>5.3843726954266007</v>
      </c>
      <c r="D44" s="12">
        <f t="shared" si="2"/>
        <v>0.73360989964984036</v>
      </c>
      <c r="J44">
        <v>112.76348</v>
      </c>
      <c r="K44">
        <v>0.43921080000000001</v>
      </c>
      <c r="P44" s="20"/>
    </row>
    <row r="45" spans="1:16" x14ac:dyDescent="0.15">
      <c r="A45" s="13">
        <v>43</v>
      </c>
      <c r="B45" s="11">
        <f t="shared" si="0"/>
        <v>515.98533326125005</v>
      </c>
      <c r="C45" s="12">
        <f t="shared" si="1"/>
        <v>4.723879470401898</v>
      </c>
      <c r="D45" s="12">
        <f t="shared" si="2"/>
        <v>0.66049322502470265</v>
      </c>
      <c r="J45">
        <v>101.71711999999999</v>
      </c>
      <c r="K45">
        <v>0.48544331000000002</v>
      </c>
      <c r="P45" s="20"/>
    </row>
    <row r="46" spans="1:16" x14ac:dyDescent="0.15">
      <c r="A46" s="13">
        <v>44</v>
      </c>
      <c r="B46" s="11">
        <f t="shared" si="0"/>
        <v>561.62452268874995</v>
      </c>
      <c r="C46" s="12">
        <f t="shared" si="1"/>
        <v>4.1305932359567175</v>
      </c>
      <c r="D46" s="12">
        <f t="shared" si="2"/>
        <v>0.59328623444518058</v>
      </c>
      <c r="J46">
        <v>90.570509999999999</v>
      </c>
      <c r="K46">
        <v>0.53113482000000001</v>
      </c>
      <c r="P46" s="20"/>
    </row>
    <row r="47" spans="1:16" x14ac:dyDescent="0.15">
      <c r="A47" s="13">
        <v>45</v>
      </c>
      <c r="B47" s="11">
        <f t="shared" si="0"/>
        <v>605.92950528874997</v>
      </c>
      <c r="C47" s="12">
        <f t="shared" si="1"/>
        <v>3.599082298784507</v>
      </c>
      <c r="D47" s="12">
        <f t="shared" si="2"/>
        <v>0.53151093717221043</v>
      </c>
      <c r="J47">
        <v>79.56908</v>
      </c>
      <c r="K47">
        <v>0.57574665000000003</v>
      </c>
      <c r="P47" s="20"/>
    </row>
    <row r="48" spans="1:16" x14ac:dyDescent="0.15">
      <c r="A48" s="13">
        <v>46</v>
      </c>
      <c r="B48" s="11">
        <f t="shared" si="0"/>
        <v>648.45349527250005</v>
      </c>
      <c r="C48" s="12">
        <f t="shared" si="1"/>
        <v>3.1242958288173996</v>
      </c>
      <c r="D48" s="12">
        <f t="shared" si="2"/>
        <v>0.47478646996710738</v>
      </c>
      <c r="J48">
        <v>68.931170000000009</v>
      </c>
      <c r="K48">
        <v>0.61879961999999999</v>
      </c>
      <c r="P48" s="20"/>
    </row>
    <row r="49" spans="1:16" x14ac:dyDescent="0.15">
      <c r="A49" s="13">
        <v>47</v>
      </c>
      <c r="B49" s="11">
        <f t="shared" si="0"/>
        <v>688.82696773500004</v>
      </c>
      <c r="C49" s="12">
        <f t="shared" si="1"/>
        <v>2.7014971297815893</v>
      </c>
      <c r="D49" s="12">
        <f t="shared" si="2"/>
        <v>0.42279869903581035</v>
      </c>
      <c r="J49">
        <v>58.842060000000004</v>
      </c>
      <c r="K49">
        <v>0.65988703999999998</v>
      </c>
      <c r="P49" s="20"/>
    </row>
    <row r="50" spans="1:16" x14ac:dyDescent="0.15">
      <c r="A50" s="13">
        <v>48</v>
      </c>
      <c r="B50" s="11">
        <f t="shared" si="0"/>
        <v>726.76344364375007</v>
      </c>
      <c r="C50" s="12">
        <f t="shared" si="1"/>
        <v>2.3262205955429742</v>
      </c>
      <c r="D50" s="12">
        <f t="shared" si="2"/>
        <v>0.37527653423861507</v>
      </c>
      <c r="J50">
        <v>49.450290000000003</v>
      </c>
      <c r="K50">
        <v>0.69868291999999999</v>
      </c>
      <c r="P50" s="20"/>
    </row>
    <row r="51" spans="1:16" x14ac:dyDescent="0.15">
      <c r="A51" s="13">
        <v>49</v>
      </c>
      <c r="B51" s="11">
        <f t="shared" si="0"/>
        <v>762.06051845375009</v>
      </c>
      <c r="C51" s="12">
        <f t="shared" si="1"/>
        <v>1.9942460470270584</v>
      </c>
      <c r="D51" s="12">
        <f t="shared" si="2"/>
        <v>0.33197454851591579</v>
      </c>
      <c r="J51">
        <v>40.866140000000001</v>
      </c>
      <c r="K51">
        <v>0.73494523</v>
      </c>
      <c r="P51" s="20"/>
    </row>
    <row r="52" spans="1:16" x14ac:dyDescent="0.15">
      <c r="A52" s="13">
        <v>50</v>
      </c>
      <c r="B52" s="11">
        <f t="shared" si="0"/>
        <v>794.59673528250005</v>
      </c>
      <c r="C52" s="12">
        <f t="shared" si="1"/>
        <v>1.7015847153654169</v>
      </c>
      <c r="D52" s="12">
        <f t="shared" si="2"/>
        <v>0.29266133166164154</v>
      </c>
      <c r="J52">
        <v>33.162170000000003</v>
      </c>
      <c r="K52">
        <v>0.76851468000000001</v>
      </c>
      <c r="P52" s="20"/>
    </row>
    <row r="53" spans="1:16" x14ac:dyDescent="0.15">
      <c r="A53" s="13">
        <v>51</v>
      </c>
      <c r="B53" s="11">
        <f t="shared" si="0"/>
        <v>824.32513949250006</v>
      </c>
      <c r="C53" s="12">
        <f t="shared" si="1"/>
        <v>1.4444725866556105</v>
      </c>
      <c r="D53" s="12">
        <f t="shared" si="2"/>
        <v>0.25711212870980638</v>
      </c>
      <c r="J53">
        <v>26.375529999999998</v>
      </c>
      <c r="K53">
        <v>0.79930973999999999</v>
      </c>
      <c r="P53" s="20"/>
    </row>
    <row r="54" spans="1:16" x14ac:dyDescent="0.15">
      <c r="A54" s="13">
        <v>52</v>
      </c>
      <c r="B54" s="11">
        <f t="shared" si="0"/>
        <v>851.26445245374998</v>
      </c>
      <c r="C54" s="12">
        <f t="shared" si="1"/>
        <v>1.2193680118870782</v>
      </c>
      <c r="D54" s="12">
        <f t="shared" si="2"/>
        <v>0.2251045747685323</v>
      </c>
      <c r="J54">
        <v>20.511500000000002</v>
      </c>
      <c r="K54">
        <v>0.82731884</v>
      </c>
      <c r="P54" s="20"/>
    </row>
    <row r="55" spans="1:16" x14ac:dyDescent="0.15">
      <c r="A55" s="13">
        <v>53</v>
      </c>
      <c r="B55" s="11">
        <f t="shared" si="0"/>
        <v>875.48884338875007</v>
      </c>
      <c r="C55" s="12">
        <f t="shared" si="1"/>
        <v>1.0229509989634153</v>
      </c>
      <c r="D55" s="12">
        <f t="shared" si="2"/>
        <v>0.19641701292366287</v>
      </c>
      <c r="J55">
        <v>15.547890000000001</v>
      </c>
      <c r="K55">
        <v>0.85259066999999999</v>
      </c>
      <c r="P55" s="20"/>
    </row>
    <row r="56" spans="1:16" x14ac:dyDescent="0.15">
      <c r="A56" s="13">
        <v>54</v>
      </c>
      <c r="B56" s="11">
        <f t="shared" si="0"/>
        <v>897.11720200875004</v>
      </c>
      <c r="C56" s="12">
        <f t="shared" si="1"/>
        <v>0.85212226398205404</v>
      </c>
      <c r="D56" s="12">
        <f t="shared" si="2"/>
        <v>0.17082873498136131</v>
      </c>
      <c r="J56">
        <v>11.43988</v>
      </c>
      <c r="K56">
        <v>0.87522359999999999</v>
      </c>
      <c r="P56" s="20"/>
    </row>
    <row r="57" spans="1:16" x14ac:dyDescent="0.15">
      <c r="A57" s="13">
        <v>55</v>
      </c>
      <c r="B57" s="11">
        <f t="shared" si="0"/>
        <v>916.30260763374986</v>
      </c>
      <c r="C57" s="12">
        <f t="shared" si="1"/>
        <v>0.70400118398123124</v>
      </c>
      <c r="D57" s="12">
        <f t="shared" si="2"/>
        <v>0.1481210800008228</v>
      </c>
      <c r="J57">
        <v>8.1248900000000006</v>
      </c>
      <c r="K57">
        <v>0.89535498999999996</v>
      </c>
      <c r="P57" s="20"/>
    </row>
    <row r="58" spans="1:16" x14ac:dyDescent="0.15">
      <c r="A58" s="13">
        <v>56</v>
      </c>
      <c r="B58" s="11">
        <f t="shared" si="0"/>
        <v>933.22250970375001</v>
      </c>
      <c r="C58" s="12">
        <f t="shared" si="1"/>
        <v>0.57592223266523468</v>
      </c>
      <c r="D58" s="12">
        <f t="shared" si="2"/>
        <v>0.12807895131599656</v>
      </c>
      <c r="J58">
        <v>5.5272000000000006</v>
      </c>
      <c r="K58">
        <v>0.91315100000000005</v>
      </c>
      <c r="P58" s="20"/>
    </row>
    <row r="59" spans="1:16" x14ac:dyDescent="0.15">
      <c r="A59" s="13">
        <v>57</v>
      </c>
      <c r="B59" s="11">
        <f t="shared" si="0"/>
        <v>948.06998235125002</v>
      </c>
      <c r="C59" s="12">
        <f t="shared" si="1"/>
        <v>0.46542961452689191</v>
      </c>
      <c r="D59" s="12">
        <f t="shared" si="2"/>
        <v>0.11049261813834277</v>
      </c>
      <c r="J59">
        <v>3.56223</v>
      </c>
      <c r="K59">
        <v>0.92879730999999999</v>
      </c>
      <c r="P59" s="20"/>
    </row>
    <row r="60" spans="1:16" x14ac:dyDescent="0.15">
      <c r="A60" s="13">
        <v>58</v>
      </c>
      <c r="B60" s="11">
        <f t="shared" si="0"/>
        <v>961.04625995125014</v>
      </c>
      <c r="C60" s="12">
        <f t="shared" si="1"/>
        <v>0.37027004273347691</v>
      </c>
      <c r="D60" s="12">
        <f t="shared" si="2"/>
        <v>9.5159571793414999E-2</v>
      </c>
      <c r="J60">
        <v>2.1401499999999998</v>
      </c>
      <c r="K60">
        <v>0.94249106000000005</v>
      </c>
      <c r="P60" s="20"/>
    </row>
    <row r="61" spans="1:16" x14ac:dyDescent="0.15">
      <c r="A61" s="13">
        <v>59</v>
      </c>
      <c r="B61" s="11">
        <f t="shared" si="0"/>
        <v>972.35457917999986</v>
      </c>
      <c r="C61" s="12">
        <f t="shared" si="1"/>
        <v>0.28838413921695427</v>
      </c>
      <c r="D61" s="12">
        <f t="shared" si="2"/>
        <v>8.188590351652264E-2</v>
      </c>
      <c r="J61">
        <v>1.16899</v>
      </c>
      <c r="K61">
        <v>0.95443411</v>
      </c>
      <c r="P61" s="20"/>
    </row>
    <row r="62" spans="1:16" x14ac:dyDescent="0.15">
      <c r="A62" s="13">
        <v>60</v>
      </c>
      <c r="B62" s="11">
        <f t="shared" si="0"/>
        <v>982.1953019012501</v>
      </c>
      <c r="C62" s="12">
        <f t="shared" si="1"/>
        <v>0.21789666608600133</v>
      </c>
      <c r="D62" s="12">
        <f t="shared" si="2"/>
        <v>7.0487473130952938E-2</v>
      </c>
      <c r="J62">
        <v>0.55712000000000006</v>
      </c>
      <c r="K62">
        <v>0.96482756999999997</v>
      </c>
      <c r="P62" s="20"/>
    </row>
    <row r="63" spans="1:16" x14ac:dyDescent="0.15">
      <c r="A63" s="13">
        <v>61</v>
      </c>
      <c r="B63" s="11">
        <f t="shared" ref="B63:B66" si="3">0.5*(J63+J64+(K63+K64)*100*$H$1)/100</f>
        <v>990.76222337125</v>
      </c>
      <c r="C63" s="12">
        <f t="shared" ref="C63:C66" si="4">7*LN($H$1/B63)</f>
        <v>0.15710587214643248</v>
      </c>
      <c r="D63" s="12">
        <f t="shared" ref="D63:D66" si="5">C62-C63</f>
        <v>6.0790793939568849E-2</v>
      </c>
      <c r="J63">
        <v>0.21515999999999999</v>
      </c>
      <c r="K63">
        <v>0.97386760000000006</v>
      </c>
      <c r="P63" s="20"/>
    </row>
    <row r="64" spans="1:16" x14ac:dyDescent="0.15">
      <c r="A64" s="13">
        <v>62</v>
      </c>
      <c r="B64" s="11">
        <f t="shared" si="3"/>
        <v>998.23845469624996</v>
      </c>
      <c r="C64" s="12">
        <f t="shared" si="4"/>
        <v>0.10448259622793779</v>
      </c>
      <c r="D64" s="12">
        <f t="shared" si="5"/>
        <v>5.2623275918494694E-2</v>
      </c>
      <c r="J64">
        <v>5.7409999999999996E-2</v>
      </c>
      <c r="K64">
        <v>0.98174229000000002</v>
      </c>
    </row>
    <row r="65" spans="1:11" x14ac:dyDescent="0.15">
      <c r="A65" s="13">
        <v>63</v>
      </c>
      <c r="B65" s="11">
        <f t="shared" si="3"/>
        <v>1004.7882716087501</v>
      </c>
      <c r="C65" s="12">
        <f t="shared" si="4"/>
        <v>5.8702995585565632E-2</v>
      </c>
      <c r="D65" s="12">
        <f t="shared" si="5"/>
        <v>4.5779600642372159E-2</v>
      </c>
      <c r="J65">
        <v>5.7499999999999999E-3</v>
      </c>
      <c r="K65">
        <v>0.98862660000000002</v>
      </c>
    </row>
    <row r="66" spans="1:11" x14ac:dyDescent="0.15">
      <c r="A66" s="19">
        <v>64</v>
      </c>
      <c r="B66" s="11">
        <f t="shared" si="3"/>
        <v>1010.55029163375</v>
      </c>
      <c r="C66" s="12">
        <f t="shared" si="4"/>
        <v>1.8675725911824627E-2</v>
      </c>
      <c r="D66" s="12">
        <f t="shared" si="5"/>
        <v>4.0027269673741005E-2</v>
      </c>
      <c r="J66">
        <v>0</v>
      </c>
      <c r="K66">
        <v>0.99467119000000004</v>
      </c>
    </row>
    <row r="67" spans="1:11" x14ac:dyDescent="0.15">
      <c r="J67">
        <v>0</v>
      </c>
      <c r="K67">
        <v>1</v>
      </c>
    </row>
  </sheetData>
  <mergeCells count="1">
    <mergeCell ref="M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BY66"/>
  <sheetViews>
    <sheetView workbookViewId="0">
      <selection activeCell="M2" sqref="M2"/>
    </sheetView>
  </sheetViews>
  <sheetFormatPr baseColWidth="10" defaultColWidth="8.83203125" defaultRowHeight="13" x14ac:dyDescent="0.15"/>
  <cols>
    <col min="1" max="1" width="8" style="16" customWidth="1"/>
    <col min="2" max="2" width="10.33203125" style="11" customWidth="1"/>
    <col min="3" max="4" width="10.33203125" style="1" customWidth="1"/>
    <col min="6" max="6" width="8.83203125" style="1" customWidth="1"/>
    <col min="10" max="11" width="12.5" customWidth="1"/>
  </cols>
  <sheetData>
    <row r="1" spans="1:77" s="4" customFormat="1" x14ac:dyDescent="0.15">
      <c r="A1" s="2" t="s">
        <v>46</v>
      </c>
      <c r="B1" s="3" t="s">
        <v>45</v>
      </c>
      <c r="C1" s="4" t="s">
        <v>44</v>
      </c>
      <c r="D1" s="4" t="s">
        <v>43</v>
      </c>
      <c r="E1" s="5" t="s">
        <v>4</v>
      </c>
      <c r="F1" s="5"/>
      <c r="G1" s="5"/>
      <c r="H1" s="6">
        <v>1013.25</v>
      </c>
      <c r="I1" s="1" t="s">
        <v>5</v>
      </c>
      <c r="J1" s="4" t="s">
        <v>6</v>
      </c>
      <c r="K1" s="4" t="s">
        <v>7</v>
      </c>
      <c r="M1" s="41" t="s">
        <v>51</v>
      </c>
      <c r="N1" s="41"/>
      <c r="O1" s="41"/>
      <c r="P1" s="41"/>
      <c r="Q1" s="41"/>
      <c r="R1" s="41"/>
      <c r="S1" s="41"/>
    </row>
    <row r="2" spans="1:77" s="9" customFormat="1" x14ac:dyDescent="0.15">
      <c r="A2" s="7" t="s">
        <v>8</v>
      </c>
      <c r="B2" s="8" t="s">
        <v>9</v>
      </c>
      <c r="C2" s="9" t="s">
        <v>10</v>
      </c>
      <c r="D2" s="9" t="s">
        <v>10</v>
      </c>
      <c r="E2" s="76" t="s">
        <v>11</v>
      </c>
      <c r="M2" s="77" t="s">
        <v>59</v>
      </c>
      <c r="N2" s="77"/>
      <c r="O2" s="77"/>
      <c r="P2" s="78"/>
      <c r="Q2" s="77"/>
      <c r="R2" s="78"/>
    </row>
    <row r="3" spans="1:77" x14ac:dyDescent="0.15">
      <c r="A3" s="10">
        <v>1</v>
      </c>
      <c r="B3" s="11">
        <f t="shared" ref="B3:B66" si="0">0.5*(J3+J4+(K3+K4)*100*$H$1)/100</f>
        <v>2.8344900000000002</v>
      </c>
      <c r="C3" s="12">
        <f t="shared" ref="C3:C66" si="1">7*LN($H$1/B3)</f>
        <v>41.153393670840465</v>
      </c>
      <c r="D3" s="12"/>
      <c r="J3">
        <v>0</v>
      </c>
      <c r="K3"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</row>
    <row r="4" spans="1:77" x14ac:dyDescent="0.15">
      <c r="A4" s="13">
        <v>2</v>
      </c>
      <c r="B4" s="11">
        <f t="shared" si="0"/>
        <v>9.2871550000000003</v>
      </c>
      <c r="C4" s="12">
        <f t="shared" si="1"/>
        <v>32.846002019999375</v>
      </c>
      <c r="D4" s="12">
        <f>C3-C4</f>
        <v>8.3073916508410903</v>
      </c>
      <c r="H4" s="17"/>
      <c r="J4">
        <v>566.89800000000002</v>
      </c>
      <c r="K4">
        <v>0</v>
      </c>
      <c r="P4" s="20"/>
      <c r="R4" s="20"/>
    </row>
    <row r="5" spans="1:77" x14ac:dyDescent="0.15">
      <c r="A5" s="13">
        <v>3</v>
      </c>
      <c r="B5" s="11">
        <f t="shared" si="0"/>
        <v>17.507559999999998</v>
      </c>
      <c r="C5" s="12">
        <f t="shared" si="1"/>
        <v>28.407998345048593</v>
      </c>
      <c r="D5" s="12">
        <f t="shared" ref="D5:D66" si="2">C4-C5</f>
        <v>4.4380036749507816</v>
      </c>
      <c r="H5" s="17"/>
      <c r="J5">
        <v>1290.5329999999999</v>
      </c>
      <c r="K5">
        <v>0</v>
      </c>
      <c r="M5" s="17"/>
      <c r="N5" s="17"/>
      <c r="O5" s="17"/>
      <c r="P5" s="74"/>
      <c r="Q5" s="17"/>
      <c r="R5" s="74"/>
      <c r="S5" s="17"/>
    </row>
    <row r="6" spans="1:77" x14ac:dyDescent="0.15">
      <c r="A6" s="13">
        <v>4</v>
      </c>
      <c r="B6" s="11">
        <f t="shared" si="0"/>
        <v>27.937474999999999</v>
      </c>
      <c r="C6" s="12">
        <f t="shared" si="1"/>
        <v>25.136645015927318</v>
      </c>
      <c r="D6" s="12">
        <f t="shared" si="2"/>
        <v>3.2713533291212755</v>
      </c>
      <c r="J6">
        <v>2210.9789999999998</v>
      </c>
      <c r="K6">
        <v>0</v>
      </c>
      <c r="P6" s="20"/>
      <c r="R6" s="20"/>
    </row>
    <row r="7" spans="1:77" x14ac:dyDescent="0.15">
      <c r="A7" s="13">
        <v>5</v>
      </c>
      <c r="B7" s="11">
        <f t="shared" si="0"/>
        <v>41.102759999999996</v>
      </c>
      <c r="C7" s="12">
        <f t="shared" si="1"/>
        <v>22.433900950833667</v>
      </c>
      <c r="D7" s="12">
        <f t="shared" si="2"/>
        <v>2.7027440650936505</v>
      </c>
      <c r="J7">
        <v>3376.5160000000001</v>
      </c>
      <c r="K7">
        <v>0</v>
      </c>
      <c r="P7" s="20"/>
    </row>
    <row r="8" spans="1:77" x14ac:dyDescent="0.15">
      <c r="A8" s="13">
        <v>6</v>
      </c>
      <c r="B8" s="11">
        <f t="shared" si="0"/>
        <v>57.613219999999998</v>
      </c>
      <c r="C8" s="12">
        <f t="shared" si="1"/>
        <v>20.070163471763767</v>
      </c>
      <c r="D8" s="12">
        <f t="shared" si="2"/>
        <v>2.3637374790699006</v>
      </c>
      <c r="J8">
        <v>4844.0360000000001</v>
      </c>
      <c r="K8">
        <v>0</v>
      </c>
      <c r="P8" s="20"/>
    </row>
    <row r="9" spans="1:77" x14ac:dyDescent="0.15">
      <c r="A9" s="14">
        <v>7</v>
      </c>
      <c r="B9" s="11">
        <f t="shared" si="0"/>
        <v>78.153885875</v>
      </c>
      <c r="C9" s="12">
        <f t="shared" si="1"/>
        <v>17.935669406119825</v>
      </c>
      <c r="D9" s="12">
        <f t="shared" si="2"/>
        <v>2.134494065643942</v>
      </c>
      <c r="J9">
        <v>6678.6080000000002</v>
      </c>
      <c r="K9">
        <v>0</v>
      </c>
      <c r="P9" s="20"/>
    </row>
    <row r="10" spans="1:77" x14ac:dyDescent="0.15">
      <c r="A10" s="56">
        <v>8</v>
      </c>
      <c r="B10" s="70">
        <f t="shared" si="0"/>
        <v>103.471672</v>
      </c>
      <c r="C10" s="71">
        <f t="shared" si="1"/>
        <v>15.971342735242292</v>
      </c>
      <c r="D10" s="71">
        <f t="shared" si="2"/>
        <v>1.9643266708775329</v>
      </c>
      <c r="E10" s="72"/>
      <c r="F10" s="73"/>
      <c r="G10" s="72"/>
      <c r="H10" s="72"/>
      <c r="I10" s="72"/>
      <c r="J10" s="72">
        <v>8913.7669999999998</v>
      </c>
      <c r="K10" s="72">
        <v>3.79E-4</v>
      </c>
      <c r="L10" s="59" t="s">
        <v>12</v>
      </c>
      <c r="M10" s="59"/>
      <c r="N10" s="59"/>
      <c r="P10" s="20"/>
    </row>
    <row r="11" spans="1:77" x14ac:dyDescent="0.15">
      <c r="A11" s="13">
        <v>9</v>
      </c>
      <c r="B11" s="11">
        <f t="shared" si="0"/>
        <v>134.32587087499999</v>
      </c>
      <c r="C11" s="12">
        <f t="shared" si="1"/>
        <v>14.144546819003374</v>
      </c>
      <c r="D11" s="12">
        <f t="shared" si="2"/>
        <v>1.8267959162389182</v>
      </c>
      <c r="J11">
        <v>11343.653999999999</v>
      </c>
      <c r="K11">
        <v>3.9329999999999999E-3</v>
      </c>
      <c r="P11" s="20"/>
    </row>
    <row r="12" spans="1:77" x14ac:dyDescent="0.15">
      <c r="A12" s="13">
        <v>10</v>
      </c>
      <c r="B12" s="11">
        <f t="shared" si="0"/>
        <v>171.3894085</v>
      </c>
      <c r="C12" s="12">
        <f t="shared" si="1"/>
        <v>12.438860387121542</v>
      </c>
      <c r="D12" s="12">
        <f t="shared" si="2"/>
        <v>1.7056864318818317</v>
      </c>
      <c r="J12">
        <v>13671.427</v>
      </c>
      <c r="K12">
        <v>1.4326E-2</v>
      </c>
      <c r="P12" s="20"/>
    </row>
    <row r="13" spans="1:77" x14ac:dyDescent="0.15">
      <c r="A13" s="13">
        <v>11</v>
      </c>
      <c r="B13" s="11">
        <f t="shared" si="0"/>
        <v>215.12748562499996</v>
      </c>
      <c r="C13" s="12">
        <f t="shared" si="1"/>
        <v>10.847812197002108</v>
      </c>
      <c r="D13" s="12">
        <f t="shared" si="2"/>
        <v>1.5910481901194338</v>
      </c>
      <c r="J13">
        <v>15613.564</v>
      </c>
      <c r="K13">
        <v>3.4950000000000002E-2</v>
      </c>
      <c r="P13" s="20"/>
    </row>
    <row r="14" spans="1:77" x14ac:dyDescent="0.15">
      <c r="A14" s="13">
        <v>12</v>
      </c>
      <c r="B14" s="11">
        <f t="shared" si="0"/>
        <v>265.66330612500002</v>
      </c>
      <c r="C14" s="12">
        <f t="shared" si="1"/>
        <v>9.3708196745314751</v>
      </c>
      <c r="D14" s="12">
        <f t="shared" si="2"/>
        <v>1.4769925224706331</v>
      </c>
      <c r="J14">
        <v>16912.129999999997</v>
      </c>
      <c r="K14">
        <v>6.8675E-2</v>
      </c>
      <c r="P14" s="20"/>
    </row>
    <row r="15" spans="1:77" x14ac:dyDescent="0.15">
      <c r="A15" s="13">
        <v>13</v>
      </c>
      <c r="B15" s="11">
        <f t="shared" si="0"/>
        <v>322.640573125</v>
      </c>
      <c r="C15" s="12">
        <f t="shared" si="1"/>
        <v>8.0106553700896335</v>
      </c>
      <c r="D15" s="12">
        <f t="shared" si="2"/>
        <v>1.3601643044418417</v>
      </c>
      <c r="J15">
        <v>17364.657999999999</v>
      </c>
      <c r="K15">
        <v>0.11741799999999999</v>
      </c>
      <c r="P15" s="20"/>
    </row>
    <row r="16" spans="1:77" x14ac:dyDescent="0.15">
      <c r="A16" s="13">
        <v>14</v>
      </c>
      <c r="B16" s="11">
        <f t="shared" si="0"/>
        <v>385.13357537500002</v>
      </c>
      <c r="C16" s="12">
        <f t="shared" si="1"/>
        <v>6.7712962965728885</v>
      </c>
      <c r="D16" s="12">
        <f t="shared" si="2"/>
        <v>1.239359073516745</v>
      </c>
      <c r="J16">
        <v>16959.993999999999</v>
      </c>
      <c r="K16">
        <v>0.18066699999999999</v>
      </c>
      <c r="P16" s="20"/>
    </row>
    <row r="17" spans="1:16" x14ac:dyDescent="0.15">
      <c r="A17" s="13">
        <v>15</v>
      </c>
      <c r="B17" s="11">
        <f t="shared" si="0"/>
        <v>451.65180262499996</v>
      </c>
      <c r="C17" s="12">
        <f t="shared" si="1"/>
        <v>5.6560471150511509</v>
      </c>
      <c r="D17" s="12">
        <f t="shared" si="2"/>
        <v>1.1152491815217376</v>
      </c>
      <c r="J17">
        <v>15812.925999999999</v>
      </c>
      <c r="K17">
        <v>0.25608399999999998</v>
      </c>
      <c r="P17" s="20"/>
    </row>
    <row r="18" spans="1:16" x14ac:dyDescent="0.15">
      <c r="A18" s="13">
        <v>16</v>
      </c>
      <c r="B18" s="11">
        <f t="shared" si="0"/>
        <v>520.24667299999999</v>
      </c>
      <c r="C18" s="12">
        <f t="shared" si="1"/>
        <v>4.666306366802675</v>
      </c>
      <c r="D18" s="12">
        <f t="shared" si="2"/>
        <v>0.98974074824847591</v>
      </c>
      <c r="J18">
        <v>14089.535</v>
      </c>
      <c r="K18">
        <v>0.34029300000000001</v>
      </c>
      <c r="P18" s="20"/>
    </row>
    <row r="19" spans="1:16" x14ac:dyDescent="0.15">
      <c r="A19" s="13">
        <v>17</v>
      </c>
      <c r="B19" s="11">
        <f t="shared" si="0"/>
        <v>588.72036949999995</v>
      </c>
      <c r="C19" s="12">
        <f t="shared" si="1"/>
        <v>3.8007686448020856</v>
      </c>
      <c r="D19" s="12">
        <f t="shared" si="2"/>
        <v>0.86553772200058932</v>
      </c>
      <c r="J19">
        <v>11991.428</v>
      </c>
      <c r="K19">
        <v>0.42919499999999999</v>
      </c>
      <c r="P19" s="20"/>
    </row>
    <row r="20" spans="1:16" x14ac:dyDescent="0.15">
      <c r="A20" s="13">
        <v>18</v>
      </c>
      <c r="B20" s="11">
        <f t="shared" si="0"/>
        <v>654.89433699999995</v>
      </c>
      <c r="C20" s="12">
        <f t="shared" si="1"/>
        <v>3.0551105231044628</v>
      </c>
      <c r="D20" s="12">
        <f t="shared" si="2"/>
        <v>0.7456581216976228</v>
      </c>
      <c r="J20">
        <v>9731.8070000000007</v>
      </c>
      <c r="K20">
        <v>0.51845699999999995</v>
      </c>
      <c r="P20" s="20"/>
    </row>
    <row r="21" spans="1:16" x14ac:dyDescent="0.15">
      <c r="A21" s="13">
        <v>19</v>
      </c>
      <c r="B21" s="11">
        <f t="shared" si="0"/>
        <v>716.87444325000001</v>
      </c>
      <c r="C21" s="12">
        <f t="shared" si="1"/>
        <v>2.4221228798184846</v>
      </c>
      <c r="D21" s="12">
        <f t="shared" si="2"/>
        <v>0.63298764328597823</v>
      </c>
      <c r="J21">
        <v>7508.5319999999992</v>
      </c>
      <c r="K21">
        <v>0.60405500000000001</v>
      </c>
      <c r="P21" s="20"/>
    </row>
    <row r="22" spans="1:16" x14ac:dyDescent="0.15">
      <c r="A22" s="13">
        <v>20</v>
      </c>
      <c r="B22" s="11">
        <f t="shared" si="0"/>
        <v>773.24592774999996</v>
      </c>
      <c r="C22" s="12">
        <f t="shared" si="1"/>
        <v>1.8922478425558731</v>
      </c>
      <c r="D22" s="12">
        <f t="shared" si="2"/>
        <v>0.52987503726261154</v>
      </c>
      <c r="J22">
        <v>5481.1439999999993</v>
      </c>
      <c r="K22">
        <v>0.68274699999999999</v>
      </c>
      <c r="P22" s="20"/>
    </row>
    <row r="23" spans="1:16" x14ac:dyDescent="0.15">
      <c r="A23" s="13">
        <v>21</v>
      </c>
      <c r="B23" s="11">
        <f t="shared" si="0"/>
        <v>823.16010949999998</v>
      </c>
      <c r="C23" s="12">
        <f t="shared" si="1"/>
        <v>1.454372780070855</v>
      </c>
      <c r="D23" s="12">
        <f t="shared" si="2"/>
        <v>0.43787506248501806</v>
      </c>
      <c r="J23">
        <v>3757.1420000000003</v>
      </c>
      <c r="K23">
        <v>0.75234699999999999</v>
      </c>
      <c r="P23" s="20"/>
    </row>
    <row r="24" spans="1:16" x14ac:dyDescent="0.15">
      <c r="A24" s="69">
        <v>22</v>
      </c>
      <c r="B24" s="66">
        <f t="shared" si="0"/>
        <v>866.31569000000002</v>
      </c>
      <c r="C24" s="67">
        <f t="shared" si="1"/>
        <v>1.0966821968733356</v>
      </c>
      <c r="D24" s="67">
        <f t="shared" si="2"/>
        <v>0.35769058319751945</v>
      </c>
      <c r="E24" s="6"/>
      <c r="F24" s="68"/>
      <c r="G24" s="6"/>
      <c r="H24" s="6"/>
      <c r="I24" s="6"/>
      <c r="J24" s="6">
        <v>2389.2049999999999</v>
      </c>
      <c r="K24" s="6">
        <v>0.81178499999999998</v>
      </c>
      <c r="P24" s="20"/>
    </row>
    <row r="25" spans="1:16" x14ac:dyDescent="0.15">
      <c r="A25" s="10">
        <v>23</v>
      </c>
      <c r="B25" s="11">
        <f t="shared" si="0"/>
        <v>902.86320350000005</v>
      </c>
      <c r="C25" s="12">
        <f t="shared" si="1"/>
        <v>0.80743050295611707</v>
      </c>
      <c r="D25" s="12">
        <f t="shared" si="2"/>
        <v>0.2892516939172185</v>
      </c>
      <c r="J25">
        <v>1381.5260000000001</v>
      </c>
      <c r="K25" s="20">
        <v>0.86097500000000005</v>
      </c>
      <c r="P25" s="20"/>
    </row>
    <row r="26" spans="1:16" x14ac:dyDescent="0.15">
      <c r="A26" s="10">
        <v>24</v>
      </c>
      <c r="B26" s="11">
        <f t="shared" si="0"/>
        <v>933.27484287499988</v>
      </c>
      <c r="C26" s="12">
        <f t="shared" si="1"/>
        <v>0.57552969827632849</v>
      </c>
      <c r="D26" s="12">
        <f t="shared" si="2"/>
        <v>0.23190080467978857</v>
      </c>
      <c r="E26" s="17"/>
      <c r="I26" s="17"/>
      <c r="J26">
        <v>701.45299999999997</v>
      </c>
      <c r="K26">
        <v>0.90058099999999996</v>
      </c>
      <c r="P26" s="20"/>
    </row>
    <row r="27" spans="1:16" x14ac:dyDescent="0.15">
      <c r="A27" s="13">
        <v>25</v>
      </c>
      <c r="B27" s="11">
        <f t="shared" si="0"/>
        <v>958.21166574999995</v>
      </c>
      <c r="C27" s="12">
        <f t="shared" si="1"/>
        <v>0.39094696538184359</v>
      </c>
      <c r="D27" s="12">
        <f t="shared" si="2"/>
        <v>0.1845827328944849</v>
      </c>
      <c r="I27" s="17"/>
      <c r="J27">
        <v>292.577</v>
      </c>
      <c r="K27">
        <v>0.93174999999999997</v>
      </c>
      <c r="P27" s="20"/>
    </row>
    <row r="28" spans="1:16" x14ac:dyDescent="0.15">
      <c r="A28" s="13">
        <v>26</v>
      </c>
      <c r="B28" s="11">
        <f t="shared" si="0"/>
        <v>978.41552525000009</v>
      </c>
      <c r="C28" s="12">
        <f t="shared" si="1"/>
        <v>0.24488669283804004</v>
      </c>
      <c r="D28" s="12">
        <f t="shared" si="2"/>
        <v>0.14606027254380355</v>
      </c>
      <c r="J28">
        <v>86.456999999999994</v>
      </c>
      <c r="K28">
        <v>0.95587200000000005</v>
      </c>
      <c r="P28" s="20"/>
    </row>
    <row r="29" spans="1:16" x14ac:dyDescent="0.15">
      <c r="A29" s="13">
        <v>27</v>
      </c>
      <c r="B29" s="11">
        <f t="shared" si="0"/>
        <v>994.62794300000007</v>
      </c>
      <c r="C29" s="12">
        <f t="shared" si="1"/>
        <v>0.12984667437690844</v>
      </c>
      <c r="D29" s="12">
        <f t="shared" si="2"/>
        <v>0.1150400184611316</v>
      </c>
      <c r="J29">
        <v>11.635</v>
      </c>
      <c r="K29">
        <v>0.97440199999999999</v>
      </c>
      <c r="P29" s="20"/>
    </row>
    <row r="30" spans="1:16" x14ac:dyDescent="0.15">
      <c r="A30" s="14">
        <v>28</v>
      </c>
      <c r="B30" s="11">
        <f t="shared" si="0"/>
        <v>1007.5383547500001</v>
      </c>
      <c r="C30" s="12">
        <f t="shared" si="1"/>
        <v>3.9570322269978295E-2</v>
      </c>
      <c r="D30" s="12">
        <f t="shared" si="2"/>
        <v>9.0276352106930149E-2</v>
      </c>
      <c r="J30">
        <v>9.0000000000000011E-3</v>
      </c>
      <c r="K30">
        <v>0.98872599999999999</v>
      </c>
      <c r="P30" s="20"/>
    </row>
    <row r="31" spans="1:16" x14ac:dyDescent="0.15">
      <c r="A31" s="65"/>
      <c r="C31" s="12"/>
      <c r="D31" s="12"/>
      <c r="J31">
        <v>0</v>
      </c>
      <c r="K31">
        <v>1</v>
      </c>
      <c r="P31" s="20"/>
    </row>
    <row r="32" spans="1:16" x14ac:dyDescent="0.15">
      <c r="A32" s="42"/>
      <c r="C32" s="12"/>
      <c r="D32" s="12"/>
      <c r="P32" s="20"/>
    </row>
    <row r="33" spans="1:16" x14ac:dyDescent="0.15">
      <c r="A33" s="42"/>
      <c r="C33" s="12"/>
      <c r="D33" s="12"/>
      <c r="P33" s="20"/>
    </row>
    <row r="34" spans="1:16" x14ac:dyDescent="0.15">
      <c r="A34" s="42"/>
      <c r="C34" s="12"/>
      <c r="D34" s="12"/>
      <c r="P34" s="20"/>
    </row>
    <row r="35" spans="1:16" x14ac:dyDescent="0.15">
      <c r="A35" s="42"/>
      <c r="C35" s="12"/>
      <c r="D35" s="12"/>
      <c r="P35" s="20"/>
    </row>
    <row r="36" spans="1:16" x14ac:dyDescent="0.15">
      <c r="A36" s="42"/>
      <c r="C36" s="12"/>
      <c r="D36" s="12"/>
      <c r="P36" s="20"/>
    </row>
    <row r="37" spans="1:16" x14ac:dyDescent="0.15">
      <c r="A37" s="42"/>
      <c r="C37" s="12"/>
      <c r="D37" s="12"/>
      <c r="P37" s="20"/>
    </row>
    <row r="38" spans="1:16" x14ac:dyDescent="0.15">
      <c r="A38" s="42"/>
      <c r="C38" s="12"/>
      <c r="D38" s="12"/>
      <c r="P38" s="20"/>
    </row>
    <row r="39" spans="1:16" x14ac:dyDescent="0.15">
      <c r="A39" s="42"/>
      <c r="C39" s="12"/>
      <c r="D39" s="12"/>
      <c r="P39" s="20"/>
    </row>
    <row r="40" spans="1:16" x14ac:dyDescent="0.15">
      <c r="A40" s="42"/>
      <c r="C40" s="12"/>
      <c r="D40" s="12"/>
      <c r="P40" s="20"/>
    </row>
    <row r="41" spans="1:16" x14ac:dyDescent="0.15">
      <c r="A41" s="42"/>
      <c r="C41" s="12"/>
      <c r="D41" s="12"/>
      <c r="P41" s="20"/>
    </row>
    <row r="42" spans="1:16" x14ac:dyDescent="0.15">
      <c r="A42" s="42"/>
      <c r="C42" s="12"/>
      <c r="D42" s="12"/>
      <c r="P42" s="20"/>
    </row>
    <row r="43" spans="1:16" x14ac:dyDescent="0.15">
      <c r="A43" s="42"/>
      <c r="C43" s="12"/>
      <c r="D43" s="12"/>
      <c r="P43" s="20"/>
    </row>
    <row r="44" spans="1:16" x14ac:dyDescent="0.15">
      <c r="A44" s="42"/>
      <c r="C44" s="12"/>
      <c r="D44" s="12"/>
      <c r="P44" s="20"/>
    </row>
    <row r="45" spans="1:16" x14ac:dyDescent="0.15">
      <c r="A45" s="42"/>
      <c r="C45" s="12"/>
      <c r="D45" s="12"/>
      <c r="P45" s="20"/>
    </row>
    <row r="46" spans="1:16" x14ac:dyDescent="0.15">
      <c r="A46" s="42"/>
      <c r="C46" s="12"/>
      <c r="D46" s="12"/>
      <c r="P46" s="20"/>
    </row>
    <row r="47" spans="1:16" x14ac:dyDescent="0.15">
      <c r="A47" s="42"/>
      <c r="C47" s="12"/>
      <c r="D47" s="12"/>
      <c r="P47" s="20"/>
    </row>
    <row r="48" spans="1:16" x14ac:dyDescent="0.15">
      <c r="A48" s="42"/>
      <c r="C48" s="12"/>
      <c r="D48" s="12"/>
      <c r="P48" s="20"/>
    </row>
    <row r="49" spans="1:16" x14ac:dyDescent="0.15">
      <c r="A49" s="42"/>
      <c r="C49" s="12"/>
      <c r="D49" s="12"/>
      <c r="P49" s="20"/>
    </row>
    <row r="50" spans="1:16" x14ac:dyDescent="0.15">
      <c r="A50" s="42"/>
      <c r="C50" s="12"/>
      <c r="D50" s="12"/>
      <c r="P50" s="20"/>
    </row>
    <row r="51" spans="1:16" x14ac:dyDescent="0.15">
      <c r="A51" s="42"/>
      <c r="C51" s="12"/>
      <c r="D51" s="12"/>
      <c r="P51" s="20"/>
    </row>
    <row r="52" spans="1:16" x14ac:dyDescent="0.15">
      <c r="A52" s="42"/>
      <c r="C52" s="12"/>
      <c r="D52" s="12"/>
      <c r="P52" s="20"/>
    </row>
    <row r="53" spans="1:16" x14ac:dyDescent="0.15">
      <c r="A53" s="42"/>
      <c r="C53" s="12"/>
      <c r="D53" s="12"/>
      <c r="P53" s="20"/>
    </row>
    <row r="54" spans="1:16" x14ac:dyDescent="0.15">
      <c r="A54" s="42"/>
      <c r="C54" s="12"/>
      <c r="D54" s="12"/>
      <c r="P54" s="20"/>
    </row>
    <row r="55" spans="1:16" x14ac:dyDescent="0.15">
      <c r="A55" s="42"/>
      <c r="C55" s="12"/>
      <c r="D55" s="12"/>
      <c r="P55" s="20"/>
    </row>
    <row r="56" spans="1:16" x14ac:dyDescent="0.15">
      <c r="A56" s="42"/>
      <c r="C56" s="12"/>
      <c r="D56" s="12"/>
      <c r="P56" s="20"/>
    </row>
    <row r="57" spans="1:16" x14ac:dyDescent="0.15">
      <c r="A57" s="42"/>
      <c r="C57" s="12"/>
      <c r="D57" s="12"/>
      <c r="P57" s="20"/>
    </row>
    <row r="58" spans="1:16" x14ac:dyDescent="0.15">
      <c r="A58" s="42"/>
      <c r="C58" s="12"/>
      <c r="D58" s="12"/>
      <c r="P58" s="20"/>
    </row>
    <row r="59" spans="1:16" x14ac:dyDescent="0.15">
      <c r="A59" s="42"/>
      <c r="C59" s="12"/>
      <c r="D59" s="12"/>
      <c r="P59" s="20"/>
    </row>
    <row r="60" spans="1:16" x14ac:dyDescent="0.15">
      <c r="A60" s="42"/>
      <c r="C60" s="12"/>
      <c r="D60" s="12"/>
      <c r="P60" s="20"/>
    </row>
    <row r="61" spans="1:16" x14ac:dyDescent="0.15">
      <c r="A61" s="42"/>
      <c r="C61" s="12"/>
      <c r="D61" s="12"/>
      <c r="P61" s="20"/>
    </row>
    <row r="62" spans="1:16" x14ac:dyDescent="0.15">
      <c r="A62" s="42"/>
      <c r="C62" s="12"/>
      <c r="D62" s="12"/>
      <c r="P62" s="20"/>
    </row>
    <row r="63" spans="1:16" x14ac:dyDescent="0.15">
      <c r="A63" s="42"/>
      <c r="C63" s="12"/>
      <c r="D63" s="12"/>
      <c r="P63" s="20"/>
    </row>
    <row r="64" spans="1:16" x14ac:dyDescent="0.15">
      <c r="A64" s="42"/>
      <c r="C64" s="12"/>
      <c r="D64" s="12"/>
    </row>
    <row r="65" spans="1:4" x14ac:dyDescent="0.15">
      <c r="A65" s="42"/>
      <c r="C65" s="12"/>
      <c r="D65" s="12"/>
    </row>
    <row r="66" spans="1:4" x14ac:dyDescent="0.15">
      <c r="A66" s="42"/>
      <c r="C66" s="12"/>
      <c r="D66" s="12"/>
    </row>
  </sheetData>
  <mergeCells count="1">
    <mergeCell ref="M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BX66"/>
  <sheetViews>
    <sheetView tabSelected="1" workbookViewId="0">
      <selection activeCell="L2" sqref="L2"/>
    </sheetView>
  </sheetViews>
  <sheetFormatPr baseColWidth="10" defaultColWidth="8.83203125" defaultRowHeight="13" x14ac:dyDescent="0.15"/>
  <cols>
    <col min="1" max="1" width="8" style="16" customWidth="1"/>
    <col min="2" max="2" width="10.33203125" style="11" customWidth="1"/>
    <col min="3" max="4" width="10.33203125" style="1" customWidth="1"/>
    <col min="6" max="6" width="8.83203125" style="1" customWidth="1"/>
    <col min="10" max="10" width="12.5" customWidth="1"/>
  </cols>
  <sheetData>
    <row r="1" spans="1:76" s="4" customFormat="1" x14ac:dyDescent="0.15">
      <c r="A1" s="2" t="s">
        <v>39</v>
      </c>
      <c r="B1" s="3" t="s">
        <v>41</v>
      </c>
      <c r="C1" s="4" t="s">
        <v>40</v>
      </c>
      <c r="D1" s="4" t="s">
        <v>42</v>
      </c>
      <c r="E1" s="5" t="s">
        <v>4</v>
      </c>
      <c r="F1" s="5"/>
      <c r="G1" s="5"/>
      <c r="H1" s="6">
        <v>1013.25</v>
      </c>
      <c r="I1" s="1" t="s">
        <v>5</v>
      </c>
      <c r="J1" s="4" t="s">
        <v>37</v>
      </c>
      <c r="L1" s="41" t="s">
        <v>51</v>
      </c>
      <c r="M1" s="41"/>
      <c r="N1" s="41"/>
      <c r="O1" s="41"/>
      <c r="P1" s="41"/>
      <c r="Q1" s="41"/>
      <c r="R1" s="41"/>
    </row>
    <row r="2" spans="1:76" s="9" customFormat="1" x14ac:dyDescent="0.15">
      <c r="A2" s="7" t="s">
        <v>8</v>
      </c>
      <c r="B2" s="8" t="s">
        <v>9</v>
      </c>
      <c r="C2" s="9" t="s">
        <v>10</v>
      </c>
      <c r="D2" s="9" t="s">
        <v>10</v>
      </c>
      <c r="E2" s="76" t="s">
        <v>11</v>
      </c>
      <c r="L2" s="77" t="s">
        <v>60</v>
      </c>
    </row>
    <row r="3" spans="1:76" x14ac:dyDescent="0.15">
      <c r="A3" s="10">
        <v>1</v>
      </c>
      <c r="B3" s="11">
        <f>0.5*((J3+J4)*$H$1)</f>
        <v>6.4797337499999994</v>
      </c>
      <c r="C3" s="12">
        <f t="shared" ref="C3:C66" si="0">7*LN($H$1/B3)</f>
        <v>35.365671907659319</v>
      </c>
      <c r="D3" s="12"/>
      <c r="J3">
        <v>2.7299999999999998E-3</v>
      </c>
      <c r="K3" s="59" t="s">
        <v>38</v>
      </c>
      <c r="L3" s="59"/>
      <c r="M3" s="59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</row>
    <row r="4" spans="1:76" x14ac:dyDescent="0.15">
      <c r="A4" s="13">
        <v>2</v>
      </c>
      <c r="B4" s="11">
        <f t="shared" ref="B4:B30" si="1">0.5*((J4+J5)*$H$1)</f>
        <v>14.38815</v>
      </c>
      <c r="C4" s="12">
        <f t="shared" si="0"/>
        <v>29.781593200624453</v>
      </c>
      <c r="D4" s="12">
        <f>C3-C4</f>
        <v>5.5840787070348661</v>
      </c>
      <c r="H4" s="17"/>
      <c r="J4">
        <v>1.0059999999999999E-2</v>
      </c>
      <c r="O4" s="20"/>
      <c r="Q4" s="20"/>
    </row>
    <row r="5" spans="1:76" x14ac:dyDescent="0.15">
      <c r="A5" s="13">
        <v>3</v>
      </c>
      <c r="B5" s="11">
        <f t="shared" si="1"/>
        <v>23.856971250000001</v>
      </c>
      <c r="C5" s="12">
        <f t="shared" si="0"/>
        <v>26.241892567006332</v>
      </c>
      <c r="D5" s="12">
        <f t="shared" ref="D5:D66" si="2">C4-C5</f>
        <v>3.5397006336181214</v>
      </c>
      <c r="H5" s="17"/>
      <c r="J5">
        <v>1.8339999999999999E-2</v>
      </c>
      <c r="L5" s="17"/>
      <c r="M5" s="17"/>
      <c r="N5" s="17"/>
      <c r="O5" s="74"/>
      <c r="P5" s="17"/>
      <c r="Q5" s="74"/>
      <c r="R5" s="17"/>
    </row>
    <row r="6" spans="1:76" x14ac:dyDescent="0.15">
      <c r="A6" s="13">
        <v>4</v>
      </c>
      <c r="B6" s="11">
        <f t="shared" si="1"/>
        <v>35.737327499999999</v>
      </c>
      <c r="C6" s="12">
        <f t="shared" si="0"/>
        <v>23.413057743139234</v>
      </c>
      <c r="D6" s="12">
        <f t="shared" si="2"/>
        <v>2.8288348238670977</v>
      </c>
      <c r="J6">
        <v>2.8750000000000001E-2</v>
      </c>
      <c r="O6" s="20"/>
      <c r="Q6" s="20"/>
    </row>
    <row r="7" spans="1:76" x14ac:dyDescent="0.15">
      <c r="A7" s="13">
        <v>5</v>
      </c>
      <c r="B7" s="11">
        <f t="shared" si="1"/>
        <v>50.581440000000001</v>
      </c>
      <c r="C7" s="12">
        <f t="shared" si="0"/>
        <v>20.981334884446756</v>
      </c>
      <c r="D7" s="12">
        <f t="shared" si="2"/>
        <v>2.4317228586924777</v>
      </c>
      <c r="J7">
        <v>4.1790000000000001E-2</v>
      </c>
      <c r="O7" s="20"/>
    </row>
    <row r="8" spans="1:76" x14ac:dyDescent="0.15">
      <c r="A8" s="13">
        <v>6</v>
      </c>
      <c r="B8" s="11">
        <f t="shared" si="1"/>
        <v>69.002324999999999</v>
      </c>
      <c r="C8" s="12">
        <f t="shared" si="0"/>
        <v>18.807446460786693</v>
      </c>
      <c r="D8" s="12">
        <f t="shared" si="2"/>
        <v>2.1738884236600633</v>
      </c>
      <c r="J8">
        <v>5.8049999999999997E-2</v>
      </c>
      <c r="O8" s="20"/>
    </row>
    <row r="9" spans="1:76" x14ac:dyDescent="0.15">
      <c r="A9" s="13">
        <v>7</v>
      </c>
      <c r="B9" s="75">
        <f t="shared" si="1"/>
        <v>91.66366124999999</v>
      </c>
      <c r="C9" s="67">
        <f t="shared" si="0"/>
        <v>16.819545703877541</v>
      </c>
      <c r="D9" s="67">
        <f t="shared" si="2"/>
        <v>1.987900756909152</v>
      </c>
      <c r="E9" s="6"/>
      <c r="F9" s="68"/>
      <c r="G9" s="6"/>
      <c r="H9" s="6"/>
      <c r="I9" s="6"/>
      <c r="J9" s="6">
        <v>7.8149999999999997E-2</v>
      </c>
      <c r="O9" s="20"/>
    </row>
    <row r="10" spans="1:76" x14ac:dyDescent="0.15">
      <c r="A10" s="10">
        <v>8</v>
      </c>
      <c r="B10" s="11">
        <f t="shared" si="1"/>
        <v>119.25445875</v>
      </c>
      <c r="C10" s="67">
        <f t="shared" si="0"/>
        <v>14.977611225512927</v>
      </c>
      <c r="D10" s="67">
        <f t="shared" si="2"/>
        <v>1.8419344783646139</v>
      </c>
      <c r="E10" s="6"/>
      <c r="F10" s="68"/>
      <c r="G10" s="6"/>
      <c r="H10" s="6"/>
      <c r="I10" s="6"/>
      <c r="J10" s="6">
        <v>0.10278</v>
      </c>
      <c r="O10" s="20"/>
    </row>
    <row r="11" spans="1:76" x14ac:dyDescent="0.15">
      <c r="A11" s="13">
        <v>9</v>
      </c>
      <c r="B11" s="11">
        <f t="shared" si="1"/>
        <v>152.41306499999999</v>
      </c>
      <c r="C11" s="12">
        <f t="shared" si="0"/>
        <v>13.26026728308716</v>
      </c>
      <c r="D11" s="12">
        <f t="shared" si="2"/>
        <v>1.7173439424257673</v>
      </c>
      <c r="J11">
        <v>0.13261000000000001</v>
      </c>
      <c r="O11" s="20"/>
    </row>
    <row r="12" spans="1:76" x14ac:dyDescent="0.15">
      <c r="A12" s="13">
        <v>10</v>
      </c>
      <c r="B12" s="11">
        <f t="shared" si="1"/>
        <v>191.65117125</v>
      </c>
      <c r="C12" s="12">
        <f t="shared" si="0"/>
        <v>11.65668953609676</v>
      </c>
      <c r="D12" s="12">
        <f t="shared" si="2"/>
        <v>1.6035777469903998</v>
      </c>
      <c r="J12">
        <v>0.16822999999999999</v>
      </c>
      <c r="O12" s="20"/>
    </row>
    <row r="13" spans="1:76" x14ac:dyDescent="0.15">
      <c r="A13" s="13">
        <v>11</v>
      </c>
      <c r="B13" s="11">
        <f t="shared" si="1"/>
        <v>237.24742125</v>
      </c>
      <c r="C13" s="12">
        <f t="shared" si="0"/>
        <v>10.16270288189517</v>
      </c>
      <c r="D13" s="12">
        <f t="shared" si="2"/>
        <v>1.4939866542015903</v>
      </c>
      <c r="J13">
        <v>0.21006</v>
      </c>
      <c r="O13" s="20"/>
    </row>
    <row r="14" spans="1:76" x14ac:dyDescent="0.15">
      <c r="A14" s="13">
        <v>12</v>
      </c>
      <c r="B14" s="11">
        <f t="shared" si="1"/>
        <v>289.13595375</v>
      </c>
      <c r="C14" s="12">
        <f t="shared" si="0"/>
        <v>8.7781488186836469</v>
      </c>
      <c r="D14" s="12">
        <f t="shared" si="2"/>
        <v>1.3845540632115227</v>
      </c>
      <c r="J14">
        <v>0.25823000000000002</v>
      </c>
      <c r="O14" s="20"/>
    </row>
    <row r="15" spans="1:76" x14ac:dyDescent="0.15">
      <c r="A15" s="13">
        <v>13</v>
      </c>
      <c r="B15" s="11">
        <f t="shared" si="1"/>
        <v>346.80001125000001</v>
      </c>
      <c r="C15" s="12">
        <f t="shared" si="0"/>
        <v>7.5051899171380967</v>
      </c>
      <c r="D15" s="12">
        <f t="shared" si="2"/>
        <v>1.2729589015455502</v>
      </c>
      <c r="J15">
        <v>0.31247999999999998</v>
      </c>
      <c r="O15" s="20"/>
    </row>
    <row r="16" spans="1:76" x14ac:dyDescent="0.15">
      <c r="A16" s="13">
        <v>14</v>
      </c>
      <c r="B16" s="11">
        <f t="shared" si="1"/>
        <v>409.21621125000001</v>
      </c>
      <c r="C16" s="12">
        <f t="shared" si="0"/>
        <v>6.3467223069613494</v>
      </c>
      <c r="D16" s="12">
        <f t="shared" si="2"/>
        <v>1.1584676101767473</v>
      </c>
      <c r="J16">
        <v>0.37204999999999999</v>
      </c>
      <c r="O16" s="20"/>
    </row>
    <row r="17" spans="1:15" x14ac:dyDescent="0.15">
      <c r="A17" s="13">
        <v>15</v>
      </c>
      <c r="B17" s="11">
        <f t="shared" si="1"/>
        <v>474.89000999999996</v>
      </c>
      <c r="C17" s="12">
        <f t="shared" si="0"/>
        <v>5.3048453232752761</v>
      </c>
      <c r="D17" s="12">
        <f t="shared" si="2"/>
        <v>1.0418769836860733</v>
      </c>
      <c r="J17">
        <v>0.43568000000000001</v>
      </c>
      <c r="O17" s="20"/>
    </row>
    <row r="18" spans="1:15" x14ac:dyDescent="0.15">
      <c r="A18" s="13">
        <v>16</v>
      </c>
      <c r="B18" s="11">
        <f t="shared" si="1"/>
        <v>541.97222625000006</v>
      </c>
      <c r="C18" s="12">
        <f t="shared" si="0"/>
        <v>4.3799245592404681</v>
      </c>
      <c r="D18" s="12">
        <f t="shared" si="2"/>
        <v>0.92492076403480805</v>
      </c>
      <c r="J18">
        <v>0.50168000000000001</v>
      </c>
      <c r="O18" s="20"/>
    </row>
    <row r="19" spans="1:15" x14ac:dyDescent="0.15">
      <c r="A19" s="13">
        <v>17</v>
      </c>
      <c r="B19" s="11">
        <f t="shared" si="1"/>
        <v>608.45155875</v>
      </c>
      <c r="C19" s="12">
        <f t="shared" si="0"/>
        <v>3.5700067472400421</v>
      </c>
      <c r="D19" s="12">
        <f t="shared" si="2"/>
        <v>0.80991781200042601</v>
      </c>
      <c r="J19">
        <v>0.56808999999999998</v>
      </c>
      <c r="O19" s="20"/>
    </row>
    <row r="20" spans="1:15" x14ac:dyDescent="0.15">
      <c r="A20" s="13">
        <v>18</v>
      </c>
      <c r="B20" s="11">
        <f t="shared" si="1"/>
        <v>672.37243500000011</v>
      </c>
      <c r="C20" s="12">
        <f t="shared" si="0"/>
        <v>2.8707410183043121</v>
      </c>
      <c r="D20" s="12">
        <f t="shared" si="2"/>
        <v>0.69926572893573002</v>
      </c>
      <c r="J20">
        <v>0.63290000000000002</v>
      </c>
      <c r="O20" s="20"/>
    </row>
    <row r="21" spans="1:15" x14ac:dyDescent="0.15">
      <c r="A21" s="13">
        <v>19</v>
      </c>
      <c r="B21" s="11">
        <f t="shared" si="1"/>
        <v>732.08325749999995</v>
      </c>
      <c r="C21" s="12">
        <f t="shared" si="0"/>
        <v>2.2751681278261842</v>
      </c>
      <c r="D21" s="12">
        <f t="shared" si="2"/>
        <v>0.59557289047812789</v>
      </c>
      <c r="J21">
        <v>0.69425999999999999</v>
      </c>
      <c r="O21" s="20"/>
    </row>
    <row r="22" spans="1:15" x14ac:dyDescent="0.15">
      <c r="A22" s="13">
        <v>20</v>
      </c>
      <c r="B22" s="11">
        <f t="shared" si="1"/>
        <v>786.37319249999996</v>
      </c>
      <c r="C22" s="12">
        <f t="shared" si="0"/>
        <v>1.7744075029979447</v>
      </c>
      <c r="D22" s="12">
        <f t="shared" si="2"/>
        <v>0.50076062482823946</v>
      </c>
      <c r="J22">
        <v>0.75075999999999998</v>
      </c>
      <c r="O22" s="20"/>
    </row>
    <row r="23" spans="1:15" x14ac:dyDescent="0.15">
      <c r="A23" s="13">
        <v>21</v>
      </c>
      <c r="B23" s="11">
        <f t="shared" si="1"/>
        <v>834.51776625000002</v>
      </c>
      <c r="C23" s="12">
        <f t="shared" si="0"/>
        <v>1.3584496305710583</v>
      </c>
      <c r="D23" s="12">
        <f t="shared" si="2"/>
        <v>0.41595787242688642</v>
      </c>
      <c r="J23">
        <v>0.80142000000000002</v>
      </c>
      <c r="O23" s="20"/>
    </row>
    <row r="24" spans="1:15" x14ac:dyDescent="0.15">
      <c r="A24" s="69">
        <v>22</v>
      </c>
      <c r="B24" s="11">
        <f t="shared" si="1"/>
        <v>876.27379874999997</v>
      </c>
      <c r="C24" s="67">
        <f t="shared" si="0"/>
        <v>1.0166776742967836</v>
      </c>
      <c r="D24" s="67">
        <f t="shared" si="2"/>
        <v>0.3417719562742747</v>
      </c>
      <c r="E24" s="6"/>
      <c r="F24" s="68"/>
      <c r="G24" s="6"/>
      <c r="H24" s="6"/>
      <c r="I24" s="6"/>
      <c r="J24" s="6">
        <v>0.84579000000000004</v>
      </c>
      <c r="O24" s="20"/>
    </row>
    <row r="25" spans="1:15" x14ac:dyDescent="0.15">
      <c r="A25" s="10">
        <v>23</v>
      </c>
      <c r="B25" s="11">
        <f t="shared" si="1"/>
        <v>911.80340999999999</v>
      </c>
      <c r="C25" s="12">
        <f t="shared" si="0"/>
        <v>0.73845700516587109</v>
      </c>
      <c r="D25" s="12">
        <f t="shared" si="2"/>
        <v>0.27822066913091248</v>
      </c>
      <c r="J25" s="20">
        <v>0.88383999999999996</v>
      </c>
      <c r="O25" s="20"/>
    </row>
    <row r="26" spans="1:15" x14ac:dyDescent="0.15">
      <c r="A26" s="10">
        <v>24</v>
      </c>
      <c r="B26" s="11">
        <f t="shared" si="1"/>
        <v>941.54736375000005</v>
      </c>
      <c r="C26" s="12">
        <f t="shared" si="0"/>
        <v>0.51375528389570035</v>
      </c>
      <c r="D26" s="12">
        <f t="shared" si="2"/>
        <v>0.22470172127017074</v>
      </c>
      <c r="E26" s="17"/>
      <c r="I26" s="17"/>
      <c r="J26">
        <v>0.91591999999999996</v>
      </c>
      <c r="O26" s="20"/>
    </row>
    <row r="27" spans="1:15" x14ac:dyDescent="0.15">
      <c r="A27" s="13">
        <v>25</v>
      </c>
      <c r="B27" s="11">
        <f t="shared" si="1"/>
        <v>966.093345</v>
      </c>
      <c r="C27" s="12">
        <f t="shared" si="0"/>
        <v>0.33360463870675894</v>
      </c>
      <c r="D27" s="12">
        <f t="shared" si="2"/>
        <v>0.18015064518894142</v>
      </c>
      <c r="I27" s="17"/>
      <c r="J27">
        <v>0.94255</v>
      </c>
      <c r="O27" s="20"/>
    </row>
    <row r="28" spans="1:15" x14ac:dyDescent="0.15">
      <c r="A28" s="13">
        <v>26</v>
      </c>
      <c r="B28" s="11">
        <f t="shared" si="1"/>
        <v>986.12023124999996</v>
      </c>
      <c r="C28" s="12">
        <f t="shared" si="0"/>
        <v>0.18997985966567688</v>
      </c>
      <c r="D28" s="12">
        <f t="shared" si="2"/>
        <v>0.14362477904108206</v>
      </c>
      <c r="J28">
        <v>0.96436999999999995</v>
      </c>
      <c r="O28" s="20"/>
    </row>
    <row r="29" spans="1:15" x14ac:dyDescent="0.15">
      <c r="A29" s="13">
        <v>27</v>
      </c>
      <c r="B29" s="11">
        <f t="shared" si="1"/>
        <v>1001.638155</v>
      </c>
      <c r="C29" s="12">
        <f t="shared" si="0"/>
        <v>8.068320287036039E-2</v>
      </c>
      <c r="D29" s="12">
        <f t="shared" si="2"/>
        <v>0.10929665679531649</v>
      </c>
      <c r="J29">
        <v>0.98207999999999995</v>
      </c>
      <c r="O29" s="20"/>
    </row>
    <row r="30" spans="1:15" x14ac:dyDescent="0.15">
      <c r="A30" s="14">
        <v>28</v>
      </c>
      <c r="B30" s="11">
        <f t="shared" si="1"/>
        <v>1010.7168750000001</v>
      </c>
      <c r="C30" s="12">
        <f t="shared" si="0"/>
        <v>1.7521911526829324E-2</v>
      </c>
      <c r="D30" s="12">
        <f t="shared" si="2"/>
        <v>6.3161291343531073E-2</v>
      </c>
      <c r="J30">
        <v>0.995</v>
      </c>
      <c r="O30" s="20"/>
    </row>
    <row r="31" spans="1:15" x14ac:dyDescent="0.15">
      <c r="A31" s="65"/>
      <c r="C31" s="12"/>
      <c r="D31" s="12"/>
      <c r="J31">
        <v>1</v>
      </c>
      <c r="O31" s="20"/>
    </row>
    <row r="32" spans="1:15" x14ac:dyDescent="0.15">
      <c r="A32" s="42"/>
      <c r="C32" s="12"/>
      <c r="D32" s="12"/>
      <c r="O32" s="20"/>
    </row>
    <row r="33" spans="1:15" x14ac:dyDescent="0.15">
      <c r="A33" s="42"/>
      <c r="C33" s="12"/>
      <c r="D33" s="12"/>
      <c r="O33" s="20"/>
    </row>
    <row r="34" spans="1:15" x14ac:dyDescent="0.15">
      <c r="A34" s="42"/>
      <c r="C34" s="12"/>
      <c r="D34" s="12"/>
      <c r="O34" s="20"/>
    </row>
    <row r="35" spans="1:15" x14ac:dyDescent="0.15">
      <c r="A35" s="42"/>
      <c r="C35" s="12"/>
      <c r="D35" s="12"/>
      <c r="O35" s="20"/>
    </row>
    <row r="36" spans="1:15" x14ac:dyDescent="0.15">
      <c r="A36" s="42"/>
      <c r="C36" s="12"/>
      <c r="D36" s="12"/>
      <c r="O36" s="20"/>
    </row>
    <row r="37" spans="1:15" x14ac:dyDescent="0.15">
      <c r="A37" s="42"/>
      <c r="C37" s="12"/>
      <c r="D37" s="12"/>
      <c r="O37" s="20"/>
    </row>
    <row r="38" spans="1:15" x14ac:dyDescent="0.15">
      <c r="A38" s="42"/>
      <c r="C38" s="12"/>
      <c r="D38" s="12"/>
      <c r="O38" s="20"/>
    </row>
    <row r="39" spans="1:15" x14ac:dyDescent="0.15">
      <c r="A39" s="42"/>
      <c r="C39" s="12"/>
      <c r="D39" s="12"/>
      <c r="O39" s="20"/>
    </row>
    <row r="40" spans="1:15" x14ac:dyDescent="0.15">
      <c r="A40" s="42"/>
      <c r="C40" s="12"/>
      <c r="D40" s="12"/>
      <c r="O40" s="20"/>
    </row>
    <row r="41" spans="1:15" x14ac:dyDescent="0.15">
      <c r="A41" s="42"/>
      <c r="C41" s="12"/>
      <c r="D41" s="12"/>
      <c r="O41" s="20"/>
    </row>
    <row r="42" spans="1:15" x14ac:dyDescent="0.15">
      <c r="A42" s="42"/>
      <c r="C42" s="12"/>
      <c r="D42" s="12"/>
      <c r="O42" s="20"/>
    </row>
    <row r="43" spans="1:15" x14ac:dyDescent="0.15">
      <c r="A43" s="42"/>
      <c r="C43" s="12"/>
      <c r="D43" s="12"/>
      <c r="O43" s="20"/>
    </row>
    <row r="44" spans="1:15" x14ac:dyDescent="0.15">
      <c r="A44" s="42"/>
      <c r="C44" s="12"/>
      <c r="D44" s="12"/>
      <c r="O44" s="20"/>
    </row>
    <row r="45" spans="1:15" x14ac:dyDescent="0.15">
      <c r="A45" s="42"/>
      <c r="C45" s="12"/>
      <c r="D45" s="12"/>
      <c r="O45" s="20"/>
    </row>
    <row r="46" spans="1:15" x14ac:dyDescent="0.15">
      <c r="A46" s="42"/>
      <c r="C46" s="12"/>
      <c r="D46" s="12"/>
      <c r="O46" s="20"/>
    </row>
    <row r="47" spans="1:15" x14ac:dyDescent="0.15">
      <c r="A47" s="42"/>
      <c r="C47" s="12"/>
      <c r="D47" s="12"/>
      <c r="O47" s="20"/>
    </row>
    <row r="48" spans="1:15" x14ac:dyDescent="0.15">
      <c r="A48" s="42"/>
      <c r="C48" s="12"/>
      <c r="D48" s="12"/>
      <c r="O48" s="20"/>
    </row>
    <row r="49" spans="1:15" x14ac:dyDescent="0.15">
      <c r="A49" s="42"/>
      <c r="C49" s="12"/>
      <c r="D49" s="12"/>
      <c r="O49" s="20"/>
    </row>
    <row r="50" spans="1:15" x14ac:dyDescent="0.15">
      <c r="A50" s="42"/>
      <c r="C50" s="12"/>
      <c r="D50" s="12"/>
      <c r="O50" s="20"/>
    </row>
    <row r="51" spans="1:15" x14ac:dyDescent="0.15">
      <c r="A51" s="42"/>
      <c r="C51" s="12"/>
      <c r="D51" s="12"/>
      <c r="O51" s="20"/>
    </row>
    <row r="52" spans="1:15" x14ac:dyDescent="0.15">
      <c r="A52" s="42"/>
      <c r="C52" s="12"/>
      <c r="D52" s="12"/>
      <c r="O52" s="20"/>
    </row>
    <row r="53" spans="1:15" x14ac:dyDescent="0.15">
      <c r="A53" s="42"/>
      <c r="C53" s="12"/>
      <c r="D53" s="12"/>
      <c r="O53" s="20"/>
    </row>
    <row r="54" spans="1:15" x14ac:dyDescent="0.15">
      <c r="A54" s="42"/>
      <c r="C54" s="12"/>
      <c r="D54" s="12"/>
      <c r="O54" s="20"/>
    </row>
    <row r="55" spans="1:15" x14ac:dyDescent="0.15">
      <c r="A55" s="42"/>
      <c r="C55" s="12"/>
      <c r="D55" s="12"/>
      <c r="O55" s="20"/>
    </row>
    <row r="56" spans="1:15" x14ac:dyDescent="0.15">
      <c r="A56" s="42"/>
      <c r="C56" s="12"/>
      <c r="D56" s="12"/>
      <c r="O56" s="20"/>
    </row>
    <row r="57" spans="1:15" x14ac:dyDescent="0.15">
      <c r="A57" s="42"/>
      <c r="C57" s="12"/>
      <c r="D57" s="12"/>
      <c r="O57" s="20"/>
    </row>
    <row r="58" spans="1:15" x14ac:dyDescent="0.15">
      <c r="A58" s="42"/>
      <c r="C58" s="12"/>
      <c r="D58" s="12"/>
      <c r="O58" s="20"/>
    </row>
    <row r="59" spans="1:15" x14ac:dyDescent="0.15">
      <c r="A59" s="42"/>
      <c r="C59" s="12"/>
      <c r="D59" s="12"/>
      <c r="O59" s="20"/>
    </row>
    <row r="60" spans="1:15" x14ac:dyDescent="0.15">
      <c r="A60" s="42"/>
      <c r="C60" s="12"/>
      <c r="D60" s="12"/>
      <c r="O60" s="20"/>
    </row>
    <row r="61" spans="1:15" x14ac:dyDescent="0.15">
      <c r="A61" s="42"/>
      <c r="C61" s="12"/>
      <c r="D61" s="12"/>
      <c r="O61" s="20"/>
    </row>
    <row r="62" spans="1:15" x14ac:dyDescent="0.15">
      <c r="A62" s="42"/>
      <c r="C62" s="12"/>
      <c r="D62" s="12"/>
      <c r="O62" s="20"/>
    </row>
    <row r="63" spans="1:15" x14ac:dyDescent="0.15">
      <c r="A63" s="42"/>
      <c r="C63" s="12"/>
      <c r="D63" s="12"/>
      <c r="O63" s="20"/>
    </row>
    <row r="64" spans="1:15" x14ac:dyDescent="0.15">
      <c r="A64" s="42"/>
      <c r="C64" s="12"/>
      <c r="D64" s="12"/>
    </row>
    <row r="65" spans="1:4" x14ac:dyDescent="0.15">
      <c r="A65" s="42"/>
      <c r="C65" s="12"/>
      <c r="D65" s="12"/>
    </row>
    <row r="66" spans="1:4" x14ac:dyDescent="0.15">
      <c r="A66" s="42"/>
      <c r="C66" s="12"/>
      <c r="D66" s="12"/>
    </row>
  </sheetData>
  <mergeCells count="1">
    <mergeCell ref="L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ECMWF_60levs</vt:lpstr>
      <vt:lpstr>ECMWF_91levs</vt:lpstr>
      <vt:lpstr>JRA25_40levs</vt:lpstr>
      <vt:lpstr>JRA55_60levs</vt:lpstr>
      <vt:lpstr>MERRA_72levs</vt:lpstr>
      <vt:lpstr>NCEP_64levs</vt:lpstr>
      <vt:lpstr>NCEP_28levs</vt:lpstr>
      <vt:lpstr>NCEP_28sigma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simonc</dc:creator>
  <cp:lastModifiedBy>Microsoft Office User</cp:lastModifiedBy>
  <cp:lastPrinted>2016-05-25T12:51:51Z</cp:lastPrinted>
  <dcterms:created xsi:type="dcterms:W3CDTF">2013-06-26T16:01:36Z</dcterms:created>
  <dcterms:modified xsi:type="dcterms:W3CDTF">2017-01-18T07:25:15Z</dcterms:modified>
</cp:coreProperties>
</file>