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rocio\Documents\icai\tfg_ba\code\credit-rating-nn\"/>
    </mc:Choice>
  </mc:AlternateContent>
  <xr:revisionPtr revIDLastSave="0" documentId="13_ncr:1_{677FCC0B-448E-43E7-BA94-32AFA00F446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55" i="1" l="1"/>
  <c r="L254" i="1"/>
  <c r="L252" i="1"/>
  <c r="N251" i="1"/>
  <c r="Q251" i="1" s="1"/>
  <c r="L250" i="1"/>
  <c r="R250" i="1" s="1"/>
  <c r="L249" i="1"/>
  <c r="R249" i="1" s="1"/>
  <c r="L248" i="1"/>
  <c r="R248" i="1" s="1"/>
  <c r="L246" i="1"/>
  <c r="N246" i="1"/>
  <c r="Q246" i="1" s="1"/>
  <c r="M243" i="1"/>
  <c r="L242" i="1"/>
  <c r="R242" i="1" s="1"/>
  <c r="M241" i="1"/>
  <c r="R241" i="1" s="1"/>
  <c r="M240" i="1"/>
  <c r="R240" i="1" s="1"/>
  <c r="L239" i="1"/>
  <c r="R239" i="1" s="1"/>
  <c r="M238" i="1"/>
  <c r="L237" i="1"/>
  <c r="N237" i="1"/>
  <c r="Q237" i="1" s="1"/>
  <c r="L236" i="1"/>
  <c r="N236" i="1"/>
  <c r="Q236" i="1" s="1"/>
  <c r="L235" i="1"/>
  <c r="R235" i="1" s="1"/>
  <c r="M234" i="1"/>
  <c r="R234" i="1" s="1"/>
  <c r="I233" i="1"/>
  <c r="L233" i="1"/>
  <c r="R233" i="1" s="1"/>
  <c r="L232" i="1"/>
  <c r="N232" i="1"/>
  <c r="L231" i="1"/>
  <c r="L230" i="1"/>
  <c r="R230" i="1" s="1"/>
  <c r="J230" i="1"/>
  <c r="M228" i="1"/>
  <c r="R228" i="1" s="1"/>
  <c r="L226" i="1"/>
  <c r="M224" i="1"/>
  <c r="R224" i="1" s="1"/>
  <c r="N224" i="1"/>
  <c r="N223" i="1"/>
  <c r="L221" i="1"/>
  <c r="N221" i="1"/>
  <c r="M220" i="1"/>
  <c r="R220" i="1" s="1"/>
  <c r="L219" i="1"/>
  <c r="R219" i="1" s="1"/>
  <c r="M218" i="1"/>
  <c r="R218" i="1" s="1"/>
  <c r="L217" i="1"/>
  <c r="R217" i="1" s="1"/>
  <c r="J216" i="1"/>
  <c r="Q216" i="1" s="1"/>
  <c r="L215" i="1"/>
  <c r="R215" i="1" s="1"/>
  <c r="M214" i="1"/>
  <c r="R214" i="1" s="1"/>
  <c r="K212" i="1"/>
  <c r="L212" i="1"/>
  <c r="R212" i="1" s="1"/>
  <c r="M210" i="1"/>
  <c r="R210" i="1" s="1"/>
  <c r="M209" i="1"/>
  <c r="R209" i="1" s="1"/>
  <c r="L208" i="1"/>
  <c r="L207" i="1"/>
  <c r="N207" i="1"/>
  <c r="R207" i="1" s="1"/>
  <c r="M206" i="1"/>
  <c r="R206" i="1" s="1"/>
  <c r="N206" i="1"/>
  <c r="L205" i="1"/>
  <c r="R205" i="1" s="1"/>
  <c r="L204" i="1"/>
  <c r="N204" i="1"/>
  <c r="R204" i="1" s="1"/>
  <c r="M203" i="1"/>
  <c r="R203" i="1" s="1"/>
  <c r="L202" i="1"/>
  <c r="N202" i="1"/>
  <c r="R202" i="1" s="1"/>
  <c r="M201" i="1"/>
  <c r="N201" i="1"/>
  <c r="R201" i="1" s="1"/>
  <c r="L200" i="1"/>
  <c r="R200" i="1" s="1"/>
  <c r="N200" i="1"/>
  <c r="L198" i="1"/>
  <c r="N198" i="1"/>
  <c r="L197" i="1"/>
  <c r="R197" i="1" s="1"/>
  <c r="L196" i="1"/>
  <c r="N196" i="1"/>
  <c r="R196" i="1" s="1"/>
  <c r="L194" i="1"/>
  <c r="N194" i="1"/>
  <c r="N193" i="1"/>
  <c r="M193" i="1" s="1"/>
  <c r="R193" i="1" s="1"/>
  <c r="M192" i="1"/>
  <c r="L191" i="1"/>
  <c r="J191" i="1"/>
  <c r="M190" i="1"/>
  <c r="N190" i="1"/>
  <c r="L189" i="1"/>
  <c r="M187" i="1"/>
  <c r="L186" i="1"/>
  <c r="L185" i="1"/>
  <c r="M185" i="1" s="1"/>
  <c r="R185" i="1" s="1"/>
  <c r="L184" i="1"/>
  <c r="K183" i="1"/>
  <c r="L183" i="1"/>
  <c r="H183" i="1"/>
  <c r="K182" i="1"/>
  <c r="N182" i="1"/>
  <c r="L182" i="1" s="1"/>
  <c r="R182" i="1" s="1"/>
  <c r="I182" i="1"/>
  <c r="M181" i="1"/>
  <c r="L179" i="1"/>
  <c r="K179" i="1"/>
  <c r="I179" i="1"/>
  <c r="N180" i="1"/>
  <c r="L180" i="1" s="1"/>
  <c r="L178" i="1"/>
  <c r="L177" i="1"/>
  <c r="K177" i="1"/>
  <c r="M176" i="1"/>
  <c r="R176" i="1" s="1"/>
  <c r="L175" i="1"/>
  <c r="L174" i="1"/>
  <c r="R174" i="1" s="1"/>
  <c r="L173" i="1"/>
  <c r="R173" i="1" s="1"/>
  <c r="N172" i="1"/>
  <c r="Q172" i="1" s="1"/>
  <c r="M171" i="1"/>
  <c r="R171" i="1" s="1"/>
  <c r="M170" i="1"/>
  <c r="K170" i="1" s="1"/>
  <c r="N170" i="1"/>
  <c r="Q170" i="1" s="1"/>
  <c r="M169" i="1"/>
  <c r="R169" i="1" s="1"/>
  <c r="L168" i="1"/>
  <c r="R168" i="1" s="1"/>
  <c r="M167" i="1"/>
  <c r="N167" i="1"/>
  <c r="N166" i="1"/>
  <c r="Q166" i="1" s="1"/>
  <c r="M165" i="1"/>
  <c r="M164" i="1"/>
  <c r="M163" i="1"/>
  <c r="L162" i="1"/>
  <c r="R162" i="1" s="1"/>
  <c r="H161" i="1"/>
  <c r="K161" i="1"/>
  <c r="I161" i="1"/>
  <c r="L160" i="1"/>
  <c r="R160" i="1" s="1"/>
  <c r="L158" i="1"/>
  <c r="R158" i="1" s="1"/>
  <c r="M157" i="1"/>
  <c r="R157" i="1" s="1"/>
  <c r="N156" i="1"/>
  <c r="M156" i="1" s="1"/>
  <c r="R156" i="1" s="1"/>
  <c r="L155" i="1"/>
  <c r="R155" i="1" s="1"/>
  <c r="M152" i="1"/>
  <c r="R152" i="1" s="1"/>
  <c r="M151" i="1"/>
  <c r="R151" i="1" s="1"/>
  <c r="L150" i="1"/>
  <c r="L149" i="1"/>
  <c r="R149" i="1" s="1"/>
  <c r="N149" i="1"/>
  <c r="M148" i="1"/>
  <c r="R148" i="1" s="1"/>
  <c r="M147" i="1"/>
  <c r="L146" i="1"/>
  <c r="R146" i="1" s="1"/>
  <c r="L145" i="1"/>
  <c r="R145" i="1" s="1"/>
  <c r="M144" i="1"/>
  <c r="R144" i="1" s="1"/>
  <c r="L143" i="1"/>
  <c r="R143" i="1" s="1"/>
  <c r="L142" i="1"/>
  <c r="R142" i="1" s="1"/>
  <c r="L141" i="1"/>
  <c r="N140" i="1"/>
  <c r="Q140" i="1" s="1"/>
  <c r="M139" i="1"/>
  <c r="R139" i="1" s="1"/>
  <c r="M138" i="1"/>
  <c r="R138" i="1" s="1"/>
  <c r="L137" i="1"/>
  <c r="R137" i="1" s="1"/>
  <c r="N136" i="1"/>
  <c r="Q136" i="1" s="1"/>
  <c r="M135" i="1"/>
  <c r="N134" i="1"/>
  <c r="M134" i="1" s="1"/>
  <c r="M133" i="1"/>
  <c r="I132" i="1"/>
  <c r="L131" i="1"/>
  <c r="R131" i="1" s="1"/>
  <c r="J130" i="1"/>
  <c r="Q130" i="1" s="1"/>
  <c r="L130" i="1"/>
  <c r="R130" i="1" s="1"/>
  <c r="L129" i="1"/>
  <c r="R129" i="1" s="1"/>
  <c r="L128" i="1"/>
  <c r="R128" i="1" s="1"/>
  <c r="L127" i="1"/>
  <c r="R127" i="1" s="1"/>
  <c r="M126" i="1"/>
  <c r="M125" i="1"/>
  <c r="R125" i="1" s="1"/>
  <c r="E124" i="1"/>
  <c r="D124" i="1"/>
  <c r="M123" i="1"/>
  <c r="R123" i="1" s="1"/>
  <c r="L122" i="1"/>
  <c r="M121" i="1"/>
  <c r="R121" i="1" s="1"/>
  <c r="N119" i="1"/>
  <c r="L119" i="1" s="1"/>
  <c r="R119" i="1" s="1"/>
  <c r="M118" i="1"/>
  <c r="R118" i="1" s="1"/>
  <c r="L117" i="1"/>
  <c r="R117" i="1" s="1"/>
  <c r="L116" i="1"/>
  <c r="R116" i="1" s="1"/>
  <c r="M115" i="1"/>
  <c r="R115" i="1" s="1"/>
  <c r="M114" i="1"/>
  <c r="R114" i="1" s="1"/>
  <c r="L113" i="1"/>
  <c r="R113" i="1" s="1"/>
  <c r="L111" i="1"/>
  <c r="R111" i="1" s="1"/>
  <c r="N110" i="1"/>
  <c r="M110" i="1" s="1"/>
  <c r="N109" i="1"/>
  <c r="Q109" i="1" s="1"/>
  <c r="M108" i="1"/>
  <c r="R108" i="1" s="1"/>
  <c r="D108" i="1"/>
  <c r="M107" i="1"/>
  <c r="R107" i="1" s="1"/>
  <c r="M106" i="1"/>
  <c r="R106" i="1" s="1"/>
  <c r="M105" i="1"/>
  <c r="R105" i="1" s="1"/>
  <c r="M104" i="1"/>
  <c r="R104" i="1" s="1"/>
  <c r="M103" i="1"/>
  <c r="R103" i="1" s="1"/>
  <c r="L102" i="1"/>
  <c r="R102" i="1" s="1"/>
  <c r="L101" i="1"/>
  <c r="R101" i="1" s="1"/>
  <c r="M100" i="1"/>
  <c r="R100" i="1" s="1"/>
  <c r="N99" i="1"/>
  <c r="L99" i="1" s="1"/>
  <c r="R99" i="1" s="1"/>
  <c r="L98" i="1"/>
  <c r="R98" i="1" s="1"/>
  <c r="M96" i="1"/>
  <c r="R96" i="1" s="1"/>
  <c r="M95" i="1"/>
  <c r="R95" i="1" s="1"/>
  <c r="L94" i="1"/>
  <c r="R94" i="1" s="1"/>
  <c r="L93" i="1"/>
  <c r="R93" i="1" s="1"/>
  <c r="L92" i="1"/>
  <c r="R92" i="1" s="1"/>
  <c r="L90" i="1"/>
  <c r="R90" i="1" s="1"/>
  <c r="M89" i="1"/>
  <c r="R89" i="1" s="1"/>
  <c r="N256" i="1"/>
  <c r="M256" i="1" s="1"/>
  <c r="N87" i="1"/>
  <c r="L87" i="1" s="1"/>
  <c r="R87" i="1" s="1"/>
  <c r="M86" i="1"/>
  <c r="M85" i="1"/>
  <c r="R85" i="1" s="1"/>
  <c r="L84" i="1"/>
  <c r="M83" i="1"/>
  <c r="R83" i="1" s="1"/>
  <c r="L81" i="1"/>
  <c r="R81" i="1" s="1"/>
  <c r="L80" i="1"/>
  <c r="R80" i="1" s="1"/>
  <c r="M78" i="1"/>
  <c r="R78" i="1" s="1"/>
  <c r="M77" i="1"/>
  <c r="R77" i="1" s="1"/>
  <c r="D77" i="1"/>
  <c r="M76" i="1"/>
  <c r="M75" i="1"/>
  <c r="R75" i="1" s="1"/>
  <c r="L70" i="1"/>
  <c r="R70" i="1" s="1"/>
  <c r="L69" i="1"/>
  <c r="R69" i="1" s="1"/>
  <c r="L68" i="1"/>
  <c r="R68" i="1" s="1"/>
  <c r="N67" i="1"/>
  <c r="M67" i="1" s="1"/>
  <c r="R67" i="1" s="1"/>
  <c r="N66" i="1"/>
  <c r="R66" i="1" s="1"/>
  <c r="L65" i="1"/>
  <c r="R65" i="1" s="1"/>
  <c r="L64" i="1"/>
  <c r="L63" i="1"/>
  <c r="R63" i="1" s="1"/>
  <c r="N61" i="1"/>
  <c r="Q61" i="1" s="1"/>
  <c r="L60" i="1"/>
  <c r="R60" i="1" s="1"/>
  <c r="L59" i="1"/>
  <c r="R59" i="1" s="1"/>
  <c r="N57" i="1"/>
  <c r="L57" i="1" s="1"/>
  <c r="L56" i="1"/>
  <c r="R56" i="1" s="1"/>
  <c r="L55" i="1"/>
  <c r="R55" i="1" s="1"/>
  <c r="M54" i="1"/>
  <c r="R54" i="1" s="1"/>
  <c r="M53" i="1"/>
  <c r="R53" i="1" s="1"/>
  <c r="M52" i="1"/>
  <c r="R52" i="1" s="1"/>
  <c r="L51" i="1"/>
  <c r="R51" i="1" s="1"/>
  <c r="Q51" i="1"/>
  <c r="M50" i="1"/>
  <c r="R50" i="1" s="1"/>
  <c r="L49" i="1"/>
  <c r="M49" i="1" s="1"/>
  <c r="M48" i="1"/>
  <c r="R48" i="1" s="1"/>
  <c r="L43" i="1"/>
  <c r="R43" i="1" s="1"/>
  <c r="L41" i="1"/>
  <c r="R41" i="1" s="1"/>
  <c r="L40" i="1"/>
  <c r="R40" i="1" s="1"/>
  <c r="L35" i="1"/>
  <c r="R35" i="1" s="1"/>
  <c r="M34" i="1"/>
  <c r="R34" i="1" s="1"/>
  <c r="M27" i="1"/>
  <c r="M24" i="1"/>
  <c r="R24" i="1" s="1"/>
  <c r="M16" i="1"/>
  <c r="R16" i="1" s="1"/>
  <c r="M10" i="1"/>
  <c r="R10" i="1" s="1"/>
  <c r="M5" i="1"/>
  <c r="R5" i="1" s="1"/>
  <c r="M4" i="1"/>
  <c r="R4" i="1" s="1"/>
  <c r="R3" i="1"/>
  <c r="R6" i="1"/>
  <c r="R7" i="1"/>
  <c r="R8" i="1"/>
  <c r="R9" i="1"/>
  <c r="R11" i="1"/>
  <c r="R12" i="1"/>
  <c r="R13" i="1"/>
  <c r="R14" i="1"/>
  <c r="R15" i="1"/>
  <c r="R17" i="1"/>
  <c r="R18" i="1"/>
  <c r="R19" i="1"/>
  <c r="R21" i="1"/>
  <c r="R22" i="1"/>
  <c r="R23" i="1"/>
  <c r="R25" i="1"/>
  <c r="R26" i="1"/>
  <c r="R27" i="1"/>
  <c r="R28" i="1"/>
  <c r="R29" i="1"/>
  <c r="R30" i="1"/>
  <c r="R31" i="1"/>
  <c r="R32" i="1"/>
  <c r="R33" i="1"/>
  <c r="R37" i="1"/>
  <c r="R38" i="1"/>
  <c r="R39" i="1"/>
  <c r="R46" i="1"/>
  <c r="R47" i="1"/>
  <c r="R58" i="1"/>
  <c r="R62" i="1"/>
  <c r="R64" i="1"/>
  <c r="R71" i="1"/>
  <c r="R72" i="1"/>
  <c r="R73" i="1"/>
  <c r="R74" i="1"/>
  <c r="R76" i="1"/>
  <c r="R79" i="1"/>
  <c r="R82" i="1"/>
  <c r="R84" i="1"/>
  <c r="R86" i="1"/>
  <c r="R88" i="1"/>
  <c r="R91" i="1"/>
  <c r="R97" i="1"/>
  <c r="R112" i="1"/>
  <c r="R120" i="1"/>
  <c r="R122" i="1"/>
  <c r="R124" i="1"/>
  <c r="R126" i="1"/>
  <c r="R132" i="1"/>
  <c r="R133" i="1"/>
  <c r="R135" i="1"/>
  <c r="R141" i="1"/>
  <c r="R147" i="1"/>
  <c r="R150" i="1"/>
  <c r="R153" i="1"/>
  <c r="R154" i="1"/>
  <c r="R159" i="1"/>
  <c r="R161" i="1"/>
  <c r="R163" i="1"/>
  <c r="R164" i="1"/>
  <c r="R165" i="1"/>
  <c r="R175" i="1"/>
  <c r="R177" i="1"/>
  <c r="R178" i="1"/>
  <c r="R179" i="1"/>
  <c r="R181" i="1"/>
  <c r="R183" i="1"/>
  <c r="R184" i="1"/>
  <c r="R186" i="1"/>
  <c r="R187" i="1"/>
  <c r="R188" i="1"/>
  <c r="R189" i="1"/>
  <c r="R190" i="1"/>
  <c r="R191" i="1"/>
  <c r="R192" i="1"/>
  <c r="R195" i="1"/>
  <c r="R198" i="1"/>
  <c r="R199" i="1"/>
  <c r="R208" i="1"/>
  <c r="R211" i="1"/>
  <c r="R213" i="1"/>
  <c r="R216" i="1"/>
  <c r="R222" i="1"/>
  <c r="R223" i="1"/>
  <c r="R225" i="1"/>
  <c r="R226" i="1"/>
  <c r="R227" i="1"/>
  <c r="R229" i="1"/>
  <c r="R231" i="1"/>
  <c r="R238" i="1"/>
  <c r="R243" i="1"/>
  <c r="R244" i="1"/>
  <c r="R245" i="1"/>
  <c r="R247" i="1"/>
  <c r="R252" i="1"/>
  <c r="R253" i="1"/>
  <c r="R254" i="1"/>
  <c r="R255" i="1"/>
  <c r="R2" i="1"/>
  <c r="N20" i="1"/>
  <c r="Q20" i="1" s="1"/>
  <c r="Q50" i="1"/>
  <c r="Q52" i="1"/>
  <c r="Q53" i="1"/>
  <c r="Q54" i="1"/>
  <c r="Q55" i="1"/>
  <c r="Q56" i="1"/>
  <c r="Q58" i="1"/>
  <c r="Q59" i="1"/>
  <c r="Q60" i="1"/>
  <c r="Q62" i="1"/>
  <c r="Q63" i="1"/>
  <c r="Q64" i="1"/>
  <c r="Q65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8" i="1"/>
  <c r="Q89" i="1"/>
  <c r="Q90" i="1"/>
  <c r="Q91" i="1"/>
  <c r="Q92" i="1"/>
  <c r="Q93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1" i="1"/>
  <c r="Q132" i="1"/>
  <c r="Q133" i="1"/>
  <c r="Q135" i="1"/>
  <c r="Q137" i="1"/>
  <c r="Q138" i="1"/>
  <c r="Q139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8" i="1"/>
  <c r="Q169" i="1"/>
  <c r="Q171" i="1"/>
  <c r="Q173" i="1"/>
  <c r="Q174" i="1"/>
  <c r="Q175" i="1"/>
  <c r="Q176" i="1"/>
  <c r="Q177" i="1"/>
  <c r="Q178" i="1"/>
  <c r="Q179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5" i="1"/>
  <c r="Q196" i="1"/>
  <c r="Q197" i="1"/>
  <c r="Q198" i="1"/>
  <c r="Q199" i="1"/>
  <c r="Q200" i="1"/>
  <c r="Q203" i="1"/>
  <c r="Q204" i="1"/>
  <c r="Q205" i="1"/>
  <c r="Q206" i="1"/>
  <c r="Q208" i="1"/>
  <c r="Q209" i="1"/>
  <c r="Q210" i="1"/>
  <c r="Q211" i="1"/>
  <c r="Q212" i="1"/>
  <c r="Q213" i="1"/>
  <c r="Q214" i="1"/>
  <c r="Q215" i="1"/>
  <c r="Q217" i="1"/>
  <c r="Q218" i="1"/>
  <c r="Q219" i="1"/>
  <c r="Q220" i="1"/>
  <c r="Q222" i="1"/>
  <c r="Q223" i="1"/>
  <c r="Q224" i="1"/>
  <c r="Q225" i="1"/>
  <c r="Q226" i="1"/>
  <c r="Q227" i="1"/>
  <c r="Q228" i="1"/>
  <c r="Q229" i="1"/>
  <c r="Q230" i="1"/>
  <c r="Q231" i="1"/>
  <c r="Q233" i="1"/>
  <c r="Q234" i="1"/>
  <c r="Q235" i="1"/>
  <c r="Q238" i="1"/>
  <c r="Q239" i="1"/>
  <c r="Q240" i="1"/>
  <c r="Q241" i="1"/>
  <c r="Q242" i="1"/>
  <c r="Q243" i="1"/>
  <c r="Q244" i="1"/>
  <c r="Q245" i="1"/>
  <c r="Q247" i="1"/>
  <c r="Q248" i="1"/>
  <c r="Q249" i="1"/>
  <c r="Q250" i="1"/>
  <c r="Q252" i="1"/>
  <c r="Q253" i="1"/>
  <c r="Q254" i="1"/>
  <c r="Q25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1" i="1"/>
  <c r="Q22" i="1"/>
  <c r="Q23" i="1"/>
  <c r="Q24" i="1"/>
  <c r="Q25" i="1"/>
  <c r="Q41" i="1"/>
  <c r="Q42" i="1"/>
  <c r="Q43" i="1"/>
  <c r="Q44" i="1"/>
  <c r="Q46" i="1"/>
  <c r="Q47" i="1"/>
  <c r="Q48" i="1"/>
  <c r="Q49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N45" i="1"/>
  <c r="R45" i="1" s="1"/>
  <c r="M44" i="1"/>
  <c r="R44" i="1" s="1"/>
  <c r="M42" i="1"/>
  <c r="R42" i="1" s="1"/>
  <c r="M36" i="1"/>
  <c r="R36" i="1" s="1"/>
  <c r="R251" i="1" l="1"/>
  <c r="R246" i="1"/>
  <c r="R237" i="1"/>
  <c r="R236" i="1"/>
  <c r="R232" i="1"/>
  <c r="Q232" i="1"/>
  <c r="R221" i="1"/>
  <c r="Q221" i="1"/>
  <c r="Q207" i="1"/>
  <c r="Q202" i="1"/>
  <c r="Q201" i="1"/>
  <c r="R194" i="1"/>
  <c r="Q194" i="1"/>
  <c r="R180" i="1"/>
  <c r="M140" i="1"/>
  <c r="Q87" i="1"/>
  <c r="L170" i="1"/>
  <c r="R170" i="1" s="1"/>
  <c r="Q180" i="1"/>
  <c r="Q99" i="1"/>
  <c r="Q66" i="1"/>
  <c r="R167" i="1"/>
  <c r="M172" i="1"/>
  <c r="R172" i="1"/>
  <c r="Q167" i="1"/>
  <c r="M136" i="1"/>
  <c r="R136" i="1" s="1"/>
  <c r="L109" i="1"/>
  <c r="R109" i="1" s="1"/>
  <c r="Q256" i="1"/>
  <c r="R256" i="1"/>
  <c r="M166" i="1"/>
  <c r="R166" i="1" s="1"/>
  <c r="R140" i="1"/>
  <c r="R134" i="1"/>
  <c r="Q134" i="1"/>
  <c r="R110" i="1"/>
  <c r="Q110" i="1"/>
  <c r="Q67" i="1"/>
  <c r="R57" i="1"/>
  <c r="R20" i="1"/>
  <c r="Q45" i="1"/>
  <c r="L61" i="1"/>
  <c r="R61" i="1" s="1"/>
  <c r="Q57" i="1"/>
  <c r="R49" i="1"/>
</calcChain>
</file>

<file path=xl/sharedStrings.xml><?xml version="1.0" encoding="utf-8"?>
<sst xmlns="http://schemas.openxmlformats.org/spreadsheetml/2006/main" count="790" uniqueCount="547">
  <si>
    <t>Name</t>
  </si>
  <si>
    <t>Ticker</t>
  </si>
  <si>
    <t>Revenue</t>
  </si>
  <si>
    <t>Cost of Revenues</t>
  </si>
  <si>
    <t>Operating Income</t>
  </si>
  <si>
    <t>Interest Expense</t>
  </si>
  <si>
    <t>Net income</t>
  </si>
  <si>
    <t>Current Assets</t>
  </si>
  <si>
    <t>PPE</t>
  </si>
  <si>
    <t>Total Assets</t>
  </si>
  <si>
    <t>Current Liabilities</t>
  </si>
  <si>
    <t>Equity</t>
  </si>
  <si>
    <t>Total Liabilities</t>
  </si>
  <si>
    <t>Liabilities and Equity</t>
  </si>
  <si>
    <t>Cash</t>
  </si>
  <si>
    <t>NETFLIX INC</t>
  </si>
  <si>
    <t>NFLX-US</t>
  </si>
  <si>
    <t>MICROSOFT CORP</t>
  </si>
  <si>
    <t>MSFT-US</t>
  </si>
  <si>
    <t>NVIDIA CORP</t>
  </si>
  <si>
    <t>NVDA-US</t>
  </si>
  <si>
    <t>ADVANCED MICRO DEVICES INC</t>
  </si>
  <si>
    <t>AMD-US</t>
  </si>
  <si>
    <t>AMAZON COM INC</t>
  </si>
  <si>
    <t>AMZN-US</t>
  </si>
  <si>
    <t>META PLATFORMS INC</t>
  </si>
  <si>
    <t>META-US</t>
  </si>
  <si>
    <t>ALPHABET INC</t>
  </si>
  <si>
    <t>GOOGL-US</t>
  </si>
  <si>
    <t>ADOBE INC</t>
  </si>
  <si>
    <t>ADBE-US</t>
  </si>
  <si>
    <t>CISCO SYSTEMS INC</t>
  </si>
  <si>
    <t>CSCO-US</t>
  </si>
  <si>
    <t>INTEL CORP</t>
  </si>
  <si>
    <t>INTC-US</t>
  </si>
  <si>
    <t>QUALCOMM INC</t>
  </si>
  <si>
    <t>QCOM-US</t>
  </si>
  <si>
    <t>TEXAS INSTRUMENTS INC</t>
  </si>
  <si>
    <t>TXN-US</t>
  </si>
  <si>
    <t>BOOKING HOLDINGS INC</t>
  </si>
  <si>
    <t>BKNG-US</t>
  </si>
  <si>
    <t>AUTOMATIC DATA PROCESSING INC</t>
  </si>
  <si>
    <t>ADP-US</t>
  </si>
  <si>
    <t>LAM RESEARCH CORP</t>
  </si>
  <si>
    <t>LRCX-US</t>
  </si>
  <si>
    <t>AUTODESK INC</t>
  </si>
  <si>
    <t>ADSK-US</t>
  </si>
  <si>
    <t>ELECTRONIC ARTS INC</t>
  </si>
  <si>
    <t>EA-US</t>
  </si>
  <si>
    <t>KLA CORP</t>
  </si>
  <si>
    <t>KLAC-US</t>
  </si>
  <si>
    <t>INTUIT INC</t>
  </si>
  <si>
    <t>INTU-US</t>
  </si>
  <si>
    <t>ASML HOLDING NV</t>
  </si>
  <si>
    <t>ASML-NL</t>
  </si>
  <si>
    <t>TAKE TWO INTERACTIVE SOFTWARE INC</t>
  </si>
  <si>
    <t>TTWO-US</t>
  </si>
  <si>
    <t>MARVELL TECHNOLOGY INC</t>
  </si>
  <si>
    <t>MRVL-US</t>
  </si>
  <si>
    <t>CADENCE DESIGN SYSTEMS INC</t>
  </si>
  <si>
    <t>CDNS-US</t>
  </si>
  <si>
    <t>ANALOG DEVICES INC</t>
  </si>
  <si>
    <t>ADI-US</t>
  </si>
  <si>
    <t>MICRON TECHNOLOGY INC</t>
  </si>
  <si>
    <t>MU-US</t>
  </si>
  <si>
    <t>ON SEMICONDUCTOR CORP</t>
  </si>
  <si>
    <t>ON-US</t>
  </si>
  <si>
    <t>NXP SEMICONDUCTORS NV</t>
  </si>
  <si>
    <t>NXPI-US</t>
  </si>
  <si>
    <t>BROADCOM INC</t>
  </si>
  <si>
    <t>AVGO-US</t>
  </si>
  <si>
    <t>WORKDAY INC</t>
  </si>
  <si>
    <t>WDAY-US</t>
  </si>
  <si>
    <t>FORTINET INC</t>
  </si>
  <si>
    <t>FTNT-US</t>
  </si>
  <si>
    <t>CROWDSTRIKE HOLDINGS INC</t>
  </si>
  <si>
    <t>CRWD-US</t>
  </si>
  <si>
    <t>APPLIED MATERIALS INC</t>
  </si>
  <si>
    <t>AMAT-US</t>
  </si>
  <si>
    <t>GE HEALTHCARE TECHNOLOGIES INC</t>
  </si>
  <si>
    <t>GEHC-US</t>
  </si>
  <si>
    <t>COMCAST CORP</t>
  </si>
  <si>
    <t>CMCSA-US</t>
  </si>
  <si>
    <t>DELL TECHNOLOGIES INC</t>
  </si>
  <si>
    <t>DELL-US</t>
  </si>
  <si>
    <t>THERMO FISHER SCIENTIFIC INC</t>
  </si>
  <si>
    <t>TMO-US</t>
  </si>
  <si>
    <t>SALESFORCE INC</t>
  </si>
  <si>
    <t>CRM-US</t>
  </si>
  <si>
    <t>TWILIO INC</t>
  </si>
  <si>
    <t>TWLO-US</t>
  </si>
  <si>
    <t>SERVICENOW INC</t>
  </si>
  <si>
    <t>NOW-US</t>
  </si>
  <si>
    <t>BLOCK INC</t>
  </si>
  <si>
    <t>SQ-US</t>
  </si>
  <si>
    <t>UBER TECHNOLOGIES INC</t>
  </si>
  <si>
    <t>UBER-US</t>
  </si>
  <si>
    <t>DUKE ENERGY CORP</t>
  </si>
  <si>
    <t>DUK-US</t>
  </si>
  <si>
    <t>SOUTHERN CO</t>
  </si>
  <si>
    <t>SO-US</t>
  </si>
  <si>
    <t>WALMART INC</t>
  </si>
  <si>
    <t>WMT-US</t>
  </si>
  <si>
    <t>EXELON CORP</t>
  </si>
  <si>
    <t>EXC-US</t>
  </si>
  <si>
    <t>PROCTER &amp; GAMBLE CO</t>
  </si>
  <si>
    <t>PG-US</t>
  </si>
  <si>
    <t>VISA INC</t>
  </si>
  <si>
    <t>V-US</t>
  </si>
  <si>
    <t>XCEL ENERGY INC</t>
  </si>
  <si>
    <t>XEL-US</t>
  </si>
  <si>
    <t>WALT DISNEY CO</t>
  </si>
  <si>
    <t>DIS-US</t>
  </si>
  <si>
    <t>SEMPRA</t>
  </si>
  <si>
    <t>SRE-US</t>
  </si>
  <si>
    <t>MASTERCARD INC</t>
  </si>
  <si>
    <t>MA-US</t>
  </si>
  <si>
    <t>EVERSOURCE ENERGY</t>
  </si>
  <si>
    <t>ES-US</t>
  </si>
  <si>
    <t>LILLY ELI &amp; CO</t>
  </si>
  <si>
    <t>LLY-US</t>
  </si>
  <si>
    <t>GILEAD SCIENCES INC</t>
  </si>
  <si>
    <t>GILD-US</t>
  </si>
  <si>
    <t>ALTRIA GROUP INC</t>
  </si>
  <si>
    <t>MO.XX9-US</t>
  </si>
  <si>
    <t>3M CO</t>
  </si>
  <si>
    <t>MMM-US</t>
  </si>
  <si>
    <t>AMERICAN TOWER CORP</t>
  </si>
  <si>
    <t>AMT-US</t>
  </si>
  <si>
    <t>LOCKHEED MARTIN CORP</t>
  </si>
  <si>
    <t>LMT-US</t>
  </si>
  <si>
    <t>FORD MOTOR CO</t>
  </si>
  <si>
    <t>F-US</t>
  </si>
  <si>
    <t>GENERAL MOTORS CO</t>
  </si>
  <si>
    <t>GM-US</t>
  </si>
  <si>
    <t>RTX CORP</t>
  </si>
  <si>
    <t>RTX-US</t>
  </si>
  <si>
    <t>NORTHROP GRUMMAN CORP</t>
  </si>
  <si>
    <t>NOC-US</t>
  </si>
  <si>
    <t>CONOCOPHILLIPS</t>
  </si>
  <si>
    <t>COP-US</t>
  </si>
  <si>
    <t>PROGRESSIVE CORP</t>
  </si>
  <si>
    <t>PGR-US</t>
  </si>
  <si>
    <t>KRAFT HEINZ CO</t>
  </si>
  <si>
    <t>KHC-US</t>
  </si>
  <si>
    <t>STRYKER CORP</t>
  </si>
  <si>
    <t>SYK-US</t>
  </si>
  <si>
    <t>TARGET CORP</t>
  </si>
  <si>
    <t>TGT-US</t>
  </si>
  <si>
    <t>DEERE &amp; CO</t>
  </si>
  <si>
    <t>DE-US</t>
  </si>
  <si>
    <t>LOWES COMPANIES INC</t>
  </si>
  <si>
    <t>LOW-US</t>
  </si>
  <si>
    <t>CIGNA GROUP</t>
  </si>
  <si>
    <t>CI-US</t>
  </si>
  <si>
    <t>AETNA INC</t>
  </si>
  <si>
    <t>AET-US</t>
  </si>
  <si>
    <t>ALLSTATE CORP</t>
  </si>
  <si>
    <t>ALL-US</t>
  </si>
  <si>
    <t>ECOLAB INC</t>
  </si>
  <si>
    <t>ECON.XX9-US</t>
  </si>
  <si>
    <t>ILLINOIS TOOL WORKS INC</t>
  </si>
  <si>
    <t>ITW-US</t>
  </si>
  <si>
    <t>GENERAL DYNAMICS CORP</t>
  </si>
  <si>
    <t>GD-US</t>
  </si>
  <si>
    <t>MARSH &amp; MCLENNAN COS INC</t>
  </si>
  <si>
    <t>MMC-US</t>
  </si>
  <si>
    <t>CHARTER COMMUNICATIONS INC</t>
  </si>
  <si>
    <t>CHTR-US</t>
  </si>
  <si>
    <t>TJX COS INC</t>
  </si>
  <si>
    <t>TJX.XX9-US</t>
  </si>
  <si>
    <t>BEST BUY CO INC</t>
  </si>
  <si>
    <t>BBY-US</t>
  </si>
  <si>
    <t>PAYPAL HOLDINGS INC</t>
  </si>
  <si>
    <t>PYPL-US</t>
  </si>
  <si>
    <t>TESLA INC</t>
  </si>
  <si>
    <t>TSLA-US</t>
  </si>
  <si>
    <t>BIOGEN INC</t>
  </si>
  <si>
    <t>BIIB-US</t>
  </si>
  <si>
    <t>REGENERON PHARMACEUTICALS INC</t>
  </si>
  <si>
    <t>REGN-US</t>
  </si>
  <si>
    <t>ILLUMINA INC</t>
  </si>
  <si>
    <t>ILMN-US</t>
  </si>
  <si>
    <t>CELGENE CORP</t>
  </si>
  <si>
    <t>CELG-US</t>
  </si>
  <si>
    <t>AMERICAN AIRLINES GROUP INC</t>
  </si>
  <si>
    <t>AAL-US</t>
  </si>
  <si>
    <t>ALASKA AIR GROUP INC</t>
  </si>
  <si>
    <t>ALK-US</t>
  </si>
  <si>
    <t>AMPHENOL CORP</t>
  </si>
  <si>
    <t>APH-US</t>
  </si>
  <si>
    <t>ACTIVISION BLIZZARD INC</t>
  </si>
  <si>
    <t>ATVI-US</t>
  </si>
  <si>
    <t>BECTON DICKINSON &amp; CO</t>
  </si>
  <si>
    <t>BDX-US</t>
  </si>
  <si>
    <t>BRISTOL MYERS SQUIBB CO</t>
  </si>
  <si>
    <t>BMY-US</t>
  </si>
  <si>
    <t>CROWN CASTLE INC</t>
  </si>
  <si>
    <t>CCI-US</t>
  </si>
  <si>
    <t>CHURCH &amp; DWIGHT CO INC</t>
  </si>
  <si>
    <t>CHD-US</t>
  </si>
  <si>
    <t>CLOROX CO</t>
  </si>
  <si>
    <t>CLX-US</t>
  </si>
  <si>
    <t>CME GROUP INC</t>
  </si>
  <si>
    <t>CME-US</t>
  </si>
  <si>
    <t>CINTAS CORP</t>
  </si>
  <si>
    <t>CTAS-US</t>
  </si>
  <si>
    <t>CITRIX SYSTEMS INC</t>
  </si>
  <si>
    <t>CTXS-US</t>
  </si>
  <si>
    <t>DOLLAR TREE INC</t>
  </si>
  <si>
    <t>DLTR-US</t>
  </si>
  <si>
    <t>EBAY INC</t>
  </si>
  <si>
    <t>EBAY-US</t>
  </si>
  <si>
    <t>EQUIFAX INC</t>
  </si>
  <si>
    <t>EFX-US</t>
  </si>
  <si>
    <t>EOG RESOURCES INC</t>
  </si>
  <si>
    <t>EOG-US</t>
  </si>
  <si>
    <t>EQUINIX INC</t>
  </si>
  <si>
    <t>EQIX-US</t>
  </si>
  <si>
    <t>EQUITY RESIDENTIAL</t>
  </si>
  <si>
    <t>EQR-US</t>
  </si>
  <si>
    <t>EATON CORP PLC</t>
  </si>
  <si>
    <t>ETN-US</t>
  </si>
  <si>
    <t>ENTERGY CORP</t>
  </si>
  <si>
    <t>ETR-US</t>
  </si>
  <si>
    <t>EXPEDIA GROUP INC</t>
  </si>
  <si>
    <t>EXPE-US</t>
  </si>
  <si>
    <t>FLEETCOR TECHNOLOGIES INC</t>
  </si>
  <si>
    <t>FLT-US</t>
  </si>
  <si>
    <t>FMC CORP</t>
  </si>
  <si>
    <t>FMC-US</t>
  </si>
  <si>
    <t>FOX CORP</t>
  </si>
  <si>
    <t>FOXA-US</t>
  </si>
  <si>
    <t>GLOBAL PAYMENTS INC</t>
  </si>
  <si>
    <t>GPN-US</t>
  </si>
  <si>
    <t>GAP INC</t>
  </si>
  <si>
    <t>GPS-US</t>
  </si>
  <si>
    <t>HESS CORP</t>
  </si>
  <si>
    <t>HES-US</t>
  </si>
  <si>
    <t>HARTFORD FINANCIAL SERVICES GROUP INC</t>
  </si>
  <si>
    <t>HIG-US</t>
  </si>
  <si>
    <t>HUMANA INC</t>
  </si>
  <si>
    <t>HUM-US</t>
  </si>
  <si>
    <t>INTERNATIONAL FLAVORS &amp; FRAGRANCES INC</t>
  </si>
  <si>
    <t>IFF-US</t>
  </si>
  <si>
    <t>INTERNATIONAL PAPER CO</t>
  </si>
  <si>
    <t>IP-US</t>
  </si>
  <si>
    <t>INTERPUBLIC GROUP OF COS INC</t>
  </si>
  <si>
    <t>IPG-US</t>
  </si>
  <si>
    <t>IQVIA HOLDINGS INC</t>
  </si>
  <si>
    <t>IQV-US</t>
  </si>
  <si>
    <t>IRON MOUNTAIN INC</t>
  </si>
  <si>
    <t>IRM-US</t>
  </si>
  <si>
    <t>INVESCO LTD</t>
  </si>
  <si>
    <t>IVZ-US</t>
  </si>
  <si>
    <t>HUNT JB TRANSPORT SERVICES INC</t>
  </si>
  <si>
    <t>JBHT-US</t>
  </si>
  <si>
    <t>JOHNSON CONTROLS INTERNATIONAL PLC</t>
  </si>
  <si>
    <t>JCI-US</t>
  </si>
  <si>
    <t>JUNIPER NETWORKS INC</t>
  </si>
  <si>
    <t>JNPR-US</t>
  </si>
  <si>
    <t>KELLANOVA</t>
  </si>
  <si>
    <t>K-US</t>
  </si>
  <si>
    <t>KEYCORP</t>
  </si>
  <si>
    <t>KEY-US</t>
  </si>
  <si>
    <t>KIMCO REALTY CORP</t>
  </si>
  <si>
    <t>KIM-US</t>
  </si>
  <si>
    <t>KIMBERLY CLARK CORP</t>
  </si>
  <si>
    <t>KMB-US</t>
  </si>
  <si>
    <t>KINDER MORGAN INC</t>
  </si>
  <si>
    <t>KMI-US</t>
  </si>
  <si>
    <t>KROGER CO</t>
  </si>
  <si>
    <t>KR-US</t>
  </si>
  <si>
    <t>LOEWS CORP</t>
  </si>
  <si>
    <t>L-US</t>
  </si>
  <si>
    <t>LEGGETT &amp; PLATT INC</t>
  </si>
  <si>
    <t>LEG-US</t>
  </si>
  <si>
    <t>LABORATORY CORP OF AMERICA HOLDINGS</t>
  </si>
  <si>
    <t>LH-US</t>
  </si>
  <si>
    <t>LINCOLN NATIONAL CORP</t>
  </si>
  <si>
    <t>LNC-US</t>
  </si>
  <si>
    <t>SOUTHWEST AIRLINES CO</t>
  </si>
  <si>
    <t>LUV-US</t>
  </si>
  <si>
    <t>LYONDELLBASELL INDUSTRIES NV</t>
  </si>
  <si>
    <t>LYB-US</t>
  </si>
  <si>
    <t>MACYS INC</t>
  </si>
  <si>
    <t>M-US</t>
  </si>
  <si>
    <t>MARRIOTT INTERNATIONAL INC</t>
  </si>
  <si>
    <t>MAR-US</t>
  </si>
  <si>
    <t>MASCO CORP</t>
  </si>
  <si>
    <t>MAS-US</t>
  </si>
  <si>
    <t>MCDONALDS CORP</t>
  </si>
  <si>
    <t>MCD-US</t>
  </si>
  <si>
    <t>MICROCHIP TECHNOLOGY INC</t>
  </si>
  <si>
    <t>MCHP-US</t>
  </si>
  <si>
    <t>MCKESSON CORP</t>
  </si>
  <si>
    <t>MCK-US</t>
  </si>
  <si>
    <t>MOODYS CORP</t>
  </si>
  <si>
    <t>MCO-US</t>
  </si>
  <si>
    <t>MONDELEZ INTERNATIONAL INC</t>
  </si>
  <si>
    <t>MDLZ-US</t>
  </si>
  <si>
    <t>METLIFE INC</t>
  </si>
  <si>
    <t>MET-US</t>
  </si>
  <si>
    <t>MGM RESORTS INTERNATIONAL</t>
  </si>
  <si>
    <t>MGM-US</t>
  </si>
  <si>
    <t>MOHAWK INDUSTRIES INC</t>
  </si>
  <si>
    <t>MHK-US</t>
  </si>
  <si>
    <t>MCCORMICK &amp; CO INC</t>
  </si>
  <si>
    <t>MKC-US</t>
  </si>
  <si>
    <t>MARTIN MARIETTA MATERIALS INC</t>
  </si>
  <si>
    <t>MLM-US</t>
  </si>
  <si>
    <t>MOSAIC CO</t>
  </si>
  <si>
    <t>MOS-US</t>
  </si>
  <si>
    <t>MARATHON PETROLEUM CORP</t>
  </si>
  <si>
    <t>MPC-US</t>
  </si>
  <si>
    <t>MARATHON OIL CORP</t>
  </si>
  <si>
    <t>MRO-US</t>
  </si>
  <si>
    <t>MORGAN STANLEY</t>
  </si>
  <si>
    <t>MS-US</t>
  </si>
  <si>
    <t>MOTOROLA SOLUTIONS INC</t>
  </si>
  <si>
    <t>MSI-US</t>
  </si>
  <si>
    <t>M&amp;T BANK CORP</t>
  </si>
  <si>
    <t>MTB-US</t>
  </si>
  <si>
    <t>NASDAQ INC</t>
  </si>
  <si>
    <t>NDAQ-US</t>
  </si>
  <si>
    <t>NISOURCE INC</t>
  </si>
  <si>
    <t>NI-US</t>
  </si>
  <si>
    <t>NIKE INC</t>
  </si>
  <si>
    <t>NKE-US</t>
  </si>
  <si>
    <t>NRG ENERGY INC</t>
  </si>
  <si>
    <t>NRG-US</t>
  </si>
  <si>
    <t>NORFOLK SOUTHERN CORP</t>
  </si>
  <si>
    <t>NSC-US</t>
  </si>
  <si>
    <t>NETAPP INC</t>
  </si>
  <si>
    <t>NTAP-US</t>
  </si>
  <si>
    <t>NORTHERN TRUST CORP</t>
  </si>
  <si>
    <t>NTRS-US</t>
  </si>
  <si>
    <t>NUCOR CORP</t>
  </si>
  <si>
    <t>NUE-US</t>
  </si>
  <si>
    <t>NEWS CORP</t>
  </si>
  <si>
    <t>NWSA-US</t>
  </si>
  <si>
    <t>ONEOK INC</t>
  </si>
  <si>
    <t>OKE-US</t>
  </si>
  <si>
    <t>OMNICOM GROUP INC</t>
  </si>
  <si>
    <t>OMC-US</t>
  </si>
  <si>
    <t>ORACLE CORP</t>
  </si>
  <si>
    <t>ORCL-US</t>
  </si>
  <si>
    <t>OREILLY AUTOMOTIVE INC</t>
  </si>
  <si>
    <t>ORLY-US</t>
  </si>
  <si>
    <t>OTIS WORLDWIDE CORP</t>
  </si>
  <si>
    <t>OTIS-US</t>
  </si>
  <si>
    <t>OCCIDENTAL PETROLEUM CORP</t>
  </si>
  <si>
    <t>OXY-US</t>
  </si>
  <si>
    <t>PACCAR INC</t>
  </si>
  <si>
    <t>PCAR-US</t>
  </si>
  <si>
    <t>PUBLIC SERVICE ENTERPRISE GROUP INC</t>
  </si>
  <si>
    <t>PEG-US</t>
  </si>
  <si>
    <t>PEPSICO INC</t>
  </si>
  <si>
    <t>PEP-US</t>
  </si>
  <si>
    <t>PFIZER INC</t>
  </si>
  <si>
    <t>PFE-US</t>
  </si>
  <si>
    <t>PARKER HANNIFIN CORP</t>
  </si>
  <si>
    <t>PH-US</t>
  </si>
  <si>
    <t>PULTEGROUP INC</t>
  </si>
  <si>
    <t>PHM-US</t>
  </si>
  <si>
    <t>PACKAGING CORPORATION OF AMERICA</t>
  </si>
  <si>
    <t>PKG-US</t>
  </si>
  <si>
    <t>PROLOGIS INC</t>
  </si>
  <si>
    <t>PLD-US</t>
  </si>
  <si>
    <t>PHILIP MORRIS INTERNATIONAL INC</t>
  </si>
  <si>
    <t>PM-US</t>
  </si>
  <si>
    <t>PNC FINANCIAL SERVICES GROUP INC</t>
  </si>
  <si>
    <t>PNC-US</t>
  </si>
  <si>
    <t>PPG INDUSTRIES INC</t>
  </si>
  <si>
    <t>PPG-US</t>
  </si>
  <si>
    <t>PPL CORP</t>
  </si>
  <si>
    <t>PPL-US</t>
  </si>
  <si>
    <t>PRUDENTIAL FINANCIAL INC</t>
  </si>
  <si>
    <t>PRU-US</t>
  </si>
  <si>
    <t>PUBLIC STORAGE</t>
  </si>
  <si>
    <t>PSA-US</t>
  </si>
  <si>
    <t>PHILLIPS 66</t>
  </si>
  <si>
    <t>PSX-US</t>
  </si>
  <si>
    <t>PVH CORP</t>
  </si>
  <si>
    <t>PVH-US</t>
  </si>
  <si>
    <t>QUANTA SERVICES INC</t>
  </si>
  <si>
    <t>PWR-US</t>
  </si>
  <si>
    <t>PIONEER NATURAL RESOURCES CO</t>
  </si>
  <si>
    <t>PXD-US</t>
  </si>
  <si>
    <t>QORVO INC</t>
  </si>
  <si>
    <t>QRVO-US</t>
  </si>
  <si>
    <t>ROYAL CARIBBEAN GROUP</t>
  </si>
  <si>
    <t>RCL-US</t>
  </si>
  <si>
    <t>ROCKWELL AUTOMATION INC</t>
  </si>
  <si>
    <t>ROK-US</t>
  </si>
  <si>
    <t>ROPER TECHNOLOGIES INC</t>
  </si>
  <si>
    <t>ROP-US</t>
  </si>
  <si>
    <t>ROSS STORES INC</t>
  </si>
  <si>
    <t>ROST-US</t>
  </si>
  <si>
    <t>SBA COMMUNICATIONS CORP</t>
  </si>
  <si>
    <t>SBAC-US</t>
  </si>
  <si>
    <t>SCHLUMBERGER NV</t>
  </si>
  <si>
    <t>SLB-US</t>
  </si>
  <si>
    <t>SNAP ON INC</t>
  </si>
  <si>
    <t>SNA-US</t>
  </si>
  <si>
    <t>SIMON PROPERTY GROUP INC</t>
  </si>
  <si>
    <t>SPG-US</t>
  </si>
  <si>
    <t>STERICYCLE INC</t>
  </si>
  <si>
    <t>SRCL-US</t>
  </si>
  <si>
    <t>STERIS PLC /IE/</t>
  </si>
  <si>
    <t>STE-US</t>
  </si>
  <si>
    <t>STATE STREET CORP</t>
  </si>
  <si>
    <t>STT-US</t>
  </si>
  <si>
    <t>CONSTELLATION BRANDS INC</t>
  </si>
  <si>
    <t>STZ-US</t>
  </si>
  <si>
    <t>STANLEY BLACK &amp; DECKER INC</t>
  </si>
  <si>
    <t>SWK-US</t>
  </si>
  <si>
    <t>SKYWORKS SOLUTIONS INC</t>
  </si>
  <si>
    <t>SWKS-US</t>
  </si>
  <si>
    <t>SYSCO CORP</t>
  </si>
  <si>
    <t>SYY-US</t>
  </si>
  <si>
    <t>AT&amp;T INC</t>
  </si>
  <si>
    <t>T-US</t>
  </si>
  <si>
    <t>MOLSON COORS BEVERAGE CO</t>
  </si>
  <si>
    <t>TAP-US</t>
  </si>
  <si>
    <t>TRANSDIGM GROUP INC</t>
  </si>
  <si>
    <t>TDG-US</t>
  </si>
  <si>
    <t>TE CONNECTIVITY LTD</t>
  </si>
  <si>
    <t>TEL-US</t>
  </si>
  <si>
    <t>TELEFLEX INC</t>
  </si>
  <si>
    <t>TFX-US</t>
  </si>
  <si>
    <t>TIFFANY &amp; CO</t>
  </si>
  <si>
    <t>TIF-US</t>
  </si>
  <si>
    <t>T MOBILE US INC</t>
  </si>
  <si>
    <t>TMUS-US</t>
  </si>
  <si>
    <t>TAPESTRY INC</t>
  </si>
  <si>
    <t>TPR-US</t>
  </si>
  <si>
    <t>TRAVELERS COS INC</t>
  </si>
  <si>
    <t>TRV-US</t>
  </si>
  <si>
    <t>TRACTOR SUPPLY CO</t>
  </si>
  <si>
    <t>TSCO-US</t>
  </si>
  <si>
    <t>TYSON FOODS INC</t>
  </si>
  <si>
    <t>TSN-US</t>
  </si>
  <si>
    <t>TRANE TECHNOLOGIES PLC</t>
  </si>
  <si>
    <t>TT-US</t>
  </si>
  <si>
    <t>TEXTRON INC</t>
  </si>
  <si>
    <t>TXT-US</t>
  </si>
  <si>
    <t>UNDER ARMOUR INC</t>
  </si>
  <si>
    <t>UAA-US</t>
  </si>
  <si>
    <t>UNITED AIRLINES HOLDINGS INC</t>
  </si>
  <si>
    <t>UAL-US</t>
  </si>
  <si>
    <t>UDR INC</t>
  </si>
  <si>
    <t>UDR-US</t>
  </si>
  <si>
    <t>UNIVERSAL HEALTH SERVICES INC</t>
  </si>
  <si>
    <t>UHS-US</t>
  </si>
  <si>
    <t>UNITEDHEALTH GROUP INC</t>
  </si>
  <si>
    <t>UNH-US</t>
  </si>
  <si>
    <t>UNUM GROUP</t>
  </si>
  <si>
    <t>UNM-US</t>
  </si>
  <si>
    <t>UNION PACIFIC CORP</t>
  </si>
  <si>
    <t>UNP-US</t>
  </si>
  <si>
    <t>UNITED PARCEL SERVICE INC</t>
  </si>
  <si>
    <t>UPS-US</t>
  </si>
  <si>
    <t>UNITED RENTALS INC</t>
  </si>
  <si>
    <t>URI-US</t>
  </si>
  <si>
    <t>US BANCORP</t>
  </si>
  <si>
    <t>USB-US</t>
  </si>
  <si>
    <t>VF CORP</t>
  </si>
  <si>
    <t>VFC-US</t>
  </si>
  <si>
    <t>VALERO ENERGY CORP</t>
  </si>
  <si>
    <t>VLO-US</t>
  </si>
  <si>
    <t>VMWARE INC</t>
  </si>
  <si>
    <t>VMW-US</t>
  </si>
  <si>
    <t>VORNADO REALTY TRUST</t>
  </si>
  <si>
    <t>VNO-US</t>
  </si>
  <si>
    <t>VERISK ANALYTICS INC</t>
  </si>
  <si>
    <t>VRSK-US</t>
  </si>
  <si>
    <t>VERISIGN INC</t>
  </si>
  <si>
    <t>VRSN-US</t>
  </si>
  <si>
    <t>VENTAS INC</t>
  </si>
  <si>
    <t>VTR-US</t>
  </si>
  <si>
    <t>VERIZON COMMUNICATIONS INC</t>
  </si>
  <si>
    <t>VZ-US</t>
  </si>
  <si>
    <t>WESTINGHOUSE AIR BRAKE TECHNOLOGIES CORP</t>
  </si>
  <si>
    <t>WAB-US</t>
  </si>
  <si>
    <t>WALGREENS BOOTS ALLIANCE INC</t>
  </si>
  <si>
    <t>WBA-US</t>
  </si>
  <si>
    <t>WESTERN DIGITAL CORP</t>
  </si>
  <si>
    <t>WDC-US</t>
  </si>
  <si>
    <t>WEC ENERGY GROUP INC</t>
  </si>
  <si>
    <t>WEC-US</t>
  </si>
  <si>
    <t>WELLS FARGO &amp; CO</t>
  </si>
  <si>
    <t>WFC-US</t>
  </si>
  <si>
    <t>WHIRLPOOL CORP</t>
  </si>
  <si>
    <t>WHR-US</t>
  </si>
  <si>
    <t>WILLIAMS COS INC</t>
  </si>
  <si>
    <t>WMB-US</t>
  </si>
  <si>
    <t>BERKLEY WR CORP</t>
  </si>
  <si>
    <t>WRB-US</t>
  </si>
  <si>
    <t>WESTROCK CO</t>
  </si>
  <si>
    <t>WRK-US</t>
  </si>
  <si>
    <t>WESTERN UNION CO</t>
  </si>
  <si>
    <t>WU-US</t>
  </si>
  <si>
    <t>WEYERHAEUSER CO</t>
  </si>
  <si>
    <t>WY-US</t>
  </si>
  <si>
    <t>WYNN RESORTS LTD</t>
  </si>
  <si>
    <t>WYNN-US</t>
  </si>
  <si>
    <t>XILINX INC</t>
  </si>
  <si>
    <t>XLNX-US</t>
  </si>
  <si>
    <t>EXXON MOBIL CORP</t>
  </si>
  <si>
    <t>XOM-US</t>
  </si>
  <si>
    <t>DENTSPLY SIRONA INC</t>
  </si>
  <si>
    <t>XRAY-US</t>
  </si>
  <si>
    <t>XYLEM INC</t>
  </si>
  <si>
    <t>XYL-US</t>
  </si>
  <si>
    <t>YUM BRANDS INC</t>
  </si>
  <si>
    <t>YUM-US</t>
  </si>
  <si>
    <t>ZIMMER BIOMET HOLDINGS INC</t>
  </si>
  <si>
    <t>ZBH-US</t>
  </si>
  <si>
    <t>ZEBRA TECHNOLOGIES CORP</t>
  </si>
  <si>
    <t>ZBRA-US</t>
  </si>
  <si>
    <t>ZOETIS INC</t>
  </si>
  <si>
    <t>ZTS-US</t>
  </si>
  <si>
    <t>ADVANCE AUTO PARTS INC</t>
  </si>
  <si>
    <t>AAP-US</t>
  </si>
  <si>
    <t>Rating</t>
  </si>
  <si>
    <t>BBB+</t>
  </si>
  <si>
    <t>AAA</t>
  </si>
  <si>
    <t>A-</t>
  </si>
  <si>
    <t>AA</t>
  </si>
  <si>
    <t>AA-</t>
  </si>
  <si>
    <t>AA+</t>
  </si>
  <si>
    <t>A+</t>
  </si>
  <si>
    <t>A</t>
  </si>
  <si>
    <t>BBB</t>
  </si>
  <si>
    <t>BBB-</t>
  </si>
  <si>
    <t>BB+</t>
  </si>
  <si>
    <t>B</t>
  </si>
  <si>
    <t>BB</t>
  </si>
  <si>
    <t>B+</t>
  </si>
  <si>
    <t>BB-</t>
  </si>
  <si>
    <t>bs check</t>
  </si>
  <si>
    <t>eq check</t>
  </si>
  <si>
    <t>real estate</t>
  </si>
  <si>
    <t>insurance</t>
  </si>
  <si>
    <t>sector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</si>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</sst>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11" fontId="0" fillId="2" borderId="0" xfId="0" applyNumberFormat="1" applyFill="1"/>
    <xf numFmtId="1" fontId="0" fillId="2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6"/>
  <sheetViews>
    <sheetView tabSelected="1" workbookViewId="0">
      <pane ySplit="1" topLeftCell="A242" activePane="bottomLeft" state="frozen"/>
      <selection pane="bottomLeft" activeCell="T6" sqref="T6"/>
    </sheetView>
  </sheetViews>
  <sheetFormatPr baseColWidth="10" defaultColWidth="8.88671875" defaultRowHeight="14.4" x14ac:dyDescent="0.3"/>
  <cols>
    <col min="3" max="3" width="9.5546875" bestFit="1" customWidth="1"/>
    <col min="4" max="4" width="10.5546875" customWidth="1"/>
    <col min="5" max="5" width="10.6640625" customWidth="1"/>
    <col min="6" max="6" width="10.33203125" customWidth="1"/>
    <col min="7" max="7" width="11.44140625" customWidth="1"/>
    <col min="9" max="9" width="12.33203125" bestFit="1" customWidth="1"/>
    <col min="11" max="11" width="12" bestFit="1" customWidth="1"/>
    <col min="12" max="12" width="11.33203125" bestFit="1" customWidth="1"/>
    <col min="15" max="15" width="10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525</v>
      </c>
      <c r="Q1" s="4" t="s">
        <v>541</v>
      </c>
      <c r="R1" s="4" t="s">
        <v>542</v>
      </c>
      <c r="S1" s="9" t="s">
        <v>545</v>
      </c>
    </row>
    <row r="2" spans="1:19" x14ac:dyDescent="0.3">
      <c r="A2" t="s">
        <v>15</v>
      </c>
      <c r="B2" t="s">
        <v>16</v>
      </c>
      <c r="C2" s="2">
        <v>33723297000</v>
      </c>
      <c r="D2" s="2">
        <v>19715368000</v>
      </c>
      <c r="E2" s="2">
        <v>6954003000</v>
      </c>
      <c r="F2" s="2">
        <v>699826000</v>
      </c>
      <c r="G2" s="2">
        <v>5407990000</v>
      </c>
      <c r="H2" s="2">
        <v>9918133000</v>
      </c>
      <c r="I2" s="2">
        <v>1491444000</v>
      </c>
      <c r="J2" s="2">
        <v>48731992000</v>
      </c>
      <c r="K2" s="2">
        <v>8860655000</v>
      </c>
      <c r="L2" s="2">
        <v>20588313000</v>
      </c>
      <c r="M2" s="2">
        <v>28143679000</v>
      </c>
      <c r="N2" s="2">
        <v>48731992000</v>
      </c>
      <c r="O2" s="2">
        <v>7116913000</v>
      </c>
      <c r="P2" t="s">
        <v>526</v>
      </c>
      <c r="Q2">
        <f t="shared" ref="Q2:Q65" si="0">IF(N2=J2,1,0)</f>
        <v>1</v>
      </c>
      <c r="R2" s="5">
        <f>IF(N2=M2+L2,1,0)</f>
        <v>1</v>
      </c>
    </row>
    <row r="3" spans="1:19" x14ac:dyDescent="0.3">
      <c r="A3" t="s">
        <v>17</v>
      </c>
      <c r="B3" t="s">
        <v>18</v>
      </c>
      <c r="C3" s="2">
        <v>62020000000</v>
      </c>
      <c r="D3" s="2">
        <v>19623000000</v>
      </c>
      <c r="E3" s="2">
        <v>27032000000</v>
      </c>
      <c r="F3" s="2">
        <v>506000000</v>
      </c>
      <c r="G3" s="2">
        <v>21870000000</v>
      </c>
      <c r="H3" s="2">
        <v>147393000000</v>
      </c>
      <c r="I3" s="2">
        <v>112308000000</v>
      </c>
      <c r="J3" s="2">
        <v>470558000000</v>
      </c>
      <c r="K3" s="2">
        <v>121016000000</v>
      </c>
      <c r="L3" s="2">
        <v>238268000000</v>
      </c>
      <c r="M3" s="2">
        <v>232290000000</v>
      </c>
      <c r="N3" s="2">
        <v>470558000000</v>
      </c>
      <c r="O3" s="2">
        <v>17305000000</v>
      </c>
      <c r="P3" t="s">
        <v>527</v>
      </c>
      <c r="Q3">
        <f t="shared" si="0"/>
        <v>1</v>
      </c>
      <c r="R3" s="5">
        <f t="shared" ref="R3:R66" si="1">IF(N3=M3+L3,1,0)</f>
        <v>1</v>
      </c>
    </row>
    <row r="4" spans="1:19" x14ac:dyDescent="0.3">
      <c r="A4" t="s">
        <v>21</v>
      </c>
      <c r="B4" t="s">
        <v>22</v>
      </c>
      <c r="C4" s="2">
        <v>22680000000</v>
      </c>
      <c r="D4" s="2">
        <v>11278000000</v>
      </c>
      <c r="E4" s="2">
        <v>401000000</v>
      </c>
      <c r="F4" s="2">
        <v>-106000000</v>
      </c>
      <c r="G4" s="2">
        <v>10460000000</v>
      </c>
      <c r="H4" s="2">
        <v>16768000000</v>
      </c>
      <c r="I4" s="2">
        <v>1589000000</v>
      </c>
      <c r="J4" s="2">
        <v>67885000000</v>
      </c>
      <c r="K4" s="2">
        <v>6689000000</v>
      </c>
      <c r="L4" s="2">
        <v>55892000000</v>
      </c>
      <c r="M4" s="2">
        <f>N4-L4</f>
        <v>11993000000</v>
      </c>
      <c r="N4" s="2">
        <v>67885000000</v>
      </c>
      <c r="O4" s="2">
        <v>3933000000</v>
      </c>
      <c r="P4" t="s">
        <v>528</v>
      </c>
      <c r="Q4">
        <f t="shared" si="0"/>
        <v>1</v>
      </c>
      <c r="R4" s="5">
        <f t="shared" si="1"/>
        <v>1</v>
      </c>
    </row>
    <row r="5" spans="1:19" x14ac:dyDescent="0.3">
      <c r="A5" t="s">
        <v>23</v>
      </c>
      <c r="B5" t="s">
        <v>24</v>
      </c>
      <c r="C5" s="2">
        <v>574785000000</v>
      </c>
      <c r="D5" s="2">
        <v>304739000000</v>
      </c>
      <c r="E5" s="2">
        <v>36852000000</v>
      </c>
      <c r="F5" s="2">
        <v>-3182000000</v>
      </c>
      <c r="G5" s="2">
        <v>30425000000</v>
      </c>
      <c r="H5" s="2">
        <v>172351000000</v>
      </c>
      <c r="I5" s="2">
        <v>204177000000</v>
      </c>
      <c r="J5" s="2">
        <v>527854000000</v>
      </c>
      <c r="K5" s="2">
        <v>164917000000</v>
      </c>
      <c r="L5" s="2">
        <v>201875000000</v>
      </c>
      <c r="M5" s="2">
        <f>N5-L5</f>
        <v>325979000000</v>
      </c>
      <c r="N5" s="2">
        <v>527854000000</v>
      </c>
      <c r="O5" s="2">
        <v>73387000000</v>
      </c>
      <c r="P5" t="s">
        <v>529</v>
      </c>
      <c r="Q5">
        <f t="shared" si="0"/>
        <v>1</v>
      </c>
      <c r="R5" s="5">
        <f t="shared" si="1"/>
        <v>1</v>
      </c>
    </row>
    <row r="6" spans="1:19" x14ac:dyDescent="0.3">
      <c r="A6" t="s">
        <v>25</v>
      </c>
      <c r="B6" t="s">
        <v>26</v>
      </c>
      <c r="C6" s="2">
        <v>134902000000</v>
      </c>
      <c r="D6" s="2">
        <v>25959000000</v>
      </c>
      <c r="E6" s="2">
        <v>46751000000</v>
      </c>
      <c r="F6" s="2">
        <v>677000000</v>
      </c>
      <c r="G6" s="2">
        <v>39098000000</v>
      </c>
      <c r="H6" s="2">
        <v>85365000000</v>
      </c>
      <c r="I6" s="2">
        <v>96587000000</v>
      </c>
      <c r="J6" s="2">
        <v>229623000000</v>
      </c>
      <c r="K6" s="2">
        <v>31960000000</v>
      </c>
      <c r="L6" s="2">
        <v>153168000000</v>
      </c>
      <c r="M6" s="2">
        <v>76455000000</v>
      </c>
      <c r="N6" s="2">
        <v>229623000000</v>
      </c>
      <c r="O6" s="2">
        <v>41862000000</v>
      </c>
      <c r="P6" t="s">
        <v>530</v>
      </c>
      <c r="Q6">
        <f t="shared" si="0"/>
        <v>1</v>
      </c>
      <c r="R6" s="5">
        <f t="shared" si="1"/>
        <v>1</v>
      </c>
    </row>
    <row r="7" spans="1:19" x14ac:dyDescent="0.3">
      <c r="A7" t="s">
        <v>27</v>
      </c>
      <c r="B7" t="s">
        <v>28</v>
      </c>
      <c r="C7" s="2">
        <v>307394000000</v>
      </c>
      <c r="D7" s="2">
        <v>133332000000</v>
      </c>
      <c r="E7" s="2">
        <v>84293000000</v>
      </c>
      <c r="F7" s="2">
        <v>1424000000</v>
      </c>
      <c r="G7" s="2">
        <v>73795000000</v>
      </c>
      <c r="H7" s="2">
        <v>171530000000</v>
      </c>
      <c r="I7" s="2">
        <v>134345000000</v>
      </c>
      <c r="J7" s="2">
        <v>402392000000</v>
      </c>
      <c r="K7" s="2">
        <v>81814000000</v>
      </c>
      <c r="L7" s="2">
        <v>283379000000</v>
      </c>
      <c r="M7" s="2">
        <v>119013000000</v>
      </c>
      <c r="N7" s="2">
        <v>402392000000</v>
      </c>
      <c r="O7" s="2">
        <v>24048000000</v>
      </c>
      <c r="P7" t="s">
        <v>531</v>
      </c>
      <c r="Q7">
        <f t="shared" si="0"/>
        <v>1</v>
      </c>
      <c r="R7" s="5">
        <f t="shared" si="1"/>
        <v>1</v>
      </c>
    </row>
    <row r="8" spans="1:19" x14ac:dyDescent="0.3">
      <c r="A8" t="s">
        <v>29</v>
      </c>
      <c r="B8" t="s">
        <v>30</v>
      </c>
      <c r="C8" s="2">
        <v>19409000000</v>
      </c>
      <c r="D8" s="2">
        <v>2354000000</v>
      </c>
      <c r="E8" s="2">
        <v>6650000000</v>
      </c>
      <c r="F8" s="2">
        <v>-113000000</v>
      </c>
      <c r="G8" s="2">
        <v>17055000000</v>
      </c>
      <c r="H8" s="2">
        <v>11084000000</v>
      </c>
      <c r="I8" s="2">
        <v>2030000000</v>
      </c>
      <c r="J8" s="2">
        <v>29779000000</v>
      </c>
      <c r="K8" s="2">
        <v>8251000000</v>
      </c>
      <c r="L8" s="2">
        <v>16518000000</v>
      </c>
      <c r="M8" s="2">
        <v>13261000000</v>
      </c>
      <c r="N8" s="2">
        <v>29779000000</v>
      </c>
      <c r="O8" s="2">
        <v>7141000000</v>
      </c>
      <c r="P8" t="s">
        <v>532</v>
      </c>
      <c r="Q8">
        <f t="shared" si="0"/>
        <v>1</v>
      </c>
      <c r="R8" s="5">
        <f t="shared" si="1"/>
        <v>1</v>
      </c>
    </row>
    <row r="9" spans="1:19" x14ac:dyDescent="0.3">
      <c r="A9" t="s">
        <v>31</v>
      </c>
      <c r="B9" t="s">
        <v>32</v>
      </c>
      <c r="C9" s="2">
        <v>14668000000</v>
      </c>
      <c r="D9" s="2">
        <v>5111000000</v>
      </c>
      <c r="E9" s="2">
        <v>4276000000</v>
      </c>
      <c r="F9" s="2">
        <v>-111000000</v>
      </c>
      <c r="G9" s="2">
        <v>3638000000</v>
      </c>
      <c r="H9" s="2">
        <v>39659000000</v>
      </c>
      <c r="I9" s="2">
        <v>2004000000</v>
      </c>
      <c r="J9" s="2">
        <v>98782000000</v>
      </c>
      <c r="K9" s="2">
        <v>27035000000</v>
      </c>
      <c r="L9" s="2">
        <v>45210000000</v>
      </c>
      <c r="M9" s="2">
        <v>53572000000</v>
      </c>
      <c r="N9" s="2">
        <v>98782000000</v>
      </c>
      <c r="O9" s="2">
        <v>9602000000</v>
      </c>
      <c r="P9" t="s">
        <v>530</v>
      </c>
      <c r="Q9">
        <f t="shared" si="0"/>
        <v>1</v>
      </c>
      <c r="R9" s="5">
        <f t="shared" si="1"/>
        <v>1</v>
      </c>
    </row>
    <row r="10" spans="1:19" x14ac:dyDescent="0.3">
      <c r="A10" t="s">
        <v>33</v>
      </c>
      <c r="B10" t="s">
        <v>34</v>
      </c>
      <c r="C10" s="2">
        <v>54228000000</v>
      </c>
      <c r="D10" s="2">
        <v>32517000000</v>
      </c>
      <c r="E10" s="2">
        <v>93000000</v>
      </c>
      <c r="F10" s="2">
        <v>629000000</v>
      </c>
      <c r="G10" s="2">
        <v>1675000000</v>
      </c>
      <c r="H10" s="2">
        <v>43269000000</v>
      </c>
      <c r="I10" s="2">
        <v>96647000000</v>
      </c>
      <c r="J10" s="2">
        <v>191572000000</v>
      </c>
      <c r="K10" s="2">
        <v>28053000000</v>
      </c>
      <c r="L10" s="2">
        <v>105590000000</v>
      </c>
      <c r="M10" s="2">
        <f>N10-L10</f>
        <v>85982000000</v>
      </c>
      <c r="N10" s="2">
        <v>191572000000</v>
      </c>
      <c r="O10" s="2">
        <v>7079000000</v>
      </c>
      <c r="P10" t="s">
        <v>528</v>
      </c>
      <c r="Q10">
        <f t="shared" si="0"/>
        <v>1</v>
      </c>
      <c r="R10" s="5">
        <f t="shared" si="1"/>
        <v>1</v>
      </c>
    </row>
    <row r="11" spans="1:19" x14ac:dyDescent="0.3">
      <c r="A11" t="s">
        <v>35</v>
      </c>
      <c r="B11" t="s">
        <v>36</v>
      </c>
      <c r="C11" s="2">
        <v>9935000000</v>
      </c>
      <c r="D11" s="2">
        <v>4312000000</v>
      </c>
      <c r="E11" s="2">
        <v>2928000000</v>
      </c>
      <c r="F11" s="2">
        <v>-178000000</v>
      </c>
      <c r="G11" s="2">
        <v>2767000000</v>
      </c>
      <c r="H11" s="2">
        <v>23439000000</v>
      </c>
      <c r="I11" s="2">
        <v>4907000000</v>
      </c>
      <c r="J11" s="2">
        <v>52135000000</v>
      </c>
      <c r="K11" s="2">
        <v>9169000000</v>
      </c>
      <c r="L11" s="2">
        <v>23058000000</v>
      </c>
      <c r="M11" s="2">
        <v>29077000000</v>
      </c>
      <c r="N11" s="2">
        <v>52135000000</v>
      </c>
      <c r="O11" s="2">
        <v>8133000000</v>
      </c>
      <c r="P11" t="s">
        <v>533</v>
      </c>
      <c r="Q11">
        <f t="shared" si="0"/>
        <v>1</v>
      </c>
      <c r="R11" s="5">
        <f t="shared" si="1"/>
        <v>1</v>
      </c>
    </row>
    <row r="12" spans="1:19" x14ac:dyDescent="0.3">
      <c r="A12" t="s">
        <v>37</v>
      </c>
      <c r="B12" t="s">
        <v>38</v>
      </c>
      <c r="C12" s="2">
        <v>17519000000</v>
      </c>
      <c r="D12" s="2">
        <v>6500000000</v>
      </c>
      <c r="E12" s="2">
        <v>7331000000</v>
      </c>
      <c r="F12" s="2">
        <v>353000000</v>
      </c>
      <c r="G12" s="2">
        <v>11019000000</v>
      </c>
      <c r="H12" s="2">
        <v>15122000000</v>
      </c>
      <c r="I12" s="2">
        <v>13268000000</v>
      </c>
      <c r="J12" s="2">
        <v>32348000000</v>
      </c>
      <c r="K12" s="2">
        <v>3320000000</v>
      </c>
      <c r="L12" s="2">
        <v>16897000000</v>
      </c>
      <c r="M12" s="2">
        <v>15451000000</v>
      </c>
      <c r="N12" s="2">
        <v>32348000000</v>
      </c>
      <c r="O12" s="2">
        <v>2964000000</v>
      </c>
      <c r="P12" t="s">
        <v>532</v>
      </c>
      <c r="Q12">
        <f t="shared" si="0"/>
        <v>1</v>
      </c>
      <c r="R12" s="5">
        <f t="shared" si="1"/>
        <v>1</v>
      </c>
    </row>
    <row r="13" spans="1:19" x14ac:dyDescent="0.3">
      <c r="A13" t="s">
        <v>39</v>
      </c>
      <c r="B13" t="s">
        <v>40</v>
      </c>
      <c r="C13" s="2">
        <v>21365000000</v>
      </c>
      <c r="D13" s="2">
        <v>655000000</v>
      </c>
      <c r="E13" s="2">
        <v>5835000000</v>
      </c>
      <c r="F13" s="2">
        <v>-897000000</v>
      </c>
      <c r="G13" s="2">
        <v>4289000000</v>
      </c>
      <c r="H13" s="2">
        <v>17034000000</v>
      </c>
      <c r="I13" s="2">
        <v>784000000</v>
      </c>
      <c r="J13" s="2">
        <v>24342000000</v>
      </c>
      <c r="K13" s="2">
        <v>13330000000</v>
      </c>
      <c r="L13" s="2">
        <v>-2744000000</v>
      </c>
      <c r="M13" s="2">
        <v>27086000000</v>
      </c>
      <c r="N13" s="2">
        <v>24342000000</v>
      </c>
      <c r="O13" s="2">
        <v>12107000000</v>
      </c>
      <c r="P13" t="s">
        <v>528</v>
      </c>
      <c r="Q13">
        <f t="shared" si="0"/>
        <v>1</v>
      </c>
      <c r="R13" s="5">
        <f t="shared" si="1"/>
        <v>1</v>
      </c>
    </row>
    <row r="14" spans="1:19" x14ac:dyDescent="0.3">
      <c r="A14" t="s">
        <v>41</v>
      </c>
      <c r="B14" t="s">
        <v>42</v>
      </c>
      <c r="C14" s="2">
        <v>4668000000</v>
      </c>
      <c r="D14" s="2">
        <v>2561600000</v>
      </c>
      <c r="E14" s="2">
        <v>1143800000</v>
      </c>
      <c r="F14" s="2">
        <v>104900000</v>
      </c>
      <c r="G14" s="2">
        <v>878400000</v>
      </c>
      <c r="H14" s="2">
        <v>6034300000</v>
      </c>
      <c r="I14" s="2">
        <v>671000000</v>
      </c>
      <c r="J14" s="2">
        <v>57069400000</v>
      </c>
      <c r="K14" s="2">
        <v>4095600000</v>
      </c>
      <c r="L14" s="2">
        <v>4319600000</v>
      </c>
      <c r="M14" s="2">
        <v>52749800000</v>
      </c>
      <c r="N14" s="2">
        <v>57069400000</v>
      </c>
      <c r="O14" s="2">
        <v>1641300000</v>
      </c>
      <c r="P14" t="s">
        <v>530</v>
      </c>
      <c r="Q14">
        <f t="shared" si="0"/>
        <v>1</v>
      </c>
      <c r="R14" s="5">
        <f t="shared" si="1"/>
        <v>1</v>
      </c>
    </row>
    <row r="15" spans="1:19" x14ac:dyDescent="0.3">
      <c r="A15" t="s">
        <v>43</v>
      </c>
      <c r="B15" t="s">
        <v>44</v>
      </c>
      <c r="C15" s="2">
        <v>3758259000000</v>
      </c>
      <c r="D15" s="2">
        <v>1985847000000</v>
      </c>
      <c r="E15" s="2">
        <v>1057212000000</v>
      </c>
      <c r="F15" s="2">
        <v>29839000</v>
      </c>
      <c r="G15" s="2">
        <v>954266000000</v>
      </c>
      <c r="H15" s="2">
        <v>13054612000</v>
      </c>
      <c r="I15" s="2">
        <v>2147482000</v>
      </c>
      <c r="J15" s="2">
        <v>18783852000</v>
      </c>
      <c r="K15" s="2">
        <v>4272383000</v>
      </c>
      <c r="L15" s="2">
        <v>8222478000</v>
      </c>
      <c r="M15" s="2">
        <v>10561374000</v>
      </c>
      <c r="N15" s="2">
        <v>18783852000</v>
      </c>
      <c r="O15" s="2">
        <v>5623289000</v>
      </c>
      <c r="P15" t="s">
        <v>528</v>
      </c>
      <c r="Q15">
        <f t="shared" si="0"/>
        <v>1</v>
      </c>
      <c r="R15" s="5">
        <f t="shared" si="1"/>
        <v>1</v>
      </c>
    </row>
    <row r="16" spans="1:19" x14ac:dyDescent="0.3">
      <c r="A16" t="s">
        <v>45</v>
      </c>
      <c r="B16" t="s">
        <v>46</v>
      </c>
      <c r="C16" s="2">
        <v>1414000000</v>
      </c>
      <c r="D16" s="2">
        <v>127000000</v>
      </c>
      <c r="E16" s="2">
        <v>334000000</v>
      </c>
      <c r="F16" s="2">
        <v>14000000</v>
      </c>
      <c r="G16" s="2">
        <v>1287000000</v>
      </c>
      <c r="H16" s="2">
        <v>2939000000</v>
      </c>
      <c r="I16" s="2">
        <v>347000000</v>
      </c>
      <c r="J16" s="2">
        <v>9226000000</v>
      </c>
      <c r="K16" s="2">
        <v>3912000000</v>
      </c>
      <c r="L16" s="2">
        <v>1482000000</v>
      </c>
      <c r="M16" s="2">
        <f>N16-L16</f>
        <v>7744000000</v>
      </c>
      <c r="N16" s="2">
        <v>9226000000</v>
      </c>
      <c r="O16" s="2">
        <v>1526000000</v>
      </c>
      <c r="P16" t="s">
        <v>526</v>
      </c>
      <c r="Q16">
        <f t="shared" si="0"/>
        <v>1</v>
      </c>
      <c r="R16" s="5">
        <f t="shared" si="1"/>
        <v>1</v>
      </c>
    </row>
    <row r="17" spans="1:18" x14ac:dyDescent="0.3">
      <c r="A17" t="s">
        <v>47</v>
      </c>
      <c r="B17" t="s">
        <v>48</v>
      </c>
      <c r="C17" s="2">
        <v>1945000000</v>
      </c>
      <c r="D17" s="2">
        <v>529000000</v>
      </c>
      <c r="E17" s="2">
        <v>365000000</v>
      </c>
      <c r="F17" s="2">
        <v>17000000</v>
      </c>
      <c r="G17" s="2">
        <v>1416000000</v>
      </c>
      <c r="H17" s="2">
        <v>4349000000</v>
      </c>
      <c r="I17" s="2">
        <v>561000000</v>
      </c>
      <c r="J17" s="2">
        <v>13617000000</v>
      </c>
      <c r="K17" s="2">
        <v>3280000000</v>
      </c>
      <c r="L17" s="2">
        <v>7533000000</v>
      </c>
      <c r="M17" s="2">
        <v>6084000000</v>
      </c>
      <c r="N17" s="2">
        <v>13617000000</v>
      </c>
      <c r="O17" s="2">
        <v>2742000000</v>
      </c>
      <c r="P17" t="s">
        <v>526</v>
      </c>
      <c r="Q17">
        <f t="shared" si="0"/>
        <v>1</v>
      </c>
      <c r="R17" s="5">
        <f t="shared" si="1"/>
        <v>1</v>
      </c>
    </row>
    <row r="18" spans="1:18" x14ac:dyDescent="0.3">
      <c r="A18" t="s">
        <v>49</v>
      </c>
      <c r="B18" t="s">
        <v>50</v>
      </c>
      <c r="C18" s="2">
        <v>2486726000</v>
      </c>
      <c r="D18" s="2">
        <v>976746000</v>
      </c>
      <c r="E18" s="2">
        <v>691270000</v>
      </c>
      <c r="F18" s="2">
        <v>74202000</v>
      </c>
      <c r="G18" s="2">
        <v>582534000</v>
      </c>
      <c r="H18" s="2">
        <v>8748721000</v>
      </c>
      <c r="I18" s="2">
        <v>1088824000</v>
      </c>
      <c r="J18" s="2">
        <v>14280501000</v>
      </c>
      <c r="K18" s="2">
        <v>4570997000</v>
      </c>
      <c r="L18" s="2">
        <v>3043711000</v>
      </c>
      <c r="M18" s="2">
        <v>11236790000</v>
      </c>
      <c r="N18" s="2">
        <v>14280501000</v>
      </c>
      <c r="O18" s="2">
        <v>1665054000</v>
      </c>
      <c r="P18" t="s">
        <v>528</v>
      </c>
      <c r="Q18">
        <f t="shared" si="0"/>
        <v>1</v>
      </c>
      <c r="R18" s="5">
        <f t="shared" si="1"/>
        <v>1</v>
      </c>
    </row>
    <row r="19" spans="1:18" x14ac:dyDescent="0.3">
      <c r="A19" t="s">
        <v>51</v>
      </c>
      <c r="B19" t="s">
        <v>52</v>
      </c>
      <c r="C19" s="2">
        <v>2978000000</v>
      </c>
      <c r="D19" s="2">
        <v>707000000</v>
      </c>
      <c r="E19" s="2">
        <v>307000000</v>
      </c>
      <c r="F19" s="2">
        <v>-65000000</v>
      </c>
      <c r="G19" s="2">
        <v>241000000</v>
      </c>
      <c r="H19" s="2">
        <v>3706000000</v>
      </c>
      <c r="I19" s="2">
        <v>1013000000</v>
      </c>
      <c r="J19" s="2">
        <v>28488000000</v>
      </c>
      <c r="K19" s="2">
        <v>2471000000</v>
      </c>
      <c r="L19" s="2">
        <v>16992000000</v>
      </c>
      <c r="M19" s="2">
        <v>11496000000</v>
      </c>
      <c r="N19" s="2">
        <v>28488000000</v>
      </c>
      <c r="O19" s="2">
        <v>1734000000</v>
      </c>
      <c r="P19" t="s">
        <v>528</v>
      </c>
      <c r="Q19">
        <f t="shared" si="0"/>
        <v>1</v>
      </c>
      <c r="R19" s="5">
        <f t="shared" si="1"/>
        <v>1</v>
      </c>
    </row>
    <row r="20" spans="1:18" x14ac:dyDescent="0.3">
      <c r="A20" t="s">
        <v>53</v>
      </c>
      <c r="B20" t="s">
        <v>54</v>
      </c>
      <c r="C20" s="2">
        <v>27885500000</v>
      </c>
      <c r="D20" s="2">
        <v>13422400000</v>
      </c>
      <c r="E20" s="2">
        <v>9042300000</v>
      </c>
      <c r="F20" s="2">
        <v>41200000</v>
      </c>
      <c r="G20" s="2">
        <v>7839000000</v>
      </c>
      <c r="H20" s="2">
        <v>24393900000</v>
      </c>
      <c r="I20" s="2">
        <v>5493200000</v>
      </c>
      <c r="J20" s="2">
        <v>39957500000</v>
      </c>
      <c r="K20" s="2">
        <v>16274700000</v>
      </c>
      <c r="L20" s="2">
        <v>13452400000</v>
      </c>
      <c r="M20" s="2">
        <v>26505100000</v>
      </c>
      <c r="N20" s="2">
        <f>M20+L20</f>
        <v>39957500000</v>
      </c>
      <c r="O20" s="2">
        <v>7004700000</v>
      </c>
      <c r="P20" t="s">
        <v>533</v>
      </c>
      <c r="Q20">
        <f t="shared" si="0"/>
        <v>1</v>
      </c>
      <c r="R20" s="5">
        <f t="shared" si="1"/>
        <v>1</v>
      </c>
    </row>
    <row r="21" spans="1:18" x14ac:dyDescent="0.3">
      <c r="A21" t="s">
        <v>55</v>
      </c>
      <c r="B21" t="s">
        <v>56</v>
      </c>
      <c r="C21" s="2">
        <v>1366300000</v>
      </c>
      <c r="D21" s="2">
        <v>688200000</v>
      </c>
      <c r="E21" s="2">
        <v>558700000</v>
      </c>
      <c r="F21" s="2">
        <v>103200000</v>
      </c>
      <c r="G21" s="2">
        <v>678100000</v>
      </c>
      <c r="H21" s="2">
        <v>2218500000</v>
      </c>
      <c r="I21" s="2">
        <v>400400000</v>
      </c>
      <c r="J21" s="2">
        <v>14895700000</v>
      </c>
      <c r="K21" s="2">
        <v>2692400000</v>
      </c>
      <c r="L21" s="2">
        <v>8508600000</v>
      </c>
      <c r="M21" s="2">
        <v>6387100000</v>
      </c>
      <c r="N21" s="2">
        <v>14895700000</v>
      </c>
      <c r="O21" s="2">
        <v>898700000</v>
      </c>
      <c r="P21" t="s">
        <v>534</v>
      </c>
      <c r="Q21">
        <f t="shared" si="0"/>
        <v>1</v>
      </c>
      <c r="R21" s="5">
        <f t="shared" si="1"/>
        <v>1</v>
      </c>
    </row>
    <row r="22" spans="1:18" x14ac:dyDescent="0.3">
      <c r="A22" t="s">
        <v>57</v>
      </c>
      <c r="B22" t="s">
        <v>58</v>
      </c>
      <c r="C22" s="2">
        <v>1418600000</v>
      </c>
      <c r="D22" s="2">
        <v>867400000</v>
      </c>
      <c r="E22" s="2">
        <v>-146300000</v>
      </c>
      <c r="F22" s="2">
        <v>-52600000</v>
      </c>
      <c r="G22" s="2">
        <v>551200000</v>
      </c>
      <c r="H22" s="2">
        <v>2973200000</v>
      </c>
      <c r="I22" s="2">
        <v>701600000</v>
      </c>
      <c r="J22" s="2">
        <v>21714400000</v>
      </c>
      <c r="K22" s="2">
        <v>1879600000</v>
      </c>
      <c r="L22" s="2">
        <v>15233400000</v>
      </c>
      <c r="M22" s="2">
        <v>6481000000</v>
      </c>
      <c r="N22" s="2">
        <v>21714400000</v>
      </c>
      <c r="O22" s="2">
        <v>725600000</v>
      </c>
      <c r="P22" t="s">
        <v>535</v>
      </c>
      <c r="Q22">
        <f t="shared" si="0"/>
        <v>1</v>
      </c>
      <c r="R22" s="5">
        <f t="shared" si="1"/>
        <v>1</v>
      </c>
    </row>
    <row r="23" spans="1:18" x14ac:dyDescent="0.3">
      <c r="A23" t="s">
        <v>59</v>
      </c>
      <c r="B23" t="s">
        <v>60</v>
      </c>
      <c r="C23" s="2">
        <v>4089986000</v>
      </c>
      <c r="D23" s="2">
        <v>331760000</v>
      </c>
      <c r="E23" s="2">
        <v>1251225000</v>
      </c>
      <c r="F23" s="2">
        <v>-36185000</v>
      </c>
      <c r="G23" s="2">
        <v>1041144000</v>
      </c>
      <c r="H23" s="2">
        <v>1976217000</v>
      </c>
      <c r="I23" s="2">
        <v>403213000</v>
      </c>
      <c r="J23" s="2">
        <v>5669491000</v>
      </c>
      <c r="K23" s="2">
        <v>1590867000</v>
      </c>
      <c r="L23" s="2">
        <v>3404271000</v>
      </c>
      <c r="M23" s="2">
        <v>2265220000</v>
      </c>
      <c r="N23" s="2">
        <v>5669491000</v>
      </c>
      <c r="O23" s="2">
        <v>1008152000</v>
      </c>
      <c r="P23" t="s">
        <v>526</v>
      </c>
      <c r="Q23">
        <f t="shared" si="0"/>
        <v>1</v>
      </c>
      <c r="R23" s="5">
        <f t="shared" si="1"/>
        <v>1</v>
      </c>
    </row>
    <row r="24" spans="1:18" x14ac:dyDescent="0.3">
      <c r="A24" t="s">
        <v>61</v>
      </c>
      <c r="B24" t="s">
        <v>62</v>
      </c>
      <c r="C24" s="2">
        <v>2512704000</v>
      </c>
      <c r="D24" s="2">
        <v>1038763000</v>
      </c>
      <c r="E24" s="2">
        <v>585964000</v>
      </c>
      <c r="F24" s="2">
        <v>77141000</v>
      </c>
      <c r="G24" s="2">
        <v>462727000</v>
      </c>
      <c r="H24" s="2">
        <v>4415877000</v>
      </c>
      <c r="I24" s="2">
        <v>3281937000</v>
      </c>
      <c r="J24" s="2">
        <v>48388464000</v>
      </c>
      <c r="K24" s="2">
        <v>2923366000</v>
      </c>
      <c r="L24" s="2">
        <v>35548073000</v>
      </c>
      <c r="M24" s="2">
        <f>N24-L24</f>
        <v>12840391000</v>
      </c>
      <c r="N24" s="2">
        <v>48388464000</v>
      </c>
      <c r="O24" s="2">
        <v>1303560000</v>
      </c>
      <c r="P24" t="s">
        <v>528</v>
      </c>
      <c r="Q24">
        <f t="shared" si="0"/>
        <v>1</v>
      </c>
      <c r="R24" s="5">
        <f t="shared" si="1"/>
        <v>1</v>
      </c>
    </row>
    <row r="25" spans="1:18" x14ac:dyDescent="0.3">
      <c r="A25" t="s">
        <v>63</v>
      </c>
      <c r="B25" t="s">
        <v>64</v>
      </c>
      <c r="C25" s="2">
        <v>4726000000</v>
      </c>
      <c r="D25" s="2">
        <v>4761000000</v>
      </c>
      <c r="E25" s="2">
        <v>-1128000000</v>
      </c>
      <c r="F25" s="2">
        <v>-132000000</v>
      </c>
      <c r="G25" s="2">
        <v>-1155000000</v>
      </c>
      <c r="H25" s="2">
        <v>21058000000</v>
      </c>
      <c r="I25" s="2">
        <v>37677000000</v>
      </c>
      <c r="J25" s="2">
        <v>63776000000</v>
      </c>
      <c r="K25" s="2">
        <v>5962000000</v>
      </c>
      <c r="L25" s="2">
        <v>42885000000</v>
      </c>
      <c r="M25" s="2">
        <v>20891000000</v>
      </c>
      <c r="N25" s="2">
        <v>63776000000</v>
      </c>
      <c r="O25" s="2">
        <v>8075000000</v>
      </c>
      <c r="P25" t="s">
        <v>535</v>
      </c>
      <c r="Q25">
        <f t="shared" si="0"/>
        <v>1</v>
      </c>
      <c r="R25" s="5">
        <f t="shared" si="1"/>
        <v>1</v>
      </c>
    </row>
    <row r="26" spans="1:18" x14ac:dyDescent="0.3">
      <c r="A26" t="s">
        <v>65</v>
      </c>
      <c r="B26" t="s">
        <v>66</v>
      </c>
      <c r="C26" s="2">
        <v>8253000000</v>
      </c>
      <c r="D26" s="2">
        <v>4369500000</v>
      </c>
      <c r="E26" s="2">
        <v>2538700000</v>
      </c>
      <c r="F26" s="2">
        <v>-74800000</v>
      </c>
      <c r="G26" s="2">
        <v>3883500000</v>
      </c>
      <c r="H26" s="2">
        <v>5912300000</v>
      </c>
      <c r="I26" s="2">
        <v>4401500000</v>
      </c>
      <c r="J26" s="2">
        <v>13215200000</v>
      </c>
      <c r="K26" s="2">
        <v>2183600000</v>
      </c>
      <c r="L26" s="2">
        <v>7800600000</v>
      </c>
      <c r="M26" s="2">
        <v>5414600000</v>
      </c>
      <c r="N26" s="2">
        <v>13215200000</v>
      </c>
      <c r="O26" s="2">
        <v>2483000000</v>
      </c>
      <c r="P26" t="s">
        <v>536</v>
      </c>
      <c r="Q26">
        <f t="shared" si="0"/>
        <v>1</v>
      </c>
      <c r="R26" s="5">
        <f t="shared" si="1"/>
        <v>1</v>
      </c>
    </row>
    <row r="27" spans="1:18" x14ac:dyDescent="0.3">
      <c r="A27" t="s">
        <v>67</v>
      </c>
      <c r="B27" t="s">
        <v>68</v>
      </c>
      <c r="C27" s="2">
        <v>13276000000</v>
      </c>
      <c r="D27" s="2">
        <v>-5723000000</v>
      </c>
      <c r="E27" s="2">
        <v>3661000000</v>
      </c>
      <c r="F27" s="2">
        <v>309000000</v>
      </c>
      <c r="G27" s="2">
        <v>7553000000</v>
      </c>
      <c r="H27" s="2">
        <v>7864000000</v>
      </c>
      <c r="I27" s="2">
        <v>3323000000</v>
      </c>
      <c r="J27" s="2">
        <v>24353000000</v>
      </c>
      <c r="K27" s="2">
        <v>4111000000</v>
      </c>
      <c r="L27" s="2">
        <v>8960000000</v>
      </c>
      <c r="M27" s="2">
        <f>N27-L27</f>
        <v>15393000000</v>
      </c>
      <c r="N27" s="2">
        <v>24353000000</v>
      </c>
      <c r="O27" s="2">
        <v>3862000000</v>
      </c>
      <c r="P27" t="s">
        <v>526</v>
      </c>
      <c r="Q27">
        <f t="shared" si="0"/>
        <v>1</v>
      </c>
      <c r="R27" s="5">
        <f t="shared" si="1"/>
        <v>1</v>
      </c>
    </row>
    <row r="28" spans="1:18" x14ac:dyDescent="0.3">
      <c r="A28" t="s">
        <v>69</v>
      </c>
      <c r="B28" t="s">
        <v>70</v>
      </c>
      <c r="C28" s="2">
        <v>35819000000</v>
      </c>
      <c r="D28" s="2">
        <v>11129000000</v>
      </c>
      <c r="E28" s="2">
        <v>16207000000</v>
      </c>
      <c r="F28" s="2">
        <v>-1622000000</v>
      </c>
      <c r="G28" s="2">
        <v>14082000000</v>
      </c>
      <c r="H28" s="2">
        <v>20847000000</v>
      </c>
      <c r="I28" s="2">
        <v>2154000000</v>
      </c>
      <c r="J28" s="2">
        <v>72861000000</v>
      </c>
      <c r="K28" s="2">
        <v>7405000000</v>
      </c>
      <c r="L28" s="2">
        <v>23988000000</v>
      </c>
      <c r="M28" s="2">
        <v>48873000000</v>
      </c>
      <c r="N28" s="2">
        <v>72861000000</v>
      </c>
      <c r="O28" s="2">
        <v>14189000000</v>
      </c>
      <c r="P28" t="s">
        <v>534</v>
      </c>
      <c r="Q28">
        <f t="shared" si="0"/>
        <v>1</v>
      </c>
      <c r="R28" s="5">
        <f t="shared" si="1"/>
        <v>1</v>
      </c>
    </row>
    <row r="29" spans="1:18" x14ac:dyDescent="0.3">
      <c r="A29" t="s">
        <v>71</v>
      </c>
      <c r="B29" t="s">
        <v>72</v>
      </c>
      <c r="C29" s="2">
        <v>1865675000</v>
      </c>
      <c r="D29" s="2">
        <v>618736000</v>
      </c>
      <c r="E29" s="2">
        <v>87855000</v>
      </c>
      <c r="F29" s="2">
        <v>41388000</v>
      </c>
      <c r="G29" s="2">
        <v>113709000</v>
      </c>
      <c r="H29" s="2">
        <v>8574163000</v>
      </c>
      <c r="I29" s="2">
        <v>1206564000</v>
      </c>
      <c r="J29" s="2">
        <v>13925933000</v>
      </c>
      <c r="K29" s="2">
        <v>4029390000</v>
      </c>
      <c r="L29" s="2">
        <v>6624917000</v>
      </c>
      <c r="M29" s="2">
        <v>7301016000</v>
      </c>
      <c r="N29" s="2">
        <v>13925933000</v>
      </c>
      <c r="O29" s="2">
        <v>1563939000</v>
      </c>
      <c r="P29" t="s">
        <v>534</v>
      </c>
      <c r="Q29">
        <f t="shared" si="0"/>
        <v>1</v>
      </c>
      <c r="R29" s="5">
        <f t="shared" si="1"/>
        <v>1</v>
      </c>
    </row>
    <row r="30" spans="1:18" x14ac:dyDescent="0.3">
      <c r="A30" t="s">
        <v>73</v>
      </c>
      <c r="B30" t="s">
        <v>74</v>
      </c>
      <c r="C30" s="2">
        <v>5304800000</v>
      </c>
      <c r="D30" s="2">
        <v>1237200000</v>
      </c>
      <c r="E30" s="2">
        <v>1241100000</v>
      </c>
      <c r="F30" s="2">
        <v>-21000000</v>
      </c>
      <c r="G30" s="2">
        <v>4067600000</v>
      </c>
      <c r="H30" s="2">
        <v>4428300000</v>
      </c>
      <c r="I30" s="2">
        <v>1044400000</v>
      </c>
      <c r="J30" s="2">
        <v>7258900000</v>
      </c>
      <c r="K30" s="2">
        <v>3719000000</v>
      </c>
      <c r="L30" s="2">
        <v>-463400000</v>
      </c>
      <c r="M30" s="2">
        <v>7722300000</v>
      </c>
      <c r="N30" s="2">
        <v>7258900000</v>
      </c>
      <c r="O30" s="2">
        <v>1397900000</v>
      </c>
      <c r="P30" t="s">
        <v>526</v>
      </c>
      <c r="Q30">
        <f t="shared" si="0"/>
        <v>1</v>
      </c>
      <c r="R30" s="5">
        <f t="shared" si="1"/>
        <v>1</v>
      </c>
    </row>
    <row r="31" spans="1:18" x14ac:dyDescent="0.3">
      <c r="A31" t="s">
        <v>75</v>
      </c>
      <c r="B31" t="s">
        <v>76</v>
      </c>
      <c r="C31" s="2">
        <v>786014000</v>
      </c>
      <c r="D31" s="2">
        <v>195004000</v>
      </c>
      <c r="E31" s="2">
        <v>3163000</v>
      </c>
      <c r="F31" s="2">
        <v>-6503000</v>
      </c>
      <c r="G31" s="2">
        <v>591010000</v>
      </c>
      <c r="H31" s="2">
        <v>4079133000</v>
      </c>
      <c r="I31" s="2">
        <v>581037000</v>
      </c>
      <c r="J31" s="2">
        <v>5831056000</v>
      </c>
      <c r="K31" s="2">
        <v>2350417000</v>
      </c>
      <c r="L31" s="2">
        <v>2060847000</v>
      </c>
      <c r="M31" s="2">
        <v>3770209000</v>
      </c>
      <c r="N31" s="2">
        <v>5831056000</v>
      </c>
      <c r="O31" s="2">
        <v>2968872000</v>
      </c>
      <c r="P31" t="s">
        <v>536</v>
      </c>
      <c r="Q31">
        <f t="shared" si="0"/>
        <v>1</v>
      </c>
      <c r="R31" s="5">
        <f t="shared" si="1"/>
        <v>1</v>
      </c>
    </row>
    <row r="32" spans="1:18" x14ac:dyDescent="0.3">
      <c r="A32" t="s">
        <v>77</v>
      </c>
      <c r="B32" t="s">
        <v>78</v>
      </c>
      <c r="C32" s="2">
        <v>6707000000</v>
      </c>
      <c r="D32" s="2">
        <v>3503000000</v>
      </c>
      <c r="E32" s="2">
        <v>1967000000</v>
      </c>
      <c r="F32" s="2">
        <v>59000000</v>
      </c>
      <c r="G32" s="2">
        <v>3204000000</v>
      </c>
      <c r="H32" s="2">
        <v>19182000000</v>
      </c>
      <c r="I32" s="2">
        <v>2826000000</v>
      </c>
      <c r="J32" s="2">
        <v>31540000000</v>
      </c>
      <c r="K32" s="2">
        <v>7076000000</v>
      </c>
      <c r="L32" s="2">
        <v>17429000000</v>
      </c>
      <c r="M32" s="2">
        <v>14111000000</v>
      </c>
      <c r="N32" s="2">
        <v>31540000000</v>
      </c>
      <c r="O32" s="2">
        <v>6854000000</v>
      </c>
      <c r="P32" t="s">
        <v>533</v>
      </c>
      <c r="Q32">
        <f t="shared" si="0"/>
        <v>1</v>
      </c>
      <c r="R32" s="5">
        <f t="shared" si="1"/>
        <v>1</v>
      </c>
    </row>
    <row r="33" spans="1:18" x14ac:dyDescent="0.3">
      <c r="A33" t="s">
        <v>79</v>
      </c>
      <c r="B33" t="s">
        <v>80</v>
      </c>
      <c r="C33" s="2">
        <v>19552000000</v>
      </c>
      <c r="D33" s="2">
        <v>8465000000</v>
      </c>
      <c r="E33" s="2">
        <v>2435000000</v>
      </c>
      <c r="F33" s="2">
        <v>542000000</v>
      </c>
      <c r="G33" s="2">
        <v>7922000000</v>
      </c>
      <c r="H33" s="2">
        <v>9410000000</v>
      </c>
      <c r="I33" s="2">
        <v>2500000000</v>
      </c>
      <c r="J33" s="2">
        <v>32454000000</v>
      </c>
      <c r="K33" s="2">
        <v>8981000000</v>
      </c>
      <c r="L33" s="2">
        <v>7145000000</v>
      </c>
      <c r="M33" s="2">
        <v>25309000000</v>
      </c>
      <c r="N33" s="2">
        <v>32454000000</v>
      </c>
      <c r="O33" s="2">
        <v>2504000000</v>
      </c>
      <c r="P33" t="s">
        <v>534</v>
      </c>
      <c r="Q33">
        <f t="shared" si="0"/>
        <v>1</v>
      </c>
      <c r="R33" s="5">
        <f t="shared" si="1"/>
        <v>1</v>
      </c>
    </row>
    <row r="34" spans="1:18" x14ac:dyDescent="0.3">
      <c r="A34" t="s">
        <v>81</v>
      </c>
      <c r="B34" t="s">
        <v>82</v>
      </c>
      <c r="C34" s="2">
        <v>121572000000</v>
      </c>
      <c r="D34" s="2">
        <v>36762000000</v>
      </c>
      <c r="E34" s="2">
        <v>23314000000</v>
      </c>
      <c r="F34" s="2">
        <v>-4087000000</v>
      </c>
      <c r="G34" s="2">
        <v>15107000000</v>
      </c>
      <c r="H34" s="2">
        <v>23987000000</v>
      </c>
      <c r="I34" s="2">
        <v>59686000000</v>
      </c>
      <c r="J34" s="2">
        <v>264811000000</v>
      </c>
      <c r="K34" s="2">
        <v>40198000000</v>
      </c>
      <c r="L34" s="2">
        <v>83226000000</v>
      </c>
      <c r="M34" s="2">
        <f>N34-L34</f>
        <v>181585000000</v>
      </c>
      <c r="N34" s="2">
        <v>264811000000</v>
      </c>
      <c r="O34" s="2">
        <v>6215000000</v>
      </c>
      <c r="P34" t="s">
        <v>528</v>
      </c>
      <c r="Q34">
        <f t="shared" si="0"/>
        <v>1</v>
      </c>
      <c r="R34" s="5">
        <f t="shared" si="1"/>
        <v>1</v>
      </c>
    </row>
    <row r="35" spans="1:18" x14ac:dyDescent="0.3">
      <c r="A35" t="s">
        <v>83</v>
      </c>
      <c r="B35" t="s">
        <v>84</v>
      </c>
      <c r="C35" s="2">
        <v>22251000000</v>
      </c>
      <c r="D35" s="2">
        <v>17103000000</v>
      </c>
      <c r="E35" s="2">
        <v>1486000000</v>
      </c>
      <c r="F35" s="2">
        <v>306000000</v>
      </c>
      <c r="G35" s="2">
        <v>1004000000</v>
      </c>
      <c r="H35" s="2">
        <v>36987000000</v>
      </c>
      <c r="I35" s="2">
        <v>6222000000</v>
      </c>
      <c r="J35" s="2">
        <v>83264000000</v>
      </c>
      <c r="K35" s="2">
        <v>48877000000</v>
      </c>
      <c r="L35" s="2">
        <f>N35-M35</f>
        <v>-2570000000</v>
      </c>
      <c r="M35" s="2">
        <v>85834000000</v>
      </c>
      <c r="N35" s="2">
        <v>83264000000</v>
      </c>
      <c r="O35" s="2">
        <v>8298000000</v>
      </c>
      <c r="P35" t="s">
        <v>534</v>
      </c>
      <c r="Q35">
        <f t="shared" si="0"/>
        <v>1</v>
      </c>
      <c r="R35" s="5">
        <f t="shared" si="1"/>
        <v>1</v>
      </c>
    </row>
    <row r="36" spans="1:18" x14ac:dyDescent="0.3">
      <c r="A36" t="s">
        <v>85</v>
      </c>
      <c r="B36" t="s">
        <v>86</v>
      </c>
      <c r="C36" s="2">
        <v>42857000000</v>
      </c>
      <c r="D36" s="2">
        <v>13168000000</v>
      </c>
      <c r="E36" s="2">
        <v>6859000000</v>
      </c>
      <c r="F36" s="2">
        <v>-1375000000</v>
      </c>
      <c r="G36" s="2">
        <v>5955000000</v>
      </c>
      <c r="H36" s="2">
        <v>24589000000</v>
      </c>
      <c r="I36" s="2">
        <v>9448000000</v>
      </c>
      <c r="J36" s="2">
        <v>98726000000</v>
      </c>
      <c r="K36" s="2">
        <v>14012000000</v>
      </c>
      <c r="L36" s="2">
        <v>46735000000</v>
      </c>
      <c r="M36" s="2">
        <f>N36-L36</f>
        <v>51991000000</v>
      </c>
      <c r="N36" s="2">
        <v>98726000000</v>
      </c>
      <c r="O36" s="2">
        <v>8077000000</v>
      </c>
      <c r="P36" t="s">
        <v>528</v>
      </c>
      <c r="Q36">
        <f t="shared" si="0"/>
        <v>1</v>
      </c>
      <c r="R36" s="5">
        <f t="shared" si="1"/>
        <v>1</v>
      </c>
    </row>
    <row r="37" spans="1:18" x14ac:dyDescent="0.3">
      <c r="A37" t="s">
        <v>87</v>
      </c>
      <c r="B37" t="s">
        <v>88</v>
      </c>
      <c r="C37" s="2">
        <v>9287000000</v>
      </c>
      <c r="D37" s="2">
        <v>2148000000</v>
      </c>
      <c r="E37" s="2">
        <v>1622000000</v>
      </c>
      <c r="F37" s="2">
        <v>123000000</v>
      </c>
      <c r="G37" s="2">
        <v>7139000000</v>
      </c>
      <c r="H37" s="2">
        <v>29074000000</v>
      </c>
      <c r="I37" s="2">
        <v>3689000000</v>
      </c>
      <c r="J37" s="2">
        <v>99823000000</v>
      </c>
      <c r="K37" s="2">
        <v>26631000000</v>
      </c>
      <c r="L37" s="2">
        <v>59646000000</v>
      </c>
      <c r="M37" s="2">
        <v>40177000000</v>
      </c>
      <c r="N37" s="2">
        <v>99823000000</v>
      </c>
      <c r="O37" s="2">
        <v>8472000000</v>
      </c>
      <c r="P37" t="s">
        <v>532</v>
      </c>
      <c r="Q37">
        <f t="shared" si="0"/>
        <v>1</v>
      </c>
      <c r="R37" s="5">
        <f t="shared" si="1"/>
        <v>1</v>
      </c>
    </row>
    <row r="38" spans="1:18" x14ac:dyDescent="0.3">
      <c r="A38" t="s">
        <v>89</v>
      </c>
      <c r="B38" t="s">
        <v>90</v>
      </c>
      <c r="C38" s="2">
        <v>4153945000</v>
      </c>
      <c r="D38" s="2">
        <v>2110015000</v>
      </c>
      <c r="E38" s="2">
        <v>-876541000</v>
      </c>
      <c r="F38" s="2">
        <v>165733000</v>
      </c>
      <c r="G38" s="2">
        <v>2043930000</v>
      </c>
      <c r="H38" s="2">
        <v>4903972000</v>
      </c>
      <c r="I38" s="2">
        <v>209639000</v>
      </c>
      <c r="J38" s="2">
        <v>11609707000</v>
      </c>
      <c r="K38" s="2">
        <v>738297000</v>
      </c>
      <c r="L38" s="2">
        <v>9732552000</v>
      </c>
      <c r="M38" s="2">
        <v>1877155000</v>
      </c>
      <c r="N38" s="2">
        <v>11609707000</v>
      </c>
      <c r="O38" s="2">
        <v>655931000</v>
      </c>
      <c r="P38" t="s">
        <v>538</v>
      </c>
      <c r="Q38">
        <f t="shared" si="0"/>
        <v>1</v>
      </c>
      <c r="R38" s="5">
        <f t="shared" si="1"/>
        <v>1</v>
      </c>
    </row>
    <row r="39" spans="1:18" x14ac:dyDescent="0.3">
      <c r="A39" t="s">
        <v>91</v>
      </c>
      <c r="B39" t="s">
        <v>92</v>
      </c>
      <c r="C39" s="2">
        <v>8971000000</v>
      </c>
      <c r="D39" s="2">
        <v>1921000000</v>
      </c>
      <c r="E39" s="2">
        <v>762000000</v>
      </c>
      <c r="F39" s="2">
        <v>-302000000</v>
      </c>
      <c r="G39" s="2">
        <v>7050000000</v>
      </c>
      <c r="H39" s="2">
        <v>7777000000</v>
      </c>
      <c r="I39" s="2">
        <v>1358000000</v>
      </c>
      <c r="J39" s="2">
        <v>17387000000</v>
      </c>
      <c r="K39" s="2">
        <v>7365000000</v>
      </c>
      <c r="L39" s="2">
        <v>7628000000</v>
      </c>
      <c r="M39" s="2">
        <v>9759000000</v>
      </c>
      <c r="N39" s="2">
        <v>17387000000</v>
      </c>
      <c r="O39" s="2">
        <v>1897000000</v>
      </c>
      <c r="P39" t="s">
        <v>528</v>
      </c>
      <c r="Q39">
        <f t="shared" si="0"/>
        <v>1</v>
      </c>
      <c r="R39" s="5">
        <f t="shared" si="1"/>
        <v>1</v>
      </c>
    </row>
    <row r="40" spans="1:18" x14ac:dyDescent="0.3">
      <c r="A40" t="s">
        <v>93</v>
      </c>
      <c r="B40" t="s">
        <v>94</v>
      </c>
      <c r="C40" s="2">
        <v>21915623000</v>
      </c>
      <c r="D40" s="2">
        <v>14410737000</v>
      </c>
      <c r="E40" s="2">
        <v>-278839000</v>
      </c>
      <c r="F40" s="2">
        <v>-47221000</v>
      </c>
      <c r="G40" s="2">
        <v>7504886000</v>
      </c>
      <c r="H40" s="2">
        <v>18857282000</v>
      </c>
      <c r="I40" s="2">
        <v>296056000</v>
      </c>
      <c r="J40" s="2">
        <v>34069893000</v>
      </c>
      <c r="K40" s="2">
        <v>9921629000</v>
      </c>
      <c r="L40" s="2">
        <f>N40-M40</f>
        <v>18692836000</v>
      </c>
      <c r="M40" s="2">
        <v>15377057000</v>
      </c>
      <c r="N40" s="2">
        <v>34069893000</v>
      </c>
      <c r="O40" s="2">
        <v>4996465000</v>
      </c>
      <c r="P40" t="s">
        <v>536</v>
      </c>
      <c r="Q40">
        <f t="shared" si="0"/>
        <v>1</v>
      </c>
      <c r="R40" s="5">
        <f t="shared" si="1"/>
        <v>1</v>
      </c>
    </row>
    <row r="41" spans="1:18" x14ac:dyDescent="0.3">
      <c r="A41" t="s">
        <v>95</v>
      </c>
      <c r="B41" t="s">
        <v>96</v>
      </c>
      <c r="C41" s="2">
        <v>37281000000</v>
      </c>
      <c r="D41" s="2">
        <v>22457000000</v>
      </c>
      <c r="E41" s="2">
        <v>1110000000</v>
      </c>
      <c r="F41" s="2">
        <v>-633000000</v>
      </c>
      <c r="G41" s="2">
        <v>2156000000</v>
      </c>
      <c r="H41" s="2">
        <v>11297000000</v>
      </c>
      <c r="I41" s="2">
        <v>2073000000</v>
      </c>
      <c r="J41" s="2">
        <v>38699000000</v>
      </c>
      <c r="K41" s="2">
        <v>9454000000</v>
      </c>
      <c r="L41" s="2">
        <f>N41-M41</f>
        <v>12682000000</v>
      </c>
      <c r="M41" s="2">
        <v>26017000000</v>
      </c>
      <c r="N41" s="2">
        <v>38699000000</v>
      </c>
      <c r="O41" s="2">
        <v>4680000000</v>
      </c>
      <c r="P41" t="s">
        <v>536</v>
      </c>
      <c r="Q41">
        <f t="shared" si="0"/>
        <v>1</v>
      </c>
      <c r="R41" s="5">
        <f t="shared" si="1"/>
        <v>1</v>
      </c>
    </row>
    <row r="42" spans="1:18" x14ac:dyDescent="0.3">
      <c r="A42" t="s">
        <v>97</v>
      </c>
      <c r="B42" t="s">
        <v>98</v>
      </c>
      <c r="C42" s="2">
        <v>26617000000</v>
      </c>
      <c r="D42" s="2">
        <v>5625000000</v>
      </c>
      <c r="E42" s="2">
        <v>7070000000</v>
      </c>
      <c r="F42" s="2">
        <v>3014000000</v>
      </c>
      <c r="G42" s="2">
        <v>2874000000</v>
      </c>
      <c r="H42" s="2">
        <v>12769000000</v>
      </c>
      <c r="I42" s="2">
        <v>115315000000</v>
      </c>
      <c r="J42" s="2">
        <v>176893000000</v>
      </c>
      <c r="K42" s="2">
        <v>17283000000</v>
      </c>
      <c r="L42" s="2">
        <v>49112000000</v>
      </c>
      <c r="M42" s="2">
        <f>N42-L42</f>
        <v>127781000000</v>
      </c>
      <c r="N42" s="2">
        <v>176893000000</v>
      </c>
      <c r="O42" s="2">
        <v>253000000</v>
      </c>
      <c r="P42" t="s">
        <v>526</v>
      </c>
      <c r="Q42">
        <f t="shared" si="0"/>
        <v>1</v>
      </c>
      <c r="R42" s="5">
        <f t="shared" si="1"/>
        <v>1</v>
      </c>
    </row>
    <row r="43" spans="1:18" x14ac:dyDescent="0.3">
      <c r="A43" t="s">
        <v>99</v>
      </c>
      <c r="B43" t="s">
        <v>100</v>
      </c>
      <c r="C43" s="2">
        <v>25253000000</v>
      </c>
      <c r="D43" s="2">
        <v>560000000</v>
      </c>
      <c r="E43" s="2">
        <v>5826000000</v>
      </c>
      <c r="F43" s="2">
        <v>-2446000000</v>
      </c>
      <c r="G43" s="2">
        <v>3849000000</v>
      </c>
      <c r="H43" s="2">
        <v>10432000000</v>
      </c>
      <c r="I43" s="2">
        <v>99844000000</v>
      </c>
      <c r="J43" s="2">
        <v>139331000000</v>
      </c>
      <c r="K43" s="2">
        <v>13467000000</v>
      </c>
      <c r="L43" s="2">
        <f>N43-M43</f>
        <v>35225000000</v>
      </c>
      <c r="M43" s="2">
        <v>104106000000</v>
      </c>
      <c r="N43" s="2">
        <v>139331000000</v>
      </c>
      <c r="O43" s="2">
        <v>748000000</v>
      </c>
      <c r="P43" t="s">
        <v>526</v>
      </c>
      <c r="Q43">
        <f t="shared" si="0"/>
        <v>1</v>
      </c>
      <c r="R43" s="5">
        <f t="shared" si="1"/>
        <v>1</v>
      </c>
    </row>
    <row r="44" spans="1:18" x14ac:dyDescent="0.3">
      <c r="A44" t="s">
        <v>101</v>
      </c>
      <c r="B44" t="s">
        <v>102</v>
      </c>
      <c r="C44" s="2">
        <v>173388000000</v>
      </c>
      <c r="D44" s="2">
        <v>131825000000</v>
      </c>
      <c r="E44" s="2">
        <v>7254000000</v>
      </c>
      <c r="F44" s="2">
        <v>549000000</v>
      </c>
      <c r="G44" s="2">
        <v>5678000000</v>
      </c>
      <c r="H44" s="2">
        <v>76877000000</v>
      </c>
      <c r="I44" s="2">
        <v>110810000000</v>
      </c>
      <c r="J44" s="2">
        <v>252399000000</v>
      </c>
      <c r="K44" s="2">
        <v>92415000000</v>
      </c>
      <c r="L44" s="2">
        <v>83861000000</v>
      </c>
      <c r="M44" s="2">
        <f>N44-L44</f>
        <v>168538000000</v>
      </c>
      <c r="N44" s="2">
        <v>252399000000</v>
      </c>
      <c r="O44" s="2">
        <v>9867000000</v>
      </c>
      <c r="P44" t="s">
        <v>529</v>
      </c>
      <c r="Q44">
        <f t="shared" si="0"/>
        <v>1</v>
      </c>
      <c r="R44" s="5">
        <f t="shared" si="1"/>
        <v>1</v>
      </c>
    </row>
    <row r="45" spans="1:18" x14ac:dyDescent="0.3">
      <c r="A45" t="s">
        <v>103</v>
      </c>
      <c r="B45" t="s">
        <v>104</v>
      </c>
      <c r="C45" s="2">
        <v>21727000000</v>
      </c>
      <c r="D45" s="2">
        <v>4559000000</v>
      </c>
      <c r="E45" s="2">
        <v>4023000000</v>
      </c>
      <c r="F45" s="2">
        <v>1704000000</v>
      </c>
      <c r="G45" s="2">
        <v>2328000000</v>
      </c>
      <c r="H45" s="2">
        <v>7777000000</v>
      </c>
      <c r="I45" s="2">
        <v>73593000000</v>
      </c>
      <c r="J45" s="2">
        <v>101546000000</v>
      </c>
      <c r="K45" s="2">
        <v>9591000000</v>
      </c>
      <c r="L45" s="2">
        <v>25755000000</v>
      </c>
      <c r="M45" s="2">
        <v>75791000000</v>
      </c>
      <c r="N45" s="2">
        <f>M45+L45</f>
        <v>101546000000</v>
      </c>
      <c r="O45" s="2">
        <v>445000000</v>
      </c>
      <c r="P45" t="s">
        <v>526</v>
      </c>
      <c r="Q45">
        <f t="shared" si="0"/>
        <v>1</v>
      </c>
      <c r="R45" s="5">
        <f t="shared" si="1"/>
        <v>1</v>
      </c>
    </row>
    <row r="46" spans="1:18" x14ac:dyDescent="0.3">
      <c r="A46" t="s">
        <v>105</v>
      </c>
      <c r="B46" t="s">
        <v>106</v>
      </c>
      <c r="C46" s="2">
        <v>21441000000</v>
      </c>
      <c r="D46" s="2">
        <v>10144000000</v>
      </c>
      <c r="E46" s="2">
        <v>4433000000</v>
      </c>
      <c r="F46" s="2">
        <v>-248000000</v>
      </c>
      <c r="G46" s="2">
        <v>3493000000</v>
      </c>
      <c r="H46" s="2">
        <v>23111000000</v>
      </c>
      <c r="I46" s="2">
        <v>22132000000</v>
      </c>
      <c r="J46" s="2">
        <v>120709000000</v>
      </c>
      <c r="K46" s="2">
        <v>35950000000</v>
      </c>
      <c r="L46" s="2">
        <v>48829000000</v>
      </c>
      <c r="M46" s="2">
        <v>71880000000</v>
      </c>
      <c r="N46" s="2">
        <v>120709000000</v>
      </c>
      <c r="O46" s="2">
        <v>7890000000</v>
      </c>
      <c r="P46" t="s">
        <v>530</v>
      </c>
      <c r="Q46">
        <f t="shared" si="0"/>
        <v>1</v>
      </c>
      <c r="R46" s="5">
        <f t="shared" si="1"/>
        <v>1</v>
      </c>
    </row>
    <row r="47" spans="1:18" x14ac:dyDescent="0.3">
      <c r="A47" t="s">
        <v>107</v>
      </c>
      <c r="B47" t="s">
        <v>108</v>
      </c>
      <c r="C47" s="2">
        <v>8634000000</v>
      </c>
      <c r="D47" s="2">
        <v>181000000</v>
      </c>
      <c r="E47" s="2">
        <v>5954000000</v>
      </c>
      <c r="F47" s="2">
        <v>-187000000</v>
      </c>
      <c r="G47" s="2">
        <v>4890000000</v>
      </c>
      <c r="H47" s="2">
        <v>32732000000</v>
      </c>
      <c r="I47" s="2">
        <v>3472000000</v>
      </c>
      <c r="J47" s="2">
        <v>91409000000</v>
      </c>
      <c r="K47" s="2">
        <v>22634000000</v>
      </c>
      <c r="L47" s="2">
        <v>39733000000</v>
      </c>
      <c r="M47" s="2">
        <v>51676000000</v>
      </c>
      <c r="N47" s="2">
        <v>91409000000</v>
      </c>
      <c r="O47" s="2">
        <v>13591000000</v>
      </c>
      <c r="P47" t="s">
        <v>530</v>
      </c>
      <c r="Q47">
        <f t="shared" si="0"/>
        <v>1</v>
      </c>
      <c r="R47" s="5">
        <f t="shared" si="1"/>
        <v>1</v>
      </c>
    </row>
    <row r="48" spans="1:18" x14ac:dyDescent="0.3">
      <c r="A48" t="s">
        <v>109</v>
      </c>
      <c r="B48" t="s">
        <v>110</v>
      </c>
      <c r="C48" s="2">
        <v>14206000000</v>
      </c>
      <c r="D48" s="2">
        <v>5783000000</v>
      </c>
      <c r="E48" s="2">
        <v>2481000000</v>
      </c>
      <c r="F48" s="2">
        <v>1004000000</v>
      </c>
      <c r="G48" s="2">
        <v>1771000000</v>
      </c>
      <c r="H48" s="2">
        <v>4069000000</v>
      </c>
      <c r="I48" s="2">
        <v>51642000000</v>
      </c>
      <c r="J48" s="2">
        <v>64079000000</v>
      </c>
      <c r="K48" s="2">
        <v>5652000000</v>
      </c>
      <c r="L48" s="2">
        <v>17616000000</v>
      </c>
      <c r="M48" s="2">
        <f>N48-L48</f>
        <v>46463000000</v>
      </c>
      <c r="N48" s="2">
        <v>64079000000</v>
      </c>
      <c r="O48" s="2">
        <v>129000000</v>
      </c>
      <c r="P48" t="s">
        <v>528</v>
      </c>
      <c r="Q48">
        <f t="shared" si="0"/>
        <v>1</v>
      </c>
      <c r="R48" s="5">
        <f t="shared" si="1"/>
        <v>1</v>
      </c>
    </row>
    <row r="49" spans="1:18" x14ac:dyDescent="0.3">
      <c r="A49" t="s">
        <v>111</v>
      </c>
      <c r="B49" t="s">
        <v>112</v>
      </c>
      <c r="C49" s="2">
        <v>23549000000</v>
      </c>
      <c r="D49" s="2">
        <v>20613000000</v>
      </c>
      <c r="E49" s="2">
        <v>2871000000</v>
      </c>
      <c r="F49" s="2">
        <v>246000000</v>
      </c>
      <c r="G49" s="2">
        <v>2151000000</v>
      </c>
      <c r="H49" s="2">
        <v>25971000000</v>
      </c>
      <c r="I49" s="2">
        <v>99163000000</v>
      </c>
      <c r="J49" s="2">
        <v>197774000000</v>
      </c>
      <c r="K49" s="2">
        <v>31033000000</v>
      </c>
      <c r="L49" s="2">
        <f>105501000000</f>
        <v>105501000000</v>
      </c>
      <c r="M49" s="2">
        <f>N49-L49</f>
        <v>92273000000</v>
      </c>
      <c r="N49" s="2">
        <v>197774000000</v>
      </c>
      <c r="O49" s="2">
        <v>7192000000</v>
      </c>
      <c r="P49" t="s">
        <v>528</v>
      </c>
      <c r="Q49">
        <f t="shared" si="0"/>
        <v>1</v>
      </c>
      <c r="R49" s="5">
        <f t="shared" si="1"/>
        <v>1</v>
      </c>
    </row>
    <row r="50" spans="1:18" x14ac:dyDescent="0.3">
      <c r="A50" t="s">
        <v>113</v>
      </c>
      <c r="B50" t="s">
        <v>114</v>
      </c>
      <c r="C50" s="2">
        <v>16720000000</v>
      </c>
      <c r="D50" s="2">
        <v>5459000000</v>
      </c>
      <c r="E50" s="2">
        <v>2627000000</v>
      </c>
      <c r="F50" s="2">
        <v>-1309000000</v>
      </c>
      <c r="G50" s="2">
        <v>3618000000</v>
      </c>
      <c r="H50" s="2">
        <v>5470000000</v>
      </c>
      <c r="I50" s="2">
        <v>54960000000</v>
      </c>
      <c r="J50" s="2">
        <v>87181000000</v>
      </c>
      <c r="K50" s="2">
        <v>10090000000</v>
      </c>
      <c r="L50" s="2">
        <v>33654000000</v>
      </c>
      <c r="M50" s="2">
        <f>N50-L50</f>
        <v>53527000000</v>
      </c>
      <c r="N50" s="2">
        <v>87181000000</v>
      </c>
      <c r="O50" s="2">
        <v>236000000</v>
      </c>
      <c r="P50" t="s">
        <v>526</v>
      </c>
      <c r="Q50">
        <f t="shared" si="0"/>
        <v>1</v>
      </c>
      <c r="R50" s="5">
        <f t="shared" si="1"/>
        <v>1</v>
      </c>
    </row>
    <row r="51" spans="1:18" x14ac:dyDescent="0.3">
      <c r="A51" t="s">
        <v>115</v>
      </c>
      <c r="B51" t="s">
        <v>116</v>
      </c>
      <c r="C51" s="2">
        <v>6548000000</v>
      </c>
      <c r="D51" s="2">
        <v>2399000000</v>
      </c>
      <c r="E51" s="2">
        <v>3372000000</v>
      </c>
      <c r="F51" s="2">
        <v>148000000</v>
      </c>
      <c r="G51" s="2">
        <v>2791000000</v>
      </c>
      <c r="H51" s="2">
        <v>18961000000</v>
      </c>
      <c r="I51" s="2">
        <v>2061000000</v>
      </c>
      <c r="J51" s="2">
        <v>42448000000</v>
      </c>
      <c r="K51" s="2">
        <v>16264000000</v>
      </c>
      <c r="L51" s="2">
        <f>N51-M51</f>
        <v>6997000000</v>
      </c>
      <c r="M51" s="2">
        <v>35451000000</v>
      </c>
      <c r="N51" s="2">
        <v>42448000000</v>
      </c>
      <c r="O51" s="2">
        <v>8588000000</v>
      </c>
      <c r="P51" t="s">
        <v>532</v>
      </c>
      <c r="Q51">
        <f t="shared" si="0"/>
        <v>1</v>
      </c>
      <c r="R51" s="5">
        <f t="shared" si="1"/>
        <v>1</v>
      </c>
    </row>
    <row r="52" spans="1:18" x14ac:dyDescent="0.3">
      <c r="A52" t="s">
        <v>117</v>
      </c>
      <c r="B52" t="s">
        <v>118</v>
      </c>
      <c r="C52" s="2">
        <v>11910705000</v>
      </c>
      <c r="D52" s="2">
        <v>5168241000</v>
      </c>
      <c r="E52" s="2">
        <v>2399335000</v>
      </c>
      <c r="F52" s="2">
        <v>855441000</v>
      </c>
      <c r="G52" s="2">
        <v>-434721000</v>
      </c>
      <c r="H52" s="2">
        <v>4247994000</v>
      </c>
      <c r="I52" s="2">
        <v>39498607000</v>
      </c>
      <c r="J52" s="2">
        <v>55612245000</v>
      </c>
      <c r="K52" s="2">
        <v>6341397000</v>
      </c>
      <c r="L52" s="2">
        <v>14173892000</v>
      </c>
      <c r="M52" s="2">
        <f>N52-L52</f>
        <v>41438353000</v>
      </c>
      <c r="N52" s="2">
        <v>55612245000</v>
      </c>
      <c r="O52" s="2">
        <v>53873000</v>
      </c>
      <c r="P52" t="s">
        <v>528</v>
      </c>
      <c r="Q52">
        <f t="shared" si="0"/>
        <v>1</v>
      </c>
      <c r="R52" s="5">
        <f t="shared" si="1"/>
        <v>1</v>
      </c>
    </row>
    <row r="53" spans="1:18" x14ac:dyDescent="0.3">
      <c r="A53" t="s">
        <v>119</v>
      </c>
      <c r="B53" t="s">
        <v>120</v>
      </c>
      <c r="C53" s="2">
        <v>34124100000</v>
      </c>
      <c r="D53" s="2">
        <v>7082200000</v>
      </c>
      <c r="E53" s="2">
        <v>6554600000</v>
      </c>
      <c r="F53" s="2">
        <v>335000000</v>
      </c>
      <c r="G53" s="2">
        <v>5240400000</v>
      </c>
      <c r="H53" s="2">
        <v>25727000000</v>
      </c>
      <c r="I53" s="2">
        <v>12913600000</v>
      </c>
      <c r="J53" s="2">
        <v>64006300000</v>
      </c>
      <c r="K53" s="2">
        <v>27293200000</v>
      </c>
      <c r="L53" s="2">
        <v>10771900000</v>
      </c>
      <c r="M53" s="2">
        <f>N53-L53</f>
        <v>53234400000</v>
      </c>
      <c r="N53" s="2">
        <v>64006300000</v>
      </c>
      <c r="O53" s="2">
        <v>2818600000</v>
      </c>
      <c r="P53" t="s">
        <v>532</v>
      </c>
      <c r="Q53">
        <f t="shared" si="0"/>
        <v>1</v>
      </c>
      <c r="R53" s="5">
        <f t="shared" si="1"/>
        <v>1</v>
      </c>
    </row>
    <row r="54" spans="1:18" x14ac:dyDescent="0.3">
      <c r="A54" t="s">
        <v>121</v>
      </c>
      <c r="B54" t="s">
        <v>122</v>
      </c>
      <c r="C54" s="2">
        <v>27116000000</v>
      </c>
      <c r="D54" s="2">
        <v>6498000000</v>
      </c>
      <c r="E54" s="2">
        <v>7605000000</v>
      </c>
      <c r="F54" s="2">
        <v>944000000</v>
      </c>
      <c r="G54" s="2">
        <v>5613000000</v>
      </c>
      <c r="H54" s="2">
        <v>16085000000</v>
      </c>
      <c r="I54" s="2">
        <v>5317000000</v>
      </c>
      <c r="J54" s="2">
        <v>62125000000</v>
      </c>
      <c r="K54" s="2">
        <v>11280000000</v>
      </c>
      <c r="L54" s="2">
        <v>22833000000</v>
      </c>
      <c r="M54" s="2">
        <f>N54-L54</f>
        <v>39292000000</v>
      </c>
      <c r="N54" s="2">
        <v>62125000000</v>
      </c>
      <c r="O54" s="2">
        <v>6085000000</v>
      </c>
      <c r="P54" t="s">
        <v>526</v>
      </c>
      <c r="Q54">
        <f t="shared" si="0"/>
        <v>1</v>
      </c>
      <c r="R54" s="5">
        <f t="shared" si="1"/>
        <v>1</v>
      </c>
    </row>
    <row r="55" spans="1:18" x14ac:dyDescent="0.3">
      <c r="A55" t="s">
        <v>123</v>
      </c>
      <c r="B55" t="s">
        <v>124</v>
      </c>
      <c r="C55" s="2">
        <v>24483000000</v>
      </c>
      <c r="D55" s="2">
        <v>6218000000</v>
      </c>
      <c r="E55" s="2">
        <v>11547000000</v>
      </c>
      <c r="F55" s="2">
        <v>989000000</v>
      </c>
      <c r="G55" s="2">
        <v>14284000000</v>
      </c>
      <c r="H55" s="2">
        <v>5585000000</v>
      </c>
      <c r="I55" s="2">
        <v>1652000000</v>
      </c>
      <c r="J55" s="2">
        <v>38570000000</v>
      </c>
      <c r="K55" s="2">
        <v>11319000000</v>
      </c>
      <c r="L55" s="2">
        <f>N55-M55</f>
        <v>-3490000000</v>
      </c>
      <c r="M55" s="2">
        <v>42060000000</v>
      </c>
      <c r="N55" s="2">
        <v>38570000000</v>
      </c>
      <c r="O55" s="2">
        <v>3686000000</v>
      </c>
      <c r="P55" t="s">
        <v>534</v>
      </c>
      <c r="Q55">
        <f t="shared" si="0"/>
        <v>1</v>
      </c>
      <c r="R55" s="5">
        <f t="shared" si="1"/>
        <v>1</v>
      </c>
    </row>
    <row r="56" spans="1:18" x14ac:dyDescent="0.3">
      <c r="A56" t="s">
        <v>125</v>
      </c>
      <c r="B56" t="s">
        <v>126</v>
      </c>
      <c r="C56" s="2">
        <v>32681000000</v>
      </c>
      <c r="D56" s="2">
        <v>18477000000</v>
      </c>
      <c r="E56" s="2">
        <v>-9128000000</v>
      </c>
      <c r="F56" s="2">
        <v>560000000</v>
      </c>
      <c r="G56" s="2">
        <v>-6979000000</v>
      </c>
      <c r="H56" s="2">
        <v>16379000000</v>
      </c>
      <c r="I56" s="2">
        <v>26870000000</v>
      </c>
      <c r="J56" s="2">
        <v>50580000000</v>
      </c>
      <c r="K56" s="2">
        <v>15297000000</v>
      </c>
      <c r="L56" s="2">
        <f>N56-M56</f>
        <v>4868000000</v>
      </c>
      <c r="M56" s="2">
        <v>45712000000</v>
      </c>
      <c r="N56" s="2">
        <v>50580000000</v>
      </c>
      <c r="O56" s="2">
        <v>5933000000</v>
      </c>
      <c r="P56" t="s">
        <v>526</v>
      </c>
      <c r="Q56">
        <f t="shared" si="0"/>
        <v>1</v>
      </c>
      <c r="R56" s="5">
        <f t="shared" si="1"/>
        <v>1</v>
      </c>
    </row>
    <row r="57" spans="1:18" x14ac:dyDescent="0.3">
      <c r="A57" t="s">
        <v>127</v>
      </c>
      <c r="B57" t="s">
        <v>128</v>
      </c>
      <c r="C57" s="2">
        <v>11144200000</v>
      </c>
      <c r="D57" s="2">
        <v>3200500000</v>
      </c>
      <c r="E57" s="2">
        <v>3024900000</v>
      </c>
      <c r="F57" s="2">
        <v>1398200000</v>
      </c>
      <c r="G57" s="2">
        <v>1367100000</v>
      </c>
      <c r="H57" s="2">
        <v>3710000000</v>
      </c>
      <c r="I57" s="2">
        <v>19788800000</v>
      </c>
      <c r="J57" s="2">
        <v>66027600000</v>
      </c>
      <c r="K57" s="2">
        <v>7249300000</v>
      </c>
      <c r="L57" s="2">
        <f>N57-M57</f>
        <v>10865400000</v>
      </c>
      <c r="M57" s="2">
        <v>55162200000</v>
      </c>
      <c r="N57" s="2">
        <f>J57</f>
        <v>66027600000</v>
      </c>
      <c r="O57" s="2">
        <v>1973300000</v>
      </c>
      <c r="P57" t="s">
        <v>535</v>
      </c>
      <c r="Q57">
        <f t="shared" si="0"/>
        <v>1</v>
      </c>
      <c r="R57" s="5">
        <f t="shared" si="1"/>
        <v>1</v>
      </c>
    </row>
    <row r="58" spans="1:18" x14ac:dyDescent="0.3">
      <c r="A58" t="s">
        <v>129</v>
      </c>
      <c r="B58" t="s">
        <v>130</v>
      </c>
      <c r="C58" s="2">
        <v>67571000000</v>
      </c>
      <c r="D58" s="2">
        <v>59092000000</v>
      </c>
      <c r="E58" s="2">
        <v>8507000000</v>
      </c>
      <c r="F58" s="2">
        <v>916000000</v>
      </c>
      <c r="G58" s="2">
        <v>8479000000</v>
      </c>
      <c r="H58" s="2">
        <v>20521000000</v>
      </c>
      <c r="I58" s="2">
        <v>8370000000</v>
      </c>
      <c r="J58" s="2">
        <v>52456000000</v>
      </c>
      <c r="K58" s="2">
        <v>16937000000</v>
      </c>
      <c r="L58" s="2">
        <v>6835000000</v>
      </c>
      <c r="M58" s="2">
        <v>45621000000</v>
      </c>
      <c r="N58" s="2">
        <v>52456000000</v>
      </c>
      <c r="O58" s="2">
        <v>1442000000</v>
      </c>
      <c r="P58" t="s">
        <v>528</v>
      </c>
      <c r="Q58">
        <f t="shared" si="0"/>
        <v>1</v>
      </c>
      <c r="R58" s="5">
        <f t="shared" si="1"/>
        <v>1</v>
      </c>
    </row>
    <row r="59" spans="1:18" x14ac:dyDescent="0.3">
      <c r="A59" t="s">
        <v>131</v>
      </c>
      <c r="B59" t="s">
        <v>132</v>
      </c>
      <c r="C59" s="2">
        <v>136341000000</v>
      </c>
      <c r="D59" s="2">
        <v>114651000000</v>
      </c>
      <c r="E59" s="2">
        <v>4523000000</v>
      </c>
      <c r="F59" s="2">
        <v>1803000000</v>
      </c>
      <c r="G59" s="2">
        <v>327000000</v>
      </c>
      <c r="H59" s="2">
        <v>116476000000</v>
      </c>
      <c r="I59" s="2">
        <v>37265000000</v>
      </c>
      <c r="J59" s="2">
        <v>255884000000</v>
      </c>
      <c r="K59" s="2">
        <v>96866000000</v>
      </c>
      <c r="L59" s="2">
        <f>N59-M59</f>
        <v>43167000000</v>
      </c>
      <c r="M59" s="2">
        <v>212717000000</v>
      </c>
      <c r="N59" s="2">
        <v>255884000000</v>
      </c>
      <c r="O59" s="2">
        <v>25134000000</v>
      </c>
      <c r="P59" t="s">
        <v>535</v>
      </c>
      <c r="Q59">
        <f t="shared" si="0"/>
        <v>1</v>
      </c>
      <c r="R59" s="5">
        <f t="shared" si="1"/>
        <v>1</v>
      </c>
    </row>
    <row r="60" spans="1:18" x14ac:dyDescent="0.3">
      <c r="A60" t="s">
        <v>133</v>
      </c>
      <c r="B60" t="s">
        <v>134</v>
      </c>
      <c r="C60" s="2">
        <v>171842000000</v>
      </c>
      <c r="D60" s="2">
        <v>162544000000</v>
      </c>
      <c r="E60" s="2">
        <v>9298000000</v>
      </c>
      <c r="F60" s="2">
        <v>911000000</v>
      </c>
      <c r="G60" s="2">
        <v>9840000000</v>
      </c>
      <c r="H60" s="2">
        <v>101618000000</v>
      </c>
      <c r="I60" s="2">
        <v>50321000000</v>
      </c>
      <c r="J60" s="2">
        <v>273064000000</v>
      </c>
      <c r="K60" s="2">
        <v>94445000000</v>
      </c>
      <c r="L60" s="2">
        <f>N60-M60</f>
        <v>68307000000</v>
      </c>
      <c r="M60" s="2">
        <v>204757000000</v>
      </c>
      <c r="N60" s="2">
        <v>273064000000</v>
      </c>
      <c r="O60" s="2">
        <v>18853000000</v>
      </c>
      <c r="P60" t="s">
        <v>534</v>
      </c>
      <c r="Q60">
        <f t="shared" si="0"/>
        <v>1</v>
      </c>
      <c r="R60" s="5">
        <f t="shared" si="1"/>
        <v>1</v>
      </c>
    </row>
    <row r="61" spans="1:18" x14ac:dyDescent="0.3">
      <c r="A61" t="s">
        <v>135</v>
      </c>
      <c r="B61" t="s">
        <v>136</v>
      </c>
      <c r="C61" s="2">
        <v>68920000000</v>
      </c>
      <c r="D61" s="2">
        <v>43425000000</v>
      </c>
      <c r="E61" s="2">
        <v>3561000000</v>
      </c>
      <c r="F61" s="2">
        <v>1505000000</v>
      </c>
      <c r="G61" s="2">
        <v>3561000000</v>
      </c>
      <c r="H61" s="2">
        <v>48417000000</v>
      </c>
      <c r="I61" s="2">
        <v>15748000000</v>
      </c>
      <c r="J61" s="2">
        <v>161869000000</v>
      </c>
      <c r="K61" s="2">
        <v>46761000000</v>
      </c>
      <c r="L61" s="2">
        <f>N61-M61</f>
        <v>61445000000</v>
      </c>
      <c r="M61" s="2">
        <v>100424000000</v>
      </c>
      <c r="N61" s="2">
        <f>J61</f>
        <v>161869000000</v>
      </c>
      <c r="O61" s="2">
        <v>6587000000</v>
      </c>
      <c r="P61" t="s">
        <v>526</v>
      </c>
      <c r="Q61">
        <f t="shared" si="0"/>
        <v>1</v>
      </c>
      <c r="R61" s="5">
        <f t="shared" si="1"/>
        <v>1</v>
      </c>
    </row>
    <row r="62" spans="1:18" x14ac:dyDescent="0.3">
      <c r="A62" t="s">
        <v>137</v>
      </c>
      <c r="B62" t="s">
        <v>138</v>
      </c>
      <c r="C62" s="2">
        <v>39290000000</v>
      </c>
      <c r="D62" s="2">
        <v>26226000000</v>
      </c>
      <c r="E62" s="2">
        <v>2537000000</v>
      </c>
      <c r="F62" s="2">
        <v>545000000</v>
      </c>
      <c r="G62" s="2">
        <v>2056000000</v>
      </c>
      <c r="H62" s="2">
        <v>13706000000</v>
      </c>
      <c r="I62" s="2">
        <v>9653000000</v>
      </c>
      <c r="J62" s="2">
        <v>46544000000</v>
      </c>
      <c r="K62" s="2">
        <v>11942000000</v>
      </c>
      <c r="L62" s="2">
        <v>14795000000</v>
      </c>
      <c r="M62" s="2">
        <v>31749000000</v>
      </c>
      <c r="N62" s="2">
        <v>46544000000</v>
      </c>
      <c r="O62" s="2">
        <v>3109000000</v>
      </c>
      <c r="P62" t="s">
        <v>526</v>
      </c>
      <c r="Q62">
        <f t="shared" si="0"/>
        <v>1</v>
      </c>
      <c r="R62" s="5">
        <f t="shared" si="1"/>
        <v>1</v>
      </c>
    </row>
    <row r="63" spans="1:18" x14ac:dyDescent="0.3">
      <c r="A63" t="s">
        <v>139</v>
      </c>
      <c r="B63" t="s">
        <v>140</v>
      </c>
      <c r="C63" s="2">
        <v>58574000000</v>
      </c>
      <c r="D63" s="2">
        <v>30245000000</v>
      </c>
      <c r="E63" s="2">
        <v>16288000000</v>
      </c>
      <c r="F63" s="2">
        <v>780000000</v>
      </c>
      <c r="G63" s="2">
        <v>10957000000</v>
      </c>
      <c r="H63" s="2">
        <v>14330000000</v>
      </c>
      <c r="I63" s="2">
        <v>70044000000</v>
      </c>
      <c r="J63" s="2">
        <v>95924000000</v>
      </c>
      <c r="K63" s="2">
        <v>10005000000</v>
      </c>
      <c r="L63" s="2">
        <f>N63-M63</f>
        <v>49279000000</v>
      </c>
      <c r="M63" s="2">
        <v>46645000000</v>
      </c>
      <c r="N63" s="2">
        <v>95924000000</v>
      </c>
      <c r="O63" s="2">
        <v>5635000000</v>
      </c>
      <c r="P63" t="s">
        <v>528</v>
      </c>
      <c r="Q63">
        <f t="shared" si="0"/>
        <v>1</v>
      </c>
      <c r="R63" s="5">
        <f t="shared" si="1"/>
        <v>1</v>
      </c>
    </row>
    <row r="64" spans="1:18" x14ac:dyDescent="0.3">
      <c r="A64" t="s">
        <v>141</v>
      </c>
      <c r="B64" t="s">
        <v>142</v>
      </c>
      <c r="C64" s="2">
        <v>62108500000</v>
      </c>
      <c r="D64" s="2">
        <v>45654600000</v>
      </c>
      <c r="E64" s="2">
        <v>4903700000</v>
      </c>
      <c r="F64" s="2">
        <v>268400000</v>
      </c>
      <c r="G64" s="2">
        <v>3902400000</v>
      </c>
      <c r="H64" s="2">
        <v>62168100000</v>
      </c>
      <c r="I64" s="2">
        <v>880800000</v>
      </c>
      <c r="J64" s="2">
        <v>88690800000</v>
      </c>
      <c r="K64" s="2">
        <v>20133700000</v>
      </c>
      <c r="L64" s="2">
        <f>N64-M64</f>
        <v>20277100000</v>
      </c>
      <c r="M64" s="2">
        <v>68413700000</v>
      </c>
      <c r="N64" s="2">
        <v>88690800000</v>
      </c>
      <c r="O64" s="2">
        <v>84900000000</v>
      </c>
      <c r="P64" t="s">
        <v>533</v>
      </c>
      <c r="Q64">
        <f t="shared" si="0"/>
        <v>1</v>
      </c>
      <c r="R64" s="5">
        <f t="shared" si="1"/>
        <v>1</v>
      </c>
    </row>
    <row r="65" spans="1:18" x14ac:dyDescent="0.3">
      <c r="A65" t="s">
        <v>143</v>
      </c>
      <c r="B65" t="s">
        <v>144</v>
      </c>
      <c r="C65" s="2">
        <v>26640000000</v>
      </c>
      <c r="D65" s="2">
        <v>17714000000</v>
      </c>
      <c r="E65" s="2">
        <v>4572000000</v>
      </c>
      <c r="F65" s="2">
        <v>912000000</v>
      </c>
      <c r="G65" s="2">
        <v>8926000000</v>
      </c>
      <c r="H65" s="2">
        <v>7929000000</v>
      </c>
      <c r="I65" s="2">
        <v>7122000000</v>
      </c>
      <c r="J65" s="2">
        <v>90339000000</v>
      </c>
      <c r="K65" s="2">
        <v>8037000000</v>
      </c>
      <c r="L65" s="2">
        <f>N65-M65</f>
        <v>49722000000</v>
      </c>
      <c r="M65" s="2">
        <v>40617000000</v>
      </c>
      <c r="N65" s="2">
        <v>90339000000</v>
      </c>
      <c r="O65" s="2">
        <v>1400000000</v>
      </c>
      <c r="P65" t="s">
        <v>534</v>
      </c>
      <c r="Q65">
        <f t="shared" si="0"/>
        <v>1</v>
      </c>
      <c r="R65" s="5">
        <f t="shared" si="1"/>
        <v>1</v>
      </c>
    </row>
    <row r="66" spans="1:18" x14ac:dyDescent="0.3">
      <c r="A66" t="s">
        <v>145</v>
      </c>
      <c r="B66" t="s">
        <v>146</v>
      </c>
      <c r="C66" s="2">
        <v>20498000000000</v>
      </c>
      <c r="D66" s="2">
        <v>7440000000000</v>
      </c>
      <c r="E66" s="2">
        <v>3888000000000</v>
      </c>
      <c r="F66" s="2">
        <v>215000000</v>
      </c>
      <c r="G66" s="2">
        <v>13058000000000</v>
      </c>
      <c r="H66" s="2">
        <v>12518000000</v>
      </c>
      <c r="I66" s="2">
        <v>3215000000</v>
      </c>
      <c r="J66" s="2">
        <v>39912000000</v>
      </c>
      <c r="K66" s="2">
        <v>7921000000</v>
      </c>
      <c r="L66" s="2">
        <v>18593000000</v>
      </c>
      <c r="M66" s="2">
        <v>21319000000</v>
      </c>
      <c r="N66" s="2">
        <f>J66</f>
        <v>39912000000</v>
      </c>
      <c r="O66" s="2">
        <v>2971000000</v>
      </c>
      <c r="P66" t="s">
        <v>526</v>
      </c>
      <c r="Q66">
        <f t="shared" ref="Q66:Q129" si="2">IF(N66=J66,1,0)</f>
        <v>1</v>
      </c>
      <c r="R66" s="5">
        <f t="shared" si="1"/>
        <v>1</v>
      </c>
    </row>
    <row r="67" spans="1:18" x14ac:dyDescent="0.3">
      <c r="A67" t="s">
        <v>147</v>
      </c>
      <c r="B67" t="s">
        <v>148</v>
      </c>
      <c r="C67" s="2">
        <v>25398000000</v>
      </c>
      <c r="D67" s="2">
        <v>18149000000</v>
      </c>
      <c r="E67" s="2">
        <v>1317000000</v>
      </c>
      <c r="F67" s="2">
        <v>107000000</v>
      </c>
      <c r="G67" s="2">
        <v>971000000</v>
      </c>
      <c r="H67" s="2">
        <v>18599000000</v>
      </c>
      <c r="I67" s="2">
        <v>33168000000</v>
      </c>
      <c r="J67" s="2">
        <v>56229000000</v>
      </c>
      <c r="K67" s="2">
        <v>21502000000</v>
      </c>
      <c r="L67" s="2">
        <v>12514000000</v>
      </c>
      <c r="M67" s="2">
        <f>N67-L67</f>
        <v>43715000000</v>
      </c>
      <c r="N67" s="2">
        <f>J67</f>
        <v>56229000000</v>
      </c>
      <c r="O67" s="2">
        <v>1910000000</v>
      </c>
      <c r="P67" t="s">
        <v>533</v>
      </c>
      <c r="Q67">
        <f t="shared" si="2"/>
        <v>1</v>
      </c>
      <c r="R67" s="5">
        <f t="shared" ref="R67:R128" si="3">IF(N67=M67+L67,1,0)</f>
        <v>1</v>
      </c>
    </row>
    <row r="68" spans="1:18" x14ac:dyDescent="0.3">
      <c r="A68" t="s">
        <v>149</v>
      </c>
      <c r="B68" t="s">
        <v>150</v>
      </c>
      <c r="C68" s="2">
        <v>12185000000</v>
      </c>
      <c r="D68" s="2">
        <v>7200000000</v>
      </c>
      <c r="E68" s="2">
        <v>2215000000</v>
      </c>
      <c r="F68" s="2">
        <v>802000000</v>
      </c>
      <c r="G68" s="2">
        <v>1748000000</v>
      </c>
      <c r="H68" s="2">
        <v>31773000000</v>
      </c>
      <c r="I68" s="2">
        <v>6914000000</v>
      </c>
      <c r="J68" s="2">
        <v>101371000000</v>
      </c>
      <c r="K68" s="2">
        <v>37144000000</v>
      </c>
      <c r="L68" s="2">
        <f>N68-M68</f>
        <v>22179000000</v>
      </c>
      <c r="M68" s="2">
        <v>79192000000</v>
      </c>
      <c r="N68" s="2">
        <v>101371000000</v>
      </c>
      <c r="O68" s="2">
        <v>5137000000</v>
      </c>
      <c r="P68" t="s">
        <v>533</v>
      </c>
      <c r="Q68">
        <f t="shared" si="2"/>
        <v>1</v>
      </c>
      <c r="R68" s="5">
        <f t="shared" si="3"/>
        <v>1</v>
      </c>
    </row>
    <row r="69" spans="1:18" x14ac:dyDescent="0.3">
      <c r="A69" t="s">
        <v>151</v>
      </c>
      <c r="B69" t="s">
        <v>152</v>
      </c>
      <c r="C69" s="2">
        <v>18602000000</v>
      </c>
      <c r="D69" s="2">
        <v>12576000000</v>
      </c>
      <c r="E69" s="2">
        <v>1687000000</v>
      </c>
      <c r="F69" s="2">
        <v>348000000</v>
      </c>
      <c r="G69" s="2">
        <v>1020000000</v>
      </c>
      <c r="H69" s="2">
        <v>19071000000</v>
      </c>
      <c r="I69" s="2">
        <v>17653000000</v>
      </c>
      <c r="J69" s="2">
        <v>41795000000</v>
      </c>
      <c r="K69" s="2">
        <v>15568000000</v>
      </c>
      <c r="L69" s="2">
        <f>N69-M69</f>
        <v>-15050000000</v>
      </c>
      <c r="M69" s="2">
        <v>56845000000</v>
      </c>
      <c r="N69" s="2">
        <v>41795000000</v>
      </c>
      <c r="O69" s="2">
        <v>1100000000</v>
      </c>
      <c r="P69" t="s">
        <v>526</v>
      </c>
      <c r="Q69">
        <f t="shared" si="2"/>
        <v>1</v>
      </c>
      <c r="R69" s="5">
        <f t="shared" si="3"/>
        <v>1</v>
      </c>
    </row>
    <row r="70" spans="1:18" x14ac:dyDescent="0.3">
      <c r="A70" t="s">
        <v>153</v>
      </c>
      <c r="B70" t="s">
        <v>154</v>
      </c>
      <c r="C70" s="2">
        <v>195265000000</v>
      </c>
      <c r="D70" s="2">
        <v>133801000000</v>
      </c>
      <c r="E70" s="2">
        <v>8536000000</v>
      </c>
      <c r="F70" s="2">
        <v>1446000000</v>
      </c>
      <c r="G70" s="2">
        <v>5372000000</v>
      </c>
      <c r="H70" s="2">
        <v>37351000000</v>
      </c>
      <c r="I70" s="2">
        <v>3695000000</v>
      </c>
      <c r="J70" s="2">
        <v>152761000000</v>
      </c>
      <c r="K70" s="2">
        <v>48716000000</v>
      </c>
      <c r="L70" s="2">
        <f>N70-M70</f>
        <v>46351000000</v>
      </c>
      <c r="M70" s="2">
        <v>106410000000</v>
      </c>
      <c r="N70" s="2">
        <v>152761000000</v>
      </c>
      <c r="O70" s="2">
        <v>7822000000</v>
      </c>
      <c r="P70" t="s">
        <v>528</v>
      </c>
      <c r="Q70">
        <f t="shared" si="2"/>
        <v>1</v>
      </c>
      <c r="R70" s="5">
        <f t="shared" si="3"/>
        <v>1</v>
      </c>
    </row>
    <row r="71" spans="1:18" x14ac:dyDescent="0.3">
      <c r="A71" t="s">
        <v>155</v>
      </c>
      <c r="B71" t="s">
        <v>156</v>
      </c>
      <c r="C71" s="2">
        <v>15484000000</v>
      </c>
      <c r="D71" s="2">
        <v>11242000000</v>
      </c>
      <c r="E71" s="2">
        <v>1367000000</v>
      </c>
      <c r="F71" s="2">
        <v>85000000</v>
      </c>
      <c r="G71" s="2">
        <v>992000000</v>
      </c>
      <c r="H71" s="2">
        <v>19371000000</v>
      </c>
      <c r="I71" s="2">
        <v>568000000</v>
      </c>
      <c r="J71" s="2">
        <v>57103000000</v>
      </c>
      <c r="K71" s="2">
        <v>16670000000</v>
      </c>
      <c r="L71" s="2">
        <v>18563000000</v>
      </c>
      <c r="M71" s="2">
        <v>38540000000</v>
      </c>
      <c r="N71" s="2">
        <v>57103000000</v>
      </c>
      <c r="O71" s="2">
        <v>6769000000</v>
      </c>
      <c r="P71" t="s">
        <v>534</v>
      </c>
      <c r="Q71">
        <f t="shared" si="2"/>
        <v>1</v>
      </c>
      <c r="R71" s="5">
        <f t="shared" si="3"/>
        <v>1</v>
      </c>
    </row>
    <row r="72" spans="1:18" x14ac:dyDescent="0.3">
      <c r="A72" t="s">
        <v>157</v>
      </c>
      <c r="B72" t="s">
        <v>158</v>
      </c>
      <c r="C72" s="2">
        <v>57094000000</v>
      </c>
      <c r="D72" s="2">
        <v>41070000000</v>
      </c>
      <c r="E72" s="2">
        <v>31000000</v>
      </c>
      <c r="F72" s="2">
        <v>379000000</v>
      </c>
      <c r="G72" s="2">
        <v>-213000000</v>
      </c>
      <c r="H72" s="2">
        <v>31417000000</v>
      </c>
      <c r="I72" s="2">
        <v>859000000</v>
      </c>
      <c r="J72" s="2">
        <v>103362000000</v>
      </c>
      <c r="K72" s="2">
        <v>65914000000</v>
      </c>
      <c r="L72" s="2">
        <v>17630000000</v>
      </c>
      <c r="M72" s="2">
        <v>85732000000</v>
      </c>
      <c r="N72" s="2">
        <v>103362000000</v>
      </c>
      <c r="O72" s="2">
        <v>722000000</v>
      </c>
      <c r="P72" t="s">
        <v>526</v>
      </c>
      <c r="Q72">
        <f t="shared" si="2"/>
        <v>1</v>
      </c>
      <c r="R72" s="5">
        <f t="shared" si="3"/>
        <v>1</v>
      </c>
    </row>
    <row r="73" spans="1:18" x14ac:dyDescent="0.3">
      <c r="A73" t="s">
        <v>159</v>
      </c>
      <c r="B73" t="s">
        <v>160</v>
      </c>
      <c r="C73" s="2">
        <v>15320200000</v>
      </c>
      <c r="D73" s="2">
        <v>9154900000</v>
      </c>
      <c r="E73" s="2">
        <v>1992300000</v>
      </c>
      <c r="F73" s="2">
        <v>296700000</v>
      </c>
      <c r="G73" s="2">
        <v>1393000000</v>
      </c>
      <c r="H73" s="2">
        <v>5644100000</v>
      </c>
      <c r="I73" s="2">
        <v>3474600000</v>
      </c>
      <c r="J73" s="2">
        <v>21846600000</v>
      </c>
      <c r="K73" s="2">
        <v>4345800000</v>
      </c>
      <c r="L73" s="2">
        <v>8072200000</v>
      </c>
      <c r="M73" s="2">
        <v>13774400000</v>
      </c>
      <c r="N73" s="2">
        <v>21846600000</v>
      </c>
      <c r="O73" s="2">
        <v>919500000</v>
      </c>
      <c r="P73" t="s">
        <v>528</v>
      </c>
      <c r="Q73">
        <f t="shared" si="2"/>
        <v>1</v>
      </c>
      <c r="R73" s="5">
        <f t="shared" si="3"/>
        <v>1</v>
      </c>
    </row>
    <row r="74" spans="1:18" x14ac:dyDescent="0.3">
      <c r="A74" t="s">
        <v>161</v>
      </c>
      <c r="B74" t="s">
        <v>162</v>
      </c>
      <c r="C74" s="2">
        <v>16107000000</v>
      </c>
      <c r="D74" s="2">
        <v>9316000000</v>
      </c>
      <c r="E74" s="2">
        <v>4040000000</v>
      </c>
      <c r="F74" s="2">
        <v>266000000</v>
      </c>
      <c r="G74" s="2">
        <v>2957000000</v>
      </c>
      <c r="H74" s="2">
        <v>6235000000</v>
      </c>
      <c r="I74" s="2">
        <v>1976000000</v>
      </c>
      <c r="J74" s="2">
        <v>15518000000</v>
      </c>
      <c r="K74" s="2">
        <v>4675000000</v>
      </c>
      <c r="L74" s="2">
        <v>3013000000</v>
      </c>
      <c r="M74" s="2">
        <v>12505000000</v>
      </c>
      <c r="N74" s="2">
        <v>15518000000</v>
      </c>
      <c r="O74" s="2">
        <v>1065000000</v>
      </c>
      <c r="P74" t="s">
        <v>532</v>
      </c>
      <c r="Q74">
        <f t="shared" si="2"/>
        <v>1</v>
      </c>
      <c r="R74" s="5">
        <f t="shared" si="3"/>
        <v>1</v>
      </c>
    </row>
    <row r="75" spans="1:18" x14ac:dyDescent="0.3">
      <c r="A75" t="s">
        <v>163</v>
      </c>
      <c r="B75" t="s">
        <v>164</v>
      </c>
      <c r="C75" s="2">
        <v>42272000000</v>
      </c>
      <c r="D75" s="2">
        <v>15009000000</v>
      </c>
      <c r="E75" s="2">
        <v>4245000000</v>
      </c>
      <c r="F75" s="2">
        <v>343000000</v>
      </c>
      <c r="G75" s="2">
        <v>3315000000</v>
      </c>
      <c r="H75" s="2">
        <v>23615000000</v>
      </c>
      <c r="I75" s="2">
        <v>6198000000</v>
      </c>
      <c r="J75" s="2">
        <v>54810000000</v>
      </c>
      <c r="K75" s="2">
        <v>16432000000</v>
      </c>
      <c r="L75" s="2">
        <v>21299000000</v>
      </c>
      <c r="M75" s="2">
        <f>N75-L75</f>
        <v>33511000000</v>
      </c>
      <c r="N75" s="2">
        <v>54810000000</v>
      </c>
      <c r="O75" s="2">
        <v>1913000000</v>
      </c>
      <c r="P75" t="s">
        <v>528</v>
      </c>
      <c r="Q75">
        <f t="shared" si="2"/>
        <v>1</v>
      </c>
      <c r="R75" s="5">
        <f t="shared" si="3"/>
        <v>1</v>
      </c>
    </row>
    <row r="76" spans="1:18" x14ac:dyDescent="0.3">
      <c r="A76" t="s">
        <v>165</v>
      </c>
      <c r="B76" t="s">
        <v>166</v>
      </c>
      <c r="C76" s="2">
        <v>22736000000</v>
      </c>
      <c r="D76" s="2">
        <v>13099000000</v>
      </c>
      <c r="E76" s="2">
        <v>5282000000</v>
      </c>
      <c r="F76" s="2">
        <v>578000000</v>
      </c>
      <c r="G76" s="2">
        <v>3802000000</v>
      </c>
      <c r="H76" s="2">
        <v>21748000000</v>
      </c>
      <c r="I76" s="2">
        <v>882000000</v>
      </c>
      <c r="J76" s="2">
        <v>48030000000</v>
      </c>
      <c r="K76" s="2">
        <v>19795000000</v>
      </c>
      <c r="L76" s="2">
        <v>12370000000</v>
      </c>
      <c r="M76" s="2">
        <f>N76-L76</f>
        <v>35660000000</v>
      </c>
      <c r="N76" s="2">
        <v>48030000000</v>
      </c>
      <c r="O76" s="2">
        <v>3358000000</v>
      </c>
      <c r="P76" t="s">
        <v>528</v>
      </c>
      <c r="Q76">
        <f t="shared" si="2"/>
        <v>1</v>
      </c>
      <c r="R76" s="5">
        <f t="shared" si="3"/>
        <v>1</v>
      </c>
    </row>
    <row r="77" spans="1:18" x14ac:dyDescent="0.3">
      <c r="A77" t="s">
        <v>167</v>
      </c>
      <c r="B77" t="s">
        <v>168</v>
      </c>
      <c r="C77" s="2">
        <v>54607000000</v>
      </c>
      <c r="D77" s="2">
        <f>33405000000*0.8</f>
        <v>26724000000</v>
      </c>
      <c r="E77" s="2">
        <v>12559000000</v>
      </c>
      <c r="F77" s="2">
        <v>5188000000</v>
      </c>
      <c r="G77" s="2">
        <v>5261000000</v>
      </c>
      <c r="H77" s="2">
        <v>4132000000</v>
      </c>
      <c r="I77" s="2">
        <v>39520000000</v>
      </c>
      <c r="J77" s="2">
        <v>147193000000</v>
      </c>
      <c r="K77" s="2">
        <v>13214000000</v>
      </c>
      <c r="L77" s="2">
        <v>14718000000</v>
      </c>
      <c r="M77" s="2">
        <f>N77-L77</f>
        <v>132475000000</v>
      </c>
      <c r="N77" s="2">
        <v>147193000000</v>
      </c>
      <c r="O77" s="2">
        <v>709000000</v>
      </c>
      <c r="P77" t="s">
        <v>536</v>
      </c>
      <c r="Q77">
        <f t="shared" si="2"/>
        <v>1</v>
      </c>
      <c r="R77" s="5">
        <f t="shared" si="3"/>
        <v>1</v>
      </c>
    </row>
    <row r="78" spans="1:18" x14ac:dyDescent="0.3">
      <c r="A78" t="s">
        <v>169</v>
      </c>
      <c r="B78" t="s">
        <v>170</v>
      </c>
      <c r="C78" s="2">
        <v>16411000000</v>
      </c>
      <c r="D78" s="2">
        <v>11528000000</v>
      </c>
      <c r="E78" s="2">
        <v>1843000000</v>
      </c>
      <c r="F78" s="2">
        <v>-54000000</v>
      </c>
      <c r="G78" s="2">
        <v>1403000000</v>
      </c>
      <c r="H78" s="2">
        <v>12664000000</v>
      </c>
      <c r="I78" s="2">
        <v>6571000000</v>
      </c>
      <c r="J78" s="2">
        <v>29747000000</v>
      </c>
      <c r="K78" s="2">
        <v>10451000000</v>
      </c>
      <c r="L78" s="2">
        <v>7302000000</v>
      </c>
      <c r="M78" s="2">
        <f>N78-L78</f>
        <v>22445000000</v>
      </c>
      <c r="N78" s="2">
        <v>29747000000</v>
      </c>
      <c r="O78" s="2">
        <v>332500000</v>
      </c>
      <c r="P78" t="s">
        <v>533</v>
      </c>
      <c r="Q78">
        <f t="shared" si="2"/>
        <v>1</v>
      </c>
      <c r="R78" s="5">
        <f t="shared" si="3"/>
        <v>1</v>
      </c>
    </row>
    <row r="79" spans="1:18" x14ac:dyDescent="0.3">
      <c r="A79" t="s">
        <v>173</v>
      </c>
      <c r="B79" t="s">
        <v>174</v>
      </c>
      <c r="C79" s="2">
        <v>29771000000</v>
      </c>
      <c r="D79" s="2">
        <v>14385000000</v>
      </c>
      <c r="E79" s="2">
        <v>5028000000</v>
      </c>
      <c r="F79" s="2">
        <v>84000000</v>
      </c>
      <c r="G79" s="2">
        <v>4246000000</v>
      </c>
      <c r="H79" s="2">
        <v>62569000000</v>
      </c>
      <c r="I79" s="2">
        <v>1488000000</v>
      </c>
      <c r="J79" s="2">
        <v>82166000000</v>
      </c>
      <c r="K79" s="2">
        <v>48466000000</v>
      </c>
      <c r="L79" s="2">
        <v>21051000000</v>
      </c>
      <c r="M79" s="2">
        <v>61115000000</v>
      </c>
      <c r="N79" s="2">
        <v>82166000000</v>
      </c>
      <c r="O79" s="2">
        <v>9081000000</v>
      </c>
      <c r="P79" t="s">
        <v>528</v>
      </c>
      <c r="Q79">
        <f t="shared" si="2"/>
        <v>1</v>
      </c>
      <c r="R79" s="5">
        <f t="shared" si="3"/>
        <v>1</v>
      </c>
    </row>
    <row r="80" spans="1:18" x14ac:dyDescent="0.3">
      <c r="A80" t="s">
        <v>175</v>
      </c>
      <c r="B80" t="s">
        <v>176</v>
      </c>
      <c r="C80" s="2">
        <v>96773000000</v>
      </c>
      <c r="D80" s="2">
        <v>79113000000</v>
      </c>
      <c r="E80" s="2">
        <v>8891000000</v>
      </c>
      <c r="F80" s="2">
        <v>-156000000</v>
      </c>
      <c r="G80" s="2">
        <v>17660000000</v>
      </c>
      <c r="H80" s="2">
        <v>49616000000</v>
      </c>
      <c r="I80" s="2">
        <v>29725000000</v>
      </c>
      <c r="J80" s="2">
        <v>106618000000</v>
      </c>
      <c r="K80" s="2">
        <v>28748000000</v>
      </c>
      <c r="L80" s="2">
        <f>N80-M80</f>
        <v>63609000000</v>
      </c>
      <c r="M80" s="2">
        <v>43009000000</v>
      </c>
      <c r="N80" s="2">
        <v>106618000000</v>
      </c>
      <c r="O80" s="2">
        <v>16398000000</v>
      </c>
      <c r="P80" t="s">
        <v>534</v>
      </c>
      <c r="Q80">
        <f t="shared" si="2"/>
        <v>1</v>
      </c>
      <c r="R80" s="5">
        <f t="shared" si="3"/>
        <v>1</v>
      </c>
    </row>
    <row r="81" spans="1:18" x14ac:dyDescent="0.3">
      <c r="A81" t="s">
        <v>177</v>
      </c>
      <c r="B81" t="s">
        <v>178</v>
      </c>
      <c r="C81" s="2">
        <v>9835600000</v>
      </c>
      <c r="D81" s="2">
        <v>2533400000</v>
      </c>
      <c r="E81" s="2">
        <v>1515600000</v>
      </c>
      <c r="F81" s="2">
        <v>218800000</v>
      </c>
      <c r="G81" s="2">
        <v>218800000</v>
      </c>
      <c r="H81" s="2">
        <v>6859300000</v>
      </c>
      <c r="I81" s="2">
        <v>3309700000</v>
      </c>
      <c r="J81" s="2">
        <v>26844800000</v>
      </c>
      <c r="K81" s="2">
        <v>3434300000</v>
      </c>
      <c r="L81" s="2">
        <f>N81-M81</f>
        <v>14799400000</v>
      </c>
      <c r="M81" s="2">
        <v>12045400000</v>
      </c>
      <c r="N81" s="2">
        <v>26844800000</v>
      </c>
      <c r="O81" s="2">
        <v>1049900000</v>
      </c>
      <c r="P81" t="s">
        <v>526</v>
      </c>
      <c r="Q81">
        <f t="shared" si="2"/>
        <v>1</v>
      </c>
      <c r="R81" s="5">
        <f t="shared" si="3"/>
        <v>1</v>
      </c>
    </row>
    <row r="82" spans="1:18" x14ac:dyDescent="0.3">
      <c r="A82" t="s">
        <v>179</v>
      </c>
      <c r="B82" t="s">
        <v>180</v>
      </c>
      <c r="C82" s="2">
        <v>13117200000</v>
      </c>
      <c r="D82" s="2">
        <v>932100000</v>
      </c>
      <c r="E82" s="2">
        <v>4047100000</v>
      </c>
      <c r="F82" s="2">
        <v>-73000000</v>
      </c>
      <c r="G82" s="2">
        <v>3953600000</v>
      </c>
      <c r="H82" s="2">
        <v>19479200000</v>
      </c>
      <c r="I82" s="2">
        <v>4146400000</v>
      </c>
      <c r="J82" s="2">
        <v>33080200000</v>
      </c>
      <c r="K82" s="2">
        <v>3423400000</v>
      </c>
      <c r="L82" s="2">
        <v>25973100000</v>
      </c>
      <c r="M82" s="2">
        <v>7107100000</v>
      </c>
      <c r="N82" s="2">
        <v>33080200000</v>
      </c>
      <c r="O82" s="2">
        <v>2730000000</v>
      </c>
      <c r="P82" t="s">
        <v>526</v>
      </c>
      <c r="Q82">
        <f t="shared" si="2"/>
        <v>1</v>
      </c>
      <c r="R82" s="5">
        <f t="shared" si="3"/>
        <v>1</v>
      </c>
    </row>
    <row r="83" spans="1:18" x14ac:dyDescent="0.3">
      <c r="A83" t="s">
        <v>181</v>
      </c>
      <c r="B83" t="s">
        <v>182</v>
      </c>
      <c r="C83" s="2">
        <v>4504000000</v>
      </c>
      <c r="D83" s="2">
        <v>1760000000</v>
      </c>
      <c r="E83" s="2">
        <v>-1117000000</v>
      </c>
      <c r="F83" s="2">
        <v>77000000</v>
      </c>
      <c r="G83" s="2">
        <v>2744000000</v>
      </c>
      <c r="H83" s="2">
        <v>2609000000</v>
      </c>
      <c r="I83" s="2">
        <v>1007000000</v>
      </c>
      <c r="J83" s="2">
        <v>10111000000</v>
      </c>
      <c r="K83" s="2">
        <v>1570000000</v>
      </c>
      <c r="L83" s="2">
        <v>5745000000</v>
      </c>
      <c r="M83" s="2">
        <f>N83-L83</f>
        <v>4366000000</v>
      </c>
      <c r="N83" s="2">
        <v>10111000000</v>
      </c>
      <c r="O83" s="2">
        <v>1048000000</v>
      </c>
      <c r="P83" t="s">
        <v>534</v>
      </c>
      <c r="Q83">
        <f t="shared" si="2"/>
        <v>1</v>
      </c>
      <c r="R83" s="5">
        <f t="shared" si="3"/>
        <v>1</v>
      </c>
    </row>
    <row r="84" spans="1:18" x14ac:dyDescent="0.3">
      <c r="A84" t="s">
        <v>183</v>
      </c>
      <c r="B84" t="s">
        <v>184</v>
      </c>
      <c r="C84" s="2">
        <v>4520000000</v>
      </c>
      <c r="D84" s="2">
        <v>167000000</v>
      </c>
      <c r="E84" s="2">
        <v>2264000000</v>
      </c>
      <c r="F84" s="2">
        <v>190000000</v>
      </c>
      <c r="G84" s="2">
        <v>1691000000</v>
      </c>
      <c r="H84" s="2">
        <v>14454000000</v>
      </c>
      <c r="I84" s="2">
        <v>1415000000</v>
      </c>
      <c r="J84" s="2">
        <v>41363000000</v>
      </c>
      <c r="K84" s="2">
        <v>5009000000</v>
      </c>
      <c r="L84" s="2">
        <f>N84-M84</f>
        <v>12087000000</v>
      </c>
      <c r="M84" s="2">
        <v>29276000000</v>
      </c>
      <c r="N84" s="2">
        <v>41363000000</v>
      </c>
      <c r="O84" s="2">
        <v>9604000000</v>
      </c>
      <c r="P84" t="s">
        <v>533</v>
      </c>
      <c r="Q84">
        <f t="shared" si="2"/>
        <v>1</v>
      </c>
      <c r="R84" s="5">
        <f t="shared" si="3"/>
        <v>1</v>
      </c>
    </row>
    <row r="85" spans="1:18" x14ac:dyDescent="0.3">
      <c r="A85" t="s">
        <v>185</v>
      </c>
      <c r="B85" t="s">
        <v>186</v>
      </c>
      <c r="C85" s="2">
        <v>52788000000</v>
      </c>
      <c r="D85" s="2">
        <v>12257000000</v>
      </c>
      <c r="E85" s="2">
        <v>3034000000</v>
      </c>
      <c r="F85" s="2">
        <v>-2145000000</v>
      </c>
      <c r="G85" s="2">
        <v>822000000</v>
      </c>
      <c r="H85" s="2">
        <v>13572000000</v>
      </c>
      <c r="I85" s="2">
        <v>30764000000</v>
      </c>
      <c r="J85" s="2">
        <v>63058000000</v>
      </c>
      <c r="K85" s="2">
        <v>22062000000</v>
      </c>
      <c r="L85" s="2">
        <v>-5202000000</v>
      </c>
      <c r="M85" s="2">
        <f>N85-L85</f>
        <v>68260000000</v>
      </c>
      <c r="N85" s="2">
        <v>63058000000</v>
      </c>
      <c r="O85" s="2">
        <v>578000000</v>
      </c>
      <c r="P85" t="s">
        <v>539</v>
      </c>
      <c r="Q85">
        <f t="shared" si="2"/>
        <v>1</v>
      </c>
      <c r="R85" s="5">
        <f t="shared" si="3"/>
        <v>1</v>
      </c>
    </row>
    <row r="86" spans="1:18" x14ac:dyDescent="0.3">
      <c r="A86" t="s">
        <v>187</v>
      </c>
      <c r="B86" t="s">
        <v>188</v>
      </c>
      <c r="C86" s="2">
        <v>10426000000</v>
      </c>
      <c r="D86" s="2">
        <v>4017000000</v>
      </c>
      <c r="E86" s="2">
        <v>394000000</v>
      </c>
      <c r="F86" s="2">
        <v>-121000000</v>
      </c>
      <c r="G86" s="2">
        <v>235000000</v>
      </c>
      <c r="H86" s="2">
        <v>2705000000</v>
      </c>
      <c r="I86" s="2">
        <v>8388000000</v>
      </c>
      <c r="J86" s="2">
        <v>14613000000</v>
      </c>
      <c r="K86" s="2">
        <v>4459000000</v>
      </c>
      <c r="L86" s="2">
        <v>4113000000</v>
      </c>
      <c r="M86" s="2">
        <f>N86-L86</f>
        <v>10500000000</v>
      </c>
      <c r="N86" s="2">
        <v>14613000000</v>
      </c>
      <c r="O86" s="2">
        <v>281000000</v>
      </c>
      <c r="P86" t="s">
        <v>538</v>
      </c>
      <c r="Q86">
        <f t="shared" si="2"/>
        <v>1</v>
      </c>
      <c r="R86" s="5">
        <f t="shared" si="3"/>
        <v>1</v>
      </c>
    </row>
    <row r="87" spans="1:18" x14ac:dyDescent="0.3">
      <c r="A87" t="s">
        <v>189</v>
      </c>
      <c r="B87" t="s">
        <v>190</v>
      </c>
      <c r="C87" s="2">
        <v>12554700000</v>
      </c>
      <c r="D87" s="2">
        <v>8470600000</v>
      </c>
      <c r="E87" s="2">
        <v>2559600000</v>
      </c>
      <c r="F87" s="2">
        <v>-139500000</v>
      </c>
      <c r="G87" s="2">
        <v>4084100000</v>
      </c>
      <c r="H87" s="2">
        <v>6835300000</v>
      </c>
      <c r="I87" s="2">
        <v>1314700000</v>
      </c>
      <c r="J87" s="2">
        <v>16526400000</v>
      </c>
      <c r="K87" s="2">
        <v>3152700000</v>
      </c>
      <c r="L87" s="2">
        <f>N87-M87</f>
        <v>8426500000</v>
      </c>
      <c r="M87" s="2">
        <v>8099900000</v>
      </c>
      <c r="N87" s="2">
        <f>J87</f>
        <v>16526400000</v>
      </c>
      <c r="O87" s="2">
        <v>1475000000</v>
      </c>
      <c r="P87" t="s">
        <v>526</v>
      </c>
      <c r="Q87">
        <f t="shared" si="2"/>
        <v>1</v>
      </c>
      <c r="R87" s="5">
        <f t="shared" si="3"/>
        <v>1</v>
      </c>
    </row>
    <row r="88" spans="1:18" x14ac:dyDescent="0.3">
      <c r="A88" t="s">
        <v>191</v>
      </c>
      <c r="B88" t="s">
        <v>192</v>
      </c>
      <c r="C88" s="2">
        <v>2207000000</v>
      </c>
      <c r="D88" s="2">
        <v>116000000</v>
      </c>
      <c r="E88" s="2">
        <v>583000000</v>
      </c>
      <c r="F88" s="2">
        <v>27000000</v>
      </c>
      <c r="G88" s="2">
        <v>587000000</v>
      </c>
      <c r="H88" s="2">
        <v>15496000000</v>
      </c>
      <c r="I88" s="2">
        <v>204000000</v>
      </c>
      <c r="J88" s="2">
        <v>28518000000</v>
      </c>
      <c r="K88" s="2">
        <v>3322000000</v>
      </c>
      <c r="L88" s="2">
        <v>20793000000</v>
      </c>
      <c r="M88" s="2">
        <v>7725000000</v>
      </c>
      <c r="N88" s="2">
        <v>28518000000</v>
      </c>
      <c r="O88" s="2">
        <v>10770000000</v>
      </c>
      <c r="P88" t="s">
        <v>536</v>
      </c>
      <c r="Q88">
        <f t="shared" si="2"/>
        <v>1</v>
      </c>
      <c r="R88" s="5">
        <f t="shared" si="3"/>
        <v>1</v>
      </c>
    </row>
    <row r="89" spans="1:18" x14ac:dyDescent="0.3">
      <c r="A89" t="s">
        <v>193</v>
      </c>
      <c r="B89" t="s">
        <v>194</v>
      </c>
      <c r="C89" s="2">
        <v>4706000000</v>
      </c>
      <c r="D89" s="2">
        <v>2679000000</v>
      </c>
      <c r="E89" s="2">
        <v>439000000</v>
      </c>
      <c r="F89" s="2">
        <v>111000000</v>
      </c>
      <c r="G89" s="2">
        <v>281000000</v>
      </c>
      <c r="H89" s="2">
        <v>8156000000</v>
      </c>
      <c r="I89" s="2">
        <v>6647000000</v>
      </c>
      <c r="J89" s="2">
        <v>52274000000</v>
      </c>
      <c r="K89" s="2">
        <v>7540000000</v>
      </c>
      <c r="L89" s="2">
        <v>25332000000</v>
      </c>
      <c r="M89" s="2">
        <f>N89-L89</f>
        <v>26942000000</v>
      </c>
      <c r="N89" s="2">
        <v>52274000000</v>
      </c>
      <c r="O89" s="2">
        <v>1180000000</v>
      </c>
      <c r="P89" t="s">
        <v>534</v>
      </c>
      <c r="Q89">
        <f t="shared" si="2"/>
        <v>1</v>
      </c>
      <c r="R89" s="5">
        <f t="shared" si="3"/>
        <v>1</v>
      </c>
    </row>
    <row r="90" spans="1:18" x14ac:dyDescent="0.3">
      <c r="A90" t="s">
        <v>195</v>
      </c>
      <c r="B90" t="s">
        <v>196</v>
      </c>
      <c r="C90" s="2">
        <v>45006000000</v>
      </c>
      <c r="D90" s="2">
        <v>10693000000</v>
      </c>
      <c r="E90" s="2">
        <v>8440000000</v>
      </c>
      <c r="F90" s="2">
        <v>120000000</v>
      </c>
      <c r="G90" s="2">
        <v>8040000000</v>
      </c>
      <c r="H90" s="2">
        <v>31770000000</v>
      </c>
      <c r="I90" s="2">
        <v>6646000000</v>
      </c>
      <c r="J90" s="2">
        <v>95159000000</v>
      </c>
      <c r="K90" s="2">
        <v>22262000000</v>
      </c>
      <c r="L90" s="2">
        <f>N90-M90</f>
        <v>29485000000</v>
      </c>
      <c r="M90" s="2">
        <v>65674000000</v>
      </c>
      <c r="N90" s="2">
        <v>95159000000</v>
      </c>
      <c r="O90" s="2">
        <v>11464000000</v>
      </c>
      <c r="P90" t="s">
        <v>533</v>
      </c>
      <c r="Q90">
        <f t="shared" si="2"/>
        <v>1</v>
      </c>
      <c r="R90" s="5">
        <f t="shared" si="3"/>
        <v>1</v>
      </c>
    </row>
    <row r="91" spans="1:18" x14ac:dyDescent="0.3">
      <c r="A91" t="s">
        <v>197</v>
      </c>
      <c r="B91" t="s">
        <v>198</v>
      </c>
      <c r="C91" s="2">
        <v>6981000000</v>
      </c>
      <c r="D91" s="2">
        <v>1980000000</v>
      </c>
      <c r="E91" s="2">
        <v>2369000000</v>
      </c>
      <c r="F91" s="2">
        <v>850000000</v>
      </c>
      <c r="G91" s="2">
        <v>1502000000</v>
      </c>
      <c r="H91" s="2">
        <v>1032000000</v>
      </c>
      <c r="I91" s="2">
        <v>15666000000</v>
      </c>
      <c r="J91" s="2">
        <v>38527000000</v>
      </c>
      <c r="K91" s="2">
        <v>2585000000</v>
      </c>
      <c r="L91" s="2">
        <v>6381000000</v>
      </c>
      <c r="M91" s="2">
        <v>32146000000</v>
      </c>
      <c r="N91" s="2">
        <v>38527000000</v>
      </c>
      <c r="O91" s="2">
        <v>105000000</v>
      </c>
      <c r="P91" t="s">
        <v>534</v>
      </c>
      <c r="Q91">
        <f t="shared" si="2"/>
        <v>1</v>
      </c>
      <c r="R91" s="5">
        <f t="shared" si="3"/>
        <v>1</v>
      </c>
    </row>
    <row r="92" spans="1:18" x14ac:dyDescent="0.3">
      <c r="A92" t="s">
        <v>199</v>
      </c>
      <c r="B92" t="s">
        <v>200</v>
      </c>
      <c r="C92" s="2">
        <v>5867900000</v>
      </c>
      <c r="D92" s="2">
        <v>3279400000</v>
      </c>
      <c r="E92" s="2">
        <v>1057400000</v>
      </c>
      <c r="F92" s="2">
        <v>-110900000</v>
      </c>
      <c r="G92" s="2">
        <v>2588500000</v>
      </c>
      <c r="H92" s="2">
        <v>1529700000</v>
      </c>
      <c r="I92" s="2">
        <v>927700000</v>
      </c>
      <c r="J92" s="2">
        <v>8569200000.000001</v>
      </c>
      <c r="K92" s="2">
        <v>1422000000</v>
      </c>
      <c r="L92" s="2">
        <f>N92-M92</f>
        <v>3855400000.000001</v>
      </c>
      <c r="M92" s="2">
        <v>4713800000</v>
      </c>
      <c r="N92" s="2">
        <v>8569200000.000001</v>
      </c>
      <c r="O92" s="2">
        <v>1090000</v>
      </c>
      <c r="P92" t="s">
        <v>526</v>
      </c>
      <c r="Q92">
        <f t="shared" si="2"/>
        <v>1</v>
      </c>
      <c r="R92" s="5">
        <f t="shared" si="3"/>
        <v>1</v>
      </c>
    </row>
    <row r="93" spans="1:18" x14ac:dyDescent="0.3">
      <c r="A93" t="s">
        <v>201</v>
      </c>
      <c r="B93" t="s">
        <v>202</v>
      </c>
      <c r="C93" s="2">
        <v>1990000000</v>
      </c>
      <c r="D93" s="2">
        <v>1124000000</v>
      </c>
      <c r="E93" s="2">
        <v>136000000</v>
      </c>
      <c r="F93" s="2">
        <v>26000000</v>
      </c>
      <c r="G93" s="2">
        <v>866000000</v>
      </c>
      <c r="H93" s="2">
        <v>1804000000</v>
      </c>
      <c r="I93" s="2">
        <v>1314000000</v>
      </c>
      <c r="J93" s="2">
        <v>5908000000</v>
      </c>
      <c r="K93" s="2">
        <v>2022000000</v>
      </c>
      <c r="L93" s="2">
        <f>N93-M93</f>
        <v>218000000</v>
      </c>
      <c r="M93" s="2">
        <v>5690000000</v>
      </c>
      <c r="N93" s="2">
        <v>5908000000</v>
      </c>
      <c r="O93" s="2">
        <v>355000000</v>
      </c>
      <c r="P93" t="s">
        <v>526</v>
      </c>
      <c r="Q93">
        <f t="shared" si="2"/>
        <v>1</v>
      </c>
      <c r="R93" s="5">
        <f t="shared" si="3"/>
        <v>1</v>
      </c>
    </row>
    <row r="94" spans="1:18" x14ac:dyDescent="0.3">
      <c r="A94" t="s">
        <v>203</v>
      </c>
      <c r="B94" t="s">
        <v>204</v>
      </c>
      <c r="C94" s="2">
        <v>5578900000</v>
      </c>
      <c r="D94" s="2">
        <v>541500000</v>
      </c>
      <c r="E94" s="2">
        <v>3435700000</v>
      </c>
      <c r="F94" s="2">
        <v>159400000</v>
      </c>
      <c r="G94" s="2">
        <v>296900000</v>
      </c>
      <c r="H94" s="2">
        <v>94890200000</v>
      </c>
      <c r="I94" s="2">
        <v>409500000</v>
      </c>
      <c r="J94" s="2">
        <v>129706100000</v>
      </c>
      <c r="K94" s="2">
        <v>93416900000</v>
      </c>
      <c r="L94" s="2">
        <f>N94-M94</f>
        <v>26737900000</v>
      </c>
      <c r="M94" s="2">
        <v>102968200000</v>
      </c>
      <c r="N94" s="2">
        <v>129706100000</v>
      </c>
      <c r="O94" s="2">
        <v>2912000000</v>
      </c>
      <c r="P94" t="s">
        <v>530</v>
      </c>
      <c r="Q94">
        <f t="shared" si="2"/>
        <v>1</v>
      </c>
      <c r="R94" s="5">
        <f t="shared" si="3"/>
        <v>1</v>
      </c>
    </row>
    <row r="95" spans="1:18" x14ac:dyDescent="0.3">
      <c r="A95" t="s">
        <v>205</v>
      </c>
      <c r="B95" t="s">
        <v>206</v>
      </c>
      <c r="C95" s="2">
        <v>2377177000</v>
      </c>
      <c r="D95" s="2">
        <v>974231000</v>
      </c>
      <c r="E95" s="2">
        <v>499683000</v>
      </c>
      <c r="F95" s="2">
        <v>26590000</v>
      </c>
      <c r="G95" s="2">
        <v>374613000</v>
      </c>
      <c r="H95" s="2">
        <v>3036739000</v>
      </c>
      <c r="I95" s="2">
        <v>1463826000</v>
      </c>
      <c r="J95" s="2">
        <v>8813869000</v>
      </c>
      <c r="K95" s="2">
        <v>1357602000</v>
      </c>
      <c r="L95" s="2">
        <v>3994481000</v>
      </c>
      <c r="M95" s="2">
        <f>N95-L95</f>
        <v>4819388000</v>
      </c>
      <c r="N95" s="2">
        <v>8813869000</v>
      </c>
      <c r="O95" s="2">
        <v>85556000000</v>
      </c>
      <c r="P95" t="s">
        <v>528</v>
      </c>
      <c r="Q95">
        <f t="shared" si="2"/>
        <v>1</v>
      </c>
      <c r="R95" s="5">
        <f t="shared" si="3"/>
        <v>1</v>
      </c>
    </row>
    <row r="96" spans="1:18" x14ac:dyDescent="0.3">
      <c r="A96" t="s">
        <v>207</v>
      </c>
      <c r="B96" t="s">
        <v>208</v>
      </c>
      <c r="C96" s="2">
        <v>859522000</v>
      </c>
      <c r="D96" s="2">
        <v>155922000</v>
      </c>
      <c r="E96" s="2">
        <v>173289000</v>
      </c>
      <c r="F96" s="2">
        <v>23849000</v>
      </c>
      <c r="G96" s="2">
        <v>703600000</v>
      </c>
      <c r="H96" s="2">
        <v>1897835000</v>
      </c>
      <c r="I96" s="2">
        <v>207082000</v>
      </c>
      <c r="J96" s="2">
        <v>7011099000</v>
      </c>
      <c r="K96" s="2">
        <v>2307273000</v>
      </c>
      <c r="L96" s="2">
        <v>824356000</v>
      </c>
      <c r="M96" s="2">
        <f>N96-L96</f>
        <v>6186743000</v>
      </c>
      <c r="N96" s="2">
        <v>7011099000</v>
      </c>
      <c r="O96" s="2">
        <v>865597000</v>
      </c>
      <c r="P96" t="s">
        <v>537</v>
      </c>
      <c r="Q96">
        <f t="shared" si="2"/>
        <v>1</v>
      </c>
      <c r="R96" s="5">
        <f t="shared" si="3"/>
        <v>1</v>
      </c>
    </row>
    <row r="97" spans="1:18" x14ac:dyDescent="0.3">
      <c r="A97" t="s">
        <v>209</v>
      </c>
      <c r="B97" t="s">
        <v>210</v>
      </c>
      <c r="C97" s="2">
        <v>7309100000</v>
      </c>
      <c r="D97" s="2">
        <v>5136100000</v>
      </c>
      <c r="E97" s="2">
        <v>301700000</v>
      </c>
      <c r="F97" s="2">
        <v>30400000</v>
      </c>
      <c r="G97" s="2">
        <v>212000000</v>
      </c>
      <c r="H97" s="2">
        <v>6302100000</v>
      </c>
      <c r="I97" s="2">
        <v>5714600000</v>
      </c>
      <c r="J97" s="2">
        <v>24031200000</v>
      </c>
      <c r="K97" s="2">
        <v>4647900000</v>
      </c>
      <c r="L97" s="2">
        <v>8998200000</v>
      </c>
      <c r="M97" s="2">
        <v>15033000000</v>
      </c>
      <c r="N97" s="2">
        <v>24031200000</v>
      </c>
      <c r="O97" s="2">
        <v>444600000</v>
      </c>
      <c r="P97" t="s">
        <v>534</v>
      </c>
      <c r="Q97">
        <f t="shared" si="2"/>
        <v>1</v>
      </c>
      <c r="R97" s="5">
        <f t="shared" si="3"/>
        <v>1</v>
      </c>
    </row>
    <row r="98" spans="1:18" x14ac:dyDescent="0.3">
      <c r="A98" t="s">
        <v>211</v>
      </c>
      <c r="B98" t="s">
        <v>212</v>
      </c>
      <c r="C98" s="2">
        <v>10112000000</v>
      </c>
      <c r="D98" s="2">
        <v>2833000000</v>
      </c>
      <c r="E98" s="2">
        <v>1941000000</v>
      </c>
      <c r="F98" s="2">
        <v>263000000</v>
      </c>
      <c r="G98" s="2">
        <v>7279000000</v>
      </c>
      <c r="H98" s="2">
        <v>11016000000</v>
      </c>
      <c r="I98" s="2">
        <v>1243000000</v>
      </c>
      <c r="J98" s="2">
        <v>21620000000</v>
      </c>
      <c r="K98" s="2">
        <v>4520000000</v>
      </c>
      <c r="L98" s="2">
        <f>N98-M98</f>
        <v>6396000000</v>
      </c>
      <c r="M98" s="2">
        <v>15224000000</v>
      </c>
      <c r="N98" s="2">
        <v>21620000000</v>
      </c>
      <c r="O98" s="2">
        <v>1985000000</v>
      </c>
      <c r="P98" t="s">
        <v>526</v>
      </c>
      <c r="Q98">
        <f t="shared" si="2"/>
        <v>1</v>
      </c>
      <c r="R98" s="5">
        <f t="shared" si="3"/>
        <v>1</v>
      </c>
    </row>
    <row r="99" spans="1:18" x14ac:dyDescent="0.3">
      <c r="A99" t="s">
        <v>213</v>
      </c>
      <c r="B99" t="s">
        <v>214</v>
      </c>
      <c r="C99" s="2">
        <v>5265200000</v>
      </c>
      <c r="D99" s="2">
        <v>2335100000</v>
      </c>
      <c r="E99" s="2">
        <v>933600000</v>
      </c>
      <c r="F99" s="2">
        <v>241400000</v>
      </c>
      <c r="G99" s="2">
        <v>551700000</v>
      </c>
      <c r="H99" s="2">
        <v>1356300000</v>
      </c>
      <c r="I99" s="2">
        <v>1834000000</v>
      </c>
      <c r="J99" s="2">
        <v>12280000000</v>
      </c>
      <c r="K99" s="2">
        <v>2019000000</v>
      </c>
      <c r="L99" s="2">
        <f>N99-M99</f>
        <v>4687500000</v>
      </c>
      <c r="M99" s="2">
        <v>7592500000</v>
      </c>
      <c r="N99" s="2">
        <f>J99</f>
        <v>12280000000</v>
      </c>
      <c r="O99" s="2">
        <v>216800000</v>
      </c>
      <c r="P99" t="s">
        <v>534</v>
      </c>
      <c r="Q99">
        <f t="shared" si="2"/>
        <v>1</v>
      </c>
      <c r="R99" s="5">
        <f t="shared" si="3"/>
        <v>1</v>
      </c>
    </row>
    <row r="100" spans="1:18" x14ac:dyDescent="0.3">
      <c r="A100" t="s">
        <v>215</v>
      </c>
      <c r="B100" t="s">
        <v>216</v>
      </c>
      <c r="C100" s="2">
        <v>24186000000</v>
      </c>
      <c r="D100" s="2">
        <v>3256000000</v>
      </c>
      <c r="E100" s="2">
        <v>9603000000</v>
      </c>
      <c r="F100" s="2">
        <v>9837000000</v>
      </c>
      <c r="G100" s="2">
        <v>7594000000</v>
      </c>
      <c r="H100" s="2">
        <v>9935000000</v>
      </c>
      <c r="I100" s="2">
        <v>32297000000</v>
      </c>
      <c r="J100" s="2">
        <v>43857000000</v>
      </c>
      <c r="K100" s="2">
        <v>4074000000</v>
      </c>
      <c r="L100" s="2">
        <v>28090000000</v>
      </c>
      <c r="M100" s="2">
        <f>N100-L100</f>
        <v>15767000000</v>
      </c>
      <c r="N100" s="2">
        <v>43857000000</v>
      </c>
      <c r="O100" s="2">
        <v>5278000000</v>
      </c>
      <c r="P100" t="s">
        <v>528</v>
      </c>
      <c r="Q100">
        <f t="shared" si="2"/>
        <v>1</v>
      </c>
      <c r="R100" s="5">
        <f t="shared" si="3"/>
        <v>1</v>
      </c>
    </row>
    <row r="101" spans="1:18" x14ac:dyDescent="0.3">
      <c r="A101" t="s">
        <v>217</v>
      </c>
      <c r="B101" t="s">
        <v>218</v>
      </c>
      <c r="C101" s="2">
        <v>8188136000</v>
      </c>
      <c r="D101" s="2">
        <v>4227658000</v>
      </c>
      <c r="E101" s="2">
        <v>1443274000</v>
      </c>
      <c r="F101" s="2">
        <v>402022000</v>
      </c>
      <c r="G101" s="2">
        <v>968980000</v>
      </c>
      <c r="H101" s="2">
        <v>3567697000</v>
      </c>
      <c r="I101" s="2">
        <v>18600833000</v>
      </c>
      <c r="J101" s="2">
        <v>32650724000</v>
      </c>
      <c r="K101" s="2">
        <v>3162250000</v>
      </c>
      <c r="L101" s="2">
        <f>N101-M101</f>
        <v>12513499000</v>
      </c>
      <c r="M101" s="2">
        <v>20137225000</v>
      </c>
      <c r="N101" s="2">
        <v>32650724000</v>
      </c>
      <c r="O101" s="2">
        <v>2095712000</v>
      </c>
      <c r="P101" t="s">
        <v>534</v>
      </c>
      <c r="Q101">
        <f t="shared" si="2"/>
        <v>1</v>
      </c>
      <c r="R101" s="5">
        <f t="shared" si="3"/>
        <v>1</v>
      </c>
    </row>
    <row r="102" spans="1:18" x14ac:dyDescent="0.3">
      <c r="A102" t="s">
        <v>219</v>
      </c>
      <c r="B102" t="s">
        <v>220</v>
      </c>
      <c r="C102" s="2">
        <v>2873964000</v>
      </c>
      <c r="D102" s="2">
        <v>514575000</v>
      </c>
      <c r="E102" s="2">
        <v>1160585000</v>
      </c>
      <c r="F102" s="2">
        <v>269556000</v>
      </c>
      <c r="G102" s="2">
        <v>868488000</v>
      </c>
      <c r="H102" s="2">
        <v>392948000</v>
      </c>
      <c r="I102" s="2">
        <v>18709965000</v>
      </c>
      <c r="J102" s="2">
        <v>20034564000</v>
      </c>
      <c r="K102" s="2">
        <v>1803048000</v>
      </c>
      <c r="L102" s="2">
        <f>N102-M102</f>
        <v>11578376000</v>
      </c>
      <c r="M102" s="2">
        <v>8456188000</v>
      </c>
      <c r="N102" s="2">
        <v>20034564000</v>
      </c>
      <c r="O102" s="2">
        <v>50743000</v>
      </c>
      <c r="P102" t="s">
        <v>528</v>
      </c>
      <c r="Q102">
        <f t="shared" si="2"/>
        <v>1</v>
      </c>
      <c r="R102" s="5">
        <f t="shared" si="3"/>
        <v>1</v>
      </c>
    </row>
    <row r="103" spans="1:18" x14ac:dyDescent="0.3">
      <c r="A103" t="s">
        <v>221</v>
      </c>
      <c r="B103" t="s">
        <v>222</v>
      </c>
      <c r="C103" s="2">
        <v>23196000000</v>
      </c>
      <c r="D103" s="2">
        <v>14762000000</v>
      </c>
      <c r="E103" s="2">
        <v>3827000000</v>
      </c>
      <c r="F103" s="2">
        <v>151000000</v>
      </c>
      <c r="G103" s="2">
        <v>3223000000</v>
      </c>
      <c r="H103" s="2">
        <v>11675000000</v>
      </c>
      <c r="I103" s="2">
        <v>3530000000</v>
      </c>
      <c r="J103" s="2">
        <v>38432000000</v>
      </c>
      <c r="K103" s="2">
        <v>7747000000</v>
      </c>
      <c r="L103" s="2">
        <v>19036000000</v>
      </c>
      <c r="M103" s="2">
        <f t="shared" ref="M103:M108" si="4">N103-L103</f>
        <v>19396000000</v>
      </c>
      <c r="N103" s="2">
        <v>38432000000</v>
      </c>
      <c r="O103" s="2">
        <v>3440000</v>
      </c>
      <c r="P103" t="s">
        <v>528</v>
      </c>
      <c r="Q103">
        <f t="shared" si="2"/>
        <v>1</v>
      </c>
      <c r="R103" s="5">
        <f t="shared" si="3"/>
        <v>1</v>
      </c>
    </row>
    <row r="104" spans="1:18" x14ac:dyDescent="0.3">
      <c r="A104" t="s">
        <v>223</v>
      </c>
      <c r="B104" t="s">
        <v>224</v>
      </c>
      <c r="C104" s="2">
        <v>2846026000</v>
      </c>
      <c r="D104" s="2">
        <v>1484932000</v>
      </c>
      <c r="E104" s="2">
        <v>755927000</v>
      </c>
      <c r="F104" s="2">
        <v>261349000</v>
      </c>
      <c r="G104" s="2">
        <v>392014000</v>
      </c>
      <c r="H104" s="2">
        <v>4692614000</v>
      </c>
      <c r="I104" s="2">
        <v>68760913000</v>
      </c>
      <c r="J104" s="2">
        <v>59717236000</v>
      </c>
      <c r="K104" s="2">
        <v>5881282000</v>
      </c>
      <c r="L104" s="2">
        <v>13237066000</v>
      </c>
      <c r="M104" s="2">
        <f t="shared" si="4"/>
        <v>46480170000</v>
      </c>
      <c r="N104" s="2">
        <v>59717236000</v>
      </c>
      <c r="O104" s="2">
        <v>67721000</v>
      </c>
      <c r="P104" t="s">
        <v>526</v>
      </c>
      <c r="Q104">
        <f t="shared" si="2"/>
        <v>1</v>
      </c>
      <c r="R104" s="5">
        <f t="shared" si="3"/>
        <v>1</v>
      </c>
    </row>
    <row r="105" spans="1:18" x14ac:dyDescent="0.3">
      <c r="A105" t="s">
        <v>225</v>
      </c>
      <c r="B105" t="s">
        <v>226</v>
      </c>
      <c r="C105" s="2">
        <v>12839000000</v>
      </c>
      <c r="D105" s="2">
        <v>1573000000</v>
      </c>
      <c r="E105" s="2">
        <v>1033000000</v>
      </c>
      <c r="F105" s="2">
        <v>245000000</v>
      </c>
      <c r="G105" s="2">
        <v>688000000</v>
      </c>
      <c r="H105" s="2">
        <v>9230000000</v>
      </c>
      <c r="I105" s="2">
        <v>2359000000</v>
      </c>
      <c r="J105" s="2">
        <v>21642000000</v>
      </c>
      <c r="K105" s="2">
        <v>11783000000</v>
      </c>
      <c r="L105" s="2">
        <v>2786000000</v>
      </c>
      <c r="M105" s="2">
        <f t="shared" si="4"/>
        <v>18856000000</v>
      </c>
      <c r="N105" s="2">
        <v>21642000000</v>
      </c>
      <c r="O105" s="2">
        <v>4225000000</v>
      </c>
      <c r="P105" t="s">
        <v>534</v>
      </c>
      <c r="Q105">
        <f t="shared" si="2"/>
        <v>1</v>
      </c>
      <c r="R105" s="5">
        <f t="shared" si="3"/>
        <v>1</v>
      </c>
    </row>
    <row r="106" spans="1:18" x14ac:dyDescent="0.3">
      <c r="A106" t="s">
        <v>227</v>
      </c>
      <c r="B106" t="s">
        <v>228</v>
      </c>
      <c r="C106" s="2">
        <v>970892000</v>
      </c>
      <c r="D106" s="2">
        <v>208217000</v>
      </c>
      <c r="E106" s="2">
        <v>444977000</v>
      </c>
      <c r="F106" s="2">
        <v>88285000</v>
      </c>
      <c r="G106" s="2">
        <v>271496000</v>
      </c>
      <c r="H106" s="2">
        <v>7084265000</v>
      </c>
      <c r="I106" s="2">
        <v>343154000</v>
      </c>
      <c r="J106" s="2">
        <v>15476252000</v>
      </c>
      <c r="K106" s="2">
        <v>6825753000</v>
      </c>
      <c r="L106" s="2">
        <v>3282359000</v>
      </c>
      <c r="M106" s="2">
        <f t="shared" si="4"/>
        <v>12193893000</v>
      </c>
      <c r="N106" s="2">
        <v>15476252000</v>
      </c>
      <c r="O106" s="2">
        <v>1389648000</v>
      </c>
      <c r="P106" t="s">
        <v>536</v>
      </c>
      <c r="Q106">
        <f t="shared" si="2"/>
        <v>1</v>
      </c>
      <c r="R106" s="5">
        <f t="shared" si="3"/>
        <v>1</v>
      </c>
    </row>
    <row r="107" spans="1:18" x14ac:dyDescent="0.3">
      <c r="A107" t="s">
        <v>229</v>
      </c>
      <c r="B107" t="s">
        <v>230</v>
      </c>
      <c r="C107" s="2">
        <v>4486800000</v>
      </c>
      <c r="D107" s="2">
        <v>2655800000</v>
      </c>
      <c r="E107" s="2">
        <v>555600000</v>
      </c>
      <c r="F107" s="2">
        <v>555600000</v>
      </c>
      <c r="G107" s="2">
        <v>1321000000</v>
      </c>
      <c r="H107" s="2">
        <v>5129100000</v>
      </c>
      <c r="I107" s="2">
        <v>892500000</v>
      </c>
      <c r="J107" s="2">
        <v>11926200000</v>
      </c>
      <c r="K107" s="2">
        <v>3384600000</v>
      </c>
      <c r="L107" s="2">
        <v>4410900000</v>
      </c>
      <c r="M107" s="2">
        <f t="shared" si="4"/>
        <v>7515300000</v>
      </c>
      <c r="N107" s="2">
        <v>11926200000</v>
      </c>
      <c r="O107" s="2">
        <v>302400000</v>
      </c>
      <c r="P107" t="s">
        <v>535</v>
      </c>
      <c r="Q107">
        <f t="shared" si="2"/>
        <v>1</v>
      </c>
      <c r="R107" s="5">
        <f t="shared" si="3"/>
        <v>1</v>
      </c>
    </row>
    <row r="108" spans="1:18" x14ac:dyDescent="0.3">
      <c r="A108" t="s">
        <v>231</v>
      </c>
      <c r="B108" t="s">
        <v>232</v>
      </c>
      <c r="C108" s="2">
        <v>4234000000</v>
      </c>
      <c r="D108" s="2">
        <f>3393000000*0.8</f>
        <v>2714400000</v>
      </c>
      <c r="E108" s="2">
        <v>346000000</v>
      </c>
      <c r="F108" s="2">
        <v>72000000</v>
      </c>
      <c r="G108" s="2">
        <v>115000000</v>
      </c>
      <c r="H108" s="2">
        <v>8501000000</v>
      </c>
      <c r="I108" s="2">
        <v>1676000000</v>
      </c>
      <c r="J108" s="2">
        <v>22846000000</v>
      </c>
      <c r="K108" s="2">
        <v>3707000000</v>
      </c>
      <c r="L108" s="2">
        <v>10252000000</v>
      </c>
      <c r="M108" s="2">
        <f t="shared" si="4"/>
        <v>12594000000</v>
      </c>
      <c r="N108" s="2">
        <v>22846000000</v>
      </c>
      <c r="O108" s="2">
        <v>4122000000</v>
      </c>
      <c r="P108" t="s">
        <v>534</v>
      </c>
      <c r="Q108">
        <f t="shared" si="2"/>
        <v>1</v>
      </c>
      <c r="R108" s="5">
        <f t="shared" si="3"/>
        <v>1</v>
      </c>
    </row>
    <row r="109" spans="1:18" x14ac:dyDescent="0.3">
      <c r="A109" s="6" t="s">
        <v>233</v>
      </c>
      <c r="B109" s="6" t="s">
        <v>234</v>
      </c>
      <c r="C109" s="7">
        <v>9654419000</v>
      </c>
      <c r="D109" s="7">
        <v>3727521000</v>
      </c>
      <c r="E109" s="7">
        <v>1716386000</v>
      </c>
      <c r="F109" s="7">
        <v>546439000</v>
      </c>
      <c r="G109" s="7">
        <v>1028823000</v>
      </c>
      <c r="H109" s="7">
        <v>6451000</v>
      </c>
      <c r="I109" s="7">
        <v>2190005000</v>
      </c>
      <c r="J109" s="7">
        <v>50570186000</v>
      </c>
      <c r="K109" s="7">
        <v>1341000</v>
      </c>
      <c r="L109" s="7">
        <f>N109-M109</f>
        <v>23787515000</v>
      </c>
      <c r="M109" s="7">
        <v>26782671000</v>
      </c>
      <c r="N109" s="7">
        <f>J109</f>
        <v>50570186000</v>
      </c>
      <c r="O109" s="7">
        <v>2088887000</v>
      </c>
      <c r="P109" s="6" t="s">
        <v>535</v>
      </c>
      <c r="Q109" s="6">
        <f t="shared" si="2"/>
        <v>1</v>
      </c>
      <c r="R109" s="8">
        <f t="shared" si="3"/>
        <v>1</v>
      </c>
    </row>
    <row r="110" spans="1:18" x14ac:dyDescent="0.3">
      <c r="A110" t="s">
        <v>235</v>
      </c>
      <c r="B110" t="s">
        <v>236</v>
      </c>
      <c r="C110" s="2">
        <v>3767000000</v>
      </c>
      <c r="D110" s="2">
        <v>2211000000</v>
      </c>
      <c r="E110" s="2">
        <v>250000000</v>
      </c>
      <c r="F110" s="2">
        <v>28000000</v>
      </c>
      <c r="G110" s="2">
        <v>1556000000</v>
      </c>
      <c r="H110" s="2">
        <v>4374000000</v>
      </c>
      <c r="I110" s="2">
        <v>2552000000</v>
      </c>
      <c r="J110" s="2">
        <v>11052000000</v>
      </c>
      <c r="K110" s="2">
        <v>3139000000</v>
      </c>
      <c r="L110" s="2">
        <v>2460000000</v>
      </c>
      <c r="M110" s="2">
        <f>N110-L110</f>
        <v>8592000000</v>
      </c>
      <c r="N110" s="2">
        <f>J110</f>
        <v>11052000000</v>
      </c>
      <c r="O110" s="2">
        <v>1351000000</v>
      </c>
      <c r="P110" t="s">
        <v>538</v>
      </c>
      <c r="Q110">
        <f t="shared" si="2"/>
        <v>1</v>
      </c>
      <c r="R110" s="5">
        <f t="shared" si="3"/>
        <v>1</v>
      </c>
    </row>
    <row r="111" spans="1:18" x14ac:dyDescent="0.3">
      <c r="A111" t="s">
        <v>237</v>
      </c>
      <c r="B111" t="s">
        <v>238</v>
      </c>
      <c r="C111" s="2">
        <v>10645000000</v>
      </c>
      <c r="D111" s="2">
        <v>5041000000</v>
      </c>
      <c r="E111" s="2">
        <v>2471000000</v>
      </c>
      <c r="F111" s="2">
        <v>478000000</v>
      </c>
      <c r="G111" s="2">
        <v>1738000000</v>
      </c>
      <c r="H111" s="2">
        <v>3430000000</v>
      </c>
      <c r="I111" s="2">
        <v>17432000000</v>
      </c>
      <c r="J111" s="2">
        <v>24007000000</v>
      </c>
      <c r="K111" s="2">
        <v>3270000000</v>
      </c>
      <c r="L111" s="2">
        <f>N111-M111</f>
        <v>9602000000</v>
      </c>
      <c r="M111" s="2">
        <v>14405000000</v>
      </c>
      <c r="N111" s="2">
        <v>24007000000</v>
      </c>
      <c r="O111" s="2">
        <v>1688000000</v>
      </c>
      <c r="P111" t="s">
        <v>535</v>
      </c>
      <c r="Q111">
        <f t="shared" si="2"/>
        <v>1</v>
      </c>
      <c r="R111" s="5">
        <f t="shared" si="3"/>
        <v>1</v>
      </c>
    </row>
    <row r="112" spans="1:18" x14ac:dyDescent="0.3">
      <c r="A112" s="6" t="s">
        <v>239</v>
      </c>
      <c r="B112" s="6" t="s">
        <v>240</v>
      </c>
      <c r="C112" s="7">
        <v>24527000000</v>
      </c>
      <c r="D112" s="7">
        <v>14238000000</v>
      </c>
      <c r="E112" s="7">
        <v>3088000000</v>
      </c>
      <c r="F112" s="7">
        <v>199000000</v>
      </c>
      <c r="G112" s="7">
        <v>2504000000</v>
      </c>
      <c r="H112" s="7">
        <v>24105000000</v>
      </c>
      <c r="I112" s="7">
        <v>896000000</v>
      </c>
      <c r="J112" s="7">
        <v>76780000000</v>
      </c>
      <c r="K112" s="7">
        <v>9237000000</v>
      </c>
      <c r="L112" s="7">
        <v>15327000000</v>
      </c>
      <c r="M112" s="7">
        <v>61453000000</v>
      </c>
      <c r="N112" s="7">
        <v>76780000000</v>
      </c>
      <c r="O112" s="7">
        <v>126000000</v>
      </c>
      <c r="P112" s="6" t="s">
        <v>526</v>
      </c>
      <c r="Q112" s="6">
        <f t="shared" si="2"/>
        <v>1</v>
      </c>
      <c r="R112" s="8">
        <f t="shared" si="3"/>
        <v>1</v>
      </c>
    </row>
    <row r="113" spans="1:18" x14ac:dyDescent="0.3">
      <c r="A113" t="s">
        <v>241</v>
      </c>
      <c r="B113" t="s">
        <v>242</v>
      </c>
      <c r="C113" s="2">
        <v>106374000000</v>
      </c>
      <c r="D113" s="2">
        <v>88394000000</v>
      </c>
      <c r="E113" s="2">
        <v>4013000000</v>
      </c>
      <c r="F113" s="2">
        <v>493000000</v>
      </c>
      <c r="G113" s="2">
        <v>3383000000</v>
      </c>
      <c r="H113" s="2">
        <v>29986000000</v>
      </c>
      <c r="I113" s="2">
        <v>3030000000</v>
      </c>
      <c r="J113" s="2">
        <v>47065000000</v>
      </c>
      <c r="K113" s="2">
        <v>18872000000</v>
      </c>
      <c r="L113" s="2">
        <f>N113-M113</f>
        <v>16318000000</v>
      </c>
      <c r="M113" s="2">
        <v>30747000000</v>
      </c>
      <c r="N113" s="2">
        <v>47065000000</v>
      </c>
      <c r="O113" s="2">
        <v>4694000000</v>
      </c>
      <c r="P113" t="s">
        <v>526</v>
      </c>
      <c r="Q113">
        <f t="shared" si="2"/>
        <v>1</v>
      </c>
      <c r="R113" s="5">
        <f t="shared" si="3"/>
        <v>1</v>
      </c>
    </row>
    <row r="114" spans="1:18" x14ac:dyDescent="0.3">
      <c r="A114" t="s">
        <v>243</v>
      </c>
      <c r="B114" t="s">
        <v>244</v>
      </c>
      <c r="C114" s="2">
        <v>11479000000</v>
      </c>
      <c r="D114" s="2">
        <v>7798000000</v>
      </c>
      <c r="E114" s="2">
        <v>-2110000000</v>
      </c>
      <c r="F114" s="2">
        <v>380000000</v>
      </c>
      <c r="G114" s="2">
        <v>-2563000000</v>
      </c>
      <c r="H114" s="2">
        <v>6293000000</v>
      </c>
      <c r="I114" s="2">
        <v>4240000000</v>
      </c>
      <c r="J114" s="2">
        <v>30978000000</v>
      </c>
      <c r="K114" s="2">
        <v>3758000000</v>
      </c>
      <c r="L114" s="2">
        <v>14611000000</v>
      </c>
      <c r="M114" s="2">
        <f>N114-L114</f>
        <v>16367000000</v>
      </c>
      <c r="N114" s="2">
        <v>30978000000</v>
      </c>
      <c r="O114" s="2">
        <v>703000000</v>
      </c>
      <c r="P114" t="s">
        <v>535</v>
      </c>
      <c r="Q114">
        <f t="shared" si="2"/>
        <v>1</v>
      </c>
      <c r="R114" s="5">
        <f t="shared" si="3"/>
        <v>1</v>
      </c>
    </row>
    <row r="115" spans="1:18" x14ac:dyDescent="0.3">
      <c r="A115" t="s">
        <v>245</v>
      </c>
      <c r="B115" t="s">
        <v>246</v>
      </c>
      <c r="C115" s="2">
        <v>18916000000</v>
      </c>
      <c r="D115" s="2">
        <v>13629000000</v>
      </c>
      <c r="E115" s="2">
        <v>920000000</v>
      </c>
      <c r="F115" s="2">
        <v>231000000</v>
      </c>
      <c r="G115" s="2">
        <v>288000000</v>
      </c>
      <c r="H115" s="2">
        <v>6608000000</v>
      </c>
      <c r="I115" s="2">
        <v>10150000000</v>
      </c>
      <c r="J115" s="2">
        <v>23261000000</v>
      </c>
      <c r="K115" s="2">
        <v>3959000000</v>
      </c>
      <c r="L115" s="2">
        <v>8355000000</v>
      </c>
      <c r="M115" s="2">
        <f>N115-L115</f>
        <v>14906000000</v>
      </c>
      <c r="N115" s="2">
        <v>23261000000</v>
      </c>
      <c r="O115" s="2">
        <v>1113000000</v>
      </c>
      <c r="P115" t="s">
        <v>534</v>
      </c>
      <c r="Q115">
        <f t="shared" si="2"/>
        <v>1</v>
      </c>
      <c r="R115" s="5">
        <f t="shared" si="3"/>
        <v>1</v>
      </c>
    </row>
    <row r="116" spans="1:18" x14ac:dyDescent="0.3">
      <c r="A116" t="s">
        <v>247</v>
      </c>
      <c r="B116" t="s">
        <v>248</v>
      </c>
      <c r="C116" s="2">
        <v>10889300000</v>
      </c>
      <c r="D116" s="2">
        <v>9075100000</v>
      </c>
      <c r="E116" s="2">
        <v>1482600000</v>
      </c>
      <c r="F116" s="2">
        <v>225600000</v>
      </c>
      <c r="G116" s="2">
        <v>1300000</v>
      </c>
      <c r="H116" s="2">
        <v>10950400000</v>
      </c>
      <c r="I116" s="2">
        <v>636700000</v>
      </c>
      <c r="J116" s="2">
        <v>19267300000</v>
      </c>
      <c r="K116" s="2">
        <v>10330900000</v>
      </c>
      <c r="L116" s="2">
        <f>N116-M116</f>
        <v>4046100000</v>
      </c>
      <c r="M116" s="2">
        <v>15221200000</v>
      </c>
      <c r="N116" s="2">
        <v>19267300000</v>
      </c>
      <c r="O116" s="2">
        <v>2386100000</v>
      </c>
      <c r="P116" t="s">
        <v>534</v>
      </c>
      <c r="Q116">
        <f t="shared" si="2"/>
        <v>1</v>
      </c>
      <c r="R116" s="5">
        <f t="shared" si="3"/>
        <v>1</v>
      </c>
    </row>
    <row r="117" spans="1:18" x14ac:dyDescent="0.3">
      <c r="A117" t="s">
        <v>249</v>
      </c>
      <c r="B117" t="s">
        <v>250</v>
      </c>
      <c r="C117" s="2">
        <v>14984000000</v>
      </c>
      <c r="D117" s="2">
        <v>9745000000</v>
      </c>
      <c r="E117" s="2">
        <v>1977000000</v>
      </c>
      <c r="F117" s="2">
        <v>672000000</v>
      </c>
      <c r="G117" s="2">
        <v>1358000000</v>
      </c>
      <c r="H117" s="2">
        <v>5596000000</v>
      </c>
      <c r="I117" s="2">
        <v>523000000</v>
      </c>
      <c r="J117" s="2">
        <v>26681000000</v>
      </c>
      <c r="K117" s="2">
        <v>6491000000</v>
      </c>
      <c r="L117" s="2">
        <f>N117-M117</f>
        <v>6112000000</v>
      </c>
      <c r="M117" s="2">
        <v>20569000000</v>
      </c>
      <c r="N117" s="2">
        <v>26681000000</v>
      </c>
      <c r="O117" s="2">
        <v>1376000000</v>
      </c>
      <c r="P117" t="s">
        <v>536</v>
      </c>
      <c r="Q117">
        <f t="shared" si="2"/>
        <v>1</v>
      </c>
      <c r="R117" s="5">
        <f t="shared" si="3"/>
        <v>1</v>
      </c>
    </row>
    <row r="118" spans="1:18" x14ac:dyDescent="0.3">
      <c r="A118" t="s">
        <v>251</v>
      </c>
      <c r="B118" t="s">
        <v>252</v>
      </c>
      <c r="C118" s="2">
        <v>5480289000</v>
      </c>
      <c r="D118" s="2">
        <v>2357800000</v>
      </c>
      <c r="E118" s="2">
        <v>921778000</v>
      </c>
      <c r="F118" s="2">
        <v>585932000</v>
      </c>
      <c r="G118" s="2">
        <v>227206000</v>
      </c>
      <c r="H118" s="2">
        <v>1735545000</v>
      </c>
      <c r="I118" s="2">
        <v>10373989000</v>
      </c>
      <c r="J118" s="2">
        <v>17473802000</v>
      </c>
      <c r="K118" s="2">
        <v>2236188000</v>
      </c>
      <c r="L118" s="2">
        <v>211773000</v>
      </c>
      <c r="M118" s="2">
        <f>N118-L118</f>
        <v>17262029000</v>
      </c>
      <c r="N118" s="2">
        <v>17473802000</v>
      </c>
      <c r="O118" s="2">
        <v>222789000</v>
      </c>
      <c r="P118" t="s">
        <v>540</v>
      </c>
      <c r="Q118">
        <f t="shared" si="2"/>
        <v>1</v>
      </c>
      <c r="R118" s="5">
        <f t="shared" si="3"/>
        <v>1</v>
      </c>
    </row>
    <row r="119" spans="1:18" x14ac:dyDescent="0.3">
      <c r="A119" s="6" t="s">
        <v>253</v>
      </c>
      <c r="B119" s="6" t="s">
        <v>254</v>
      </c>
      <c r="C119" s="7">
        <v>5716400000</v>
      </c>
      <c r="D119" s="7">
        <v>1825200000</v>
      </c>
      <c r="E119" s="7">
        <v>-434800000</v>
      </c>
      <c r="F119" s="7">
        <v>70500000</v>
      </c>
      <c r="G119" s="7">
        <v>-168200000</v>
      </c>
      <c r="H119" s="7">
        <v>12962100000</v>
      </c>
      <c r="I119" s="7">
        <v>599500000</v>
      </c>
      <c r="J119" s="7">
        <v>28933800000</v>
      </c>
      <c r="K119" s="7">
        <v>2194800000</v>
      </c>
      <c r="L119" s="7">
        <f>N119-M119</f>
        <v>15916000000</v>
      </c>
      <c r="M119" s="7">
        <v>13017800000</v>
      </c>
      <c r="N119" s="7">
        <f>J119</f>
        <v>28933800000</v>
      </c>
      <c r="O119" s="7">
        <v>1469200000</v>
      </c>
      <c r="P119" s="6" t="s">
        <v>526</v>
      </c>
      <c r="Q119" s="6">
        <f t="shared" si="2"/>
        <v>1</v>
      </c>
      <c r="R119" s="8">
        <f t="shared" si="3"/>
        <v>1</v>
      </c>
    </row>
    <row r="120" spans="1:18" x14ac:dyDescent="0.3">
      <c r="A120" t="s">
        <v>255</v>
      </c>
      <c r="B120" t="s">
        <v>256</v>
      </c>
      <c r="C120" s="2">
        <v>12829665000</v>
      </c>
      <c r="D120" s="2">
        <v>5872591000</v>
      </c>
      <c r="E120" s="2">
        <v>993196000</v>
      </c>
      <c r="F120" s="2">
        <v>65933000</v>
      </c>
      <c r="G120" s="2">
        <v>728287000</v>
      </c>
      <c r="H120" s="2">
        <v>2084912000</v>
      </c>
      <c r="I120" s="2">
        <v>8767872000</v>
      </c>
      <c r="J120" s="2">
        <v>8538260000</v>
      </c>
      <c r="K120" s="2">
        <v>1779421000</v>
      </c>
      <c r="L120" s="2">
        <v>4103758000</v>
      </c>
      <c r="M120" s="2">
        <v>4434502000</v>
      </c>
      <c r="N120" s="2">
        <v>8538260000</v>
      </c>
      <c r="O120" s="2">
        <v>53344000</v>
      </c>
      <c r="P120" t="s">
        <v>526</v>
      </c>
      <c r="Q120">
        <f t="shared" si="2"/>
        <v>1</v>
      </c>
      <c r="R120" s="5">
        <f t="shared" si="3"/>
        <v>1</v>
      </c>
    </row>
    <row r="121" spans="1:18" x14ac:dyDescent="0.3">
      <c r="A121" t="s">
        <v>257</v>
      </c>
      <c r="B121" t="s">
        <v>258</v>
      </c>
      <c r="C121" s="2">
        <v>6094000000</v>
      </c>
      <c r="D121" s="2">
        <v>4102000000</v>
      </c>
      <c r="E121" s="2">
        <v>403000000</v>
      </c>
      <c r="F121" s="2">
        <v>99000000</v>
      </c>
      <c r="G121" s="2">
        <v>1992000000</v>
      </c>
      <c r="H121" s="2">
        <v>12054000000</v>
      </c>
      <c r="I121" s="2">
        <v>3131000000</v>
      </c>
      <c r="J121" s="2">
        <v>43981000000</v>
      </c>
      <c r="K121" s="2">
        <v>12409000000</v>
      </c>
      <c r="L121" s="2">
        <v>17874000000</v>
      </c>
      <c r="M121" s="2">
        <f>N121-L121</f>
        <v>26107000000</v>
      </c>
      <c r="N121" s="2">
        <v>43981000000</v>
      </c>
      <c r="O121" s="2">
        <v>1801000000</v>
      </c>
      <c r="P121" t="s">
        <v>526</v>
      </c>
      <c r="Q121">
        <f t="shared" si="2"/>
        <v>1</v>
      </c>
      <c r="R121" s="5">
        <f t="shared" si="3"/>
        <v>1</v>
      </c>
    </row>
    <row r="122" spans="1:18" x14ac:dyDescent="0.3">
      <c r="A122" t="s">
        <v>259</v>
      </c>
      <c r="B122" t="s">
        <v>260</v>
      </c>
      <c r="C122" s="2">
        <v>5564500000</v>
      </c>
      <c r="D122" s="2">
        <v>2362600000</v>
      </c>
      <c r="E122" s="2">
        <v>470100000</v>
      </c>
      <c r="F122" s="2">
        <v>98000000</v>
      </c>
      <c r="G122" s="2">
        <v>310200000</v>
      </c>
      <c r="H122" s="2">
        <v>3795500000</v>
      </c>
      <c r="I122" s="2">
        <v>689900000</v>
      </c>
      <c r="J122" s="2">
        <v>9518500000</v>
      </c>
      <c r="K122" s="2">
        <v>2104000000</v>
      </c>
      <c r="L122" s="2">
        <f>N122-M122</f>
        <v>4492700000</v>
      </c>
      <c r="M122" s="2">
        <v>5025800000</v>
      </c>
      <c r="N122" s="2">
        <v>9518500000</v>
      </c>
      <c r="O122" s="2">
        <v>1068100000</v>
      </c>
      <c r="P122" t="s">
        <v>534</v>
      </c>
      <c r="Q122">
        <f t="shared" si="2"/>
        <v>1</v>
      </c>
      <c r="R122" s="5">
        <f t="shared" si="3"/>
        <v>1</v>
      </c>
    </row>
    <row r="123" spans="1:18" x14ac:dyDescent="0.3">
      <c r="A123" t="s">
        <v>261</v>
      </c>
      <c r="B123" t="s">
        <v>262</v>
      </c>
      <c r="C123" s="2">
        <v>13122000000</v>
      </c>
      <c r="D123" s="2">
        <v>8839000000</v>
      </c>
      <c r="E123" s="2">
        <v>1505000000</v>
      </c>
      <c r="F123" s="2">
        <v>303000000</v>
      </c>
      <c r="G123" s="2">
        <v>1505000000</v>
      </c>
      <c r="H123" s="2">
        <v>3330000000</v>
      </c>
      <c r="I123" s="2">
        <v>3212000000</v>
      </c>
      <c r="J123" s="2">
        <v>15621000000</v>
      </c>
      <c r="K123" s="2">
        <v>5060000000</v>
      </c>
      <c r="L123" s="2">
        <v>3369000000</v>
      </c>
      <c r="M123" s="2">
        <f>N123-L123</f>
        <v>12252000000</v>
      </c>
      <c r="N123" s="2">
        <v>15621000000</v>
      </c>
      <c r="O123" s="2">
        <v>274000000</v>
      </c>
      <c r="P123" t="s">
        <v>534</v>
      </c>
      <c r="Q123">
        <f t="shared" si="2"/>
        <v>1</v>
      </c>
      <c r="R123" s="5">
        <f t="shared" si="3"/>
        <v>1</v>
      </c>
    </row>
    <row r="124" spans="1:18" x14ac:dyDescent="0.3">
      <c r="A124" t="s">
        <v>263</v>
      </c>
      <c r="B124" t="s">
        <v>264</v>
      </c>
      <c r="C124" s="2">
        <v>8859000000</v>
      </c>
      <c r="D124" s="2">
        <f>4014000000-F124</f>
        <v>2709000000</v>
      </c>
      <c r="E124" s="2">
        <f>1160000000+F124</f>
        <v>2465000000</v>
      </c>
      <c r="F124" s="2">
        <v>1305000000</v>
      </c>
      <c r="G124" s="2">
        <v>967000000</v>
      </c>
      <c r="H124" s="2">
        <v>58660000000</v>
      </c>
      <c r="I124" s="2">
        <v>661000000</v>
      </c>
      <c r="J124" s="2">
        <v>188281000000</v>
      </c>
      <c r="K124" s="2">
        <v>8503000000</v>
      </c>
      <c r="L124" s="2">
        <v>14637000000</v>
      </c>
      <c r="M124" s="2">
        <v>173644000000</v>
      </c>
      <c r="N124" s="2">
        <v>188281000000</v>
      </c>
      <c r="O124" s="2">
        <v>941000000</v>
      </c>
      <c r="P124" t="s">
        <v>534</v>
      </c>
      <c r="Q124">
        <f t="shared" si="2"/>
        <v>1</v>
      </c>
      <c r="R124" s="5">
        <f t="shared" si="3"/>
        <v>1</v>
      </c>
    </row>
    <row r="125" spans="1:18" x14ac:dyDescent="0.3">
      <c r="A125" t="s">
        <v>265</v>
      </c>
      <c r="B125" t="s">
        <v>266</v>
      </c>
      <c r="C125" s="2">
        <v>1783400000</v>
      </c>
      <c r="D125" s="2">
        <v>556718000</v>
      </c>
      <c r="E125" s="2">
        <v>638777000</v>
      </c>
      <c r="F125" s="2">
        <v>250201000</v>
      </c>
      <c r="G125" s="2">
        <v>665949000</v>
      </c>
      <c r="H125" s="2">
        <v>1576998000</v>
      </c>
      <c r="I125" s="2">
        <v>15094925000</v>
      </c>
      <c r="J125" s="2">
        <v>18274022000</v>
      </c>
      <c r="K125" s="2">
        <v>685475000</v>
      </c>
      <c r="L125" s="2">
        <v>9653458000</v>
      </c>
      <c r="M125" s="2">
        <f>N125-L125</f>
        <v>8620564000</v>
      </c>
      <c r="N125" s="2">
        <v>18274022000</v>
      </c>
      <c r="O125" s="2">
        <v>783757000</v>
      </c>
      <c r="P125" t="s">
        <v>526</v>
      </c>
      <c r="Q125">
        <f t="shared" si="2"/>
        <v>1</v>
      </c>
      <c r="R125" s="5">
        <f t="shared" si="3"/>
        <v>1</v>
      </c>
    </row>
    <row r="126" spans="1:18" x14ac:dyDescent="0.3">
      <c r="A126" t="s">
        <v>267</v>
      </c>
      <c r="B126" t="s">
        <v>268</v>
      </c>
      <c r="C126" s="2">
        <v>20431000000</v>
      </c>
      <c r="D126" s="2">
        <v>13399000000</v>
      </c>
      <c r="E126" s="2">
        <v>2344000000</v>
      </c>
      <c r="F126" s="2">
        <v>293000000</v>
      </c>
      <c r="G126" s="2">
        <v>7032000000</v>
      </c>
      <c r="H126" s="2">
        <v>5703000000</v>
      </c>
      <c r="I126" s="2">
        <v>7913000000</v>
      </c>
      <c r="J126" s="2">
        <v>17344000000</v>
      </c>
      <c r="K126" s="2">
        <v>6930000000</v>
      </c>
      <c r="L126" s="2">
        <v>1068000000</v>
      </c>
      <c r="M126" s="2">
        <f>N126-L126</f>
        <v>16276000000</v>
      </c>
      <c r="N126" s="2">
        <v>17344000000</v>
      </c>
      <c r="O126" s="2">
        <v>1093000000</v>
      </c>
      <c r="P126" t="s">
        <v>533</v>
      </c>
      <c r="Q126">
        <f t="shared" si="2"/>
        <v>1</v>
      </c>
      <c r="R126" s="5">
        <f t="shared" si="3"/>
        <v>1</v>
      </c>
    </row>
    <row r="127" spans="1:18" x14ac:dyDescent="0.3">
      <c r="A127" t="s">
        <v>269</v>
      </c>
      <c r="B127" t="s">
        <v>270</v>
      </c>
      <c r="C127" s="2">
        <v>15334000000</v>
      </c>
      <c r="D127" s="2">
        <v>4938000000</v>
      </c>
      <c r="E127" s="2">
        <v>4263000000</v>
      </c>
      <c r="F127" s="2">
        <v>1797000000</v>
      </c>
      <c r="G127" s="2">
        <v>2486000000</v>
      </c>
      <c r="H127" s="2">
        <v>2542000000</v>
      </c>
      <c r="I127" s="2">
        <v>37297000000</v>
      </c>
      <c r="J127" s="2">
        <v>71020000000</v>
      </c>
      <c r="K127" s="2">
        <v>7221000000</v>
      </c>
      <c r="L127" s="2">
        <f>N127-M127</f>
        <v>31729000000</v>
      </c>
      <c r="M127" s="2">
        <v>39291000000</v>
      </c>
      <c r="N127" s="2">
        <v>71020000000</v>
      </c>
      <c r="O127" s="2">
        <v>83000000</v>
      </c>
      <c r="P127" t="s">
        <v>534</v>
      </c>
      <c r="Q127">
        <f t="shared" si="2"/>
        <v>1</v>
      </c>
      <c r="R127" s="5">
        <f t="shared" si="3"/>
        <v>1</v>
      </c>
    </row>
    <row r="128" spans="1:18" x14ac:dyDescent="0.3">
      <c r="A128" t="s">
        <v>271</v>
      </c>
      <c r="B128" t="s">
        <v>272</v>
      </c>
      <c r="C128" s="2">
        <v>33957000000</v>
      </c>
      <c r="D128" s="2">
        <v>26477000000</v>
      </c>
      <c r="E128" s="2">
        <v>912000000</v>
      </c>
      <c r="F128" s="2">
        <v>94000000</v>
      </c>
      <c r="G128" s="2">
        <v>912000000</v>
      </c>
      <c r="H128" s="2">
        <v>13439000000</v>
      </c>
      <c r="I128" s="2">
        <v>24882000000</v>
      </c>
      <c r="J128" s="2">
        <v>51021000000</v>
      </c>
      <c r="K128" s="2">
        <v>16785000000</v>
      </c>
      <c r="L128" s="2">
        <f>N128-M128</f>
        <v>11191000000</v>
      </c>
      <c r="M128" s="2">
        <v>39830000000</v>
      </c>
      <c r="N128" s="2">
        <v>51021000000</v>
      </c>
      <c r="O128" s="2">
        <v>1725000000</v>
      </c>
      <c r="P128" t="s">
        <v>534</v>
      </c>
      <c r="Q128">
        <f t="shared" si="2"/>
        <v>1</v>
      </c>
      <c r="R128" s="5">
        <f t="shared" si="3"/>
        <v>1</v>
      </c>
    </row>
    <row r="129" spans="1:18" x14ac:dyDescent="0.3">
      <c r="A129" t="s">
        <v>273</v>
      </c>
      <c r="B129" t="s">
        <v>274</v>
      </c>
      <c r="C129" s="2">
        <v>15901000000</v>
      </c>
      <c r="D129" s="2">
        <v>7068000000</v>
      </c>
      <c r="E129" s="2">
        <v>5645000000</v>
      </c>
      <c r="F129" s="2">
        <v>376000000</v>
      </c>
      <c r="G129" s="2">
        <v>1545000000</v>
      </c>
      <c r="H129" s="2">
        <v>10059000000</v>
      </c>
      <c r="I129" s="2">
        <v>10718000000</v>
      </c>
      <c r="J129" s="2">
        <v>79197000000</v>
      </c>
      <c r="K129" s="2">
        <v>1561000000</v>
      </c>
      <c r="L129" s="2">
        <f>N129-M129</f>
        <v>16525000000</v>
      </c>
      <c r="M129" s="2">
        <v>62672000000</v>
      </c>
      <c r="N129" s="2">
        <v>79197000000</v>
      </c>
      <c r="O129" s="2">
        <v>399000000</v>
      </c>
      <c r="P129" t="s">
        <v>533</v>
      </c>
      <c r="Q129">
        <f t="shared" si="2"/>
        <v>1</v>
      </c>
      <c r="R129" s="5">
        <f t="shared" ref="R129:R191" si="5">IF(N129=M129+L129,1,0)</f>
        <v>1</v>
      </c>
    </row>
    <row r="130" spans="1:18" x14ac:dyDescent="0.3">
      <c r="A130" t="s">
        <v>275</v>
      </c>
      <c r="B130" t="s">
        <v>276</v>
      </c>
      <c r="C130" s="2">
        <v>4725300000</v>
      </c>
      <c r="D130" s="2">
        <v>3871500000</v>
      </c>
      <c r="E130" s="2">
        <v>-90400000</v>
      </c>
      <c r="F130" s="2">
        <v>88400000</v>
      </c>
      <c r="G130" s="2">
        <v>-136800000</v>
      </c>
      <c r="H130" s="2">
        <v>1881400000</v>
      </c>
      <c r="I130" s="2">
        <v>2351400000</v>
      </c>
      <c r="J130" s="2">
        <f>N130</f>
        <v>4634500000</v>
      </c>
      <c r="K130" s="2">
        <v>1262600000</v>
      </c>
      <c r="L130" s="2">
        <f>N130-M130</f>
        <v>2596600000</v>
      </c>
      <c r="M130" s="2">
        <v>2037900000</v>
      </c>
      <c r="N130" s="2">
        <v>4634500000</v>
      </c>
      <c r="O130" s="2">
        <v>365500000</v>
      </c>
      <c r="P130" t="s">
        <v>535</v>
      </c>
      <c r="Q130">
        <f t="shared" ref="Q130:Q193" si="6">IF(N130=J130,1,0)</f>
        <v>1</v>
      </c>
      <c r="R130" s="5">
        <f t="shared" si="5"/>
        <v>1</v>
      </c>
    </row>
    <row r="131" spans="1:18" x14ac:dyDescent="0.3">
      <c r="A131" t="s">
        <v>277</v>
      </c>
      <c r="B131" t="s">
        <v>278</v>
      </c>
      <c r="C131" s="2">
        <v>12161600000</v>
      </c>
      <c r="D131" s="2">
        <v>8796700000</v>
      </c>
      <c r="E131" s="2">
        <v>725600000</v>
      </c>
      <c r="F131" s="2">
        <v>199600000</v>
      </c>
      <c r="G131" s="2">
        <v>3364900000</v>
      </c>
      <c r="H131" s="2">
        <v>3765400000000000</v>
      </c>
      <c r="I131" s="2">
        <v>2911800000000000</v>
      </c>
      <c r="J131" s="2">
        <v>16725100000</v>
      </c>
      <c r="K131" s="2">
        <v>3225200000</v>
      </c>
      <c r="L131" s="2">
        <f>N131-M131</f>
        <v>7890500000</v>
      </c>
      <c r="M131" s="2">
        <v>8834600000</v>
      </c>
      <c r="N131" s="2">
        <v>16725100000</v>
      </c>
      <c r="O131" s="2">
        <v>536800000</v>
      </c>
      <c r="P131" t="s">
        <v>534</v>
      </c>
      <c r="Q131">
        <f t="shared" si="6"/>
        <v>1</v>
      </c>
      <c r="R131" s="5">
        <f t="shared" si="5"/>
        <v>1</v>
      </c>
    </row>
    <row r="132" spans="1:18" x14ac:dyDescent="0.3">
      <c r="A132" t="s">
        <v>279</v>
      </c>
      <c r="B132" t="s">
        <v>280</v>
      </c>
      <c r="C132" s="2">
        <v>11645000000</v>
      </c>
      <c r="D132" s="2">
        <v>6138000000</v>
      </c>
      <c r="E132" s="2">
        <v>-664000000</v>
      </c>
      <c r="F132" s="2">
        <v>331000000</v>
      </c>
      <c r="G132" s="2">
        <v>-752000000</v>
      </c>
      <c r="H132" s="2">
        <v>45605000000</v>
      </c>
      <c r="I132" s="2">
        <f>158257000000*0.5</f>
        <v>79128500000</v>
      </c>
      <c r="J132" s="2">
        <v>372413000000</v>
      </c>
      <c r="K132" s="2">
        <v>126888000000</v>
      </c>
      <c r="L132" s="2">
        <v>6893000000</v>
      </c>
      <c r="M132" s="2">
        <v>365520000000</v>
      </c>
      <c r="N132" s="2">
        <v>372413000000</v>
      </c>
      <c r="O132" s="2">
        <v>4098440000</v>
      </c>
      <c r="P132" t="s">
        <v>526</v>
      </c>
      <c r="Q132">
        <f t="shared" si="6"/>
        <v>1</v>
      </c>
      <c r="R132" s="5">
        <f t="shared" si="5"/>
        <v>1</v>
      </c>
    </row>
    <row r="133" spans="1:18" x14ac:dyDescent="0.3">
      <c r="A133" t="s">
        <v>281</v>
      </c>
      <c r="B133" t="s">
        <v>282</v>
      </c>
      <c r="C133" s="2">
        <v>26091000000</v>
      </c>
      <c r="D133" s="2">
        <v>4499000000</v>
      </c>
      <c r="E133" s="2">
        <v>224000000</v>
      </c>
      <c r="F133" s="2">
        <v>259000000</v>
      </c>
      <c r="G133" s="2">
        <v>465000000</v>
      </c>
      <c r="H133" s="2">
        <v>13955000000</v>
      </c>
      <c r="I133" s="2">
        <v>19375000000</v>
      </c>
      <c r="J133" s="2">
        <v>36487000000</v>
      </c>
      <c r="K133" s="2">
        <v>12256000000</v>
      </c>
      <c r="L133" s="2">
        <v>10515000000</v>
      </c>
      <c r="M133" s="2">
        <f>N133-L133</f>
        <v>25972000000</v>
      </c>
      <c r="N133" s="2">
        <v>36487000000</v>
      </c>
      <c r="O133" s="2">
        <v>9288000000</v>
      </c>
      <c r="P133" t="s">
        <v>534</v>
      </c>
      <c r="Q133">
        <f t="shared" si="6"/>
        <v>1</v>
      </c>
      <c r="R133" s="5">
        <f t="shared" si="5"/>
        <v>1</v>
      </c>
    </row>
    <row r="134" spans="1:18" x14ac:dyDescent="0.3">
      <c r="A134" t="s">
        <v>283</v>
      </c>
      <c r="B134" t="s">
        <v>284</v>
      </c>
      <c r="C134" s="2">
        <v>35849000000</v>
      </c>
      <c r="D134" s="2">
        <v>35849000000</v>
      </c>
      <c r="E134" s="2">
        <v>3053000000</v>
      </c>
      <c r="F134" s="2">
        <v>477000000</v>
      </c>
      <c r="G134" s="2">
        <v>2121000000</v>
      </c>
      <c r="H134" s="2">
        <v>13152000000</v>
      </c>
      <c r="I134" s="2">
        <v>15547000000</v>
      </c>
      <c r="J134" s="2">
        <v>37000000000</v>
      </c>
      <c r="K134" s="2">
        <v>7150000000</v>
      </c>
      <c r="L134" s="2">
        <v>12944000000</v>
      </c>
      <c r="M134" s="2">
        <f>N134-L134</f>
        <v>24056000000</v>
      </c>
      <c r="N134" s="2">
        <f>J134</f>
        <v>37000000000</v>
      </c>
      <c r="O134" s="2">
        <v>3390000000</v>
      </c>
      <c r="P134" t="s">
        <v>534</v>
      </c>
      <c r="Q134">
        <f t="shared" si="6"/>
        <v>1</v>
      </c>
      <c r="R134" s="5">
        <f t="shared" si="5"/>
        <v>1</v>
      </c>
    </row>
    <row r="135" spans="1:18" x14ac:dyDescent="0.3">
      <c r="A135" t="s">
        <v>285</v>
      </c>
      <c r="B135" t="s">
        <v>286</v>
      </c>
      <c r="C135" s="2">
        <v>8375000000</v>
      </c>
      <c r="D135" s="2">
        <v>5076000000</v>
      </c>
      <c r="E135" s="2">
        <v>-72000000</v>
      </c>
      <c r="F135" s="2">
        <v>27000000</v>
      </c>
      <c r="G135" s="2">
        <v>-71000000</v>
      </c>
      <c r="H135" s="2">
        <v>6089000000</v>
      </c>
      <c r="I135" s="2">
        <v>5308000000</v>
      </c>
      <c r="J135" s="2">
        <v>16246000000</v>
      </c>
      <c r="K135" s="2">
        <v>4430000000</v>
      </c>
      <c r="L135" s="2">
        <v>4137000000</v>
      </c>
      <c r="M135" s="2">
        <f>N135-L135</f>
        <v>12109000000</v>
      </c>
      <c r="N135" s="2">
        <v>16246000000</v>
      </c>
      <c r="O135" s="2">
        <v>1034000000</v>
      </c>
      <c r="P135" t="s">
        <v>536</v>
      </c>
      <c r="Q135">
        <f t="shared" si="6"/>
        <v>1</v>
      </c>
      <c r="R135" s="5">
        <f t="shared" si="5"/>
        <v>1</v>
      </c>
    </row>
    <row r="136" spans="1:18" x14ac:dyDescent="0.3">
      <c r="A136" t="s">
        <v>287</v>
      </c>
      <c r="B136" t="s">
        <v>288</v>
      </c>
      <c r="C136" s="2">
        <v>23713000000</v>
      </c>
      <c r="D136" s="2">
        <v>1165000000</v>
      </c>
      <c r="E136" s="2">
        <v>3864000000</v>
      </c>
      <c r="F136" s="2">
        <v>565000000</v>
      </c>
      <c r="G136" s="2">
        <v>3083000000</v>
      </c>
      <c r="H136" s="2">
        <v>3311000000</v>
      </c>
      <c r="I136" s="2">
        <v>1581000000</v>
      </c>
      <c r="J136" s="2">
        <v>25674000000</v>
      </c>
      <c r="K136" s="2">
        <v>7762000000</v>
      </c>
      <c r="L136" s="2">
        <v>-682000000</v>
      </c>
      <c r="M136" s="2">
        <f>N136-L136</f>
        <v>26356000000</v>
      </c>
      <c r="N136" s="2">
        <f>J136</f>
        <v>25674000000</v>
      </c>
      <c r="O136" s="2">
        <v>338000000</v>
      </c>
      <c r="P136" t="s">
        <v>534</v>
      </c>
      <c r="Q136">
        <f t="shared" si="6"/>
        <v>1</v>
      </c>
      <c r="R136" s="5">
        <f t="shared" si="5"/>
        <v>1</v>
      </c>
    </row>
    <row r="137" spans="1:18" x14ac:dyDescent="0.3">
      <c r="A137" t="s">
        <v>289</v>
      </c>
      <c r="B137" t="s">
        <v>290</v>
      </c>
      <c r="C137" s="2">
        <v>7967000000</v>
      </c>
      <c r="D137" s="2">
        <v>5131000000</v>
      </c>
      <c r="E137" s="2">
        <v>1348000000</v>
      </c>
      <c r="F137" s="2">
        <v>106000000</v>
      </c>
      <c r="G137" s="2">
        <v>2836000000</v>
      </c>
      <c r="H137" s="2">
        <v>2856000000</v>
      </c>
      <c r="I137" s="2">
        <v>1121000000</v>
      </c>
      <c r="J137" s="2">
        <v>5363000000</v>
      </c>
      <c r="K137" s="2">
        <v>1695000000</v>
      </c>
      <c r="L137" s="2">
        <f>N137-M137</f>
        <v>116000000</v>
      </c>
      <c r="M137" s="2">
        <v>5247000000</v>
      </c>
      <c r="N137" s="2">
        <v>5363000000</v>
      </c>
      <c r="O137" s="2">
        <v>634000000</v>
      </c>
      <c r="P137" t="s">
        <v>534</v>
      </c>
      <c r="Q137">
        <f t="shared" si="6"/>
        <v>1</v>
      </c>
      <c r="R137" s="5">
        <f t="shared" si="5"/>
        <v>1</v>
      </c>
    </row>
    <row r="138" spans="1:18" x14ac:dyDescent="0.3">
      <c r="A138" t="s">
        <v>291</v>
      </c>
      <c r="B138" t="s">
        <v>292</v>
      </c>
      <c r="C138" s="2">
        <v>25493700000</v>
      </c>
      <c r="D138" s="2">
        <v>3039000000</v>
      </c>
      <c r="E138" s="2">
        <v>11646700000</v>
      </c>
      <c r="F138" s="2">
        <v>1360800000</v>
      </c>
      <c r="G138" s="2">
        <v>8468799999.999999</v>
      </c>
      <c r="H138" s="2">
        <v>7986400000</v>
      </c>
      <c r="I138" s="2">
        <v>24907600000</v>
      </c>
      <c r="J138" s="2">
        <v>56146800000</v>
      </c>
      <c r="K138" s="2">
        <v>6859000000</v>
      </c>
      <c r="L138" s="2">
        <v>-4706700000</v>
      </c>
      <c r="M138" s="2">
        <f>N138-L138</f>
        <v>60853500000</v>
      </c>
      <c r="N138" s="2">
        <v>56146800000</v>
      </c>
      <c r="O138" s="2">
        <v>4579300000</v>
      </c>
      <c r="P138" t="s">
        <v>526</v>
      </c>
      <c r="Q138">
        <f t="shared" si="6"/>
        <v>1</v>
      </c>
      <c r="R138" s="5">
        <f t="shared" si="5"/>
        <v>1</v>
      </c>
    </row>
    <row r="139" spans="1:18" x14ac:dyDescent="0.3">
      <c r="A139" t="s">
        <v>293</v>
      </c>
      <c r="B139" t="s">
        <v>294</v>
      </c>
      <c r="C139" s="2">
        <v>1765700000</v>
      </c>
      <c r="D139" s="2">
        <v>645700000</v>
      </c>
      <c r="E139" s="2">
        <v>529400000</v>
      </c>
      <c r="F139" s="2">
        <v>49200000</v>
      </c>
      <c r="G139" s="2">
        <v>1120000000</v>
      </c>
      <c r="H139" s="2">
        <v>3219600000</v>
      </c>
      <c r="I139" s="2">
        <v>1208300000</v>
      </c>
      <c r="J139" s="2">
        <v>16143000000</v>
      </c>
      <c r="K139" s="2">
        <v>3293200000</v>
      </c>
      <c r="L139" s="2">
        <v>7080200000</v>
      </c>
      <c r="M139" s="2">
        <f>N139-L139</f>
        <v>9062800000</v>
      </c>
      <c r="N139" s="2">
        <v>16143000000</v>
      </c>
      <c r="O139" s="2">
        <v>281000000</v>
      </c>
      <c r="P139" t="s">
        <v>526</v>
      </c>
      <c r="Q139">
        <f t="shared" si="6"/>
        <v>1</v>
      </c>
      <c r="R139" s="5">
        <f t="shared" si="5"/>
        <v>1</v>
      </c>
    </row>
    <row r="140" spans="1:18" x14ac:dyDescent="0.3">
      <c r="A140" t="s">
        <v>295</v>
      </c>
      <c r="B140" t="s">
        <v>296</v>
      </c>
      <c r="C140" s="2">
        <v>80898000000</v>
      </c>
      <c r="D140" s="2">
        <v>77746000000</v>
      </c>
      <c r="E140" s="2">
        <v>642000000</v>
      </c>
      <c r="F140" s="2">
        <v>64000000</v>
      </c>
      <c r="G140" s="2">
        <v>630000000</v>
      </c>
      <c r="H140" s="2">
        <v>47640000000</v>
      </c>
      <c r="I140" s="2">
        <v>2201000000</v>
      </c>
      <c r="J140" s="2">
        <v>66512000000</v>
      </c>
      <c r="K140" s="2">
        <v>51661000000</v>
      </c>
      <c r="L140" s="2">
        <v>-1682000000</v>
      </c>
      <c r="M140" s="2">
        <f>N140-L140</f>
        <v>68194000000</v>
      </c>
      <c r="N140" s="2">
        <f>J140</f>
        <v>66512000000</v>
      </c>
      <c r="O140" s="2">
        <v>1982000000</v>
      </c>
      <c r="P140" t="s">
        <v>526</v>
      </c>
      <c r="Q140">
        <f t="shared" si="6"/>
        <v>1</v>
      </c>
      <c r="R140" s="5">
        <f t="shared" si="5"/>
        <v>1</v>
      </c>
    </row>
    <row r="141" spans="1:18" x14ac:dyDescent="0.3">
      <c r="A141" t="s">
        <v>297</v>
      </c>
      <c r="B141" t="s">
        <v>298</v>
      </c>
      <c r="C141" s="2">
        <v>5916000000</v>
      </c>
      <c r="D141" s="2">
        <v>1687000000</v>
      </c>
      <c r="E141" s="2">
        <v>2137000000</v>
      </c>
      <c r="F141" s="2">
        <v>251000000</v>
      </c>
      <c r="G141" s="2">
        <v>1608000000</v>
      </c>
      <c r="H141" s="2">
        <v>4341000000</v>
      </c>
      <c r="I141" s="2">
        <v>603000000</v>
      </c>
      <c r="J141" s="2">
        <v>14622000000</v>
      </c>
      <c r="K141" s="2">
        <v>2500000000</v>
      </c>
      <c r="L141" s="2">
        <f>N141-M141</f>
        <v>3476000000</v>
      </c>
      <c r="M141" s="2">
        <v>11146000000</v>
      </c>
      <c r="N141" s="2">
        <v>14622000000</v>
      </c>
      <c r="O141" s="2">
        <v>2130000000</v>
      </c>
      <c r="P141" t="s">
        <v>526</v>
      </c>
      <c r="Q141">
        <f t="shared" si="6"/>
        <v>1</v>
      </c>
      <c r="R141" s="5">
        <f t="shared" si="5"/>
        <v>1</v>
      </c>
    </row>
    <row r="142" spans="1:18" x14ac:dyDescent="0.3">
      <c r="A142" t="s">
        <v>299</v>
      </c>
      <c r="B142" t="s">
        <v>300</v>
      </c>
      <c r="C142" s="2">
        <v>36016000000</v>
      </c>
      <c r="D142" s="2">
        <v>22252000000</v>
      </c>
      <c r="E142" s="2">
        <v>5502000000</v>
      </c>
      <c r="F142" s="2">
        <v>310000000</v>
      </c>
      <c r="G142" s="2">
        <v>13764000000</v>
      </c>
      <c r="H142" s="2">
        <v>11703000000</v>
      </c>
      <c r="I142" s="2">
        <v>9694000000</v>
      </c>
      <c r="J142" s="2">
        <v>71391000000</v>
      </c>
      <c r="K142" s="2">
        <v>19013000000</v>
      </c>
      <c r="L142" s="2">
        <f>N142-M142</f>
        <v>28366000000</v>
      </c>
      <c r="M142" s="2">
        <v>43025000000</v>
      </c>
      <c r="N142" s="2">
        <v>71391000000</v>
      </c>
      <c r="O142" s="2">
        <v>1810000000</v>
      </c>
      <c r="P142" t="s">
        <v>534</v>
      </c>
      <c r="Q142">
        <f t="shared" si="6"/>
        <v>1</v>
      </c>
      <c r="R142" s="5">
        <f t="shared" si="5"/>
        <v>1</v>
      </c>
    </row>
    <row r="143" spans="1:18" x14ac:dyDescent="0.3">
      <c r="A143" t="s">
        <v>301</v>
      </c>
      <c r="B143" t="s">
        <v>302</v>
      </c>
      <c r="C143" s="2">
        <v>66905000000</v>
      </c>
      <c r="D143" s="2">
        <v>44590000000</v>
      </c>
      <c r="E143" s="2">
        <v>9922000000</v>
      </c>
      <c r="F143" s="2">
        <v>7680000000</v>
      </c>
      <c r="G143" s="2">
        <v>1380000000</v>
      </c>
      <c r="H143" s="2">
        <v>30273000000</v>
      </c>
      <c r="I143" s="2">
        <v>11139000000</v>
      </c>
      <c r="J143" s="2">
        <v>687584000000</v>
      </c>
      <c r="K143" s="2">
        <v>18666000000</v>
      </c>
      <c r="L143" s="2">
        <f>N143-M143</f>
        <v>30253000000</v>
      </c>
      <c r="M143" s="2">
        <v>657331000000</v>
      </c>
      <c r="N143" s="2">
        <v>687584000000</v>
      </c>
      <c r="O143" s="2">
        <v>20639000000</v>
      </c>
      <c r="P143" t="s">
        <v>528</v>
      </c>
      <c r="Q143">
        <f t="shared" si="6"/>
        <v>1</v>
      </c>
      <c r="R143" s="5">
        <f t="shared" si="5"/>
        <v>1</v>
      </c>
    </row>
    <row r="144" spans="1:18" x14ac:dyDescent="0.3">
      <c r="A144" t="s">
        <v>303</v>
      </c>
      <c r="B144" t="s">
        <v>304</v>
      </c>
      <c r="C144" s="2">
        <v>16164249000</v>
      </c>
      <c r="D144" s="2">
        <v>882912000</v>
      </c>
      <c r="E144" s="2">
        <v>1891497000</v>
      </c>
      <c r="F144" s="2">
        <v>460293000</v>
      </c>
      <c r="G144" s="2">
        <v>1314924000</v>
      </c>
      <c r="H144" s="2">
        <v>4910593000</v>
      </c>
      <c r="I144" s="2">
        <v>5449544000</v>
      </c>
      <c r="J144" s="2">
        <v>42368548000</v>
      </c>
      <c r="K144" s="2">
        <v>3126068000</v>
      </c>
      <c r="L144" s="2">
        <v>3811170000</v>
      </c>
      <c r="M144" s="2">
        <f>N144-L144</f>
        <v>38557378000</v>
      </c>
      <c r="N144" s="2">
        <v>42368548000</v>
      </c>
      <c r="O144" s="2">
        <v>2927833000</v>
      </c>
      <c r="P144" t="s">
        <v>539</v>
      </c>
      <c r="Q144">
        <f t="shared" si="6"/>
        <v>1</v>
      </c>
      <c r="R144" s="5">
        <f t="shared" si="5"/>
        <v>1</v>
      </c>
    </row>
    <row r="145" spans="1:18" x14ac:dyDescent="0.3">
      <c r="A145" t="s">
        <v>305</v>
      </c>
      <c r="B145" t="s">
        <v>306</v>
      </c>
      <c r="C145" s="2">
        <v>11135115000</v>
      </c>
      <c r="D145" s="2">
        <v>8425463000</v>
      </c>
      <c r="E145" s="2">
        <v>-287808000</v>
      </c>
      <c r="F145" s="2">
        <v>77514000</v>
      </c>
      <c r="G145" s="2">
        <v>-439516000</v>
      </c>
      <c r="H145" s="2">
        <v>5604217000</v>
      </c>
      <c r="I145" s="2">
        <v>4993166000</v>
      </c>
      <c r="J145" s="2">
        <v>13559869000</v>
      </c>
      <c r="K145" s="2">
        <v>3145914000</v>
      </c>
      <c r="L145" s="2">
        <f>N145-M145</f>
        <v>7629136000</v>
      </c>
      <c r="M145" s="2">
        <v>5930733000</v>
      </c>
      <c r="N145" s="2">
        <v>13559869000</v>
      </c>
      <c r="O145" s="2">
        <v>642550000</v>
      </c>
      <c r="P145" t="s">
        <v>526</v>
      </c>
      <c r="Q145">
        <f t="shared" si="6"/>
        <v>1</v>
      </c>
      <c r="R145" s="5">
        <f t="shared" si="5"/>
        <v>1</v>
      </c>
    </row>
    <row r="146" spans="1:18" x14ac:dyDescent="0.3">
      <c r="A146" t="s">
        <v>307</v>
      </c>
      <c r="B146" t="s">
        <v>308</v>
      </c>
      <c r="C146" s="2">
        <v>6662200000</v>
      </c>
      <c r="D146" s="2">
        <v>4159700000</v>
      </c>
      <c r="E146" s="2">
        <v>963000000</v>
      </c>
      <c r="F146" s="2">
        <v>208200000</v>
      </c>
      <c r="G146" s="2">
        <v>2502500000</v>
      </c>
      <c r="H146" s="2">
        <v>2001600000</v>
      </c>
      <c r="I146" s="2">
        <v>1324700000</v>
      </c>
      <c r="J146" s="2">
        <v>12862300000</v>
      </c>
      <c r="K146" s="2">
        <v>3098900000</v>
      </c>
      <c r="L146" s="2">
        <f>N146-M146</f>
        <v>5083500000</v>
      </c>
      <c r="M146" s="2">
        <v>7778800000</v>
      </c>
      <c r="N146" s="2">
        <v>12862300000</v>
      </c>
      <c r="O146" s="2">
        <v>166600000</v>
      </c>
      <c r="P146" t="s">
        <v>534</v>
      </c>
      <c r="Q146">
        <f t="shared" si="6"/>
        <v>1</v>
      </c>
      <c r="R146" s="5">
        <f t="shared" si="5"/>
        <v>1</v>
      </c>
    </row>
    <row r="147" spans="1:18" x14ac:dyDescent="0.3">
      <c r="A147" t="s">
        <v>309</v>
      </c>
      <c r="B147" t="s">
        <v>310</v>
      </c>
      <c r="C147" s="2">
        <v>6777200000</v>
      </c>
      <c r="D147" s="2">
        <v>4754600000</v>
      </c>
      <c r="E147" s="2">
        <v>1596000000</v>
      </c>
      <c r="F147" s="2">
        <v>165300000</v>
      </c>
      <c r="G147" s="2">
        <v>2022600000</v>
      </c>
      <c r="H147" s="2">
        <v>3918900000</v>
      </c>
      <c r="I147" s="2">
        <v>6185900000</v>
      </c>
      <c r="J147" s="2">
        <v>15124900000</v>
      </c>
      <c r="K147" s="2">
        <v>1170200000</v>
      </c>
      <c r="L147" s="2">
        <v>8033200000</v>
      </c>
      <c r="M147" s="2">
        <f>N147-L147</f>
        <v>7091700000</v>
      </c>
      <c r="N147" s="2">
        <v>15124900000</v>
      </c>
      <c r="O147" s="2">
        <v>1271800000</v>
      </c>
      <c r="P147" t="s">
        <v>526</v>
      </c>
      <c r="Q147">
        <f t="shared" si="6"/>
        <v>1</v>
      </c>
      <c r="R147" s="5">
        <f t="shared" si="5"/>
        <v>1</v>
      </c>
    </row>
    <row r="148" spans="1:18" x14ac:dyDescent="0.3">
      <c r="A148" t="s">
        <v>311</v>
      </c>
      <c r="B148" t="s">
        <v>312</v>
      </c>
      <c r="C148" s="2">
        <v>13696100000</v>
      </c>
      <c r="D148" s="2">
        <v>11485500000</v>
      </c>
      <c r="E148" s="2">
        <v>1338100000</v>
      </c>
      <c r="F148" s="2">
        <v>129400000</v>
      </c>
      <c r="G148" s="2">
        <v>60300000</v>
      </c>
      <c r="H148" s="2">
        <v>4745000000</v>
      </c>
      <c r="I148" s="2">
        <v>13585400000</v>
      </c>
      <c r="J148" s="2">
        <v>23032800000</v>
      </c>
      <c r="K148" s="2">
        <v>3873700000</v>
      </c>
      <c r="L148" s="2">
        <v>12432800000</v>
      </c>
      <c r="M148" s="2">
        <f>N148-L148</f>
        <v>10600000000</v>
      </c>
      <c r="N148" s="2">
        <v>23032800000</v>
      </c>
      <c r="O148" s="2">
        <v>348800000</v>
      </c>
      <c r="P148" t="s">
        <v>534</v>
      </c>
      <c r="Q148">
        <f t="shared" si="6"/>
        <v>1</v>
      </c>
      <c r="R148" s="5">
        <f t="shared" si="5"/>
        <v>1</v>
      </c>
    </row>
    <row r="149" spans="1:18" x14ac:dyDescent="0.3">
      <c r="A149" t="s">
        <v>313</v>
      </c>
      <c r="B149" t="s">
        <v>314</v>
      </c>
      <c r="C149" s="2">
        <v>150307000000</v>
      </c>
      <c r="D149" s="2">
        <v>128566000000</v>
      </c>
      <c r="E149" s="2">
        <v>14514000000</v>
      </c>
      <c r="F149" s="2">
        <v>525000000</v>
      </c>
      <c r="G149" s="2">
        <v>11172000000</v>
      </c>
      <c r="H149" s="2">
        <v>32131000000</v>
      </c>
      <c r="I149" s="2">
        <v>35112000000</v>
      </c>
      <c r="J149" s="2">
        <v>85987000000</v>
      </c>
      <c r="K149" s="2">
        <v>20150000000</v>
      </c>
      <c r="L149" s="2">
        <f>N149-M149</f>
        <v>31399000000</v>
      </c>
      <c r="M149" s="2">
        <v>54588000000</v>
      </c>
      <c r="N149" s="2">
        <f>J149</f>
        <v>85987000000</v>
      </c>
      <c r="O149" s="2">
        <v>5443000000</v>
      </c>
      <c r="P149" t="s">
        <v>534</v>
      </c>
      <c r="Q149">
        <f t="shared" si="6"/>
        <v>1</v>
      </c>
      <c r="R149" s="5">
        <f t="shared" si="5"/>
        <v>1</v>
      </c>
    </row>
    <row r="150" spans="1:18" x14ac:dyDescent="0.3">
      <c r="A150" t="s">
        <v>315</v>
      </c>
      <c r="B150" t="s">
        <v>316</v>
      </c>
      <c r="C150" s="2">
        <v>6697000000</v>
      </c>
      <c r="D150" s="2">
        <v>1576000000</v>
      </c>
      <c r="E150" s="2">
        <v>2248000000</v>
      </c>
      <c r="F150" s="2">
        <v>352000000</v>
      </c>
      <c r="G150" s="2">
        <v>1554000000</v>
      </c>
      <c r="H150" s="2">
        <v>1569000000</v>
      </c>
      <c r="I150" s="2">
        <v>17213000000</v>
      </c>
      <c r="J150" s="2">
        <v>19575000000</v>
      </c>
      <c r="K150" s="2">
        <v>3922000000</v>
      </c>
      <c r="L150" s="2">
        <f>N150-M150</f>
        <v>11205000000</v>
      </c>
      <c r="M150" s="2">
        <v>8370000000</v>
      </c>
      <c r="N150" s="2">
        <v>19575000000</v>
      </c>
      <c r="O150" s="2">
        <v>155000000</v>
      </c>
      <c r="P150" t="s">
        <v>535</v>
      </c>
      <c r="Q150">
        <f t="shared" si="6"/>
        <v>1</v>
      </c>
      <c r="R150" s="5">
        <f t="shared" si="5"/>
        <v>1</v>
      </c>
    </row>
    <row r="151" spans="1:18" x14ac:dyDescent="0.3">
      <c r="A151" s="6" t="s">
        <v>317</v>
      </c>
      <c r="B151" s="6" t="s">
        <v>318</v>
      </c>
      <c r="C151" s="7">
        <v>45913000000</v>
      </c>
      <c r="D151" s="7">
        <v>7251000000</v>
      </c>
      <c r="E151" s="7">
        <v>11813000000</v>
      </c>
      <c r="F151" s="7">
        <v>42051000000</v>
      </c>
      <c r="G151" s="7">
        <v>9230000000</v>
      </c>
      <c r="H151" s="7">
        <v>177345000000</v>
      </c>
      <c r="I151" s="7">
        <v>6373000000</v>
      </c>
      <c r="J151" s="7">
        <v>1193693000000</v>
      </c>
      <c r="K151" s="7">
        <v>208148000000</v>
      </c>
      <c r="L151" s="7">
        <v>99038000000</v>
      </c>
      <c r="M151" s="7">
        <f>N151-L151</f>
        <v>1094655000000</v>
      </c>
      <c r="N151" s="7">
        <v>1193693000000</v>
      </c>
      <c r="O151" s="7">
        <v>89232000000</v>
      </c>
      <c r="P151" s="6" t="s">
        <v>528</v>
      </c>
      <c r="Q151" s="6">
        <f t="shared" si="6"/>
        <v>1</v>
      </c>
      <c r="R151" s="8">
        <f t="shared" si="5"/>
        <v>1</v>
      </c>
    </row>
    <row r="152" spans="1:18" x14ac:dyDescent="0.3">
      <c r="A152" t="s">
        <v>319</v>
      </c>
      <c r="B152" t="s">
        <v>320</v>
      </c>
      <c r="C152" s="2">
        <v>9978000000</v>
      </c>
      <c r="D152" s="2">
        <v>5008000000</v>
      </c>
      <c r="E152" s="2">
        <v>2146000000</v>
      </c>
      <c r="F152" s="2">
        <v>216000000</v>
      </c>
      <c r="G152" s="2">
        <v>2146000000</v>
      </c>
      <c r="H152" s="2">
        <v>5725000000</v>
      </c>
      <c r="I152" s="2">
        <v>964000000</v>
      </c>
      <c r="J152" s="2">
        <v>13336000000</v>
      </c>
      <c r="K152" s="2">
        <v>5736000000</v>
      </c>
      <c r="L152" s="2">
        <v>739000000</v>
      </c>
      <c r="M152" s="2">
        <f>N152-L152</f>
        <v>12597000000</v>
      </c>
      <c r="N152" s="2">
        <v>13336000000</v>
      </c>
      <c r="O152" s="2">
        <v>1705000000</v>
      </c>
      <c r="P152" t="s">
        <v>535</v>
      </c>
      <c r="Q152">
        <f t="shared" si="6"/>
        <v>1</v>
      </c>
      <c r="R152" s="5">
        <f t="shared" si="5"/>
        <v>1</v>
      </c>
    </row>
    <row r="153" spans="1:18" x14ac:dyDescent="0.3">
      <c r="A153" t="s">
        <v>321</v>
      </c>
      <c r="B153" t="s">
        <v>322</v>
      </c>
      <c r="C153" s="2">
        <v>12752000000</v>
      </c>
      <c r="D153" s="2">
        <v>394000000</v>
      </c>
      <c r="E153" s="2">
        <v>3619000000</v>
      </c>
      <c r="F153" s="2">
        <v>3109000000</v>
      </c>
      <c r="G153" s="2">
        <v>2741000000</v>
      </c>
      <c r="H153" s="2">
        <v>30069000000</v>
      </c>
      <c r="I153" s="2">
        <v>1739000000</v>
      </c>
      <c r="J153" s="2">
        <v>208264000000</v>
      </c>
      <c r="K153" s="2">
        <v>9832000000</v>
      </c>
      <c r="L153" s="2">
        <v>26957000000</v>
      </c>
      <c r="M153" s="2">
        <v>181307000000</v>
      </c>
      <c r="N153" s="2">
        <v>208264000000</v>
      </c>
      <c r="O153" s="2">
        <v>1731000000</v>
      </c>
      <c r="P153" t="s">
        <v>526</v>
      </c>
      <c r="Q153">
        <f t="shared" si="6"/>
        <v>1</v>
      </c>
      <c r="R153" s="5">
        <f t="shared" si="5"/>
        <v>1</v>
      </c>
    </row>
    <row r="154" spans="1:18" x14ac:dyDescent="0.3">
      <c r="A154" t="s">
        <v>19</v>
      </c>
      <c r="B154" t="s">
        <v>20</v>
      </c>
      <c r="C154" s="2">
        <v>60922000000</v>
      </c>
      <c r="D154" s="2">
        <v>16621000000</v>
      </c>
      <c r="E154" s="2">
        <v>32972000000</v>
      </c>
      <c r="F154" s="2">
        <v>257000000</v>
      </c>
      <c r="G154" s="2">
        <v>44301000000</v>
      </c>
      <c r="H154" s="2">
        <v>44345000000</v>
      </c>
      <c r="I154" s="2">
        <v>3914000000</v>
      </c>
      <c r="J154" s="2">
        <v>65728000000</v>
      </c>
      <c r="K154" s="2">
        <v>10631000000</v>
      </c>
      <c r="L154" s="2">
        <v>42978000000</v>
      </c>
      <c r="M154" s="2">
        <v>22750000000</v>
      </c>
      <c r="N154" s="2">
        <v>65728000000</v>
      </c>
      <c r="O154" s="2">
        <v>7280000000</v>
      </c>
      <c r="P154" t="s">
        <v>532</v>
      </c>
      <c r="Q154">
        <f t="shared" si="6"/>
        <v>1</v>
      </c>
      <c r="R154" s="5">
        <f t="shared" si="5"/>
        <v>1</v>
      </c>
    </row>
    <row r="155" spans="1:18" x14ac:dyDescent="0.3">
      <c r="A155" t="s">
        <v>323</v>
      </c>
      <c r="B155" t="s">
        <v>324</v>
      </c>
      <c r="C155" s="2">
        <v>6064000000</v>
      </c>
      <c r="D155" s="2">
        <v>2169000000</v>
      </c>
      <c r="E155" s="2">
        <v>1578000000</v>
      </c>
      <c r="F155" s="2">
        <v>284000000</v>
      </c>
      <c r="G155" s="2">
        <v>1057000000</v>
      </c>
      <c r="H155" s="2">
        <v>9096000000</v>
      </c>
      <c r="I155" s="2">
        <v>576000000</v>
      </c>
      <c r="J155" s="2">
        <v>32294000000</v>
      </c>
      <c r="K155" s="2">
        <v>9025000000</v>
      </c>
      <c r="L155" s="2">
        <f>N155-M155</f>
        <v>10827000000</v>
      </c>
      <c r="M155" s="2">
        <v>21467000000</v>
      </c>
      <c r="N155" s="2">
        <v>32294000000</v>
      </c>
      <c r="O155" s="2">
        <v>4530000000</v>
      </c>
      <c r="P155" t="s">
        <v>534</v>
      </c>
      <c r="Q155">
        <f t="shared" si="6"/>
        <v>1</v>
      </c>
      <c r="R155" s="5">
        <f t="shared" si="5"/>
        <v>1</v>
      </c>
    </row>
    <row r="156" spans="1:18" x14ac:dyDescent="0.3">
      <c r="A156" t="s">
        <v>325</v>
      </c>
      <c r="B156" t="s">
        <v>326</v>
      </c>
      <c r="C156" s="2">
        <v>5505400000</v>
      </c>
      <c r="D156" s="2">
        <v>3028200000</v>
      </c>
      <c r="E156" s="2">
        <v>1295500000</v>
      </c>
      <c r="F156" s="2">
        <v>489600000</v>
      </c>
      <c r="G156" s="2">
        <v>674400000</v>
      </c>
      <c r="H156" s="2">
        <v>4499400000</v>
      </c>
      <c r="I156" s="2">
        <v>22274900000</v>
      </c>
      <c r="J156" s="2">
        <v>31077200000</v>
      </c>
      <c r="K156" s="2">
        <v>5265100000</v>
      </c>
      <c r="L156" s="2">
        <v>10136300000</v>
      </c>
      <c r="M156" s="2">
        <f>N156-L156</f>
        <v>20940900000</v>
      </c>
      <c r="N156" s="2">
        <f>J156</f>
        <v>31077200000</v>
      </c>
      <c r="O156" s="2">
        <v>2245400000</v>
      </c>
      <c r="P156" t="s">
        <v>526</v>
      </c>
      <c r="Q156">
        <f t="shared" si="6"/>
        <v>1</v>
      </c>
      <c r="R156" s="5">
        <f t="shared" si="5"/>
        <v>1</v>
      </c>
    </row>
    <row r="157" spans="1:18" x14ac:dyDescent="0.3">
      <c r="A157" t="s">
        <v>327</v>
      </c>
      <c r="B157" t="s">
        <v>328</v>
      </c>
      <c r="C157" s="2">
        <v>13388000000</v>
      </c>
      <c r="D157" s="2">
        <v>7417000000</v>
      </c>
      <c r="E157" s="2">
        <v>1922000000</v>
      </c>
      <c r="F157" s="2">
        <v>22000000</v>
      </c>
      <c r="G157" s="2">
        <v>5971000000</v>
      </c>
      <c r="H157" s="2">
        <v>24631000000</v>
      </c>
      <c r="I157" s="2">
        <v>5153000000</v>
      </c>
      <c r="J157" s="2">
        <v>37203000000</v>
      </c>
      <c r="K157" s="2">
        <v>8999000000</v>
      </c>
      <c r="L157" s="2">
        <v>14146000000</v>
      </c>
      <c r="M157" s="2">
        <f>N157-L157</f>
        <v>23057000000</v>
      </c>
      <c r="N157" s="2">
        <v>37203000000</v>
      </c>
      <c r="O157" s="2">
        <v>7919000000</v>
      </c>
      <c r="P157" t="s">
        <v>530</v>
      </c>
      <c r="Q157">
        <f t="shared" si="6"/>
        <v>1</v>
      </c>
      <c r="R157" s="5">
        <f t="shared" si="5"/>
        <v>1</v>
      </c>
    </row>
    <row r="158" spans="1:18" x14ac:dyDescent="0.3">
      <c r="A158" t="s">
        <v>329</v>
      </c>
      <c r="B158" t="s">
        <v>330</v>
      </c>
      <c r="C158" s="2">
        <v>28823000000</v>
      </c>
      <c r="D158" s="2">
        <v>26526000000</v>
      </c>
      <c r="E158" s="2">
        <v>384000000</v>
      </c>
      <c r="F158" s="2">
        <v>667000000</v>
      </c>
      <c r="G158" s="2">
        <v>-256000000</v>
      </c>
      <c r="H158" s="2">
        <v>9727000000</v>
      </c>
      <c r="I158" s="2">
        <v>1763000000</v>
      </c>
      <c r="J158" s="2">
        <v>26038000000</v>
      </c>
      <c r="K158" s="2">
        <v>9500000000</v>
      </c>
      <c r="L158" s="2">
        <f>N158-M158</f>
        <v>2906000000</v>
      </c>
      <c r="M158" s="2">
        <v>23132000000</v>
      </c>
      <c r="N158" s="2">
        <v>26038000000</v>
      </c>
      <c r="O158" s="2">
        <v>541000000</v>
      </c>
      <c r="P158" t="s">
        <v>538</v>
      </c>
      <c r="Q158">
        <f t="shared" si="6"/>
        <v>1</v>
      </c>
      <c r="R158" s="5">
        <f t="shared" si="5"/>
        <v>1</v>
      </c>
    </row>
    <row r="159" spans="1:18" x14ac:dyDescent="0.3">
      <c r="A159" t="s">
        <v>331</v>
      </c>
      <c r="B159" t="s">
        <v>332</v>
      </c>
      <c r="C159" s="2">
        <v>12156000000</v>
      </c>
      <c r="D159" s="2">
        <v>2002000000</v>
      </c>
      <c r="E159" s="2">
        <v>2320000000</v>
      </c>
      <c r="F159" s="2">
        <v>722000000</v>
      </c>
      <c r="G159" s="2">
        <v>1827000000</v>
      </c>
      <c r="H159" s="2">
        <v>3271000000</v>
      </c>
      <c r="I159" s="2">
        <v>33326000000</v>
      </c>
      <c r="J159" s="2">
        <v>41652000000</v>
      </c>
      <c r="K159" s="2">
        <v>2632000000</v>
      </c>
      <c r="L159" s="2">
        <v>12781000000</v>
      </c>
      <c r="M159" s="2">
        <v>28871000000</v>
      </c>
      <c r="N159" s="2">
        <v>41652000000</v>
      </c>
      <c r="O159" s="2">
        <v>1568000000</v>
      </c>
      <c r="P159" t="s">
        <v>526</v>
      </c>
      <c r="Q159">
        <f t="shared" si="6"/>
        <v>1</v>
      </c>
      <c r="R159" s="5">
        <f t="shared" si="5"/>
        <v>1</v>
      </c>
    </row>
    <row r="160" spans="1:18" x14ac:dyDescent="0.3">
      <c r="A160" t="s">
        <v>333</v>
      </c>
      <c r="B160" t="s">
        <v>334</v>
      </c>
      <c r="C160" s="2">
        <v>1606000000</v>
      </c>
      <c r="D160" s="2">
        <v>455000000</v>
      </c>
      <c r="E160" s="2">
        <v>366000000</v>
      </c>
      <c r="F160" s="2">
        <v>13000000</v>
      </c>
      <c r="G160" s="2">
        <v>1151000000</v>
      </c>
      <c r="H160" s="2">
        <v>4327000000</v>
      </c>
      <c r="I160" s="2">
        <v>607000000</v>
      </c>
      <c r="J160" s="2">
        <v>9369000000</v>
      </c>
      <c r="K160" s="2">
        <v>3765000000</v>
      </c>
      <c r="L160" s="2">
        <f>N160-M160</f>
        <v>994000000</v>
      </c>
      <c r="M160" s="2">
        <v>8375000000</v>
      </c>
      <c r="N160" s="2">
        <v>9369000000</v>
      </c>
      <c r="O160" s="2">
        <v>1820000000</v>
      </c>
      <c r="P160" t="s">
        <v>526</v>
      </c>
      <c r="Q160">
        <f t="shared" si="6"/>
        <v>1</v>
      </c>
      <c r="R160" s="5">
        <f t="shared" si="5"/>
        <v>1</v>
      </c>
    </row>
    <row r="161" spans="1:18" x14ac:dyDescent="0.3">
      <c r="A161" s="6" t="s">
        <v>335</v>
      </c>
      <c r="B161" s="6" t="s">
        <v>336</v>
      </c>
      <c r="C161" s="7">
        <v>12116500000</v>
      </c>
      <c r="D161" s="7">
        <v>6288500000</v>
      </c>
      <c r="E161" s="7">
        <v>1464800000</v>
      </c>
      <c r="F161" s="7">
        <v>5343000000</v>
      </c>
      <c r="G161" s="7">
        <v>1107300000</v>
      </c>
      <c r="H161" s="7">
        <f>J161*0.1</f>
        <v>15078310000</v>
      </c>
      <c r="I161" s="7">
        <f>4931000000*0.1</f>
        <v>493100000</v>
      </c>
      <c r="J161" s="7">
        <v>150783100000</v>
      </c>
      <c r="K161" s="7">
        <f>M161*0.1</f>
        <v>13888520000</v>
      </c>
      <c r="L161" s="7">
        <v>11897900000</v>
      </c>
      <c r="M161" s="7">
        <v>138885200000</v>
      </c>
      <c r="N161" s="7">
        <v>150783100000</v>
      </c>
      <c r="O161" s="7">
        <v>4791500000</v>
      </c>
      <c r="P161" s="6" t="s">
        <v>532</v>
      </c>
      <c r="Q161" s="6">
        <f t="shared" si="6"/>
        <v>1</v>
      </c>
      <c r="R161" s="8">
        <f t="shared" si="5"/>
        <v>1</v>
      </c>
    </row>
    <row r="162" spans="1:18" x14ac:dyDescent="0.3">
      <c r="A162" t="s">
        <v>337</v>
      </c>
      <c r="B162" t="s">
        <v>338</v>
      </c>
      <c r="C162" s="2">
        <v>34713501000</v>
      </c>
      <c r="D162" s="2">
        <v>26899107000</v>
      </c>
      <c r="E162" s="2">
        <v>6272757000</v>
      </c>
      <c r="F162" s="2">
        <v>29632000</v>
      </c>
      <c r="G162" s="2">
        <v>4912791000</v>
      </c>
      <c r="H162" s="2">
        <v>16385858000</v>
      </c>
      <c r="I162" s="2">
        <v>11049767000</v>
      </c>
      <c r="J162" s="2">
        <v>35340499000</v>
      </c>
      <c r="K162" s="2">
        <v>4594509000</v>
      </c>
      <c r="L162" s="2">
        <f>N162-M162</f>
        <v>22123754000</v>
      </c>
      <c r="M162" s="2">
        <v>13216745000</v>
      </c>
      <c r="N162" s="2">
        <v>35340499000</v>
      </c>
      <c r="O162" s="2">
        <v>6383298000</v>
      </c>
      <c r="P162" t="s">
        <v>528</v>
      </c>
      <c r="Q162">
        <f t="shared" si="6"/>
        <v>1</v>
      </c>
      <c r="R162" s="5">
        <f t="shared" si="5"/>
        <v>1</v>
      </c>
    </row>
    <row r="163" spans="1:18" x14ac:dyDescent="0.3">
      <c r="A163" t="s">
        <v>339</v>
      </c>
      <c r="B163" t="s">
        <v>340</v>
      </c>
      <c r="C163" s="2">
        <v>2586000000</v>
      </c>
      <c r="D163" s="2">
        <v>1281000000</v>
      </c>
      <c r="E163" s="2">
        <v>294000000</v>
      </c>
      <c r="F163" s="2">
        <v>25000000</v>
      </c>
      <c r="G163" s="2">
        <v>183000000</v>
      </c>
      <c r="H163" s="2">
        <v>4003000000</v>
      </c>
      <c r="I163" s="2">
        <v>1985000000</v>
      </c>
      <c r="J163" s="2">
        <v>16681000000</v>
      </c>
      <c r="K163" s="2">
        <v>2784000000</v>
      </c>
      <c r="L163" s="2">
        <v>9102000000</v>
      </c>
      <c r="M163" s="2">
        <f>N163-L163</f>
        <v>7579000000</v>
      </c>
      <c r="N163" s="2">
        <v>16681000000</v>
      </c>
      <c r="O163" s="2">
        <v>1724000000</v>
      </c>
      <c r="P163" t="s">
        <v>536</v>
      </c>
      <c r="Q163">
        <f t="shared" si="6"/>
        <v>1</v>
      </c>
      <c r="R163" s="5">
        <f t="shared" si="5"/>
        <v>1</v>
      </c>
    </row>
    <row r="164" spans="1:18" x14ac:dyDescent="0.3">
      <c r="A164" t="s">
        <v>341</v>
      </c>
      <c r="B164" t="s">
        <v>342</v>
      </c>
      <c r="C164" s="2">
        <v>17677000000</v>
      </c>
      <c r="D164" s="2">
        <v>11929000000</v>
      </c>
      <c r="E164" s="2">
        <v>4072000000</v>
      </c>
      <c r="F164" s="2">
        <v>866000000</v>
      </c>
      <c r="G164" s="2">
        <v>202000000</v>
      </c>
      <c r="H164" s="2">
        <v>3108000000</v>
      </c>
      <c r="I164" s="2">
        <v>32697000000</v>
      </c>
      <c r="J164" s="2">
        <v>44266000000</v>
      </c>
      <c r="K164" s="2">
        <v>3452000000</v>
      </c>
      <c r="L164" s="2">
        <v>16484000000</v>
      </c>
      <c r="M164" s="2">
        <f>N164-L164</f>
        <v>27782000000</v>
      </c>
      <c r="N164" s="2">
        <v>44266000000</v>
      </c>
      <c r="O164" s="2">
        <v>338000000</v>
      </c>
      <c r="P164" t="s">
        <v>534</v>
      </c>
      <c r="Q164">
        <f t="shared" si="6"/>
        <v>1</v>
      </c>
      <c r="R164" s="5">
        <f t="shared" si="5"/>
        <v>1</v>
      </c>
    </row>
    <row r="165" spans="1:18" x14ac:dyDescent="0.3">
      <c r="A165" t="s">
        <v>343</v>
      </c>
      <c r="B165" t="s">
        <v>344</v>
      </c>
      <c r="C165" s="2">
        <v>14692200000</v>
      </c>
      <c r="D165" s="2">
        <v>11982700000</v>
      </c>
      <c r="E165" s="2">
        <v>2104700000</v>
      </c>
      <c r="F165" s="2">
        <v>218500000</v>
      </c>
      <c r="G165" s="2">
        <v>1473200000</v>
      </c>
      <c r="H165" s="2">
        <v>15384200000</v>
      </c>
      <c r="I165" s="2">
        <v>874900000</v>
      </c>
      <c r="J165" s="2">
        <v>28044600000</v>
      </c>
      <c r="K165" s="2">
        <v>16246000000</v>
      </c>
      <c r="L165" s="2">
        <v>4225100000</v>
      </c>
      <c r="M165" s="2">
        <f>N165-L165</f>
        <v>23819500000</v>
      </c>
      <c r="N165" s="2">
        <v>28044600000</v>
      </c>
      <c r="O165" s="2">
        <v>4432000000</v>
      </c>
      <c r="P165" t="s">
        <v>526</v>
      </c>
      <c r="Q165">
        <f t="shared" si="6"/>
        <v>1</v>
      </c>
      <c r="R165" s="5">
        <f t="shared" si="5"/>
        <v>1</v>
      </c>
    </row>
    <row r="166" spans="1:18" x14ac:dyDescent="0.3">
      <c r="A166" t="s">
        <v>345</v>
      </c>
      <c r="B166" t="s">
        <v>346</v>
      </c>
      <c r="C166" s="2">
        <v>12941000000</v>
      </c>
      <c r="D166" s="2">
        <v>3740000000</v>
      </c>
      <c r="E166" s="2">
        <v>3622000000</v>
      </c>
      <c r="F166" s="2">
        <v>888000000</v>
      </c>
      <c r="G166" s="2">
        <v>2503000000</v>
      </c>
      <c r="H166" s="2">
        <v>19289000000</v>
      </c>
      <c r="I166" s="2">
        <v>18009000000</v>
      </c>
      <c r="J166" s="2">
        <v>134324000000</v>
      </c>
      <c r="K166" s="2">
        <v>24407000000</v>
      </c>
      <c r="L166" s="2">
        <v>4378000000</v>
      </c>
      <c r="M166" s="2">
        <f>N166-L166</f>
        <v>129946000000</v>
      </c>
      <c r="N166" s="2">
        <f>J166</f>
        <v>134324000000</v>
      </c>
      <c r="O166" s="2">
        <v>8244000000</v>
      </c>
      <c r="P166" t="s">
        <v>534</v>
      </c>
      <c r="Q166">
        <f t="shared" si="6"/>
        <v>1</v>
      </c>
      <c r="R166" s="5">
        <f t="shared" si="5"/>
        <v>1</v>
      </c>
    </row>
    <row r="167" spans="1:18" x14ac:dyDescent="0.3">
      <c r="A167" t="s">
        <v>347</v>
      </c>
      <c r="B167" t="s">
        <v>348</v>
      </c>
      <c r="C167" s="2">
        <v>15812250000</v>
      </c>
      <c r="D167" s="2">
        <v>7707447000</v>
      </c>
      <c r="E167" s="2">
        <v>3186376000</v>
      </c>
      <c r="F167" s="2">
        <v>201668000</v>
      </c>
      <c r="G167" s="2">
        <v>8104803000</v>
      </c>
      <c r="H167" s="2">
        <v>5558302000</v>
      </c>
      <c r="I167" s="2">
        <v>5036980000</v>
      </c>
      <c r="J167" s="2">
        <v>13872995000</v>
      </c>
      <c r="K167" s="2">
        <v>7661353000</v>
      </c>
      <c r="L167" s="2">
        <v>-1739278000</v>
      </c>
      <c r="M167" s="2">
        <f>N167-L167</f>
        <v>15612273000</v>
      </c>
      <c r="N167" s="2">
        <f>J167</f>
        <v>13872995000</v>
      </c>
      <c r="O167" s="2">
        <v>279132000</v>
      </c>
      <c r="P167" t="s">
        <v>534</v>
      </c>
      <c r="Q167">
        <f t="shared" si="6"/>
        <v>1</v>
      </c>
      <c r="R167" s="5">
        <f>IF(N167=M167+L167,1,0)</f>
        <v>1</v>
      </c>
    </row>
    <row r="168" spans="1:18" x14ac:dyDescent="0.3">
      <c r="A168" t="s">
        <v>349</v>
      </c>
      <c r="B168" t="s">
        <v>350</v>
      </c>
      <c r="C168" s="2">
        <v>14209000000</v>
      </c>
      <c r="D168" s="2">
        <v>12044000000</v>
      </c>
      <c r="E168" s="2">
        <v>2186000000</v>
      </c>
      <c r="F168" s="2">
        <v>150000000</v>
      </c>
      <c r="G168" s="2">
        <v>2186000000</v>
      </c>
      <c r="H168" s="2">
        <v>6400000000</v>
      </c>
      <c r="I168" s="2">
        <v>727000000</v>
      </c>
      <c r="J168" s="2">
        <v>10117000000</v>
      </c>
      <c r="K168" s="2">
        <v>6479000000</v>
      </c>
      <c r="L168" s="2">
        <f>N168-M168</f>
        <v>-4720000000</v>
      </c>
      <c r="M168" s="2">
        <v>14837000000</v>
      </c>
      <c r="N168" s="2">
        <v>10117000000</v>
      </c>
      <c r="O168" s="2">
        <v>1274000000</v>
      </c>
      <c r="P168" t="s">
        <v>534</v>
      </c>
      <c r="Q168">
        <f t="shared" si="6"/>
        <v>1</v>
      </c>
      <c r="R168" s="5">
        <f t="shared" si="5"/>
        <v>1</v>
      </c>
    </row>
    <row r="169" spans="1:18" x14ac:dyDescent="0.3">
      <c r="A169" t="s">
        <v>351</v>
      </c>
      <c r="B169" t="s">
        <v>352</v>
      </c>
      <c r="C169" s="2">
        <v>28257000000</v>
      </c>
      <c r="D169" s="2">
        <v>3116000000</v>
      </c>
      <c r="E169" s="2">
        <v>6840000000</v>
      </c>
      <c r="F169" s="2">
        <v>945000000</v>
      </c>
      <c r="G169" s="2">
        <v>4696000000</v>
      </c>
      <c r="H169" s="2">
        <v>8375000000</v>
      </c>
      <c r="I169" s="2">
        <v>58529000000</v>
      </c>
      <c r="J169" s="2">
        <v>74008000000</v>
      </c>
      <c r="K169" s="2">
        <v>9148000000</v>
      </c>
      <c r="L169" s="2">
        <v>30250000000</v>
      </c>
      <c r="M169" s="2">
        <f>N169-L169</f>
        <v>43758000000</v>
      </c>
      <c r="N169" s="2">
        <v>74008000000</v>
      </c>
      <c r="O169" s="2">
        <v>1426000000</v>
      </c>
      <c r="P169" t="s">
        <v>536</v>
      </c>
      <c r="Q169">
        <f t="shared" si="6"/>
        <v>1</v>
      </c>
      <c r="R169" s="5">
        <f t="shared" si="5"/>
        <v>1</v>
      </c>
    </row>
    <row r="170" spans="1:18" x14ac:dyDescent="0.3">
      <c r="A170" t="s">
        <v>353</v>
      </c>
      <c r="B170" t="s">
        <v>354</v>
      </c>
      <c r="C170" s="2">
        <v>35127400000</v>
      </c>
      <c r="D170" s="2">
        <v>26894200000</v>
      </c>
      <c r="E170" s="2">
        <v>5718200000</v>
      </c>
      <c r="F170" s="2">
        <v>520400000</v>
      </c>
      <c r="G170" s="2">
        <v>4600800000</v>
      </c>
      <c r="H170" s="2">
        <v>1500000000</v>
      </c>
      <c r="I170" s="2">
        <v>3780100000</v>
      </c>
      <c r="J170" s="2">
        <v>40823400000</v>
      </c>
      <c r="K170" s="2">
        <f>M170*0.15</f>
        <v>2389320000</v>
      </c>
      <c r="L170" s="2">
        <f>N170-M170</f>
        <v>24894600000</v>
      </c>
      <c r="M170" s="2">
        <f>15928800000</f>
        <v>15928800000</v>
      </c>
      <c r="N170" s="2">
        <f>J170</f>
        <v>40823400000</v>
      </c>
      <c r="O170" s="2">
        <v>6836700000</v>
      </c>
      <c r="P170" t="s">
        <v>532</v>
      </c>
      <c r="Q170">
        <f t="shared" si="6"/>
        <v>1</v>
      </c>
      <c r="R170" s="5">
        <f t="shared" si="5"/>
        <v>1</v>
      </c>
    </row>
    <row r="171" spans="1:18" x14ac:dyDescent="0.3">
      <c r="A171" t="s">
        <v>355</v>
      </c>
      <c r="B171" t="s">
        <v>356</v>
      </c>
      <c r="C171" s="2">
        <v>11237000000</v>
      </c>
      <c r="D171" s="2">
        <v>3260000000</v>
      </c>
      <c r="E171" s="2">
        <v>3685000000</v>
      </c>
      <c r="F171" s="2">
        <v>748000000</v>
      </c>
      <c r="G171" s="2">
        <v>2563000000</v>
      </c>
      <c r="H171" s="2">
        <v>3373000000</v>
      </c>
      <c r="I171" s="2">
        <v>38031000000</v>
      </c>
      <c r="J171" s="2">
        <v>50741000000</v>
      </c>
      <c r="K171" s="2">
        <v>5057000000</v>
      </c>
      <c r="L171" s="2">
        <v>15477000000</v>
      </c>
      <c r="M171" s="2">
        <f>N171-L171</f>
        <v>35264000000</v>
      </c>
      <c r="N171" s="2">
        <v>50741000000</v>
      </c>
      <c r="O171" s="2">
        <v>54000000</v>
      </c>
      <c r="P171" t="s">
        <v>526</v>
      </c>
      <c r="Q171">
        <f t="shared" si="6"/>
        <v>1</v>
      </c>
      <c r="R171" s="5">
        <f t="shared" si="5"/>
        <v>1</v>
      </c>
    </row>
    <row r="172" spans="1:18" x14ac:dyDescent="0.3">
      <c r="A172" t="s">
        <v>357</v>
      </c>
      <c r="B172" t="s">
        <v>358</v>
      </c>
      <c r="C172" s="2">
        <v>9.1471E+16</v>
      </c>
      <c r="D172" s="2">
        <v>4.1881E+16</v>
      </c>
      <c r="E172" s="2">
        <v>1.1986E+16</v>
      </c>
      <c r="F172" s="2">
        <v>819000000</v>
      </c>
      <c r="G172" s="2">
        <v>9155000000</v>
      </c>
      <c r="H172" s="2">
        <v>26950000000</v>
      </c>
      <c r="I172" s="2">
        <v>27039000000</v>
      </c>
      <c r="J172" s="2">
        <v>100495000000</v>
      </c>
      <c r="K172" s="2">
        <v>31647000000</v>
      </c>
      <c r="L172" s="2">
        <v>18637000000</v>
      </c>
      <c r="M172" s="2">
        <f>N172-L172</f>
        <v>81858000000</v>
      </c>
      <c r="N172" s="2">
        <f>J172</f>
        <v>100495000000</v>
      </c>
      <c r="O172" s="2">
        <v>9711000000</v>
      </c>
      <c r="P172" t="s">
        <v>532</v>
      </c>
      <c r="Q172">
        <f t="shared" si="6"/>
        <v>1</v>
      </c>
      <c r="R172" s="5">
        <f t="shared" si="5"/>
        <v>1</v>
      </c>
    </row>
    <row r="173" spans="1:18" x14ac:dyDescent="0.3">
      <c r="A173" t="s">
        <v>359</v>
      </c>
      <c r="B173" t="s">
        <v>360</v>
      </c>
      <c r="C173" s="2">
        <v>58496000000</v>
      </c>
      <c r="D173" s="2">
        <v>24954000000</v>
      </c>
      <c r="E173" s="2">
        <v>4836000000</v>
      </c>
      <c r="F173" s="2">
        <v>2943000000</v>
      </c>
      <c r="G173" s="2">
        <v>2158000000</v>
      </c>
      <c r="H173" s="2">
        <v>43333000000</v>
      </c>
      <c r="I173" s="2">
        <v>18940000000</v>
      </c>
      <c r="J173" s="2">
        <v>226501000000</v>
      </c>
      <c r="K173" s="2">
        <v>47794000000</v>
      </c>
      <c r="L173" s="2">
        <f>N173-M173</f>
        <v>89288000000</v>
      </c>
      <c r="M173" s="2">
        <v>137213000000</v>
      </c>
      <c r="N173" s="2">
        <v>226501000000</v>
      </c>
      <c r="O173" s="2">
        <v>2853000000</v>
      </c>
      <c r="P173" t="s">
        <v>533</v>
      </c>
      <c r="Q173">
        <f t="shared" si="6"/>
        <v>1</v>
      </c>
      <c r="R173" s="5">
        <f t="shared" si="5"/>
        <v>1</v>
      </c>
    </row>
    <row r="174" spans="1:18" x14ac:dyDescent="0.3">
      <c r="A174" t="s">
        <v>361</v>
      </c>
      <c r="B174" t="s">
        <v>362</v>
      </c>
      <c r="C174" s="2">
        <v>4820947000</v>
      </c>
      <c r="D174" s="2">
        <v>3101962000</v>
      </c>
      <c r="E174" s="2">
        <v>868165000</v>
      </c>
      <c r="F174" s="2">
        <v>129029000</v>
      </c>
      <c r="G174" s="2">
        <v>682057000</v>
      </c>
      <c r="H174" s="2">
        <v>6729860000</v>
      </c>
      <c r="I174" s="2">
        <v>2905744000</v>
      </c>
      <c r="J174" s="2">
        <v>29694935000</v>
      </c>
      <c r="K174" s="2">
        <v>7497073000</v>
      </c>
      <c r="L174" s="2">
        <f>N174-M174</f>
        <v>11312379000</v>
      </c>
      <c r="M174" s="2">
        <v>18382556000</v>
      </c>
      <c r="N174" s="2">
        <v>29694935000</v>
      </c>
      <c r="O174" s="2">
        <v>382815000</v>
      </c>
      <c r="P174" t="s">
        <v>526</v>
      </c>
      <c r="Q174">
        <f t="shared" si="6"/>
        <v>1</v>
      </c>
      <c r="R174" s="5">
        <f t="shared" si="5"/>
        <v>1</v>
      </c>
    </row>
    <row r="175" spans="1:18" x14ac:dyDescent="0.3">
      <c r="A175" t="s">
        <v>363</v>
      </c>
      <c r="B175" t="s">
        <v>364</v>
      </c>
      <c r="C175" s="2">
        <v>16061578000</v>
      </c>
      <c r="D175" s="2">
        <v>11154813000</v>
      </c>
      <c r="E175" s="2">
        <v>3449267000</v>
      </c>
      <c r="F175" s="2">
        <v>187280000</v>
      </c>
      <c r="G175" s="2">
        <v>2602372000</v>
      </c>
      <c r="H175" s="2">
        <v>1873008000</v>
      </c>
      <c r="I175" s="2">
        <v>11795370000</v>
      </c>
      <c r="J175" s="2">
        <v>16087050000</v>
      </c>
      <c r="K175" s="2">
        <v>1596258</v>
      </c>
      <c r="L175" s="2">
        <f>N175-M175</f>
        <v>10383257000</v>
      </c>
      <c r="M175" s="2">
        <v>5703793000</v>
      </c>
      <c r="N175" s="2">
        <v>16087050000</v>
      </c>
      <c r="O175" s="2">
        <v>680</v>
      </c>
      <c r="P175" t="s">
        <v>534</v>
      </c>
      <c r="Q175">
        <f t="shared" si="6"/>
        <v>1</v>
      </c>
      <c r="R175" s="5">
        <f t="shared" si="5"/>
        <v>1</v>
      </c>
    </row>
    <row r="176" spans="1:18" x14ac:dyDescent="0.3">
      <c r="A176" t="s">
        <v>365</v>
      </c>
      <c r="B176" t="s">
        <v>366</v>
      </c>
      <c r="C176" s="2">
        <v>7802400000</v>
      </c>
      <c r="D176" s="2">
        <v>6103500000</v>
      </c>
      <c r="E176" s="2">
        <v>1075100000</v>
      </c>
      <c r="F176" s="2">
        <v>53300000</v>
      </c>
      <c r="G176" s="2">
        <v>1698900000</v>
      </c>
      <c r="H176" s="2">
        <v>3254400000</v>
      </c>
      <c r="I176" s="2">
        <v>3863800000</v>
      </c>
      <c r="J176" s="2">
        <v>8681100000</v>
      </c>
      <c r="K176" s="2">
        <v>1265700000</v>
      </c>
      <c r="L176" s="2">
        <v>3997300000</v>
      </c>
      <c r="M176" s="2">
        <f>N176-L176</f>
        <v>4683800000</v>
      </c>
      <c r="N176" s="2">
        <v>8681100000</v>
      </c>
      <c r="O176" s="2">
        <v>648000000</v>
      </c>
      <c r="P176" t="s">
        <v>534</v>
      </c>
      <c r="Q176">
        <f t="shared" si="6"/>
        <v>1</v>
      </c>
      <c r="R176" s="5">
        <f t="shared" si="5"/>
        <v>1</v>
      </c>
    </row>
    <row r="177" spans="1:18" x14ac:dyDescent="0.3">
      <c r="A177" t="s">
        <v>367</v>
      </c>
      <c r="B177" t="s">
        <v>368</v>
      </c>
      <c r="C177" s="2">
        <v>8023469000</v>
      </c>
      <c r="D177" s="2">
        <v>2010335000</v>
      </c>
      <c r="E177" s="2">
        <v>3084483000</v>
      </c>
      <c r="F177" s="2">
        <v>641332000</v>
      </c>
      <c r="G177" s="2">
        <v>3253145000</v>
      </c>
      <c r="H177" s="2">
        <v>530388000</v>
      </c>
      <c r="I177" s="2">
        <v>87740717000</v>
      </c>
      <c r="J177" s="2">
        <v>93020840000</v>
      </c>
      <c r="K177" s="2">
        <f>M177*0.1</f>
        <v>3519712000</v>
      </c>
      <c r="L177" s="2">
        <f>N177-M177</f>
        <v>57823720000</v>
      </c>
      <c r="M177" s="2">
        <v>35197120000</v>
      </c>
      <c r="N177" s="2">
        <v>93020840000</v>
      </c>
      <c r="O177" s="2">
        <v>530388000</v>
      </c>
      <c r="P177" t="s">
        <v>533</v>
      </c>
      <c r="Q177">
        <f t="shared" si="6"/>
        <v>1</v>
      </c>
      <c r="R177" s="5">
        <f t="shared" si="5"/>
        <v>1</v>
      </c>
    </row>
    <row r="178" spans="1:18" x14ac:dyDescent="0.3">
      <c r="A178" t="s">
        <v>369</v>
      </c>
      <c r="B178" t="s">
        <v>370</v>
      </c>
      <c r="C178" s="2">
        <v>9047000000</v>
      </c>
      <c r="D178" s="2">
        <v>3462000000</v>
      </c>
      <c r="E178" s="2">
        <v>2889000000</v>
      </c>
      <c r="F178" s="2">
        <v>273000000</v>
      </c>
      <c r="G178" s="2">
        <v>5585000000</v>
      </c>
      <c r="H178" s="2">
        <v>19755000000</v>
      </c>
      <c r="I178" s="2">
        <v>7516000000</v>
      </c>
      <c r="J178" s="2">
        <v>65304000000</v>
      </c>
      <c r="K178" s="2">
        <v>26383000000</v>
      </c>
      <c r="L178" s="2">
        <f>N178-M178</f>
        <v>-9446000000</v>
      </c>
      <c r="M178" s="2">
        <v>74750000000</v>
      </c>
      <c r="N178" s="2">
        <v>65304000000</v>
      </c>
      <c r="O178" s="2">
        <v>3060000000</v>
      </c>
      <c r="P178" t="s">
        <v>528</v>
      </c>
      <c r="Q178">
        <f t="shared" si="6"/>
        <v>1</v>
      </c>
      <c r="R178" s="5">
        <f t="shared" si="5"/>
        <v>1</v>
      </c>
    </row>
    <row r="179" spans="1:18" x14ac:dyDescent="0.3">
      <c r="A179" s="6" t="s">
        <v>371</v>
      </c>
      <c r="B179" s="6" t="s">
        <v>372</v>
      </c>
      <c r="C179" s="7">
        <v>21490000000</v>
      </c>
      <c r="D179" s="7">
        <v>11803000000</v>
      </c>
      <c r="E179" s="7">
        <v>6736000000</v>
      </c>
      <c r="F179" s="7">
        <v>10392000000</v>
      </c>
      <c r="G179" s="7">
        <v>5647000000</v>
      </c>
      <c r="H179" s="7">
        <v>51459000000</v>
      </c>
      <c r="I179" s="7">
        <f>0.02*J179</f>
        <v>11231600000</v>
      </c>
      <c r="J179" s="7">
        <v>561580000000</v>
      </c>
      <c r="K179" s="7">
        <f>0.1*M179</f>
        <v>51043900000</v>
      </c>
      <c r="L179" s="7">
        <f>N179-M179</f>
        <v>51141000000</v>
      </c>
      <c r="M179" s="7">
        <v>510439000000</v>
      </c>
      <c r="N179" s="7">
        <v>561580000000</v>
      </c>
      <c r="O179" s="7">
        <v>6921000000</v>
      </c>
      <c r="P179" s="6" t="s">
        <v>528</v>
      </c>
      <c r="Q179" s="6">
        <f t="shared" si="6"/>
        <v>1</v>
      </c>
      <c r="R179" s="8">
        <f t="shared" si="5"/>
        <v>1</v>
      </c>
    </row>
    <row r="180" spans="1:18" x14ac:dyDescent="0.3">
      <c r="A180" t="s">
        <v>373</v>
      </c>
      <c r="B180" t="s">
        <v>374</v>
      </c>
      <c r="C180" s="2">
        <v>18246000000</v>
      </c>
      <c r="D180" s="2">
        <v>10745000000</v>
      </c>
      <c r="E180" s="2">
        <v>1748000000</v>
      </c>
      <c r="F180" s="2">
        <v>247000000</v>
      </c>
      <c r="G180" s="2">
        <v>1309000000</v>
      </c>
      <c r="H180" s="2">
        <v>7431000000</v>
      </c>
      <c r="I180" s="2">
        <v>3644000000</v>
      </c>
      <c r="J180" s="2">
        <v>21647000000</v>
      </c>
      <c r="K180" s="2">
        <v>5054000000</v>
      </c>
      <c r="L180" s="2">
        <f>N180-M180</f>
        <v>8023000000</v>
      </c>
      <c r="M180" s="2">
        <v>13624000000</v>
      </c>
      <c r="N180" s="2">
        <f>J180</f>
        <v>21647000000</v>
      </c>
      <c r="O180" s="2">
        <v>1514000000</v>
      </c>
      <c r="P180" t="s">
        <v>526</v>
      </c>
      <c r="Q180">
        <f t="shared" si="6"/>
        <v>1</v>
      </c>
      <c r="R180" s="5">
        <f t="shared" si="5"/>
        <v>1</v>
      </c>
    </row>
    <row r="181" spans="1:18" x14ac:dyDescent="0.3">
      <c r="A181" t="s">
        <v>375</v>
      </c>
      <c r="B181" t="s">
        <v>376</v>
      </c>
      <c r="C181" s="2">
        <v>8312000000</v>
      </c>
      <c r="D181" s="2">
        <v>2574000000</v>
      </c>
      <c r="E181" s="2">
        <v>1630000000</v>
      </c>
      <c r="F181" s="2">
        <v>666000000</v>
      </c>
      <c r="G181" s="2">
        <v>740000000</v>
      </c>
      <c r="H181" s="2">
        <v>2932000000</v>
      </c>
      <c r="I181" s="2">
        <v>31418000000</v>
      </c>
      <c r="J181" s="2">
        <v>39236000000</v>
      </c>
      <c r="K181" s="2">
        <v>3340000000</v>
      </c>
      <c r="L181" s="2">
        <v>13933000000</v>
      </c>
      <c r="M181" s="2">
        <f>N181-L181</f>
        <v>25303000000</v>
      </c>
      <c r="N181" s="2">
        <v>39236000000</v>
      </c>
      <c r="O181" s="2">
        <v>331000000</v>
      </c>
      <c r="P181" t="s">
        <v>534</v>
      </c>
      <c r="Q181">
        <f t="shared" si="6"/>
        <v>1</v>
      </c>
      <c r="R181" s="5">
        <f t="shared" si="5"/>
        <v>1</v>
      </c>
    </row>
    <row r="182" spans="1:18" x14ac:dyDescent="0.3">
      <c r="A182" t="s">
        <v>377</v>
      </c>
      <c r="B182" t="s">
        <v>378</v>
      </c>
      <c r="C182" s="2">
        <v>53979000000</v>
      </c>
      <c r="D182" s="2">
        <v>30931000000</v>
      </c>
      <c r="E182" s="2">
        <v>3072000000</v>
      </c>
      <c r="F182" s="2">
        <v>3983000000</v>
      </c>
      <c r="G182" s="2">
        <v>2508000000</v>
      </c>
      <c r="H182" s="2">
        <v>43562000000</v>
      </c>
      <c r="I182" s="2">
        <f>0.02*J182</f>
        <v>14422460000</v>
      </c>
      <c r="J182" s="2">
        <v>721123000000</v>
      </c>
      <c r="K182" s="2">
        <f>0.05*M182</f>
        <v>34566800000</v>
      </c>
      <c r="L182" s="2">
        <f>N182-M182</f>
        <v>29787000000</v>
      </c>
      <c r="M182" s="2">
        <v>691336000000</v>
      </c>
      <c r="N182" s="2">
        <f>J182</f>
        <v>721123000000</v>
      </c>
      <c r="O182" s="2">
        <v>19419000000</v>
      </c>
      <c r="P182" t="s">
        <v>533</v>
      </c>
      <c r="Q182">
        <f t="shared" si="6"/>
        <v>1</v>
      </c>
      <c r="R182" s="5">
        <f t="shared" si="5"/>
        <v>1</v>
      </c>
    </row>
    <row r="183" spans="1:18" x14ac:dyDescent="0.3">
      <c r="A183" t="s">
        <v>379</v>
      </c>
      <c r="B183" t="s">
        <v>380</v>
      </c>
      <c r="C183" s="2">
        <v>4517690000</v>
      </c>
      <c r="D183" s="2">
        <v>2426217000</v>
      </c>
      <c r="E183" s="2">
        <v>1969809000</v>
      </c>
      <c r="F183" s="2">
        <v>201132000</v>
      </c>
      <c r="G183" s="2">
        <v>2160120000</v>
      </c>
      <c r="H183" s="2">
        <f>O183</f>
        <v>370002000</v>
      </c>
      <c r="I183" s="2">
        <v>18386717000</v>
      </c>
      <c r="J183" s="2">
        <v>19809216000</v>
      </c>
      <c r="K183" s="2">
        <f>0.1*M183</f>
        <v>970227000</v>
      </c>
      <c r="L183" s="2">
        <f>N183-M183</f>
        <v>10106946000</v>
      </c>
      <c r="M183" s="2">
        <v>9702270000</v>
      </c>
      <c r="N183" s="2">
        <v>19809216000</v>
      </c>
      <c r="O183" s="2">
        <v>370002000</v>
      </c>
      <c r="P183" t="s">
        <v>533</v>
      </c>
      <c r="Q183">
        <f t="shared" si="6"/>
        <v>1</v>
      </c>
      <c r="R183" s="5">
        <f t="shared" si="5"/>
        <v>1</v>
      </c>
    </row>
    <row r="184" spans="1:18" x14ac:dyDescent="0.3">
      <c r="A184" t="s">
        <v>381</v>
      </c>
      <c r="B184" t="s">
        <v>382</v>
      </c>
      <c r="C184" s="2">
        <v>149890000000</v>
      </c>
      <c r="D184" s="2">
        <v>134240000000</v>
      </c>
      <c r="E184" s="2">
        <v>9469000000</v>
      </c>
      <c r="F184" s="2">
        <v>897000000</v>
      </c>
      <c r="G184" s="2">
        <v>7239000000</v>
      </c>
      <c r="H184" s="2">
        <v>19941000000</v>
      </c>
      <c r="I184" s="2">
        <v>35712000000</v>
      </c>
      <c r="J184" s="2">
        <v>75501000000</v>
      </c>
      <c r="K184" s="2">
        <v>15856000000</v>
      </c>
      <c r="L184" s="2">
        <f>N184-M184</f>
        <v>31650000000</v>
      </c>
      <c r="M184" s="2">
        <v>43851000000</v>
      </c>
      <c r="N184" s="2">
        <v>75501000000</v>
      </c>
      <c r="O184" s="2">
        <v>3323000000</v>
      </c>
      <c r="P184" t="s">
        <v>526</v>
      </c>
      <c r="Q184">
        <f t="shared" si="6"/>
        <v>1</v>
      </c>
      <c r="R184" s="5">
        <f t="shared" si="5"/>
        <v>1</v>
      </c>
    </row>
    <row r="185" spans="1:18" x14ac:dyDescent="0.3">
      <c r="A185" t="s">
        <v>383</v>
      </c>
      <c r="B185" t="s">
        <v>384</v>
      </c>
      <c r="C185" s="2">
        <v>2362900000</v>
      </c>
      <c r="D185" s="2">
        <v>1023500000</v>
      </c>
      <c r="E185" s="2">
        <v>229800000</v>
      </c>
      <c r="F185" s="2">
        <v>24300000</v>
      </c>
      <c r="G185" s="2">
        <v>1339400000</v>
      </c>
      <c r="H185" s="2">
        <v>3347100000</v>
      </c>
      <c r="I185" s="2">
        <v>848000000</v>
      </c>
      <c r="J185" s="2">
        <v>11167100000</v>
      </c>
      <c r="K185" s="2">
        <v>2845500000</v>
      </c>
      <c r="L185" s="2">
        <f>5054300000</f>
        <v>5054300000</v>
      </c>
      <c r="M185" s="2">
        <f>N185-L185</f>
        <v>6112800000</v>
      </c>
      <c r="N185" s="2">
        <v>11167100000</v>
      </c>
      <c r="O185" s="2">
        <v>357600000</v>
      </c>
      <c r="P185" t="s">
        <v>535</v>
      </c>
      <c r="Q185">
        <f t="shared" si="6"/>
        <v>1</v>
      </c>
      <c r="R185" s="5">
        <f t="shared" si="5"/>
        <v>1</v>
      </c>
    </row>
    <row r="186" spans="1:18" x14ac:dyDescent="0.3">
      <c r="A186" t="s">
        <v>385</v>
      </c>
      <c r="B186" t="s">
        <v>386</v>
      </c>
      <c r="C186" s="2">
        <v>20882206000</v>
      </c>
      <c r="D186" s="2">
        <v>17945120000</v>
      </c>
      <c r="E186" s="2">
        <v>1127976000</v>
      </c>
      <c r="F186" s="2">
        <v>186913000</v>
      </c>
      <c r="G186" s="2">
        <v>2937086000</v>
      </c>
      <c r="H186" s="2">
        <v>7676897000</v>
      </c>
      <c r="I186" s="2">
        <v>2336943000</v>
      </c>
      <c r="J186" s="2">
        <v>16237225000</v>
      </c>
      <c r="K186" s="2">
        <v>5213116000</v>
      </c>
      <c r="L186" s="2">
        <f>N186-M186</f>
        <v>6283355000</v>
      </c>
      <c r="M186" s="2">
        <v>9953870000</v>
      </c>
      <c r="N186" s="2">
        <v>16237225000</v>
      </c>
      <c r="O186" s="2">
        <v>1290248000</v>
      </c>
      <c r="P186" t="s">
        <v>535</v>
      </c>
      <c r="Q186">
        <f t="shared" si="6"/>
        <v>1</v>
      </c>
      <c r="R186" s="5">
        <f t="shared" si="5"/>
        <v>1</v>
      </c>
    </row>
    <row r="187" spans="1:18" x14ac:dyDescent="0.3">
      <c r="A187" t="s">
        <v>387</v>
      </c>
      <c r="B187" t="s">
        <v>388</v>
      </c>
      <c r="C187" s="2">
        <v>19374000000</v>
      </c>
      <c r="D187" s="2">
        <v>8707000000</v>
      </c>
      <c r="E187" s="2">
        <v>6247000000</v>
      </c>
      <c r="F187" s="2">
        <v>153000000</v>
      </c>
      <c r="G187" s="2">
        <v>4894000000</v>
      </c>
      <c r="H187" s="2">
        <v>2605000000</v>
      </c>
      <c r="I187" s="2">
        <v>33189000000</v>
      </c>
      <c r="J187" s="2">
        <v>36613000000</v>
      </c>
      <c r="K187" s="2">
        <v>2974000000</v>
      </c>
      <c r="L187" s="2">
        <v>23171000000</v>
      </c>
      <c r="M187" s="2">
        <f>N187-L187</f>
        <v>13442000000</v>
      </c>
      <c r="N187" s="2">
        <v>36613000000</v>
      </c>
      <c r="O187" s="2">
        <v>240000000</v>
      </c>
      <c r="P187" t="s">
        <v>534</v>
      </c>
      <c r="Q187">
        <f t="shared" si="6"/>
        <v>1</v>
      </c>
      <c r="R187" s="5">
        <f t="shared" si="5"/>
        <v>1</v>
      </c>
    </row>
    <row r="188" spans="1:18" x14ac:dyDescent="0.3">
      <c r="A188" t="s">
        <v>389</v>
      </c>
      <c r="B188" t="s">
        <v>390</v>
      </c>
      <c r="C188" s="2">
        <v>1073861000</v>
      </c>
      <c r="D188" s="2">
        <v>685983000</v>
      </c>
      <c r="E188" s="2">
        <v>41569000</v>
      </c>
      <c r="F188" s="2">
        <v>17581000</v>
      </c>
      <c r="G188" s="2">
        <v>-126938000</v>
      </c>
      <c r="H188" s="2">
        <v>2428368000</v>
      </c>
      <c r="I188" s="2">
        <v>1039439000</v>
      </c>
      <c r="J188" s="2">
        <v>6699388000</v>
      </c>
      <c r="K188" s="2">
        <v>1280333000</v>
      </c>
      <c r="L188" s="2">
        <v>3638347000</v>
      </c>
      <c r="M188" s="2">
        <v>3061041000</v>
      </c>
      <c r="N188" s="2">
        <v>6699388000</v>
      </c>
      <c r="O188" s="2">
        <v>1071987000</v>
      </c>
      <c r="P188" t="s">
        <v>535</v>
      </c>
      <c r="Q188">
        <f t="shared" si="6"/>
        <v>1</v>
      </c>
      <c r="R188" s="5">
        <f t="shared" si="5"/>
        <v>1</v>
      </c>
    </row>
    <row r="189" spans="1:18" x14ac:dyDescent="0.3">
      <c r="A189" t="s">
        <v>391</v>
      </c>
      <c r="B189" t="s">
        <v>392</v>
      </c>
      <c r="C189" s="2">
        <v>13900000000</v>
      </c>
      <c r="D189" s="2">
        <v>7775000000</v>
      </c>
      <c r="E189" s="2">
        <v>2878000000</v>
      </c>
      <c r="F189" s="2">
        <v>1402000000</v>
      </c>
      <c r="G189" s="2">
        <v>1704000000</v>
      </c>
      <c r="H189" s="2">
        <v>1792000000</v>
      </c>
      <c r="I189" s="2">
        <v>30114000000</v>
      </c>
      <c r="J189" s="2">
        <v>35131000000</v>
      </c>
      <c r="K189" s="2">
        <v>9401000000</v>
      </c>
      <c r="L189" s="2">
        <f>N189-M189</f>
        <v>4899000000</v>
      </c>
      <c r="M189" s="2">
        <v>30232000000</v>
      </c>
      <c r="N189" s="2">
        <v>35131000000</v>
      </c>
      <c r="O189" s="2">
        <v>497000000</v>
      </c>
      <c r="P189" t="s">
        <v>536</v>
      </c>
      <c r="Q189">
        <f t="shared" si="6"/>
        <v>1</v>
      </c>
      <c r="R189" s="5">
        <f t="shared" si="5"/>
        <v>1</v>
      </c>
    </row>
    <row r="190" spans="1:18" x14ac:dyDescent="0.3">
      <c r="A190" t="s">
        <v>393</v>
      </c>
      <c r="B190" t="s">
        <v>394</v>
      </c>
      <c r="C190" s="2">
        <v>9058000000</v>
      </c>
      <c r="D190" s="2">
        <v>5341000000</v>
      </c>
      <c r="E190" s="2">
        <v>1630100000</v>
      </c>
      <c r="F190" s="2">
        <v>134500000</v>
      </c>
      <c r="G190" s="2">
        <v>378700000</v>
      </c>
      <c r="H190" s="2">
        <v>3859500000</v>
      </c>
      <c r="I190" s="2">
        <v>623400000</v>
      </c>
      <c r="J190" s="2">
        <v>11149800000</v>
      </c>
      <c r="K190" s="2">
        <v>3746700000</v>
      </c>
      <c r="L190" s="2">
        <v>2914800000</v>
      </c>
      <c r="M190" s="2">
        <f>N190-L190</f>
        <v>8235000000</v>
      </c>
      <c r="N190" s="2">
        <f>J190</f>
        <v>11149800000</v>
      </c>
      <c r="O190" s="2">
        <v>460000000</v>
      </c>
      <c r="P190" t="s">
        <v>533</v>
      </c>
      <c r="Q190">
        <f t="shared" si="6"/>
        <v>1</v>
      </c>
      <c r="R190" s="5">
        <f t="shared" si="5"/>
        <v>1</v>
      </c>
    </row>
    <row r="191" spans="1:18" x14ac:dyDescent="0.3">
      <c r="A191" t="s">
        <v>395</v>
      </c>
      <c r="B191" t="s">
        <v>396</v>
      </c>
      <c r="C191" s="2">
        <v>1430900000</v>
      </c>
      <c r="D191" s="2">
        <v>428600000</v>
      </c>
      <c r="E191" s="2">
        <v>412500000</v>
      </c>
      <c r="F191" s="2">
        <v>53800000</v>
      </c>
      <c r="G191" s="2">
        <v>1002300000</v>
      </c>
      <c r="H191" s="2">
        <v>1481400000</v>
      </c>
      <c r="I191" s="2">
        <v>119600000</v>
      </c>
      <c r="J191" s="2">
        <f>N191</f>
        <v>28167500000</v>
      </c>
      <c r="K191" s="2">
        <v>2963200000</v>
      </c>
      <c r="L191" s="2">
        <f>N191-M191</f>
        <v>17444800000</v>
      </c>
      <c r="M191" s="2">
        <v>10722700000</v>
      </c>
      <c r="N191" s="2">
        <v>28167500000</v>
      </c>
      <c r="O191" s="2">
        <v>118500000</v>
      </c>
      <c r="P191" t="s">
        <v>526</v>
      </c>
      <c r="Q191">
        <f t="shared" si="6"/>
        <v>1</v>
      </c>
      <c r="R191" s="5">
        <f t="shared" si="5"/>
        <v>1</v>
      </c>
    </row>
    <row r="192" spans="1:18" x14ac:dyDescent="0.3">
      <c r="A192" t="s">
        <v>397</v>
      </c>
      <c r="B192" t="s">
        <v>398</v>
      </c>
      <c r="C192" s="2">
        <v>4565489000</v>
      </c>
      <c r="D192" s="2">
        <v>3424046000</v>
      </c>
      <c r="E192" s="2">
        <v>453680000</v>
      </c>
      <c r="F192" s="2">
        <v>2802000</v>
      </c>
      <c r="G192" s="2">
        <v>342036000</v>
      </c>
      <c r="H192" s="2">
        <v>6761189000</v>
      </c>
      <c r="I192" s="2">
        <v>3008738000</v>
      </c>
      <c r="J192" s="2">
        <v>13100095000</v>
      </c>
      <c r="K192" s="2">
        <v>3464230000</v>
      </c>
      <c r="L192" s="2">
        <v>4147000000</v>
      </c>
      <c r="M192" s="2">
        <f>N192-L192</f>
        <v>8953095000</v>
      </c>
      <c r="N192" s="2">
        <v>13100095000</v>
      </c>
      <c r="O192" s="2">
        <v>3906490000</v>
      </c>
      <c r="P192" t="s">
        <v>526</v>
      </c>
      <c r="Q192">
        <f t="shared" si="6"/>
        <v>1</v>
      </c>
      <c r="R192" s="5">
        <f t="shared" ref="R192:R254" si="7">IF(N192=M192+L192,1,0)</f>
        <v>1</v>
      </c>
    </row>
    <row r="193" spans="1:18" x14ac:dyDescent="0.3">
      <c r="A193" t="s">
        <v>399</v>
      </c>
      <c r="B193" t="s">
        <v>400</v>
      </c>
      <c r="C193" s="2">
        <v>2711584000</v>
      </c>
      <c r="D193" s="2">
        <v>612622000</v>
      </c>
      <c r="E193" s="2">
        <v>1114717000</v>
      </c>
      <c r="F193" s="2">
        <v>436241000</v>
      </c>
      <c r="G193" s="2">
        <v>501812000</v>
      </c>
      <c r="H193" s="2">
        <v>482733000</v>
      </c>
      <c r="I193" s="2">
        <v>2713727000</v>
      </c>
      <c r="J193" s="2">
        <v>10585041000</v>
      </c>
      <c r="K193" s="2">
        <v>696764000</v>
      </c>
      <c r="L193" s="2">
        <v>-5276315000</v>
      </c>
      <c r="M193" s="2">
        <f>N193-L193</f>
        <v>15861356000</v>
      </c>
      <c r="N193" s="2">
        <f>J193</f>
        <v>10585041000</v>
      </c>
      <c r="O193" s="2">
        <v>143708000</v>
      </c>
      <c r="P193" t="s">
        <v>536</v>
      </c>
      <c r="Q193">
        <f t="shared" si="6"/>
        <v>1</v>
      </c>
      <c r="R193" s="5">
        <f t="shared" si="7"/>
        <v>1</v>
      </c>
    </row>
    <row r="194" spans="1:18" x14ac:dyDescent="0.3">
      <c r="A194" t="s">
        <v>401</v>
      </c>
      <c r="B194" t="s">
        <v>402</v>
      </c>
      <c r="C194" s="2">
        <v>28091000000</v>
      </c>
      <c r="D194" s="2">
        <v>7697000000</v>
      </c>
      <c r="E194" s="2">
        <v>4761000000</v>
      </c>
      <c r="F194" s="2">
        <v>490000000</v>
      </c>
      <c r="G194" s="2">
        <v>3492000000</v>
      </c>
      <c r="H194" s="2">
        <v>17718000000</v>
      </c>
      <c r="I194" s="2">
        <v>8109000000</v>
      </c>
      <c r="J194" s="2">
        <v>47957000000</v>
      </c>
      <c r="K194" s="2">
        <v>13395000000</v>
      </c>
      <c r="L194" s="2">
        <f>N194-M194</f>
        <v>21359000000</v>
      </c>
      <c r="M194" s="2">
        <v>26598000000</v>
      </c>
      <c r="N194" s="2">
        <f>J194</f>
        <v>47957000000</v>
      </c>
      <c r="O194" s="2">
        <v>3989000000</v>
      </c>
      <c r="P194" t="s">
        <v>533</v>
      </c>
      <c r="Q194">
        <f t="shared" ref="Q194:Q256" si="8">IF(N194=J194,1,0)</f>
        <v>1</v>
      </c>
      <c r="R194" s="5">
        <f t="shared" si="7"/>
        <v>1</v>
      </c>
    </row>
    <row r="195" spans="1:18" x14ac:dyDescent="0.3">
      <c r="A195" t="s">
        <v>403</v>
      </c>
      <c r="B195" t="s">
        <v>404</v>
      </c>
      <c r="C195" s="2">
        <v>1155900000</v>
      </c>
      <c r="D195" s="2">
        <v>-595200000</v>
      </c>
      <c r="E195" s="2">
        <v>311700000</v>
      </c>
      <c r="F195" s="2">
        <v>12000000</v>
      </c>
      <c r="G195" s="2">
        <v>560700000</v>
      </c>
      <c r="H195" s="2">
        <v>3368900000</v>
      </c>
      <c r="I195" s="2">
        <v>512600000</v>
      </c>
      <c r="J195" s="2">
        <v>6972800000</v>
      </c>
      <c r="K195" s="2">
        <v>971600000</v>
      </c>
      <c r="L195" s="2">
        <v>4503500000</v>
      </c>
      <c r="M195" s="2">
        <v>2469300000</v>
      </c>
      <c r="N195" s="2">
        <v>6972800000</v>
      </c>
      <c r="O195" s="2">
        <v>757200000</v>
      </c>
      <c r="P195" t="s">
        <v>528</v>
      </c>
      <c r="Q195">
        <f t="shared" si="8"/>
        <v>1</v>
      </c>
      <c r="R195" s="5">
        <f t="shared" si="7"/>
        <v>1</v>
      </c>
    </row>
    <row r="196" spans="1:18" x14ac:dyDescent="0.3">
      <c r="A196" t="s">
        <v>405</v>
      </c>
      <c r="B196" t="s">
        <v>406</v>
      </c>
      <c r="C196" s="2">
        <v>1399898000</v>
      </c>
      <c r="D196" s="2">
        <v>1568080</v>
      </c>
      <c r="E196" s="2">
        <v>684205000</v>
      </c>
      <c r="F196" s="2">
        <v>200901000</v>
      </c>
      <c r="G196" s="2">
        <v>772748000</v>
      </c>
      <c r="H196" s="2">
        <v>3588374000</v>
      </c>
      <c r="I196" s="2">
        <v>484073000</v>
      </c>
      <c r="J196" s="2">
        <v>34283495000</v>
      </c>
      <c r="K196" s="2">
        <v>3456012000</v>
      </c>
      <c r="L196" s="2">
        <f>N196-M196</f>
        <v>3687598000</v>
      </c>
      <c r="M196" s="2">
        <v>30595897000</v>
      </c>
      <c r="N196" s="2">
        <f>J196</f>
        <v>34283495000</v>
      </c>
      <c r="O196" s="2">
        <v>2168991</v>
      </c>
      <c r="P196" t="s">
        <v>528</v>
      </c>
      <c r="Q196">
        <f t="shared" si="8"/>
        <v>1</v>
      </c>
      <c r="R196" s="5">
        <f t="shared" si="7"/>
        <v>1</v>
      </c>
    </row>
    <row r="197" spans="1:18" x14ac:dyDescent="0.3">
      <c r="A197" t="s">
        <v>407</v>
      </c>
      <c r="B197" t="s">
        <v>408</v>
      </c>
      <c r="C197" s="2">
        <v>2704700000</v>
      </c>
      <c r="D197" s="2">
        <v>1679100000</v>
      </c>
      <c r="E197" s="2">
        <v>153700000</v>
      </c>
      <c r="F197" s="2">
        <v>75500000</v>
      </c>
      <c r="G197" s="2">
        <v>1025600000</v>
      </c>
      <c r="H197" s="2">
        <v>558700000</v>
      </c>
      <c r="I197" s="2">
        <v>715700000</v>
      </c>
      <c r="J197" s="2">
        <v>5334100000</v>
      </c>
      <c r="K197" s="2">
        <v>621900000</v>
      </c>
      <c r="L197" s="2">
        <f>N197-M197</f>
        <v>2424500000</v>
      </c>
      <c r="M197" s="2">
        <v>2909600000</v>
      </c>
      <c r="N197" s="2">
        <v>5334100000</v>
      </c>
      <c r="O197" s="2">
        <v>56000000</v>
      </c>
      <c r="P197" t="s">
        <v>538</v>
      </c>
      <c r="Q197">
        <f t="shared" si="8"/>
        <v>1</v>
      </c>
      <c r="R197" s="5">
        <f t="shared" si="7"/>
        <v>1</v>
      </c>
    </row>
    <row r="198" spans="1:18" x14ac:dyDescent="0.3">
      <c r="A198" t="s">
        <v>409</v>
      </c>
      <c r="B198" t="s">
        <v>410</v>
      </c>
      <c r="C198" s="2">
        <v>1215994000</v>
      </c>
      <c r="D198" s="2">
        <v>694497000</v>
      </c>
      <c r="E198" s="2">
        <v>190803000</v>
      </c>
      <c r="F198" s="2">
        <v>28559000</v>
      </c>
      <c r="G198" s="2">
        <v>521497000</v>
      </c>
      <c r="H198" s="2">
        <v>2011442000</v>
      </c>
      <c r="I198" s="2">
        <v>1897253000</v>
      </c>
      <c r="J198" s="2">
        <v>10821839000</v>
      </c>
      <c r="K198" s="2">
        <v>861844000</v>
      </c>
      <c r="L198" s="2">
        <f>N198-M198</f>
        <v>6087172000</v>
      </c>
      <c r="M198" s="2">
        <v>4734667000</v>
      </c>
      <c r="N198" s="2">
        <f>J198</f>
        <v>10821839000</v>
      </c>
      <c r="O198" s="2">
        <v>208357000</v>
      </c>
      <c r="P198" t="s">
        <v>534</v>
      </c>
      <c r="Q198">
        <f t="shared" si="8"/>
        <v>1</v>
      </c>
      <c r="R198" s="5">
        <f t="shared" si="7"/>
        <v>1</v>
      </c>
    </row>
    <row r="199" spans="1:18" x14ac:dyDescent="0.3">
      <c r="A199" s="6" t="s">
        <v>411</v>
      </c>
      <c r="B199" s="6" t="s">
        <v>412</v>
      </c>
      <c r="C199" s="7">
        <v>12148000000</v>
      </c>
      <c r="D199" s="7">
        <v>8801000000</v>
      </c>
      <c r="E199" s="7">
        <v>3327000000</v>
      </c>
      <c r="F199" s="7">
        <v>1544000000</v>
      </c>
      <c r="G199" s="7">
        <v>2774000000</v>
      </c>
      <c r="H199" s="7">
        <v>9835000000</v>
      </c>
      <c r="I199" s="7">
        <v>2315000000</v>
      </c>
      <c r="J199" s="7">
        <v>301450000000</v>
      </c>
      <c r="K199" s="7">
        <v>3274000000</v>
      </c>
      <c r="L199" s="7">
        <v>25191000000</v>
      </c>
      <c r="M199" s="7">
        <v>276259000000</v>
      </c>
      <c r="N199" s="7">
        <v>301450000000</v>
      </c>
      <c r="O199" s="7">
        <v>2400000</v>
      </c>
      <c r="P199" s="6" t="s">
        <v>533</v>
      </c>
      <c r="Q199" s="6">
        <f t="shared" si="8"/>
        <v>1</v>
      </c>
      <c r="R199" s="8">
        <f t="shared" si="7"/>
        <v>1</v>
      </c>
    </row>
    <row r="200" spans="1:18" x14ac:dyDescent="0.3">
      <c r="A200" t="s">
        <v>413</v>
      </c>
      <c r="B200" t="s">
        <v>414</v>
      </c>
      <c r="C200" s="2">
        <v>2624600000</v>
      </c>
      <c r="D200" s="2">
        <v>1209600000</v>
      </c>
      <c r="E200" s="2">
        <v>746700000</v>
      </c>
      <c r="F200" s="2">
        <v>98700000</v>
      </c>
      <c r="G200" s="2">
        <v>1226900000</v>
      </c>
      <c r="H200" s="2">
        <v>3496100000</v>
      </c>
      <c r="I200" s="2">
        <v>7064200000</v>
      </c>
      <c r="J200" s="2">
        <v>24662300000</v>
      </c>
      <c r="K200" s="2">
        <v>2968300000</v>
      </c>
      <c r="L200" s="2">
        <f>N200-M200</f>
        <v>8733900000</v>
      </c>
      <c r="M200" s="2">
        <v>15928400000</v>
      </c>
      <c r="N200" s="2">
        <f>J200</f>
        <v>24662300000</v>
      </c>
      <c r="O200" s="2">
        <v>133500000</v>
      </c>
      <c r="P200" t="s">
        <v>534</v>
      </c>
      <c r="Q200">
        <f t="shared" si="8"/>
        <v>1</v>
      </c>
      <c r="R200" s="5">
        <f t="shared" si="7"/>
        <v>1</v>
      </c>
    </row>
    <row r="201" spans="1:18" x14ac:dyDescent="0.3">
      <c r="A201" t="s">
        <v>415</v>
      </c>
      <c r="B201" t="s">
        <v>416</v>
      </c>
      <c r="C201" s="2">
        <v>3986800000</v>
      </c>
      <c r="D201" s="2">
        <v>3233300000</v>
      </c>
      <c r="E201" s="2">
        <v>3700000</v>
      </c>
      <c r="F201" s="2">
        <v>839000000</v>
      </c>
      <c r="G201" s="2">
        <v>-50600000</v>
      </c>
      <c r="H201" s="2">
        <v>7974700000</v>
      </c>
      <c r="I201" s="2">
        <v>2353100000</v>
      </c>
      <c r="J201" s="2">
        <v>24963300000</v>
      </c>
      <c r="K201" s="2">
        <v>6560100000</v>
      </c>
      <c r="L201" s="2">
        <v>9712100000</v>
      </c>
      <c r="M201" s="2">
        <f>N201-L201</f>
        <v>15251200000</v>
      </c>
      <c r="N201" s="2">
        <f>J201</f>
        <v>24963300000</v>
      </c>
      <c r="O201" s="2">
        <v>395600000</v>
      </c>
      <c r="P201" t="s">
        <v>528</v>
      </c>
      <c r="Q201">
        <f t="shared" si="8"/>
        <v>1</v>
      </c>
      <c r="R201" s="5">
        <f t="shared" si="7"/>
        <v>1</v>
      </c>
    </row>
    <row r="202" spans="1:18" x14ac:dyDescent="0.3">
      <c r="A202" t="s">
        <v>417</v>
      </c>
      <c r="B202" t="s">
        <v>418</v>
      </c>
      <c r="C202" s="2">
        <v>1329300000</v>
      </c>
      <c r="D202" s="2">
        <v>691600000</v>
      </c>
      <c r="E202" s="2">
        <v>367000000</v>
      </c>
      <c r="F202" s="2">
        <v>16900000</v>
      </c>
      <c r="G202" s="2">
        <v>637700000</v>
      </c>
      <c r="H202" s="2">
        <v>3179500000</v>
      </c>
      <c r="I202" s="2">
        <v>1595500000</v>
      </c>
      <c r="J202" s="2">
        <v>8426700000</v>
      </c>
      <c r="K202" s="2">
        <v>955700000</v>
      </c>
      <c r="L202" s="2">
        <f>N202-M202</f>
        <v>6082700000</v>
      </c>
      <c r="M202" s="2">
        <v>2344000000</v>
      </c>
      <c r="N202" s="2">
        <f>J202</f>
        <v>8426700000</v>
      </c>
      <c r="O202" s="2">
        <v>734400000</v>
      </c>
      <c r="P202" t="s">
        <v>535</v>
      </c>
      <c r="Q202">
        <f t="shared" si="8"/>
        <v>1</v>
      </c>
      <c r="R202" s="5">
        <f t="shared" si="7"/>
        <v>1</v>
      </c>
    </row>
    <row r="203" spans="1:18" x14ac:dyDescent="0.3">
      <c r="A203" t="s">
        <v>419</v>
      </c>
      <c r="B203" t="s">
        <v>420</v>
      </c>
      <c r="C203" s="2">
        <v>18593953000</v>
      </c>
      <c r="D203" s="2">
        <v>15244337000</v>
      </c>
      <c r="E203" s="2">
        <v>640642000</v>
      </c>
      <c r="F203" s="2">
        <v>132042000</v>
      </c>
      <c r="G203" s="2">
        <v>3349616000</v>
      </c>
      <c r="H203" s="2">
        <v>10396006000</v>
      </c>
      <c r="I203" s="2">
        <v>4562435000</v>
      </c>
      <c r="J203" s="2">
        <v>22087231000</v>
      </c>
      <c r="K203" s="2">
        <v>8388521000</v>
      </c>
      <c r="L203" s="2">
        <v>1436589000</v>
      </c>
      <c r="M203" s="2">
        <f>N203-L203</f>
        <v>20650642000</v>
      </c>
      <c r="N203" s="2">
        <v>22087231000</v>
      </c>
      <c r="O203" s="2">
        <v>500340000</v>
      </c>
      <c r="P203" t="s">
        <v>534</v>
      </c>
      <c r="Q203">
        <f t="shared" si="8"/>
        <v>1</v>
      </c>
      <c r="R203" s="5">
        <f t="shared" si="7"/>
        <v>1</v>
      </c>
    </row>
    <row r="204" spans="1:18" x14ac:dyDescent="0.3">
      <c r="A204" t="s">
        <v>421</v>
      </c>
      <c r="B204" t="s">
        <v>422</v>
      </c>
      <c r="C204" s="2">
        <v>31343000000</v>
      </c>
      <c r="D204" s="2">
        <v>13571000000</v>
      </c>
      <c r="E204" s="2">
        <v>21092000000</v>
      </c>
      <c r="F204" s="2">
        <v>1560000000</v>
      </c>
      <c r="G204" s="2">
        <v>374000000</v>
      </c>
      <c r="H204" s="2">
        <v>36458000000</v>
      </c>
      <c r="I204" s="2">
        <v>149394000000</v>
      </c>
      <c r="J204" s="2">
        <v>407060000000</v>
      </c>
      <c r="K204" s="2">
        <v>51127000000</v>
      </c>
      <c r="L204" s="2">
        <f>N204-M204</f>
        <v>119415000000</v>
      </c>
      <c r="M204" s="2">
        <v>287645000000</v>
      </c>
      <c r="N204" s="2">
        <f>J204</f>
        <v>407060000000</v>
      </c>
      <c r="O204" s="2">
        <v>6722000000</v>
      </c>
      <c r="P204" t="s">
        <v>534</v>
      </c>
      <c r="Q204">
        <f t="shared" si="8"/>
        <v>1</v>
      </c>
      <c r="R204" s="5">
        <f t="shared" si="7"/>
        <v>1</v>
      </c>
    </row>
    <row r="205" spans="1:18" x14ac:dyDescent="0.3">
      <c r="A205" t="s">
        <v>423</v>
      </c>
      <c r="B205" t="s">
        <v>424</v>
      </c>
      <c r="C205" s="2">
        <v>11702100000</v>
      </c>
      <c r="D205" s="2">
        <v>7333300000</v>
      </c>
      <c r="E205" s="2">
        <v>1588900000</v>
      </c>
      <c r="F205" s="2">
        <v>234000000</v>
      </c>
      <c r="G205" s="2">
        <v>948900000</v>
      </c>
      <c r="H205" s="2">
        <v>2638000000</v>
      </c>
      <c r="I205" s="2">
        <v>4222800000</v>
      </c>
      <c r="J205" s="2">
        <v>25868300000</v>
      </c>
      <c r="K205" s="2">
        <v>3375400000</v>
      </c>
      <c r="L205" s="2">
        <f>N205-M205</f>
        <v>12915200000</v>
      </c>
      <c r="M205" s="2">
        <v>12953100000</v>
      </c>
      <c r="N205" s="2">
        <v>25868300000</v>
      </c>
      <c r="O205" s="2">
        <v>600000000</v>
      </c>
      <c r="P205" t="s">
        <v>534</v>
      </c>
      <c r="Q205">
        <f t="shared" si="8"/>
        <v>1</v>
      </c>
      <c r="R205" s="5">
        <f t="shared" si="7"/>
        <v>1</v>
      </c>
    </row>
    <row r="206" spans="1:18" x14ac:dyDescent="0.3">
      <c r="A206" t="s">
        <v>425</v>
      </c>
      <c r="B206" t="s">
        <v>426</v>
      </c>
      <c r="C206" s="2">
        <v>1789000000</v>
      </c>
      <c r="D206" s="2">
        <v>747000000</v>
      </c>
      <c r="E206" s="2">
        <v>787000000</v>
      </c>
      <c r="F206" s="2">
        <v>300000000</v>
      </c>
      <c r="G206" s="2">
        <v>1042000000</v>
      </c>
      <c r="H206" s="2">
        <v>7396000000</v>
      </c>
      <c r="I206" s="2">
        <v>1335000000</v>
      </c>
      <c r="J206" s="2">
        <v>20685000000</v>
      </c>
      <c r="K206" s="2">
        <v>1818000000</v>
      </c>
      <c r="L206" s="2">
        <v>-3506000000</v>
      </c>
      <c r="M206" s="2">
        <f>N206-L206</f>
        <v>24191000000</v>
      </c>
      <c r="N206" s="2">
        <f>J206</f>
        <v>20685000000</v>
      </c>
      <c r="O206" s="2">
        <v>4135000000</v>
      </c>
      <c r="P206" t="s">
        <v>539</v>
      </c>
      <c r="Q206">
        <f t="shared" si="8"/>
        <v>1</v>
      </c>
      <c r="R206" s="5">
        <f t="shared" si="7"/>
        <v>1</v>
      </c>
    </row>
    <row r="207" spans="1:18" x14ac:dyDescent="0.3">
      <c r="A207" t="s">
        <v>427</v>
      </c>
      <c r="B207" t="s">
        <v>428</v>
      </c>
      <c r="C207" s="2">
        <v>3831000000</v>
      </c>
      <c r="D207" s="2">
        <v>2507000000</v>
      </c>
      <c r="E207" s="2">
        <v>698000000</v>
      </c>
      <c r="F207" s="2">
        <v>18000000</v>
      </c>
      <c r="G207" s="2">
        <v>1803000000</v>
      </c>
      <c r="H207" s="2">
        <v>7441000000</v>
      </c>
      <c r="I207" s="2">
        <v>3854000000</v>
      </c>
      <c r="J207" s="2">
        <v>23071000000</v>
      </c>
      <c r="K207" s="2">
        <v>4011000000</v>
      </c>
      <c r="L207" s="2">
        <f>N207-M207</f>
        <v>13249000000</v>
      </c>
      <c r="M207" s="2">
        <v>9822000000</v>
      </c>
      <c r="N207" s="2">
        <f>J207</f>
        <v>23071000000</v>
      </c>
      <c r="O207" s="2">
        <v>1170000000</v>
      </c>
      <c r="P207" t="s">
        <v>528</v>
      </c>
      <c r="Q207">
        <f t="shared" si="8"/>
        <v>1</v>
      </c>
      <c r="R207" s="5">
        <f t="shared" si="7"/>
        <v>1</v>
      </c>
    </row>
    <row r="208" spans="1:18" x14ac:dyDescent="0.3">
      <c r="A208" t="s">
        <v>429</v>
      </c>
      <c r="B208" t="s">
        <v>430</v>
      </c>
      <c r="C208" s="2">
        <v>2974489000</v>
      </c>
      <c r="D208" s="2">
        <v>1327558000</v>
      </c>
      <c r="E208" s="2">
        <v>506313000</v>
      </c>
      <c r="F208" s="2">
        <v>85082000</v>
      </c>
      <c r="G208" s="2">
        <v>1646931000</v>
      </c>
      <c r="H208" s="2">
        <v>1407406000</v>
      </c>
      <c r="I208" s="2">
        <v>479913000</v>
      </c>
      <c r="J208" s="2">
        <v>7532546000</v>
      </c>
      <c r="K208" s="2">
        <v>606745000</v>
      </c>
      <c r="L208" s="2">
        <f>N208-M208</f>
        <v>4440988000</v>
      </c>
      <c r="M208" s="2">
        <v>3091558000</v>
      </c>
      <c r="N208" s="2">
        <v>7532546000</v>
      </c>
      <c r="O208" s="2">
        <v>222848000</v>
      </c>
      <c r="P208" t="s">
        <v>536</v>
      </c>
      <c r="Q208">
        <f t="shared" si="8"/>
        <v>1</v>
      </c>
      <c r="R208" s="5">
        <f t="shared" si="7"/>
        <v>1</v>
      </c>
    </row>
    <row r="209" spans="1:19" x14ac:dyDescent="0.3">
      <c r="A209" t="s">
        <v>431</v>
      </c>
      <c r="B209" t="s">
        <v>432</v>
      </c>
      <c r="C209" s="2">
        <v>1008200000</v>
      </c>
      <c r="D209" s="2">
        <v>364700000</v>
      </c>
      <c r="E209" s="2">
        <v>165000000</v>
      </c>
      <c r="F209" s="2">
        <v>10700000</v>
      </c>
      <c r="G209" s="2">
        <v>643500000</v>
      </c>
      <c r="H209" s="2">
        <v>4149900000</v>
      </c>
      <c r="I209" s="2">
        <v>1112200000</v>
      </c>
      <c r="J209" s="2">
        <v>6935300000</v>
      </c>
      <c r="K209" s="2">
        <v>1299800000</v>
      </c>
      <c r="L209" s="2">
        <v>3267200000</v>
      </c>
      <c r="M209" s="2">
        <f>N209-L209</f>
        <v>3668100000</v>
      </c>
      <c r="N209" s="2">
        <v>6935300000</v>
      </c>
      <c r="O209" s="2">
        <v>1145700000</v>
      </c>
      <c r="P209" t="s">
        <v>526</v>
      </c>
      <c r="Q209">
        <f t="shared" si="8"/>
        <v>1</v>
      </c>
      <c r="R209" s="5">
        <f t="shared" si="7"/>
        <v>1</v>
      </c>
    </row>
    <row r="210" spans="1:19" x14ac:dyDescent="0.3">
      <c r="A210" t="s">
        <v>433</v>
      </c>
      <c r="B210" t="s">
        <v>434</v>
      </c>
      <c r="C210" s="2">
        <v>78558000000</v>
      </c>
      <c r="D210" s="2">
        <v>18533000000</v>
      </c>
      <c r="E210" s="2">
        <v>14266000000</v>
      </c>
      <c r="F210" s="2">
        <v>3335000000</v>
      </c>
      <c r="G210" s="2">
        <v>8317000000</v>
      </c>
      <c r="H210" s="2">
        <v>19015000000</v>
      </c>
      <c r="I210" s="2">
        <v>40432000000</v>
      </c>
      <c r="J210" s="2">
        <v>207682000000</v>
      </c>
      <c r="K210" s="2">
        <v>20928000000</v>
      </c>
      <c r="L210" s="2">
        <v>64715000000</v>
      </c>
      <c r="M210" s="2">
        <f>N210-L210</f>
        <v>142967000000</v>
      </c>
      <c r="N210" s="2">
        <v>207682000000</v>
      </c>
      <c r="O210" s="2">
        <v>163000000</v>
      </c>
      <c r="P210" t="s">
        <v>534</v>
      </c>
      <c r="Q210">
        <f t="shared" si="8"/>
        <v>1</v>
      </c>
      <c r="R210" s="5">
        <f t="shared" si="7"/>
        <v>1</v>
      </c>
    </row>
    <row r="211" spans="1:19" x14ac:dyDescent="0.3">
      <c r="A211" t="s">
        <v>435</v>
      </c>
      <c r="B211" t="s">
        <v>436</v>
      </c>
      <c r="C211" s="2">
        <v>2084500000</v>
      </c>
      <c r="D211" s="2">
        <v>591300000</v>
      </c>
      <c r="E211" s="2">
        <v>447600000</v>
      </c>
      <c r="F211" s="2">
        <v>49200000</v>
      </c>
      <c r="G211" s="2">
        <v>1493200000</v>
      </c>
      <c r="H211" s="2">
        <v>9042500000</v>
      </c>
      <c r="I211" s="2">
        <v>539200000</v>
      </c>
      <c r="J211" s="2">
        <v>13815400000</v>
      </c>
      <c r="K211" s="2">
        <v>1447600000</v>
      </c>
      <c r="L211" s="2">
        <v>2659800000</v>
      </c>
      <c r="M211" s="2">
        <v>11155600000</v>
      </c>
      <c r="N211" s="2">
        <v>13815400000</v>
      </c>
      <c r="O211" s="2">
        <v>6833100000</v>
      </c>
      <c r="P211" t="s">
        <v>534</v>
      </c>
      <c r="Q211">
        <f t="shared" si="8"/>
        <v>1</v>
      </c>
      <c r="R211" s="5">
        <f t="shared" si="7"/>
        <v>1</v>
      </c>
    </row>
    <row r="212" spans="1:19" x14ac:dyDescent="0.3">
      <c r="A212" t="s">
        <v>437</v>
      </c>
      <c r="B212" t="s">
        <v>438</v>
      </c>
      <c r="C212" s="2">
        <v>41364000000</v>
      </c>
      <c r="D212" s="2">
        <v>26215000000</v>
      </c>
      <c r="E212" s="2">
        <v>3371000000</v>
      </c>
      <c r="F212" s="2">
        <v>376000000</v>
      </c>
      <c r="G212" s="2">
        <v>2991000000</v>
      </c>
      <c r="H212" s="2">
        <v>5787000000</v>
      </c>
      <c r="I212" s="2">
        <v>959000000</v>
      </c>
      <c r="J212" s="2">
        <v>125978000000</v>
      </c>
      <c r="K212" s="2">
        <f>L212*0.02</f>
        <v>498420000</v>
      </c>
      <c r="L212" s="2">
        <f>N212-M212</f>
        <v>24921000000</v>
      </c>
      <c r="M212" s="2">
        <v>101057000000</v>
      </c>
      <c r="N212" s="2">
        <v>125978000000</v>
      </c>
      <c r="O212" s="2">
        <v>650000000</v>
      </c>
      <c r="P212" t="s">
        <v>533</v>
      </c>
      <c r="Q212">
        <f t="shared" si="8"/>
        <v>1</v>
      </c>
      <c r="R212" s="5">
        <f t="shared" si="7"/>
        <v>1</v>
      </c>
    </row>
    <row r="213" spans="1:19" x14ac:dyDescent="0.3">
      <c r="A213" t="s">
        <v>439</v>
      </c>
      <c r="B213" t="s">
        <v>440</v>
      </c>
      <c r="C213" s="2">
        <v>14555741000</v>
      </c>
      <c r="D213" s="2">
        <v>9327527000</v>
      </c>
      <c r="E213" s="2">
        <v>1478912000</v>
      </c>
      <c r="F213" s="2">
        <v>46510000</v>
      </c>
      <c r="G213" s="2">
        <v>5228219000</v>
      </c>
      <c r="H213" s="2">
        <v>3263939000</v>
      </c>
      <c r="I213" s="2">
        <v>2437184000</v>
      </c>
      <c r="J213" s="2">
        <v>9188151000</v>
      </c>
      <c r="K213" s="2">
        <v>2177082000</v>
      </c>
      <c r="L213" s="2">
        <v>2149762000</v>
      </c>
      <c r="M213" s="2">
        <v>7038389000</v>
      </c>
      <c r="N213" s="2">
        <v>9188151000</v>
      </c>
      <c r="O213" s="2">
        <v>397071000</v>
      </c>
      <c r="P213" t="s">
        <v>534</v>
      </c>
      <c r="Q213">
        <f t="shared" si="8"/>
        <v>1</v>
      </c>
      <c r="R213" s="5">
        <f t="shared" si="7"/>
        <v>1</v>
      </c>
    </row>
    <row r="214" spans="1:19" x14ac:dyDescent="0.3">
      <c r="A214" t="s">
        <v>441</v>
      </c>
      <c r="B214" t="s">
        <v>442</v>
      </c>
      <c r="C214" s="2">
        <v>13319000000</v>
      </c>
      <c r="D214" s="2">
        <v>12496000000</v>
      </c>
      <c r="E214" s="2">
        <v>231000000</v>
      </c>
      <c r="F214" s="2">
        <v>105000000</v>
      </c>
      <c r="G214" s="2">
        <v>823000000</v>
      </c>
      <c r="H214" s="2">
        <v>9216000000</v>
      </c>
      <c r="I214" s="2">
        <v>9672000000</v>
      </c>
      <c r="J214" s="2">
        <v>36746000000</v>
      </c>
      <c r="K214" s="2">
        <v>6172000000</v>
      </c>
      <c r="L214" s="2">
        <v>18150000000</v>
      </c>
      <c r="M214" s="2">
        <f>N214-L214</f>
        <v>18596000000</v>
      </c>
      <c r="N214" s="2">
        <v>36746000000</v>
      </c>
      <c r="O214" s="2">
        <v>1484000000</v>
      </c>
      <c r="P214" t="s">
        <v>534</v>
      </c>
      <c r="Q214">
        <f t="shared" si="8"/>
        <v>1</v>
      </c>
      <c r="R214" s="5">
        <f t="shared" si="7"/>
        <v>1</v>
      </c>
    </row>
    <row r="215" spans="1:19" x14ac:dyDescent="0.3">
      <c r="A215" t="s">
        <v>443</v>
      </c>
      <c r="B215" t="s">
        <v>444</v>
      </c>
      <c r="C215" s="2">
        <v>17677600000</v>
      </c>
      <c r="D215" s="2">
        <v>11820400000</v>
      </c>
      <c r="E215" s="2">
        <v>2894000000</v>
      </c>
      <c r="F215" s="2">
        <v>234500000</v>
      </c>
      <c r="G215" s="2">
        <v>2041700000</v>
      </c>
      <c r="H215" s="2">
        <v>6869900000</v>
      </c>
      <c r="I215" s="2">
        <v>1772200000</v>
      </c>
      <c r="J215" s="2">
        <v>19391900000</v>
      </c>
      <c r="K215" s="2">
        <v>6053500000</v>
      </c>
      <c r="L215" s="2">
        <f>N215-M215</f>
        <v>7017000000</v>
      </c>
      <c r="M215" s="2">
        <v>12374900000</v>
      </c>
      <c r="N215" s="2">
        <v>19391900000</v>
      </c>
      <c r="O215" s="2">
        <v>1095300000</v>
      </c>
      <c r="P215" t="s">
        <v>526</v>
      </c>
      <c r="Q215">
        <f t="shared" si="8"/>
        <v>1</v>
      </c>
      <c r="R215" s="5">
        <f t="shared" si="7"/>
        <v>1</v>
      </c>
    </row>
    <row r="216" spans="1:19" x14ac:dyDescent="0.3">
      <c r="A216" t="s">
        <v>445</v>
      </c>
      <c r="B216" t="s">
        <v>446</v>
      </c>
      <c r="C216" s="2">
        <v>13683000000</v>
      </c>
      <c r="D216" s="2">
        <v>11405000000</v>
      </c>
      <c r="E216" s="2">
        <v>922000000</v>
      </c>
      <c r="F216" s="2">
        <v>77000000</v>
      </c>
      <c r="G216" s="2">
        <v>921000000</v>
      </c>
      <c r="H216" s="2">
        <v>7760000000</v>
      </c>
      <c r="I216" s="2">
        <v>2477000000</v>
      </c>
      <c r="J216" s="2">
        <f>N216</f>
        <v>16856000000</v>
      </c>
      <c r="K216" s="2">
        <v>4378000000</v>
      </c>
      <c r="L216" s="2">
        <v>6987000000</v>
      </c>
      <c r="M216" s="2">
        <v>9869000000</v>
      </c>
      <c r="N216" s="2">
        <v>16856000000</v>
      </c>
      <c r="O216" s="2">
        <v>2121000000</v>
      </c>
      <c r="P216" t="s">
        <v>534</v>
      </c>
      <c r="Q216">
        <f t="shared" si="8"/>
        <v>1</v>
      </c>
      <c r="R216" s="5">
        <f t="shared" si="7"/>
        <v>1</v>
      </c>
    </row>
    <row r="217" spans="1:19" x14ac:dyDescent="0.3">
      <c r="A217" t="s">
        <v>447</v>
      </c>
      <c r="B217" t="s">
        <v>448</v>
      </c>
      <c r="C217" s="2">
        <v>1486095000</v>
      </c>
      <c r="D217" s="2">
        <v>814914000</v>
      </c>
      <c r="E217" s="2">
        <v>69520000</v>
      </c>
      <c r="F217" s="2">
        <v>211000</v>
      </c>
      <c r="G217" s="2">
        <v>671181000</v>
      </c>
      <c r="H217" s="2">
        <v>3122816000</v>
      </c>
      <c r="I217" s="2">
        <v>714183000</v>
      </c>
      <c r="J217" s="2">
        <v>5044506000</v>
      </c>
      <c r="K217" s="2">
        <v>1466182000</v>
      </c>
      <c r="L217" s="2">
        <f>N217-M217</f>
        <v>2173020000</v>
      </c>
      <c r="M217" s="2">
        <v>2871486000</v>
      </c>
      <c r="N217" s="2">
        <v>5044506000</v>
      </c>
      <c r="O217" s="2">
        <v>1040090000</v>
      </c>
      <c r="P217" t="s">
        <v>538</v>
      </c>
      <c r="Q217">
        <f t="shared" si="8"/>
        <v>1</v>
      </c>
      <c r="R217" s="5">
        <f t="shared" si="7"/>
        <v>1</v>
      </c>
    </row>
    <row r="218" spans="1:19" x14ac:dyDescent="0.3">
      <c r="A218" t="s">
        <v>449</v>
      </c>
      <c r="B218" t="s">
        <v>450</v>
      </c>
      <c r="C218" s="2">
        <v>53717000000</v>
      </c>
      <c r="D218" s="2">
        <v>30514000000</v>
      </c>
      <c r="E218" s="2">
        <v>4211000000</v>
      </c>
      <c r="F218" s="2">
        <v>1956000000</v>
      </c>
      <c r="G218" s="2">
        <v>2618000000</v>
      </c>
      <c r="H218" s="2">
        <v>18487000000</v>
      </c>
      <c r="I218" s="2">
        <v>39815000000</v>
      </c>
      <c r="J218" s="2">
        <v>71104000000</v>
      </c>
      <c r="K218" s="2">
        <v>22203000000</v>
      </c>
      <c r="L218" s="2">
        <v>9324000000</v>
      </c>
      <c r="M218" s="2">
        <f>N218-L218</f>
        <v>61780000000</v>
      </c>
      <c r="N218" s="2">
        <v>71104000000</v>
      </c>
      <c r="O218" s="2">
        <v>6058000000</v>
      </c>
      <c r="P218" t="s">
        <v>540</v>
      </c>
      <c r="Q218">
        <f t="shared" si="8"/>
        <v>1</v>
      </c>
      <c r="R218" s="5">
        <f t="shared" si="7"/>
        <v>1</v>
      </c>
    </row>
    <row r="219" spans="1:19" x14ac:dyDescent="0.3">
      <c r="A219" s="6" t="s">
        <v>451</v>
      </c>
      <c r="B219" s="6" t="s">
        <v>452</v>
      </c>
      <c r="C219" s="7">
        <v>1627501000</v>
      </c>
      <c r="D219" s="7">
        <v>558559000</v>
      </c>
      <c r="E219" s="7">
        <v>635008000</v>
      </c>
      <c r="F219" s="7">
        <v>180866000</v>
      </c>
      <c r="G219" s="7">
        <v>474488000</v>
      </c>
      <c r="H219" s="7">
        <v>263691000</v>
      </c>
      <c r="I219" s="7">
        <v>190619000</v>
      </c>
      <c r="J219" s="7">
        <v>11373242000</v>
      </c>
      <c r="K219" s="7">
        <v>236128000</v>
      </c>
      <c r="L219" s="7">
        <f>N219-M219</f>
        <v>4952441000</v>
      </c>
      <c r="M219" s="7">
        <v>6420801000</v>
      </c>
      <c r="N219" s="7">
        <v>11373242000</v>
      </c>
      <c r="O219" s="7">
        <v>2922000</v>
      </c>
      <c r="P219" s="6" t="s">
        <v>526</v>
      </c>
      <c r="Q219">
        <f t="shared" si="8"/>
        <v>1</v>
      </c>
      <c r="R219" s="5">
        <f t="shared" si="7"/>
        <v>1</v>
      </c>
      <c r="S219" t="s">
        <v>543</v>
      </c>
    </row>
    <row r="220" spans="1:19" x14ac:dyDescent="0.3">
      <c r="A220" t="s">
        <v>453</v>
      </c>
      <c r="B220" t="s">
        <v>454</v>
      </c>
      <c r="C220" s="2">
        <v>14281976000</v>
      </c>
      <c r="D220" s="2">
        <v>7107484000</v>
      </c>
      <c r="E220" s="2">
        <v>1175381000</v>
      </c>
      <c r="F220" s="2">
        <v>206674000</v>
      </c>
      <c r="G220" s="2">
        <v>719307000</v>
      </c>
      <c r="H220" s="2">
        <v>2811350000</v>
      </c>
      <c r="I220" s="2">
        <v>6124529000</v>
      </c>
      <c r="J220" s="2">
        <v>13967602000</v>
      </c>
      <c r="K220" s="2">
        <v>2013347000</v>
      </c>
      <c r="L220" s="2">
        <v>6149001000</v>
      </c>
      <c r="M220" s="2">
        <f>N220-L220</f>
        <v>7818601000</v>
      </c>
      <c r="N220" s="2">
        <v>13967602000</v>
      </c>
      <c r="O220" s="2">
        <v>119439000</v>
      </c>
      <c r="P220" t="s">
        <v>536</v>
      </c>
      <c r="Q220">
        <f t="shared" si="8"/>
        <v>1</v>
      </c>
      <c r="R220" s="5">
        <f t="shared" si="7"/>
        <v>1</v>
      </c>
    </row>
    <row r="221" spans="1:19" x14ac:dyDescent="0.3">
      <c r="A221" t="s">
        <v>455</v>
      </c>
      <c r="B221" t="s">
        <v>456</v>
      </c>
      <c r="C221" s="2">
        <v>371622000000</v>
      </c>
      <c r="D221" s="2">
        <v>280664000000</v>
      </c>
      <c r="E221" s="2">
        <v>29112000000</v>
      </c>
      <c r="F221" s="2">
        <v>3246000000</v>
      </c>
      <c r="G221" s="2">
        <v>23144000000</v>
      </c>
      <c r="H221" s="2">
        <v>78437000000</v>
      </c>
      <c r="I221" s="2">
        <v>11450000000</v>
      </c>
      <c r="J221" s="2">
        <v>273720000000</v>
      </c>
      <c r="K221" s="2">
        <v>99054000000</v>
      </c>
      <c r="L221" s="2">
        <f>N221-M221</f>
        <v>98919000000</v>
      </c>
      <c r="M221" s="2">
        <v>174801000000</v>
      </c>
      <c r="N221" s="2">
        <f>J221</f>
        <v>273720000000</v>
      </c>
      <c r="O221" s="2">
        <v>25427000000</v>
      </c>
      <c r="P221" t="s">
        <v>532</v>
      </c>
      <c r="Q221">
        <f t="shared" si="8"/>
        <v>1</v>
      </c>
      <c r="R221" s="5">
        <f t="shared" si="7"/>
        <v>1</v>
      </c>
      <c r="S221" t="s">
        <v>544</v>
      </c>
    </row>
    <row r="222" spans="1:19" x14ac:dyDescent="0.3">
      <c r="A222" t="s">
        <v>457</v>
      </c>
      <c r="B222" t="s">
        <v>458</v>
      </c>
      <c r="C222" s="2">
        <v>12385900000</v>
      </c>
      <c r="D222" s="2">
        <v>8536800000</v>
      </c>
      <c r="E222" s="2">
        <v>3858700000</v>
      </c>
      <c r="F222" s="2">
        <v>194800000</v>
      </c>
      <c r="G222" s="2">
        <v>1283800000</v>
      </c>
      <c r="H222" s="2">
        <v>10652100000</v>
      </c>
      <c r="I222" s="2">
        <v>485300000</v>
      </c>
      <c r="J222" s="2">
        <v>63255200000</v>
      </c>
      <c r="K222" s="2">
        <v>190000000</v>
      </c>
      <c r="L222" s="2">
        <v>9651400000</v>
      </c>
      <c r="M222" s="2">
        <v>53603800000</v>
      </c>
      <c r="N222" s="2">
        <v>63255200000</v>
      </c>
      <c r="O222" s="2">
        <v>146000000</v>
      </c>
      <c r="P222" t="s">
        <v>534</v>
      </c>
      <c r="Q222">
        <f t="shared" si="8"/>
        <v>1</v>
      </c>
      <c r="R222" s="5">
        <f t="shared" si="7"/>
        <v>1</v>
      </c>
      <c r="S222" t="s">
        <v>544</v>
      </c>
    </row>
    <row r="223" spans="1:19" x14ac:dyDescent="0.3">
      <c r="A223" t="s">
        <v>459</v>
      </c>
      <c r="B223" t="s">
        <v>460</v>
      </c>
      <c r="C223" s="2">
        <v>24119000000</v>
      </c>
      <c r="D223" s="2">
        <v>13590000000</v>
      </c>
      <c r="E223" s="2">
        <v>9082000000</v>
      </c>
      <c r="F223" s="2">
        <v>1340000000</v>
      </c>
      <c r="G223" s="2">
        <v>6379000000</v>
      </c>
      <c r="H223" s="2">
        <v>4148000000</v>
      </c>
      <c r="I223" s="2">
        <v>57398000000</v>
      </c>
      <c r="J223" s="2">
        <v>67132000000</v>
      </c>
      <c r="K223" s="2">
        <v>5106000000</v>
      </c>
      <c r="L223" s="2">
        <v>14788000000</v>
      </c>
      <c r="M223" s="2">
        <v>52344000000</v>
      </c>
      <c r="N223" s="2">
        <f>J223</f>
        <v>67132000000</v>
      </c>
      <c r="O223" s="2">
        <v>1055000000</v>
      </c>
      <c r="P223" t="s">
        <v>528</v>
      </c>
      <c r="Q223">
        <f t="shared" si="8"/>
        <v>1</v>
      </c>
      <c r="R223" s="5">
        <f t="shared" si="7"/>
        <v>1</v>
      </c>
    </row>
    <row r="224" spans="1:19" x14ac:dyDescent="0.3">
      <c r="A224" t="s">
        <v>461</v>
      </c>
      <c r="B224" t="s">
        <v>462</v>
      </c>
      <c r="C224" s="2">
        <v>90958000000</v>
      </c>
      <c r="D224" s="2">
        <v>73727000000</v>
      </c>
      <c r="E224" s="2">
        <v>9141000000</v>
      </c>
      <c r="F224" s="2">
        <v>785000000</v>
      </c>
      <c r="G224" s="2">
        <v>9141000000</v>
      </c>
      <c r="H224" s="2">
        <v>19413000000</v>
      </c>
      <c r="I224" s="2">
        <v>36945000000</v>
      </c>
      <c r="J224" s="2">
        <v>70857000000</v>
      </c>
      <c r="K224" s="2">
        <v>17676000000</v>
      </c>
      <c r="L224" s="2">
        <v>17306000000</v>
      </c>
      <c r="M224" s="2">
        <f>N224-L224</f>
        <v>53551000000</v>
      </c>
      <c r="N224" s="2">
        <f>J224</f>
        <v>70857000000</v>
      </c>
      <c r="O224" s="2">
        <v>3206000000</v>
      </c>
      <c r="P224" t="s">
        <v>533</v>
      </c>
      <c r="Q224">
        <f t="shared" si="8"/>
        <v>1</v>
      </c>
      <c r="R224" s="5">
        <f t="shared" si="7"/>
        <v>1</v>
      </c>
    </row>
    <row r="225" spans="1:19" x14ac:dyDescent="0.3">
      <c r="A225" t="s">
        <v>463</v>
      </c>
      <c r="B225" t="s">
        <v>464</v>
      </c>
      <c r="C225" s="2">
        <v>14332000000</v>
      </c>
      <c r="D225" s="2">
        <v>8519000000</v>
      </c>
      <c r="E225" s="2">
        <v>3827000000</v>
      </c>
      <c r="F225" s="2">
        <v>635000000</v>
      </c>
      <c r="G225" s="2">
        <v>5813000000</v>
      </c>
      <c r="H225" s="2">
        <v>2933000000</v>
      </c>
      <c r="I225" s="2">
        <v>14001000000</v>
      </c>
      <c r="J225" s="2">
        <v>25589000000</v>
      </c>
      <c r="K225" s="2">
        <v>3637000000</v>
      </c>
      <c r="L225" s="2">
        <v>8130000000</v>
      </c>
      <c r="M225" s="2">
        <v>17459000000</v>
      </c>
      <c r="N225" s="2">
        <v>25589000000</v>
      </c>
      <c r="O225" s="2">
        <v>363000000</v>
      </c>
      <c r="P225" t="s">
        <v>536</v>
      </c>
      <c r="Q225">
        <f t="shared" si="8"/>
        <v>1</v>
      </c>
      <c r="R225" s="5">
        <f t="shared" si="7"/>
        <v>1</v>
      </c>
    </row>
    <row r="226" spans="1:19" x14ac:dyDescent="0.3">
      <c r="A226" s="6" t="s">
        <v>465</v>
      </c>
      <c r="B226" s="6" t="s">
        <v>466</v>
      </c>
      <c r="C226" s="7">
        <v>28013000000</v>
      </c>
      <c r="D226" s="7">
        <v>17864000000</v>
      </c>
      <c r="E226" s="7">
        <v>6865000000</v>
      </c>
      <c r="F226" s="7">
        <v>12611000000</v>
      </c>
      <c r="G226" s="7">
        <v>5458000000</v>
      </c>
      <c r="H226" s="7">
        <v>69340000000</v>
      </c>
      <c r="I226" s="7">
        <v>3623000000</v>
      </c>
      <c r="J226" s="7">
        <v>663491000000</v>
      </c>
      <c r="K226" s="7">
        <v>11455000000</v>
      </c>
      <c r="L226" s="7">
        <f>N226-M226</f>
        <v>55771000000</v>
      </c>
      <c r="M226" s="7">
        <v>607720000000</v>
      </c>
      <c r="N226" s="7">
        <v>663491000000</v>
      </c>
      <c r="O226" s="7">
        <v>61192000000</v>
      </c>
      <c r="P226" s="6" t="s">
        <v>533</v>
      </c>
      <c r="Q226" s="6">
        <f t="shared" si="8"/>
        <v>1</v>
      </c>
      <c r="R226" s="8">
        <f t="shared" si="7"/>
        <v>1</v>
      </c>
      <c r="S226" t="s">
        <v>546</v>
      </c>
    </row>
    <row r="227" spans="1:19" x14ac:dyDescent="0.3">
      <c r="A227" t="s">
        <v>467</v>
      </c>
      <c r="B227" t="s">
        <v>468</v>
      </c>
      <c r="C227" s="2">
        <v>2960283000</v>
      </c>
      <c r="D227" s="2">
        <v>1327871000</v>
      </c>
      <c r="E227" s="2">
        <v>-32232000</v>
      </c>
      <c r="F227" s="2">
        <v>63338000</v>
      </c>
      <c r="G227" s="2">
        <v>-42452000</v>
      </c>
      <c r="H227" s="2">
        <v>4935926000</v>
      </c>
      <c r="I227" s="2">
        <v>913384000</v>
      </c>
      <c r="J227" s="2">
        <v>12616474000</v>
      </c>
      <c r="K227" s="2">
        <v>3997283000</v>
      </c>
      <c r="L227" s="2">
        <v>2109193000</v>
      </c>
      <c r="M227" s="2">
        <v>10507281000</v>
      </c>
      <c r="N227" s="2">
        <v>12616474000</v>
      </c>
      <c r="O227" s="2">
        <v>90</v>
      </c>
      <c r="P227" t="s">
        <v>534</v>
      </c>
      <c r="Q227">
        <f t="shared" si="8"/>
        <v>1</v>
      </c>
      <c r="R227" s="5">
        <f t="shared" si="7"/>
        <v>1</v>
      </c>
    </row>
    <row r="228" spans="1:19" x14ac:dyDescent="0.3">
      <c r="A228" t="s">
        <v>469</v>
      </c>
      <c r="B228" t="s">
        <v>470</v>
      </c>
      <c r="C228" s="2">
        <v>144766000000</v>
      </c>
      <c r="D228" s="2">
        <v>131834000000</v>
      </c>
      <c r="E228" s="2">
        <v>11858000000</v>
      </c>
      <c r="F228" s="2">
        <v>592000000</v>
      </c>
      <c r="G228" s="2">
        <v>9149000000</v>
      </c>
      <c r="H228" s="2">
        <v>26221000000</v>
      </c>
      <c r="I228" s="2">
        <v>51668000000</v>
      </c>
      <c r="J228" s="2">
        <v>63056000000</v>
      </c>
      <c r="K228" s="2">
        <v>16802000000</v>
      </c>
      <c r="L228" s="2">
        <v>26346000000</v>
      </c>
      <c r="M228" s="2">
        <f>N228-L228</f>
        <v>36710000000</v>
      </c>
      <c r="N228" s="2">
        <v>63056000000</v>
      </c>
      <c r="O228" s="2">
        <v>5424000000</v>
      </c>
      <c r="P228" t="s">
        <v>534</v>
      </c>
      <c r="Q228">
        <f t="shared" si="8"/>
        <v>1</v>
      </c>
      <c r="R228" s="5">
        <f t="shared" si="7"/>
        <v>1</v>
      </c>
    </row>
    <row r="229" spans="1:19" x14ac:dyDescent="0.3">
      <c r="A229" t="s">
        <v>471</v>
      </c>
      <c r="B229" t="s">
        <v>472</v>
      </c>
      <c r="C229" s="2">
        <v>3408000000</v>
      </c>
      <c r="D229" s="2">
        <v>639000000</v>
      </c>
      <c r="E229" s="2">
        <v>547000000</v>
      </c>
      <c r="F229" s="2">
        <v>79000000</v>
      </c>
      <c r="G229" s="2">
        <v>477000000</v>
      </c>
      <c r="H229" s="2">
        <v>11019000000</v>
      </c>
      <c r="I229" s="2">
        <v>1644000000</v>
      </c>
      <c r="J229" s="2">
        <v>32199000000</v>
      </c>
      <c r="K229" s="2">
        <v>12735000000</v>
      </c>
      <c r="L229" s="2">
        <v>2547000000</v>
      </c>
      <c r="M229" s="2">
        <v>29652000000</v>
      </c>
      <c r="N229" s="2">
        <v>32199000000</v>
      </c>
      <c r="O229" s="2">
        <v>6801000000</v>
      </c>
      <c r="P229" t="s">
        <v>535</v>
      </c>
      <c r="Q229">
        <f t="shared" si="8"/>
        <v>1</v>
      </c>
      <c r="R229" s="5">
        <f t="shared" si="7"/>
        <v>1</v>
      </c>
    </row>
    <row r="230" spans="1:19" x14ac:dyDescent="0.3">
      <c r="A230" s="6" t="s">
        <v>473</v>
      </c>
      <c r="B230" s="6" t="s">
        <v>474</v>
      </c>
      <c r="C230" s="7">
        <v>1811163000</v>
      </c>
      <c r="D230" s="7">
        <v>905158000</v>
      </c>
      <c r="E230" s="7">
        <v>94138000</v>
      </c>
      <c r="F230" s="7">
        <v>349223000</v>
      </c>
      <c r="G230" s="7">
        <v>32888000</v>
      </c>
      <c r="H230" s="7">
        <v>2068734000</v>
      </c>
      <c r="I230" s="7">
        <v>680044000</v>
      </c>
      <c r="J230" s="7">
        <f>N230</f>
        <v>16187665000</v>
      </c>
      <c r="K230" s="7">
        <v>1018243000</v>
      </c>
      <c r="L230" s="7">
        <f>N230-M230</f>
        <v>6343734000</v>
      </c>
      <c r="M230" s="7">
        <v>9843931000</v>
      </c>
      <c r="N230" s="7">
        <v>16187665000</v>
      </c>
      <c r="O230" s="7">
        <v>997002000</v>
      </c>
      <c r="P230" s="6" t="s">
        <v>536</v>
      </c>
      <c r="Q230" s="6">
        <f t="shared" si="8"/>
        <v>1</v>
      </c>
      <c r="R230" s="8">
        <f t="shared" si="7"/>
        <v>1</v>
      </c>
      <c r="S230" s="6" t="s">
        <v>543</v>
      </c>
    </row>
    <row r="231" spans="1:19" x14ac:dyDescent="0.3">
      <c r="A231" t="s">
        <v>475</v>
      </c>
      <c r="B231" t="s">
        <v>476</v>
      </c>
      <c r="C231" s="2">
        <v>2681400000</v>
      </c>
      <c r="D231" s="2">
        <v>876500000</v>
      </c>
      <c r="E231" s="2">
        <v>1131700000</v>
      </c>
      <c r="F231" s="2">
        <v>115500000</v>
      </c>
      <c r="G231" s="2">
        <v>614400000</v>
      </c>
      <c r="H231" s="2">
        <v>810100000</v>
      </c>
      <c r="I231" s="2">
        <v>206800000</v>
      </c>
      <c r="J231" s="2">
        <v>4366100000</v>
      </c>
      <c r="K231" s="2">
        <v>771400000</v>
      </c>
      <c r="L231" s="2">
        <f>N231-M231</f>
        <v>322200000</v>
      </c>
      <c r="M231" s="2">
        <v>4043900000</v>
      </c>
      <c r="N231" s="2">
        <v>4366100000</v>
      </c>
      <c r="O231" s="2">
        <v>302700000</v>
      </c>
      <c r="P231" t="s">
        <v>534</v>
      </c>
      <c r="Q231">
        <f t="shared" si="8"/>
        <v>1</v>
      </c>
      <c r="R231" s="5">
        <f t="shared" si="7"/>
        <v>1</v>
      </c>
    </row>
    <row r="232" spans="1:19" x14ac:dyDescent="0.3">
      <c r="A232" t="s">
        <v>477</v>
      </c>
      <c r="B232" t="s">
        <v>478</v>
      </c>
      <c r="C232" s="2">
        <v>1493100000</v>
      </c>
      <c r="D232" s="2">
        <v>197300000</v>
      </c>
      <c r="E232" s="2">
        <v>1000600000</v>
      </c>
      <c r="F232" s="2">
        <v>75300000</v>
      </c>
      <c r="G232" s="2">
        <v>817600000</v>
      </c>
      <c r="H232" s="2">
        <v>988300000</v>
      </c>
      <c r="I232" s="2">
        <v>233200000</v>
      </c>
      <c r="J232" s="2">
        <v>1749000000</v>
      </c>
      <c r="K232" s="2">
        <v>1188500000</v>
      </c>
      <c r="L232" s="2">
        <f>N232-M232</f>
        <v>-1581000000</v>
      </c>
      <c r="M232" s="2">
        <v>3330000000</v>
      </c>
      <c r="N232" s="2">
        <f>J232</f>
        <v>1749000000</v>
      </c>
      <c r="O232" s="2">
        <v>240100000</v>
      </c>
      <c r="P232" t="s">
        <v>534</v>
      </c>
      <c r="Q232">
        <f t="shared" si="8"/>
        <v>1</v>
      </c>
      <c r="R232" s="5">
        <f t="shared" si="7"/>
        <v>1</v>
      </c>
    </row>
    <row r="233" spans="1:19" x14ac:dyDescent="0.3">
      <c r="A233" s="6" t="s">
        <v>479</v>
      </c>
      <c r="B233" s="6" t="s">
        <v>480</v>
      </c>
      <c r="C233" s="7">
        <v>4497827000</v>
      </c>
      <c r="D233" s="7">
        <v>2555145000</v>
      </c>
      <c r="E233" s="7">
        <v>103986000</v>
      </c>
      <c r="F233" s="7">
        <v>574112000</v>
      </c>
      <c r="G233" s="7">
        <v>-30297000</v>
      </c>
      <c r="H233" s="7">
        <v>868197000</v>
      </c>
      <c r="I233" s="7">
        <f>J233*0.012</f>
        <v>296705196</v>
      </c>
      <c r="J233" s="7">
        <v>24725433000</v>
      </c>
      <c r="K233" s="7">
        <v>1182268000</v>
      </c>
      <c r="L233" s="7">
        <f>N233-M233</f>
        <v>9847041000</v>
      </c>
      <c r="M233" s="7">
        <v>14878392000</v>
      </c>
      <c r="N233" s="7">
        <v>24725433000</v>
      </c>
      <c r="O233" s="7">
        <v>508794000</v>
      </c>
      <c r="P233" s="6" t="s">
        <v>526</v>
      </c>
      <c r="Q233" s="6">
        <f t="shared" si="8"/>
        <v>1</v>
      </c>
      <c r="R233" s="8">
        <f t="shared" si="7"/>
        <v>1</v>
      </c>
      <c r="S233" t="s">
        <v>543</v>
      </c>
    </row>
    <row r="234" spans="1:19" x14ac:dyDescent="0.3">
      <c r="A234" t="s">
        <v>481</v>
      </c>
      <c r="B234" t="s">
        <v>482</v>
      </c>
      <c r="C234" s="2">
        <v>35130000000</v>
      </c>
      <c r="D234" s="2">
        <v>15182000000</v>
      </c>
      <c r="E234" s="2">
        <v>600000000</v>
      </c>
      <c r="F234" s="2">
        <v>1599000000</v>
      </c>
      <c r="G234" s="2">
        <v>-2573000000</v>
      </c>
      <c r="H234" s="2">
        <v>36814000000</v>
      </c>
      <c r="I234" s="2">
        <v>108310000000</v>
      </c>
      <c r="J234" s="2">
        <v>380255000000</v>
      </c>
      <c r="K234" s="2">
        <v>53223000000</v>
      </c>
      <c r="L234" s="2">
        <v>93799000000</v>
      </c>
      <c r="M234" s="2">
        <f>N234-L234</f>
        <v>286456000000</v>
      </c>
      <c r="N234" s="2">
        <v>380255000000</v>
      </c>
      <c r="O234" s="2">
        <v>2065000000</v>
      </c>
      <c r="P234" t="s">
        <v>526</v>
      </c>
      <c r="Q234">
        <f t="shared" si="8"/>
        <v>1</v>
      </c>
      <c r="R234" s="5">
        <f t="shared" si="7"/>
        <v>1</v>
      </c>
    </row>
    <row r="235" spans="1:19" x14ac:dyDescent="0.3">
      <c r="A235" t="s">
        <v>483</v>
      </c>
      <c r="B235" t="s">
        <v>484</v>
      </c>
      <c r="C235" s="2">
        <v>9677000000</v>
      </c>
      <c r="D235" s="2">
        <v>6733000000</v>
      </c>
      <c r="E235" s="2">
        <v>1266000000</v>
      </c>
      <c r="F235" s="2">
        <v>218000000</v>
      </c>
      <c r="G235" s="2">
        <v>2944000000</v>
      </c>
      <c r="H235" s="2">
        <v>4855000000</v>
      </c>
      <c r="I235" s="2">
        <v>1485000000</v>
      </c>
      <c r="J235" s="2">
        <v>18988000000</v>
      </c>
      <c r="K235" s="2">
        <v>4056000000</v>
      </c>
      <c r="L235" s="2">
        <f>N235-M235</f>
        <v>10524000000</v>
      </c>
      <c r="M235" s="2">
        <v>8464000000</v>
      </c>
      <c r="N235" s="2">
        <v>18988000000</v>
      </c>
      <c r="O235" s="2">
        <v>620000000</v>
      </c>
      <c r="P235" t="s">
        <v>534</v>
      </c>
      <c r="Q235">
        <f t="shared" si="8"/>
        <v>1</v>
      </c>
      <c r="R235" s="5">
        <f t="shared" si="7"/>
        <v>1</v>
      </c>
    </row>
    <row r="236" spans="1:19" x14ac:dyDescent="0.3">
      <c r="A236" t="s">
        <v>485</v>
      </c>
      <c r="B236" t="s">
        <v>486</v>
      </c>
      <c r="C236" s="2">
        <v>36707000000</v>
      </c>
      <c r="D236" s="2">
        <v>29937000000</v>
      </c>
      <c r="E236" s="2">
        <v>-39000000</v>
      </c>
      <c r="F236" s="2">
        <v>99000000</v>
      </c>
      <c r="G236" s="2">
        <v>-278000000</v>
      </c>
      <c r="H236" s="2">
        <v>17345000000</v>
      </c>
      <c r="I236" s="2">
        <v>11176000000</v>
      </c>
      <c r="J236" s="2">
        <v>97823000000</v>
      </c>
      <c r="K236" s="2">
        <v>26116000000</v>
      </c>
      <c r="L236" s="2">
        <f>N236-M236</f>
        <v>27757000000</v>
      </c>
      <c r="M236" s="2">
        <v>70066000000</v>
      </c>
      <c r="N236" s="2">
        <f>J236</f>
        <v>97823000000</v>
      </c>
      <c r="O236" s="2">
        <v>784000000</v>
      </c>
      <c r="P236" t="s">
        <v>535</v>
      </c>
      <c r="Q236">
        <f t="shared" si="8"/>
        <v>1</v>
      </c>
      <c r="R236" s="5">
        <f t="shared" si="7"/>
        <v>1</v>
      </c>
    </row>
    <row r="237" spans="1:19" x14ac:dyDescent="0.3">
      <c r="A237" t="s">
        <v>487</v>
      </c>
      <c r="B237" t="s">
        <v>488</v>
      </c>
      <c r="C237" s="2">
        <v>3032000000</v>
      </c>
      <c r="D237" s="2">
        <v>2540000000</v>
      </c>
      <c r="E237" s="2">
        <v>-210000000</v>
      </c>
      <c r="F237" s="2">
        <v>108000000</v>
      </c>
      <c r="G237" s="2">
        <v>-287000000</v>
      </c>
      <c r="H237" s="2">
        <v>7838000000</v>
      </c>
      <c r="I237" s="2">
        <v>3315000000</v>
      </c>
      <c r="J237" s="2">
        <v>24385000000</v>
      </c>
      <c r="K237" s="2">
        <v>4693000000</v>
      </c>
      <c r="L237" s="2">
        <f>N237-M237</f>
        <v>10944000000</v>
      </c>
      <c r="M237" s="2">
        <v>13441000000</v>
      </c>
      <c r="N237" s="2">
        <f>J237</f>
        <v>24385000000</v>
      </c>
      <c r="O237" s="2">
        <v>2481000000</v>
      </c>
      <c r="P237" t="s">
        <v>538</v>
      </c>
      <c r="Q237">
        <f t="shared" si="8"/>
        <v>1</v>
      </c>
      <c r="R237" s="5">
        <f t="shared" si="7"/>
        <v>1</v>
      </c>
    </row>
    <row r="238" spans="1:19" x14ac:dyDescent="0.3">
      <c r="A238" t="s">
        <v>489</v>
      </c>
      <c r="B238" t="s">
        <v>490</v>
      </c>
      <c r="C238" s="2">
        <v>8893000000</v>
      </c>
      <c r="D238" s="2">
        <v>3191200000</v>
      </c>
      <c r="E238" s="2">
        <v>1908000000</v>
      </c>
      <c r="F238" s="2">
        <v>726900000</v>
      </c>
      <c r="G238" s="2">
        <v>1331700000</v>
      </c>
      <c r="H238" s="2">
        <v>2795700000</v>
      </c>
      <c r="I238" s="2">
        <v>31581500000</v>
      </c>
      <c r="J238" s="2">
        <v>43939700000</v>
      </c>
      <c r="K238" s="2">
        <v>5114800000</v>
      </c>
      <c r="L238" s="2">
        <v>11724200000</v>
      </c>
      <c r="M238" s="2">
        <f>N238-L238</f>
        <v>32215500000</v>
      </c>
      <c r="N238" s="2">
        <v>43939700000</v>
      </c>
      <c r="O238" s="2">
        <v>42900000</v>
      </c>
      <c r="P238" t="s">
        <v>528</v>
      </c>
      <c r="Q238">
        <f t="shared" si="8"/>
        <v>1</v>
      </c>
      <c r="R238" s="5">
        <f t="shared" si="7"/>
        <v>1</v>
      </c>
    </row>
    <row r="239" spans="1:19" x14ac:dyDescent="0.3">
      <c r="A239" t="s">
        <v>491</v>
      </c>
      <c r="B239" t="s">
        <v>492</v>
      </c>
      <c r="C239" s="2">
        <v>82597000000</v>
      </c>
      <c r="D239" s="2">
        <v>55562000000</v>
      </c>
      <c r="E239" s="2">
        <v>21636000000</v>
      </c>
      <c r="F239" s="2">
        <v>32743000000</v>
      </c>
      <c r="G239" s="2">
        <v>19029000000</v>
      </c>
      <c r="H239" s="2">
        <v>317675000000</v>
      </c>
      <c r="I239" s="2">
        <v>18236000000</v>
      </c>
      <c r="J239" s="2">
        <v>1932468000000</v>
      </c>
      <c r="K239" s="2">
        <v>11883000000</v>
      </c>
      <c r="L239" s="2">
        <f>N239-M239</f>
        <v>187443000000</v>
      </c>
      <c r="M239" s="2">
        <v>1745025000000</v>
      </c>
      <c r="N239" s="2">
        <v>1932468000000</v>
      </c>
      <c r="O239" s="2">
        <v>33026000000</v>
      </c>
      <c r="P239" t="s">
        <v>526</v>
      </c>
      <c r="Q239">
        <f t="shared" si="8"/>
        <v>1</v>
      </c>
      <c r="R239" s="5">
        <f t="shared" si="7"/>
        <v>1</v>
      </c>
    </row>
    <row r="240" spans="1:19" x14ac:dyDescent="0.3">
      <c r="A240" t="s">
        <v>493</v>
      </c>
      <c r="B240" t="s">
        <v>494</v>
      </c>
      <c r="C240" s="2">
        <v>19455000000</v>
      </c>
      <c r="D240" s="2">
        <v>16285000000</v>
      </c>
      <c r="E240" s="2">
        <v>1015000000</v>
      </c>
      <c r="F240" s="2">
        <v>351000000</v>
      </c>
      <c r="G240" s="2">
        <v>1015000000</v>
      </c>
      <c r="H240" s="2">
        <v>6207000000</v>
      </c>
      <c r="I240" s="2">
        <v>2234000000</v>
      </c>
      <c r="J240" s="2">
        <v>17312000000</v>
      </c>
      <c r="K240" s="2">
        <v>6948000000</v>
      </c>
      <c r="L240" s="2">
        <v>2537000000</v>
      </c>
      <c r="M240" s="2">
        <f>N240-L240</f>
        <v>14775000000</v>
      </c>
      <c r="N240" s="2">
        <v>17312000000</v>
      </c>
      <c r="O240" s="2">
        <v>1570000000</v>
      </c>
      <c r="P240" t="s">
        <v>534</v>
      </c>
      <c r="Q240">
        <f t="shared" si="8"/>
        <v>1</v>
      </c>
      <c r="R240" s="5">
        <f t="shared" si="7"/>
        <v>1</v>
      </c>
    </row>
    <row r="241" spans="1:18" x14ac:dyDescent="0.3">
      <c r="A241" t="s">
        <v>495</v>
      </c>
      <c r="B241" t="s">
        <v>496</v>
      </c>
      <c r="C241" s="2">
        <v>10907000000</v>
      </c>
      <c r="D241" s="2">
        <v>1984000000</v>
      </c>
      <c r="E241" s="2">
        <v>4311000000</v>
      </c>
      <c r="F241" s="2">
        <v>1236000000</v>
      </c>
      <c r="G241" s="2">
        <v>3303000000</v>
      </c>
      <c r="H241" s="2">
        <v>4513000000</v>
      </c>
      <c r="I241" s="2">
        <v>34311000000</v>
      </c>
      <c r="J241" s="2">
        <v>52627000000</v>
      </c>
      <c r="K241" s="2">
        <v>5830000000</v>
      </c>
      <c r="L241" s="2">
        <v>14891000000</v>
      </c>
      <c r="M241" s="2">
        <f>N241-L241</f>
        <v>37736000000</v>
      </c>
      <c r="N241" s="2">
        <v>52627000000</v>
      </c>
      <c r="O241" s="2">
        <v>2150000000</v>
      </c>
      <c r="P241" t="s">
        <v>534</v>
      </c>
      <c r="Q241">
        <f t="shared" si="8"/>
        <v>1</v>
      </c>
      <c r="R241" s="5">
        <f t="shared" si="7"/>
        <v>1</v>
      </c>
    </row>
    <row r="242" spans="1:18" x14ac:dyDescent="0.3">
      <c r="A242" t="s">
        <v>497</v>
      </c>
      <c r="B242" t="s">
        <v>498</v>
      </c>
      <c r="C242" s="2">
        <v>12142938000</v>
      </c>
      <c r="D242" s="2">
        <v>6372142000</v>
      </c>
      <c r="E242" s="2">
        <v>2406860000</v>
      </c>
      <c r="F242" s="2">
        <v>127459000</v>
      </c>
      <c r="G242" s="2">
        <v>1383846000</v>
      </c>
      <c r="H242" s="2">
        <v>8363145000</v>
      </c>
      <c r="I242" s="2">
        <v>426803000</v>
      </c>
      <c r="J242" s="2">
        <v>37202015000</v>
      </c>
      <c r="K242" s="2">
        <v>678689000</v>
      </c>
      <c r="L242" s="2">
        <f>N242-M242</f>
        <v>7469237000</v>
      </c>
      <c r="M242" s="2">
        <v>29732778000</v>
      </c>
      <c r="N242" s="2">
        <v>37202015000</v>
      </c>
      <c r="O242" s="2">
        <v>1363195000</v>
      </c>
      <c r="P242" t="s">
        <v>526</v>
      </c>
      <c r="Q242">
        <f t="shared" si="8"/>
        <v>1</v>
      </c>
      <c r="R242" s="5">
        <f t="shared" si="7"/>
        <v>1</v>
      </c>
    </row>
    <row r="243" spans="1:18" x14ac:dyDescent="0.3">
      <c r="A243" t="s">
        <v>499</v>
      </c>
      <c r="B243" t="s">
        <v>500</v>
      </c>
      <c r="C243" s="2">
        <v>4620000000</v>
      </c>
      <c r="D243" s="2">
        <v>3861200000</v>
      </c>
      <c r="E243" s="2">
        <v>84200000</v>
      </c>
      <c r="F243" s="2">
        <v>101400000</v>
      </c>
      <c r="G243" s="2">
        <v>-22700000</v>
      </c>
      <c r="H243" s="2">
        <v>6146100000</v>
      </c>
      <c r="I243" s="2">
        <v>11230200000</v>
      </c>
      <c r="J243" s="2">
        <v>26746200000</v>
      </c>
      <c r="K243" s="2">
        <v>3968800000</v>
      </c>
      <c r="L243" s="2">
        <v>10164600000</v>
      </c>
      <c r="M243" s="2">
        <f>N243-L243</f>
        <v>16581600000</v>
      </c>
      <c r="N243" s="2">
        <v>26746200000</v>
      </c>
      <c r="O243" s="2">
        <v>488100000</v>
      </c>
      <c r="P243" t="s">
        <v>534</v>
      </c>
      <c r="Q243">
        <f t="shared" si="8"/>
        <v>1</v>
      </c>
      <c r="R243" s="5">
        <f t="shared" si="7"/>
        <v>1</v>
      </c>
    </row>
    <row r="244" spans="1:18" x14ac:dyDescent="0.3">
      <c r="A244" t="s">
        <v>501</v>
      </c>
      <c r="B244" t="s">
        <v>502</v>
      </c>
      <c r="C244" s="2">
        <v>4357000000</v>
      </c>
      <c r="D244" s="2">
        <v>2671700000</v>
      </c>
      <c r="E244" s="2">
        <v>817500000</v>
      </c>
      <c r="F244" s="2">
        <v>105300000</v>
      </c>
      <c r="G244" s="2">
        <v>626000000</v>
      </c>
      <c r="H244" s="2">
        <v>5246800000</v>
      </c>
      <c r="I244" s="2">
        <v>91400000</v>
      </c>
      <c r="J244" s="2">
        <v>8198799999.999999</v>
      </c>
      <c r="K244" s="2">
        <v>5213600000</v>
      </c>
      <c r="L244" s="2">
        <v>479000000</v>
      </c>
      <c r="M244" s="2">
        <v>7719800000</v>
      </c>
      <c r="N244" s="2">
        <v>8198799999.999999</v>
      </c>
      <c r="O244" s="2">
        <v>1268600000</v>
      </c>
      <c r="P244" t="s">
        <v>534</v>
      </c>
      <c r="Q244">
        <f t="shared" si="8"/>
        <v>1</v>
      </c>
      <c r="R244" s="5">
        <f t="shared" si="7"/>
        <v>1</v>
      </c>
    </row>
    <row r="245" spans="1:18" x14ac:dyDescent="0.3">
      <c r="A245" t="s">
        <v>503</v>
      </c>
      <c r="B245" t="s">
        <v>504</v>
      </c>
      <c r="C245" s="2">
        <v>7674000000</v>
      </c>
      <c r="D245" s="2">
        <v>5992000000</v>
      </c>
      <c r="E245" s="2">
        <v>1186000000</v>
      </c>
      <c r="F245" s="2">
        <v>280000000</v>
      </c>
      <c r="G245" s="2">
        <v>839000000</v>
      </c>
      <c r="H245" s="2">
        <v>2313000000</v>
      </c>
      <c r="I245" s="2">
        <v>2269000000</v>
      </c>
      <c r="J245" s="2">
        <v>16983000000</v>
      </c>
      <c r="K245" s="2">
        <v>788000000</v>
      </c>
      <c r="L245" s="2">
        <v>10236000000</v>
      </c>
      <c r="M245" s="2">
        <v>6747000000</v>
      </c>
      <c r="N245" s="2">
        <v>16983000000</v>
      </c>
      <c r="O245" s="2">
        <v>1164000000</v>
      </c>
      <c r="P245" t="s">
        <v>534</v>
      </c>
      <c r="Q245">
        <f t="shared" si="8"/>
        <v>1</v>
      </c>
      <c r="R245" s="5">
        <f t="shared" si="7"/>
        <v>1</v>
      </c>
    </row>
    <row r="246" spans="1:18" x14ac:dyDescent="0.3">
      <c r="A246" t="s">
        <v>505</v>
      </c>
      <c r="B246" t="s">
        <v>506</v>
      </c>
      <c r="C246" s="2">
        <v>6531897000</v>
      </c>
      <c r="D246" s="2">
        <v>3708563000</v>
      </c>
      <c r="E246" s="2">
        <v>840171000</v>
      </c>
      <c r="F246" s="2">
        <v>751509000</v>
      </c>
      <c r="G246" s="2">
        <v>782217000</v>
      </c>
      <c r="H246" s="2">
        <v>4241621000</v>
      </c>
      <c r="I246" s="2">
        <v>6688479000</v>
      </c>
      <c r="J246" s="2">
        <v>13996223000</v>
      </c>
      <c r="K246" s="2">
        <v>2200454000</v>
      </c>
      <c r="L246" s="2">
        <f>N246-M246</f>
        <v>-1100934000</v>
      </c>
      <c r="M246" s="2">
        <v>15097157000</v>
      </c>
      <c r="N246" s="2">
        <f>J246</f>
        <v>13996223000</v>
      </c>
      <c r="O246" s="2">
        <v>2879186000</v>
      </c>
      <c r="P246" t="s">
        <v>540</v>
      </c>
      <c r="Q246">
        <f t="shared" si="8"/>
        <v>1</v>
      </c>
      <c r="R246" s="5">
        <f t="shared" si="7"/>
        <v>1</v>
      </c>
    </row>
    <row r="247" spans="1:18" x14ac:dyDescent="0.3">
      <c r="A247" t="s">
        <v>507</v>
      </c>
      <c r="B247" t="s">
        <v>508</v>
      </c>
      <c r="C247" s="2">
        <v>1011059000</v>
      </c>
      <c r="D247" s="2">
        <v>285538000</v>
      </c>
      <c r="E247" s="2">
        <v>310114000</v>
      </c>
      <c r="F247" s="2">
        <v>25260000</v>
      </c>
      <c r="G247" s="2">
        <v>300062000</v>
      </c>
      <c r="H247" s="2">
        <v>4529861000</v>
      </c>
      <c r="I247" s="2">
        <v>328202000</v>
      </c>
      <c r="J247" s="2">
        <v>6345441000</v>
      </c>
      <c r="K247" s="2">
        <v>684477000</v>
      </c>
      <c r="L247" s="2">
        <v>3674310000</v>
      </c>
      <c r="M247" s="2">
        <v>2671131000</v>
      </c>
      <c r="N247" s="2">
        <v>6345441000</v>
      </c>
      <c r="O247" s="2">
        <v>1938544000</v>
      </c>
      <c r="P247" t="s">
        <v>533</v>
      </c>
      <c r="Q247">
        <f t="shared" si="8"/>
        <v>1</v>
      </c>
      <c r="R247" s="5">
        <f t="shared" si="7"/>
        <v>1</v>
      </c>
    </row>
    <row r="248" spans="1:18" x14ac:dyDescent="0.3">
      <c r="A248" t="s">
        <v>509</v>
      </c>
      <c r="B248" t="s">
        <v>510</v>
      </c>
      <c r="C248" s="2">
        <v>344582000000</v>
      </c>
      <c r="D248" s="2">
        <v>230665000000</v>
      </c>
      <c r="E248" s="2">
        <v>82643000000</v>
      </c>
      <c r="F248" s="2">
        <v>849000000</v>
      </c>
      <c r="G248" s="2">
        <v>37354000000</v>
      </c>
      <c r="H248" s="2">
        <v>96609000000</v>
      </c>
      <c r="I248" s="2">
        <v>214940000000</v>
      </c>
      <c r="J248" s="2">
        <v>376317000000</v>
      </c>
      <c r="K248" s="2">
        <v>65316000000</v>
      </c>
      <c r="L248" s="2">
        <f>N248-M248</f>
        <v>212538000000</v>
      </c>
      <c r="M248" s="2">
        <v>163779000000</v>
      </c>
      <c r="N248" s="2">
        <v>376317000000</v>
      </c>
      <c r="O248" s="2">
        <v>31539000000</v>
      </c>
      <c r="P248" t="s">
        <v>530</v>
      </c>
      <c r="Q248">
        <f t="shared" si="8"/>
        <v>1</v>
      </c>
      <c r="R248" s="5">
        <f t="shared" si="7"/>
        <v>1</v>
      </c>
    </row>
    <row r="249" spans="1:18" x14ac:dyDescent="0.3">
      <c r="A249" t="s">
        <v>511</v>
      </c>
      <c r="B249" t="s">
        <v>512</v>
      </c>
      <c r="C249" s="2">
        <v>3965000000</v>
      </c>
      <c r="D249" s="2">
        <v>1879000000</v>
      </c>
      <c r="E249" s="2">
        <v>-85000000</v>
      </c>
      <c r="F249" s="2">
        <v>81000000</v>
      </c>
      <c r="G249" s="2">
        <v>2086000000</v>
      </c>
      <c r="H249" s="2">
        <v>1973000000</v>
      </c>
      <c r="I249" s="2">
        <v>800000000</v>
      </c>
      <c r="J249" s="2">
        <v>7370000000</v>
      </c>
      <c r="K249" s="2">
        <v>1425000000</v>
      </c>
      <c r="L249" s="2">
        <f>N249-M249</f>
        <v>3294000000</v>
      </c>
      <c r="M249" s="2">
        <v>4076000000</v>
      </c>
      <c r="N249" s="2">
        <v>7370000000</v>
      </c>
      <c r="O249" s="2">
        <v>334000000</v>
      </c>
      <c r="P249" t="s">
        <v>534</v>
      </c>
      <c r="Q249">
        <f t="shared" si="8"/>
        <v>1</v>
      </c>
      <c r="R249" s="5">
        <f t="shared" si="7"/>
        <v>1</v>
      </c>
    </row>
    <row r="250" spans="1:18" x14ac:dyDescent="0.3">
      <c r="A250" t="s">
        <v>513</v>
      </c>
      <c r="B250" t="s">
        <v>514</v>
      </c>
      <c r="C250" s="2">
        <v>7364000000</v>
      </c>
      <c r="D250" s="2">
        <v>4647000000</v>
      </c>
      <c r="E250" s="2">
        <v>652000000</v>
      </c>
      <c r="F250" s="2">
        <v>49000000</v>
      </c>
      <c r="G250" s="2">
        <v>2717000000</v>
      </c>
      <c r="H250" s="2">
        <v>3884000000</v>
      </c>
      <c r="I250" s="2">
        <v>1169000000</v>
      </c>
      <c r="J250" s="2">
        <v>16112000000</v>
      </c>
      <c r="K250" s="2">
        <v>2205000000</v>
      </c>
      <c r="L250" s="2">
        <f>N250-M250</f>
        <v>10176000000</v>
      </c>
      <c r="M250" s="2">
        <v>5936000000</v>
      </c>
      <c r="N250" s="2">
        <v>16112000000</v>
      </c>
      <c r="O250" s="2">
        <v>1019000000</v>
      </c>
      <c r="P250" t="s">
        <v>534</v>
      </c>
      <c r="Q250">
        <f t="shared" si="8"/>
        <v>1</v>
      </c>
      <c r="R250" s="5">
        <f t="shared" si="7"/>
        <v>1</v>
      </c>
    </row>
    <row r="251" spans="1:18" x14ac:dyDescent="0.3">
      <c r="A251" t="s">
        <v>515</v>
      </c>
      <c r="B251" t="s">
        <v>516</v>
      </c>
      <c r="C251" s="2">
        <v>7076000000</v>
      </c>
      <c r="D251" s="2">
        <v>1867000000</v>
      </c>
      <c r="E251" s="2">
        <v>2318000000</v>
      </c>
      <c r="F251" s="2">
        <v>513000000</v>
      </c>
      <c r="G251" s="2">
        <v>2318000000</v>
      </c>
      <c r="H251" s="2">
        <v>1609000000</v>
      </c>
      <c r="I251" s="2">
        <v>1197000000</v>
      </c>
      <c r="J251" s="2">
        <v>6231000000</v>
      </c>
      <c r="K251" s="2">
        <v>1277000000</v>
      </c>
      <c r="L251" s="2">
        <v>-7858000000</v>
      </c>
      <c r="M251" s="2">
        <v>14089000000</v>
      </c>
      <c r="N251" s="2">
        <f>J251</f>
        <v>6231000000</v>
      </c>
      <c r="O251" s="2">
        <v>512000000</v>
      </c>
      <c r="P251" t="s">
        <v>536</v>
      </c>
      <c r="Q251">
        <f t="shared" si="8"/>
        <v>1</v>
      </c>
      <c r="R251" s="5">
        <f t="shared" si="7"/>
        <v>1</v>
      </c>
    </row>
    <row r="252" spans="1:18" x14ac:dyDescent="0.3">
      <c r="A252" t="s">
        <v>517</v>
      </c>
      <c r="B252" t="s">
        <v>518</v>
      </c>
      <c r="C252" s="2">
        <v>7394200000</v>
      </c>
      <c r="D252" s="2">
        <v>2083800000</v>
      </c>
      <c r="E252" s="2">
        <v>1277700000</v>
      </c>
      <c r="F252" s="2">
        <v>201200000</v>
      </c>
      <c r="G252" s="2">
        <v>1277700000</v>
      </c>
      <c r="H252" s="2">
        <v>4609500000</v>
      </c>
      <c r="I252" s="2">
        <v>2060400000</v>
      </c>
      <c r="J252" s="2">
        <v>21496900000</v>
      </c>
      <c r="K252" s="2">
        <v>2857400000</v>
      </c>
      <c r="L252" s="2">
        <f>N252-M252</f>
        <v>12488200000</v>
      </c>
      <c r="M252" s="2">
        <v>9008700000</v>
      </c>
      <c r="N252" s="2">
        <v>21496900000</v>
      </c>
      <c r="O252" s="2">
        <v>415800000</v>
      </c>
      <c r="P252" t="s">
        <v>534</v>
      </c>
      <c r="Q252">
        <f t="shared" si="8"/>
        <v>1</v>
      </c>
      <c r="R252" s="5">
        <f t="shared" si="7"/>
        <v>1</v>
      </c>
    </row>
    <row r="253" spans="1:18" x14ac:dyDescent="0.3">
      <c r="A253" t="s">
        <v>519</v>
      </c>
      <c r="B253" t="s">
        <v>520</v>
      </c>
      <c r="C253" s="2">
        <v>4584000000</v>
      </c>
      <c r="D253" s="2">
        <v>2461000000</v>
      </c>
      <c r="E253" s="2">
        <v>481000000</v>
      </c>
      <c r="F253" s="2">
        <v>133000000</v>
      </c>
      <c r="G253" s="2">
        <v>2123000000</v>
      </c>
      <c r="H253" s="2">
        <v>1672000000</v>
      </c>
      <c r="I253" s="2">
        <v>309000000</v>
      </c>
      <c r="J253" s="2">
        <v>7306000000</v>
      </c>
      <c r="K253" s="2">
        <v>1598000000</v>
      </c>
      <c r="L253" s="2">
        <v>3036000000</v>
      </c>
      <c r="M253" s="2">
        <v>4270000000</v>
      </c>
      <c r="N253" s="2">
        <v>7306000000</v>
      </c>
      <c r="O253" s="2">
        <v>137000000</v>
      </c>
      <c r="P253" t="s">
        <v>536</v>
      </c>
      <c r="Q253">
        <f t="shared" si="8"/>
        <v>1</v>
      </c>
      <c r="R253" s="5">
        <f t="shared" si="7"/>
        <v>1</v>
      </c>
    </row>
    <row r="254" spans="1:18" x14ac:dyDescent="0.3">
      <c r="A254" t="s">
        <v>521</v>
      </c>
      <c r="B254" t="s">
        <v>522</v>
      </c>
      <c r="C254" s="2">
        <v>8544000000</v>
      </c>
      <c r="D254" s="2">
        <v>2561000000</v>
      </c>
      <c r="E254" s="2">
        <v>3016000000</v>
      </c>
      <c r="F254" s="2">
        <v>239000000</v>
      </c>
      <c r="G254" s="2">
        <v>2340000000</v>
      </c>
      <c r="H254" s="2">
        <v>6343000000</v>
      </c>
      <c r="I254" s="2">
        <v>3204000000</v>
      </c>
      <c r="J254" s="2">
        <v>14286000000</v>
      </c>
      <c r="K254" s="2">
        <v>1889000000</v>
      </c>
      <c r="L254" s="2">
        <f>N254-M254</f>
        <v>4991000000</v>
      </c>
      <c r="M254" s="2">
        <v>9295000000</v>
      </c>
      <c r="N254" s="2">
        <v>14286000000</v>
      </c>
      <c r="O254" s="2">
        <v>2041000000</v>
      </c>
      <c r="P254" t="s">
        <v>534</v>
      </c>
      <c r="Q254">
        <f t="shared" si="8"/>
        <v>1</v>
      </c>
      <c r="R254" s="5">
        <f t="shared" si="7"/>
        <v>1</v>
      </c>
    </row>
    <row r="255" spans="1:18" x14ac:dyDescent="0.3">
      <c r="A255" t="s">
        <v>523</v>
      </c>
      <c r="B255" t="s">
        <v>524</v>
      </c>
      <c r="C255" s="2">
        <v>2464869000</v>
      </c>
      <c r="D255" s="2">
        <v>1514028000</v>
      </c>
      <c r="E255" s="2">
        <v>-48566000</v>
      </c>
      <c r="F255" s="2">
        <v>18062000</v>
      </c>
      <c r="G255" s="2">
        <v>-35127000</v>
      </c>
      <c r="H255" s="2">
        <v>6377021000</v>
      </c>
      <c r="I255" s="2">
        <v>1648546000</v>
      </c>
      <c r="J255" s="2">
        <v>12276326000</v>
      </c>
      <c r="K255" s="2">
        <v>5307405000</v>
      </c>
      <c r="L255" s="2">
        <v>2519728000</v>
      </c>
      <c r="M255" s="2">
        <f>N255-L255</f>
        <v>9756598000</v>
      </c>
      <c r="N255" s="2">
        <v>12276326000</v>
      </c>
      <c r="O255" s="2">
        <v>503471000</v>
      </c>
      <c r="P255" t="s">
        <v>536</v>
      </c>
      <c r="Q255">
        <f t="shared" si="8"/>
        <v>1</v>
      </c>
      <c r="R255" s="5">
        <f t="shared" ref="R255:R256" si="9">IF(N255=M255+L255,1,0)</f>
        <v>1</v>
      </c>
    </row>
    <row r="256" spans="1:18" x14ac:dyDescent="0.3">
      <c r="A256" t="s">
        <v>171</v>
      </c>
      <c r="B256" t="s">
        <v>172</v>
      </c>
      <c r="C256" s="2">
        <v>14646000000</v>
      </c>
      <c r="D256" s="2">
        <v>11645000000</v>
      </c>
      <c r="E256" s="2">
        <v>561000000</v>
      </c>
      <c r="F256" s="2">
        <v>14000000</v>
      </c>
      <c r="G256" s="2">
        <v>460000000</v>
      </c>
      <c r="H256" s="2">
        <v>7897000000</v>
      </c>
      <c r="I256" s="2">
        <v>2260000000</v>
      </c>
      <c r="J256" s="2">
        <v>14967000000</v>
      </c>
      <c r="K256" s="2">
        <v>7909000000</v>
      </c>
      <c r="L256" s="2">
        <v>3053000000</v>
      </c>
      <c r="M256" s="2">
        <f>N256-L256</f>
        <v>11914000000</v>
      </c>
      <c r="N256" s="2">
        <f>J256</f>
        <v>14967000000</v>
      </c>
      <c r="O256" s="2">
        <v>1447000000</v>
      </c>
      <c r="P256" t="s">
        <v>526</v>
      </c>
      <c r="Q256">
        <f t="shared" si="8"/>
        <v>1</v>
      </c>
      <c r="R256" s="5">
        <f t="shared" si="9"/>
        <v>1</v>
      </c>
    </row>
  </sheetData>
  <conditionalFormatting sqref="Q2:R256">
    <cfRule type="colorScale" priority="3">
      <colorScale>
        <cfvo type="num" val="0"/>
        <cfvo type="num" val="1"/>
        <color rgb="FFFF0000"/>
        <color rgb="FF92D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Pardo de Santayana Navarro</cp:lastModifiedBy>
  <dcterms:created xsi:type="dcterms:W3CDTF">2024-03-05T19:31:54Z</dcterms:created>
  <dcterms:modified xsi:type="dcterms:W3CDTF">2024-03-11T20:33:05Z</dcterms:modified>
</cp:coreProperties>
</file>