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  <sheet name="ScoreCard" sheetId="2" r:id="rId2"/>
  </sheets>
  <definedNames>
    <definedName name="_xlnm._FilterDatabase" localSheetId="0" hidden="1">Data!$A$2:$H$18</definedName>
    <definedName name="Leads">Data!$G$3:$G$18</definedName>
    <definedName name="Pipeline">Data!$F$3:$F$18</definedName>
    <definedName name="Pipeline_Lead">Data!$H$3:$H$18</definedName>
    <definedName name="QTR">Data!$A$3:$A$18</definedName>
    <definedName name="Region">Data!$B$3:$B$18</definedName>
    <definedName name="Revenue">Data!$C$3:$C$18</definedName>
    <definedName name="Revenue_Win">Data!$E$3:$E$18</definedName>
    <definedName name="Wins">Data!$D$3:$D$18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6" i="2"/>
  <c r="D5" i="2"/>
  <c r="E5" i="2" l="1"/>
  <c r="D10" i="2"/>
  <c r="E10" i="2"/>
  <c r="E6" i="2"/>
  <c r="E9" i="2"/>
  <c r="E7" i="2" l="1"/>
  <c r="G6" i="2"/>
  <c r="G9" i="2"/>
  <c r="G10" i="2"/>
  <c r="G5" i="2"/>
  <c r="E11" i="2"/>
  <c r="D11" i="2"/>
  <c r="D7" i="2"/>
  <c r="G7" i="2" l="1"/>
  <c r="G11" i="2"/>
</calcChain>
</file>

<file path=xl/sharedStrings.xml><?xml version="1.0" encoding="utf-8"?>
<sst xmlns="http://schemas.openxmlformats.org/spreadsheetml/2006/main" count="76" uniqueCount="33">
  <si>
    <t>QTR</t>
  </si>
  <si>
    <t>Revenue</t>
  </si>
  <si>
    <t>Wins</t>
  </si>
  <si>
    <t>Revenue/Win</t>
  </si>
  <si>
    <t>Pipeline</t>
  </si>
  <si>
    <t>Leads</t>
  </si>
  <si>
    <t>Pipeline/Lead</t>
  </si>
  <si>
    <t>Sales(Lag)</t>
  </si>
  <si>
    <t>Marketing/Lead</t>
  </si>
  <si>
    <t>2021-Q1</t>
  </si>
  <si>
    <t>2021-Q2</t>
  </si>
  <si>
    <t>2021-Q3</t>
  </si>
  <si>
    <t>2021-Q4</t>
  </si>
  <si>
    <t>East</t>
  </si>
  <si>
    <t>West</t>
  </si>
  <si>
    <t>North</t>
  </si>
  <si>
    <t>South</t>
  </si>
  <si>
    <t>Region</t>
  </si>
  <si>
    <t>World Wide View, Region</t>
  </si>
  <si>
    <t>Frame of Reference:</t>
  </si>
  <si>
    <t>Quaterly year sales</t>
  </si>
  <si>
    <t>stakeholder</t>
  </si>
  <si>
    <t>CEO: E,W,N,S leads</t>
  </si>
  <si>
    <t>Context:</t>
  </si>
  <si>
    <t>order info</t>
  </si>
  <si>
    <t>Sales</t>
  </si>
  <si>
    <t>CQ</t>
  </si>
  <si>
    <t>PQ</t>
  </si>
  <si>
    <t>Diff</t>
  </si>
  <si>
    <t>Revenue_Win</t>
  </si>
  <si>
    <t>Pipeline_Lead</t>
  </si>
  <si>
    <t>*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</si>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</sst>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</cellStyleXfs>
  <cellXfs count="40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2" xfId="0" applyNumberFormat="1" applyBorder="1"/>
    <xf numFmtId="0" fontId="6" fillId="4" borderId="4" xfId="0" applyFont="1" applyFill="1" applyBorder="1" applyAlignment="1">
      <alignment horizontal="left" indent="1"/>
    </xf>
    <xf numFmtId="0" fontId="6" fillId="4" borderId="5" xfId="0" applyFont="1" applyFill="1" applyBorder="1" applyAlignment="1">
      <alignment horizontal="left" indent="1"/>
    </xf>
    <xf numFmtId="0" fontId="5" fillId="4" borderId="6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" xfId="0" applyFont="1" applyFill="1" applyBorder="1"/>
    <xf numFmtId="165" fontId="0" fillId="0" borderId="6" xfId="0" applyNumberFormat="1" applyBorder="1"/>
    <xf numFmtId="164" fontId="0" fillId="0" borderId="8" xfId="0" applyNumberFormat="1" applyBorder="1"/>
    <xf numFmtId="0" fontId="2" fillId="0" borderId="0" xfId="0" applyFont="1" applyBorder="1" applyAlignment="1">
      <alignment horizontal="left" indent="1"/>
    </xf>
    <xf numFmtId="0" fontId="6" fillId="0" borderId="0" xfId="0" applyFont="1" applyFill="1" applyBorder="1" applyAlignment="1">
      <alignment horizontal="left" indent="1"/>
    </xf>
    <xf numFmtId="164" fontId="0" fillId="0" borderId="0" xfId="0" applyNumberFormat="1" applyFill="1" applyBorder="1"/>
    <xf numFmtId="9" fontId="0" fillId="0" borderId="0" xfId="2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165" fontId="0" fillId="0" borderId="7" xfId="0" applyNumberFormat="1" applyBorder="1"/>
    <xf numFmtId="0" fontId="0" fillId="0" borderId="10" xfId="0" applyBorder="1"/>
    <xf numFmtId="164" fontId="0" fillId="0" borderId="9" xfId="0" applyNumberFormat="1" applyBorder="1"/>
    <xf numFmtId="0" fontId="0" fillId="0" borderId="10" xfId="0" applyNumberFormat="1" applyBorder="1"/>
    <xf numFmtId="9" fontId="0" fillId="0" borderId="3" xfId="2" applyFont="1" applyBorder="1"/>
    <xf numFmtId="9" fontId="0" fillId="0" borderId="4" xfId="2" applyFont="1" applyBorder="1"/>
    <xf numFmtId="9" fontId="0" fillId="0" borderId="5" xfId="2" applyFont="1" applyBorder="1"/>
    <xf numFmtId="0" fontId="5" fillId="0" borderId="0" xfId="0" applyFont="1" applyFill="1" applyBorder="1" applyAlignment="1">
      <alignment horizontal="center" vertical="center"/>
    </xf>
    <xf numFmtId="0" fontId="3" fillId="2" borderId="1" xfId="3"/>
    <xf numFmtId="0" fontId="4" fillId="3" borderId="1" xfId="4"/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</cellXfs>
  <cellStyles count="5">
    <cellStyle name="Calculation" xfId="4" builtinId="22"/>
    <cellStyle name="Currency" xfId="1" builtinId="4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J6" sqref="J6"/>
    </sheetView>
  </sheetViews>
  <sheetFormatPr defaultRowHeight="14.5" x14ac:dyDescent="0.35"/>
  <cols>
    <col min="3" max="3" width="10.90625" bestFit="1" customWidth="1"/>
    <col min="5" max="5" width="12.1796875" bestFit="1" customWidth="1"/>
    <col min="6" max="6" width="12.36328125" style="3" bestFit="1" customWidth="1"/>
    <col min="8" max="8" width="12.08984375" style="2" bestFit="1" customWidth="1"/>
    <col min="14" max="14" width="20.54296875" customWidth="1"/>
    <col min="15" max="15" width="21" style="4" customWidth="1"/>
    <col min="16" max="16" width="19.7265625" customWidth="1"/>
  </cols>
  <sheetData>
    <row r="1" spans="1:15" ht="31" customHeight="1" x14ac:dyDescent="0.35">
      <c r="C1" t="s">
        <v>7</v>
      </c>
      <c r="F1" s="3" t="s">
        <v>8</v>
      </c>
      <c r="N1" t="s">
        <v>23</v>
      </c>
      <c r="O1" s="4" t="s">
        <v>18</v>
      </c>
    </row>
    <row r="2" spans="1:15" x14ac:dyDescent="0.35">
      <c r="A2" t="s">
        <v>0</v>
      </c>
      <c r="B2" t="s">
        <v>17</v>
      </c>
      <c r="C2" t="s">
        <v>1</v>
      </c>
      <c r="D2" t="s">
        <v>2</v>
      </c>
      <c r="E2" t="s">
        <v>3</v>
      </c>
      <c r="F2" s="3" t="s">
        <v>4</v>
      </c>
      <c r="G2" t="s">
        <v>5</v>
      </c>
      <c r="H2" s="2" t="s">
        <v>6</v>
      </c>
      <c r="N2" t="s">
        <v>19</v>
      </c>
      <c r="O2" t="s">
        <v>20</v>
      </c>
    </row>
    <row r="3" spans="1:15" x14ac:dyDescent="0.35">
      <c r="A3" t="s">
        <v>9</v>
      </c>
      <c r="B3" t="s">
        <v>13</v>
      </c>
      <c r="C3" s="3">
        <v>51737.58</v>
      </c>
      <c r="D3">
        <v>121</v>
      </c>
      <c r="E3" s="1">
        <v>427.58330578512397</v>
      </c>
      <c r="F3" s="3">
        <v>287431</v>
      </c>
      <c r="G3">
        <v>868</v>
      </c>
      <c r="H3" s="2">
        <v>331.14170506912444</v>
      </c>
    </row>
    <row r="4" spans="1:15" x14ac:dyDescent="0.35">
      <c r="A4" t="s">
        <v>10</v>
      </c>
      <c r="B4" t="s">
        <v>13</v>
      </c>
      <c r="C4" s="3">
        <v>39951.199999999997</v>
      </c>
      <c r="D4">
        <v>161</v>
      </c>
      <c r="E4" s="1">
        <v>248.14409937888198</v>
      </c>
      <c r="F4" s="3">
        <v>399512</v>
      </c>
      <c r="G4">
        <v>952</v>
      </c>
      <c r="H4" s="2">
        <v>419.65546218487395</v>
      </c>
      <c r="N4" t="s">
        <v>21</v>
      </c>
      <c r="O4" t="s">
        <v>22</v>
      </c>
    </row>
    <row r="5" spans="1:15" x14ac:dyDescent="0.35">
      <c r="A5" t="s">
        <v>11</v>
      </c>
      <c r="B5" t="s">
        <v>13</v>
      </c>
      <c r="C5" s="3">
        <v>73612.160000000003</v>
      </c>
      <c r="D5">
        <v>95</v>
      </c>
      <c r="E5" s="1">
        <v>774.86484210526316</v>
      </c>
      <c r="F5" s="3">
        <v>460076</v>
      </c>
      <c r="G5">
        <v>532</v>
      </c>
      <c r="H5" s="2">
        <v>864.80451127819549</v>
      </c>
    </row>
    <row r="6" spans="1:15" x14ac:dyDescent="0.35">
      <c r="A6" t="s">
        <v>12</v>
      </c>
      <c r="B6" t="s">
        <v>13</v>
      </c>
      <c r="C6" s="3">
        <v>22027.360000000001</v>
      </c>
      <c r="D6">
        <v>113</v>
      </c>
      <c r="E6" s="1">
        <v>194.93238938053099</v>
      </c>
      <c r="F6" s="3">
        <v>137671</v>
      </c>
      <c r="G6">
        <v>707</v>
      </c>
      <c r="H6" s="2">
        <v>194.72560113154174</v>
      </c>
      <c r="N6" t="s">
        <v>24</v>
      </c>
      <c r="O6" s="4" t="s">
        <v>25</v>
      </c>
    </row>
    <row r="7" spans="1:15" x14ac:dyDescent="0.35">
      <c r="A7" t="s">
        <v>9</v>
      </c>
      <c r="B7" t="s">
        <v>14</v>
      </c>
      <c r="C7" s="3">
        <v>56107.08</v>
      </c>
      <c r="D7">
        <v>77</v>
      </c>
      <c r="E7" s="1">
        <v>728.66337662337662</v>
      </c>
      <c r="F7" s="3">
        <v>467559</v>
      </c>
      <c r="G7">
        <v>516</v>
      </c>
      <c r="H7" s="2">
        <v>906.12209302325584</v>
      </c>
      <c r="O7" s="4" t="s">
        <v>4</v>
      </c>
    </row>
    <row r="8" spans="1:15" x14ac:dyDescent="0.35">
      <c r="A8" t="s">
        <v>10</v>
      </c>
      <c r="B8" t="s">
        <v>14</v>
      </c>
      <c r="C8" s="3">
        <v>23757.599999999999</v>
      </c>
      <c r="D8">
        <v>83</v>
      </c>
      <c r="E8" s="1">
        <v>286.23614457831326</v>
      </c>
      <c r="F8" s="3">
        <v>158384</v>
      </c>
      <c r="G8">
        <v>595</v>
      </c>
      <c r="H8" s="2">
        <v>266.19159663865548</v>
      </c>
    </row>
    <row r="9" spans="1:15" x14ac:dyDescent="0.35">
      <c r="A9" t="s">
        <v>11</v>
      </c>
      <c r="B9" t="s">
        <v>14</v>
      </c>
      <c r="C9" s="3">
        <v>46487.09</v>
      </c>
      <c r="D9">
        <v>101</v>
      </c>
      <c r="E9" s="1">
        <v>460.26821782178212</v>
      </c>
      <c r="F9" s="3">
        <v>357593</v>
      </c>
      <c r="G9">
        <v>674</v>
      </c>
      <c r="H9" s="2">
        <v>530.553412462908</v>
      </c>
    </row>
    <row r="10" spans="1:15" x14ac:dyDescent="0.35">
      <c r="A10" t="s">
        <v>12</v>
      </c>
      <c r="B10" t="s">
        <v>14</v>
      </c>
      <c r="C10" s="3">
        <v>29955.78</v>
      </c>
      <c r="D10">
        <v>95</v>
      </c>
      <c r="E10" s="1">
        <v>315.32400000000001</v>
      </c>
      <c r="F10" s="3">
        <v>166421</v>
      </c>
      <c r="G10">
        <v>680</v>
      </c>
      <c r="H10" s="2">
        <v>244.73676470588236</v>
      </c>
    </row>
    <row r="11" spans="1:15" x14ac:dyDescent="0.35">
      <c r="A11" t="s">
        <v>9</v>
      </c>
      <c r="B11" t="s">
        <v>15</v>
      </c>
      <c r="C11" s="3">
        <v>79006.5</v>
      </c>
      <c r="D11">
        <v>103</v>
      </c>
      <c r="E11" s="1">
        <v>767.05339805825247</v>
      </c>
      <c r="F11" s="3">
        <v>438925</v>
      </c>
      <c r="G11">
        <v>941</v>
      </c>
      <c r="H11" s="2">
        <v>466.44527098831031</v>
      </c>
    </row>
    <row r="12" spans="1:15" x14ac:dyDescent="0.35">
      <c r="A12" t="s">
        <v>10</v>
      </c>
      <c r="B12" t="s">
        <v>15</v>
      </c>
      <c r="C12" s="3">
        <v>39482.519999999997</v>
      </c>
      <c r="D12">
        <v>165</v>
      </c>
      <c r="E12" s="1">
        <v>239.28799999999998</v>
      </c>
      <c r="F12" s="3">
        <v>329021</v>
      </c>
      <c r="G12">
        <v>826</v>
      </c>
      <c r="H12" s="2">
        <v>398.33050847457628</v>
      </c>
    </row>
    <row r="13" spans="1:15" x14ac:dyDescent="0.35">
      <c r="A13" t="s">
        <v>11</v>
      </c>
      <c r="B13" t="s">
        <v>15</v>
      </c>
      <c r="C13" s="3">
        <v>46181.3</v>
      </c>
      <c r="D13">
        <v>130</v>
      </c>
      <c r="E13" s="1">
        <v>355.24076923076927</v>
      </c>
      <c r="F13" s="3">
        <v>461813</v>
      </c>
      <c r="G13">
        <v>872</v>
      </c>
      <c r="H13" s="2">
        <v>529.60206422018348</v>
      </c>
    </row>
    <row r="14" spans="1:15" x14ac:dyDescent="0.35">
      <c r="A14" t="s">
        <v>12</v>
      </c>
      <c r="B14" t="s">
        <v>15</v>
      </c>
      <c r="C14" s="3">
        <v>28715.4</v>
      </c>
      <c r="D14">
        <v>115</v>
      </c>
      <c r="E14" s="1">
        <v>249.69913043478263</v>
      </c>
      <c r="F14" s="3">
        <v>205110</v>
      </c>
      <c r="G14">
        <v>719</v>
      </c>
      <c r="H14" s="2">
        <v>285.27121001390822</v>
      </c>
    </row>
    <row r="15" spans="1:15" x14ac:dyDescent="0.35">
      <c r="A15" t="s">
        <v>9</v>
      </c>
      <c r="B15" t="s">
        <v>16</v>
      </c>
      <c r="C15" s="3">
        <v>45706.1</v>
      </c>
      <c r="D15">
        <v>162</v>
      </c>
      <c r="E15" s="1">
        <v>282.13641975308639</v>
      </c>
      <c r="F15" s="3">
        <v>457061</v>
      </c>
      <c r="G15">
        <v>811</v>
      </c>
      <c r="H15" s="2">
        <v>563.57706535141801</v>
      </c>
    </row>
    <row r="16" spans="1:15" x14ac:dyDescent="0.35">
      <c r="A16" t="s">
        <v>10</v>
      </c>
      <c r="B16" t="s">
        <v>16</v>
      </c>
      <c r="C16" s="3">
        <v>53882.55</v>
      </c>
      <c r="D16">
        <v>124</v>
      </c>
      <c r="E16" s="1">
        <v>434.53669354838712</v>
      </c>
      <c r="F16" s="3">
        <v>359217</v>
      </c>
      <c r="G16">
        <v>692</v>
      </c>
      <c r="H16" s="2">
        <v>519.09971098265896</v>
      </c>
    </row>
    <row r="17" spans="1:8" x14ac:dyDescent="0.35">
      <c r="A17" t="s">
        <v>11</v>
      </c>
      <c r="B17" t="s">
        <v>16</v>
      </c>
      <c r="C17" s="3">
        <v>35038.85</v>
      </c>
      <c r="D17">
        <v>110</v>
      </c>
      <c r="E17" s="1">
        <v>318.53499999999997</v>
      </c>
      <c r="F17" s="3">
        <v>318535</v>
      </c>
      <c r="G17">
        <v>850</v>
      </c>
      <c r="H17" s="2">
        <v>374.74705882352941</v>
      </c>
    </row>
    <row r="18" spans="1:8" x14ac:dyDescent="0.35">
      <c r="A18" t="s">
        <v>12</v>
      </c>
      <c r="B18" t="s">
        <v>16</v>
      </c>
      <c r="C18" s="3">
        <v>47780.959999999999</v>
      </c>
      <c r="D18">
        <v>120</v>
      </c>
      <c r="E18" s="1">
        <v>398.17466666666667</v>
      </c>
      <c r="F18" s="3">
        <v>298631</v>
      </c>
      <c r="G18">
        <v>632</v>
      </c>
      <c r="H18" s="2">
        <v>472.51740506329116</v>
      </c>
    </row>
  </sheetData>
  <autoFilter ref="A2:H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showGridLines="0" workbookViewId="0">
      <selection activeCell="E15" sqref="E15"/>
    </sheetView>
  </sheetViews>
  <sheetFormatPr defaultRowHeight="14.5" x14ac:dyDescent="0.35"/>
  <cols>
    <col min="2" max="2" width="12.54296875" hidden="1" customWidth="1"/>
    <col min="3" max="3" width="13.7265625" customWidth="1"/>
    <col min="4" max="5" width="12.36328125" bestFit="1" customWidth="1"/>
    <col min="6" max="6" width="0.26953125" style="19" customWidth="1"/>
    <col min="11" max="11" width="0" hidden="1" customWidth="1"/>
  </cols>
  <sheetData>
    <row r="1" spans="2:11" x14ac:dyDescent="0.35">
      <c r="C1" s="35" t="s">
        <v>17</v>
      </c>
      <c r="D1" s="34" t="s">
        <v>31</v>
      </c>
    </row>
    <row r="2" spans="2:11" ht="15" thickBot="1" x14ac:dyDescent="0.4">
      <c r="D2" s="5"/>
      <c r="E2" s="5"/>
      <c r="F2" s="20"/>
      <c r="K2" t="s">
        <v>31</v>
      </c>
    </row>
    <row r="3" spans="2:11" x14ac:dyDescent="0.35">
      <c r="C3" s="38" t="s">
        <v>32</v>
      </c>
      <c r="D3" s="10" t="s">
        <v>26</v>
      </c>
      <c r="E3" s="24" t="s">
        <v>27</v>
      </c>
      <c r="F3" s="33"/>
      <c r="G3" s="36" t="s">
        <v>28</v>
      </c>
      <c r="K3" t="s">
        <v>13</v>
      </c>
    </row>
    <row r="4" spans="2:11" ht="15" thickBot="1" x14ac:dyDescent="0.4">
      <c r="C4" s="39"/>
      <c r="D4" s="11" t="s">
        <v>12</v>
      </c>
      <c r="E4" s="25" t="s">
        <v>11</v>
      </c>
      <c r="F4" s="33"/>
      <c r="G4" s="37"/>
      <c r="K4" t="s">
        <v>14</v>
      </c>
    </row>
    <row r="5" spans="2:11" x14ac:dyDescent="0.35">
      <c r="B5" t="s">
        <v>1</v>
      </c>
      <c r="C5" s="12" t="s">
        <v>1</v>
      </c>
      <c r="D5" s="13">
        <f ca="1">SUMIFS(INDIRECT($B5),QTR,D$4,INDIRECT($C$1),$D$1)</f>
        <v>128479.5</v>
      </c>
      <c r="E5" s="26">
        <f ca="1">SUMIFS(INDIRECT($B5),QTR,E$4,INDIRECT($C$1),$D$1)</f>
        <v>201319.4</v>
      </c>
      <c r="F5" s="21"/>
      <c r="G5" s="30">
        <f ca="1">D5/E5-1</f>
        <v>-0.36181262213179655</v>
      </c>
      <c r="K5" t="s">
        <v>15</v>
      </c>
    </row>
    <row r="6" spans="2:11" x14ac:dyDescent="0.35">
      <c r="B6" s="6" t="s">
        <v>2</v>
      </c>
      <c r="C6" s="8" t="s">
        <v>2</v>
      </c>
      <c r="D6" s="7">
        <f ca="1">SUMIFS(INDIRECT($B6),QTR,D$4,INDIRECT($C$1),$D$1)</f>
        <v>443</v>
      </c>
      <c r="E6" s="27">
        <f ca="1">SUMIFS(INDIRECT($B6),QTR,E$4,INDIRECT($C$1),$D$1)</f>
        <v>436</v>
      </c>
      <c r="G6" s="31">
        <f t="shared" ref="G6:G11" ca="1" si="0">D6/E6-1</f>
        <v>1.6055045871559592E-2</v>
      </c>
      <c r="K6" t="s">
        <v>16</v>
      </c>
    </row>
    <row r="7" spans="2:11" ht="15" thickBot="1" x14ac:dyDescent="0.4">
      <c r="B7" s="6" t="s">
        <v>29</v>
      </c>
      <c r="C7" s="9" t="s">
        <v>3</v>
      </c>
      <c r="D7" s="14">
        <f ca="1">D5/D6</f>
        <v>290.02144469525962</v>
      </c>
      <c r="E7" s="28">
        <f ca="1">E5/E6</f>
        <v>461.74174311926606</v>
      </c>
      <c r="F7" s="22"/>
      <c r="G7" s="32">
        <f t="shared" ca="1" si="0"/>
        <v>-0.37189684706425119</v>
      </c>
    </row>
    <row r="8" spans="2:11" s="19" customFormat="1" ht="2" customHeight="1" thickBot="1" x14ac:dyDescent="0.4">
      <c r="B8" s="15"/>
      <c r="C8" s="16"/>
      <c r="D8" s="17"/>
      <c r="E8" s="17"/>
      <c r="F8" s="17"/>
      <c r="G8" s="18"/>
    </row>
    <row r="9" spans="2:11" x14ac:dyDescent="0.35">
      <c r="B9" t="s">
        <v>4</v>
      </c>
      <c r="C9" s="12" t="s">
        <v>4</v>
      </c>
      <c r="D9" s="13">
        <f ca="1">SUMIFS(INDIRECT($B9),QTR,D$4,INDIRECT($C$1),$D$1)</f>
        <v>807833</v>
      </c>
      <c r="E9" s="26">
        <f ca="1">SUMIFS(INDIRECT($B9),QTR,E$4,INDIRECT($C$1),$D$1)</f>
        <v>1598017</v>
      </c>
      <c r="F9" s="21"/>
      <c r="G9" s="30">
        <f t="shared" ca="1" si="0"/>
        <v>-0.49447784347725965</v>
      </c>
    </row>
    <row r="10" spans="2:11" x14ac:dyDescent="0.35">
      <c r="B10" s="6" t="s">
        <v>5</v>
      </c>
      <c r="C10" s="8" t="s">
        <v>5</v>
      </c>
      <c r="D10" s="7">
        <f ca="1">SUMIFS(INDIRECT($B10),QTR,D$4,INDIRECT($C$1),$D$1)</f>
        <v>2738</v>
      </c>
      <c r="E10" s="29">
        <f ca="1">SUMIFS(INDIRECT($B10),QTR,E$4,INDIRECT($C$1),$D$1)</f>
        <v>2928</v>
      </c>
      <c r="F10" s="23"/>
      <c r="G10" s="31">
        <f t="shared" ca="1" si="0"/>
        <v>-6.4890710382513705E-2</v>
      </c>
    </row>
    <row r="11" spans="2:11" ht="15" thickBot="1" x14ac:dyDescent="0.4">
      <c r="B11" s="6" t="s">
        <v>30</v>
      </c>
      <c r="C11" s="9" t="s">
        <v>6</v>
      </c>
      <c r="D11" s="14">
        <f ca="1">D9/D10</f>
        <v>295.04492330168006</v>
      </c>
      <c r="E11" s="28">
        <f ca="1">E9/E10</f>
        <v>545.77083333333337</v>
      </c>
      <c r="F11" s="22"/>
      <c r="G11" s="32">
        <f t="shared" ca="1" si="0"/>
        <v>-0.45939778148335142</v>
      </c>
    </row>
  </sheetData>
  <mergeCells count="2">
    <mergeCell ref="G3:G4"/>
    <mergeCell ref="C3:C4"/>
  </mergeCells>
  <conditionalFormatting sqref="G5:G1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1">
    <dataValidation type="list" allowBlank="1" showInputMessage="1" showErrorMessage="1" sqref="C2 D1">
      <formula1>$K$2:$K$6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Data</vt:lpstr>
      <vt:lpstr>ScoreCard</vt:lpstr>
      <vt:lpstr>Leads</vt:lpstr>
      <vt:lpstr>Pipeline</vt:lpstr>
      <vt:lpstr>Pipeline_Lead</vt:lpstr>
      <vt:lpstr>QTR</vt:lpstr>
      <vt:lpstr>Region</vt:lpstr>
      <vt:lpstr>Revenue</vt:lpstr>
      <vt:lpstr>Revenue_Win</vt:lpstr>
      <vt:lpstr>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2024-06-10T19:02:05Z</dcterms:modified>
</cp:coreProperties>
</file>