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ulio.placido\Desktop\Trash\"/>
    </mc:Choice>
  </mc:AlternateContent>
  <xr:revisionPtr revIDLastSave="0" documentId="13_ncr:1_{ACCF6226-FF08-4F62-A644-04660E49AEB5}" xr6:coauthVersionLast="36" xr6:coauthVersionMax="36" xr10:uidLastSave="{00000000-0000-0000-0000-000000000000}"/>
  <bookViews>
    <workbookView xWindow="0" yWindow="0" windowWidth="19200" windowHeight="6930" activeTab="3" xr2:uid="{00000000-000D-0000-FFFF-FFFF00000000}"/>
  </bookViews>
  <sheets>
    <sheet name="RF_2017" sheetId="1" r:id="rId1"/>
    <sheet name="RF_2018" sheetId="2" r:id="rId2"/>
    <sheet name="RF_2019" sheetId="3" r:id="rId3"/>
    <sheet name="RF_2020" sheetId="8" r:id="rId4"/>
    <sheet name="Hoja1" sheetId="4" state="hidden" r:id="rId5"/>
    <sheet name="2017" sheetId="5" state="hidden" r:id="rId6"/>
    <sheet name="2018" sheetId="6" state="hidden" r:id="rId7"/>
    <sheet name="2019" sheetId="7" state="hidden" r:id="rId8"/>
  </sheets>
  <definedNames>
    <definedName name="_xlnm._FilterDatabase" localSheetId="5" hidden="1">'2017'!$A$1:$M$1</definedName>
    <definedName name="_xlnm._FilterDatabase" localSheetId="6" hidden="1">'2018'!$A$1:$M$1</definedName>
    <definedName name="_xlnm._FilterDatabase" localSheetId="7" hidden="1">'2019'!$A$1:$M$1</definedName>
    <definedName name="_xlnm._FilterDatabase" localSheetId="2" hidden="1">RF_2019!$A$5:$AJ$101</definedName>
  </definedNames>
  <calcPr calcId="191029"/>
</workbook>
</file>

<file path=xl/calcChain.xml><?xml version="1.0" encoding="utf-8"?>
<calcChain xmlns="http://schemas.openxmlformats.org/spreadsheetml/2006/main">
  <c r="P91" i="1" l="1"/>
  <c r="Q91" i="1" s="1"/>
  <c r="N91" i="1"/>
  <c r="N89" i="1"/>
  <c r="O89" i="1"/>
  <c r="P89" i="1"/>
  <c r="M89" i="1"/>
  <c r="Q77" i="2"/>
  <c r="N75" i="2"/>
  <c r="O75" i="2"/>
  <c r="P75" i="2"/>
  <c r="M75" i="2"/>
  <c r="P77" i="2"/>
  <c r="R104" i="3"/>
  <c r="Q104" i="3"/>
  <c r="O104" i="3"/>
  <c r="O102" i="3"/>
  <c r="P102" i="3"/>
  <c r="Q102" i="3"/>
  <c r="N102" i="3"/>
  <c r="N77" i="2" l="1"/>
  <c r="E4" i="4"/>
  <c r="D3" i="4"/>
  <c r="E3" i="4" s="1"/>
  <c r="D4" i="4"/>
  <c r="D2" i="4"/>
  <c r="E2" i="4" s="1"/>
  <c r="H61" i="7"/>
  <c r="H60" i="7"/>
  <c r="H59" i="7"/>
  <c r="H58" i="7"/>
  <c r="H57" i="7"/>
  <c r="H56" i="7"/>
  <c r="H55" i="7"/>
  <c r="H52" i="7"/>
  <c r="H51" i="7"/>
  <c r="H48" i="7"/>
  <c r="H42" i="7"/>
  <c r="H39" i="7"/>
  <c r="H36" i="7"/>
  <c r="H28" i="7"/>
  <c r="H27" i="7"/>
  <c r="H17" i="7"/>
  <c r="H13" i="7"/>
  <c r="H12" i="7"/>
  <c r="H8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62" i="7"/>
  <c r="G63" i="7"/>
  <c r="G64" i="7"/>
  <c r="G65" i="7"/>
  <c r="G66" i="7"/>
  <c r="G67" i="7"/>
  <c r="G69" i="7"/>
  <c r="D86" i="7"/>
  <c r="C86" i="7"/>
  <c r="E69" i="7"/>
  <c r="F69" i="7" s="1"/>
  <c r="E68" i="7"/>
  <c r="F68" i="7" s="1"/>
  <c r="H68" i="7" s="1"/>
  <c r="E67" i="7"/>
  <c r="F67" i="7" s="1"/>
  <c r="E66" i="7"/>
  <c r="F66" i="7" s="1"/>
  <c r="E65" i="7"/>
  <c r="F65" i="7" s="1"/>
  <c r="E64" i="7"/>
  <c r="F64" i="7" s="1"/>
  <c r="E63" i="7"/>
  <c r="F63" i="7" s="1"/>
  <c r="E62" i="7"/>
  <c r="F62" i="7" s="1"/>
  <c r="E61" i="7"/>
  <c r="E60" i="7"/>
  <c r="E59" i="7"/>
  <c r="E58" i="7"/>
  <c r="E57" i="7"/>
  <c r="E56" i="7"/>
  <c r="E55" i="7"/>
  <c r="E54" i="7"/>
  <c r="F54" i="7" s="1"/>
  <c r="E53" i="7"/>
  <c r="F53" i="7" s="1"/>
  <c r="E52" i="7"/>
  <c r="E51" i="7"/>
  <c r="E50" i="7"/>
  <c r="F50" i="7" s="1"/>
  <c r="E49" i="7"/>
  <c r="F49" i="7" s="1"/>
  <c r="E48" i="7"/>
  <c r="E47" i="7"/>
  <c r="F47" i="7" s="1"/>
  <c r="E46" i="7"/>
  <c r="F46" i="7" s="1"/>
  <c r="E45" i="7"/>
  <c r="F45" i="7" s="1"/>
  <c r="E44" i="7"/>
  <c r="F44" i="7" s="1"/>
  <c r="E43" i="7"/>
  <c r="E42" i="7"/>
  <c r="E41" i="7"/>
  <c r="F41" i="7" s="1"/>
  <c r="E40" i="7"/>
  <c r="F40" i="7" s="1"/>
  <c r="E39" i="7"/>
  <c r="E38" i="7"/>
  <c r="F38" i="7" s="1"/>
  <c r="E37" i="7"/>
  <c r="F37" i="7" s="1"/>
  <c r="E36" i="7"/>
  <c r="E35" i="7"/>
  <c r="F35" i="7" s="1"/>
  <c r="E34" i="7"/>
  <c r="F34" i="7" s="1"/>
  <c r="E33" i="7"/>
  <c r="E32" i="7"/>
  <c r="F32" i="7" s="1"/>
  <c r="E31" i="7"/>
  <c r="F31" i="7" s="1"/>
  <c r="E30" i="7"/>
  <c r="E29" i="7"/>
  <c r="E28" i="7"/>
  <c r="E27" i="7"/>
  <c r="E26" i="7"/>
  <c r="F26" i="7" s="1"/>
  <c r="E25" i="7"/>
  <c r="F25" i="7" s="1"/>
  <c r="E24" i="7"/>
  <c r="F24" i="7" s="1"/>
  <c r="E23" i="7"/>
  <c r="F23" i="7" s="1"/>
  <c r="E22" i="7"/>
  <c r="F22" i="7" s="1"/>
  <c r="E21" i="7"/>
  <c r="F21" i="7" s="1"/>
  <c r="E20" i="7"/>
  <c r="F20" i="7" s="1"/>
  <c r="E19" i="7"/>
  <c r="F19" i="7" s="1"/>
  <c r="E18" i="7"/>
  <c r="F18" i="7" s="1"/>
  <c r="E17" i="7"/>
  <c r="E16" i="7"/>
  <c r="F16" i="7" s="1"/>
  <c r="E15" i="7"/>
  <c r="F15" i="7" s="1"/>
  <c r="E14" i="7"/>
  <c r="F14" i="7" s="1"/>
  <c r="E13" i="7"/>
  <c r="E12" i="7"/>
  <c r="E11" i="7"/>
  <c r="F11" i="7" s="1"/>
  <c r="E10" i="7"/>
  <c r="E9" i="7"/>
  <c r="F9" i="7" s="1"/>
  <c r="E8" i="7"/>
  <c r="E7" i="7"/>
  <c r="F7" i="7" s="1"/>
  <c r="E6" i="7"/>
  <c r="F6" i="7" s="1"/>
  <c r="E5" i="7"/>
  <c r="F5" i="7" s="1"/>
  <c r="E4" i="7"/>
  <c r="E3" i="7"/>
  <c r="F3" i="7" s="1"/>
  <c r="G2" i="7"/>
  <c r="E2" i="7"/>
  <c r="F2" i="7" s="1"/>
  <c r="H71" i="6"/>
  <c r="H70" i="6"/>
  <c r="H66" i="6"/>
  <c r="H65" i="6"/>
  <c r="H63" i="6"/>
  <c r="H62" i="6"/>
  <c r="H56" i="6"/>
  <c r="H55" i="6"/>
  <c r="H46" i="6"/>
  <c r="H44" i="6"/>
  <c r="H37" i="6"/>
  <c r="H35" i="6"/>
  <c r="H34" i="6"/>
  <c r="H28" i="6"/>
  <c r="H26" i="6"/>
  <c r="H25" i="6"/>
  <c r="H18" i="6"/>
  <c r="H17" i="6"/>
  <c r="H14" i="6"/>
  <c r="H11" i="6"/>
  <c r="G70" i="6"/>
  <c r="G11" i="6"/>
  <c r="G14" i="6"/>
  <c r="G17" i="6"/>
  <c r="G18" i="6"/>
  <c r="G25" i="6"/>
  <c r="G26" i="6"/>
  <c r="G28" i="6"/>
  <c r="G34" i="6"/>
  <c r="G35" i="6"/>
  <c r="G37" i="6"/>
  <c r="G44" i="6"/>
  <c r="G46" i="6"/>
  <c r="G49" i="6"/>
  <c r="G51" i="6"/>
  <c r="G55" i="6"/>
  <c r="G56" i="6"/>
  <c r="G62" i="6"/>
  <c r="G63" i="6"/>
  <c r="G65" i="6"/>
  <c r="G66" i="6"/>
  <c r="G71" i="6"/>
  <c r="D86" i="6"/>
  <c r="C86" i="6"/>
  <c r="E71" i="6"/>
  <c r="E70" i="6"/>
  <c r="E69" i="6"/>
  <c r="F69" i="6" s="1"/>
  <c r="E68" i="6"/>
  <c r="F68" i="6" s="1"/>
  <c r="E67" i="6"/>
  <c r="F67" i="6" s="1"/>
  <c r="E66" i="6"/>
  <c r="E65" i="6"/>
  <c r="E64" i="6"/>
  <c r="F64" i="6" s="1"/>
  <c r="E63" i="6"/>
  <c r="E62" i="6"/>
  <c r="E61" i="6"/>
  <c r="F61" i="6" s="1"/>
  <c r="E60" i="6"/>
  <c r="F60" i="6" s="1"/>
  <c r="E59" i="6"/>
  <c r="F59" i="6" s="1"/>
  <c r="E58" i="6"/>
  <c r="F58" i="6" s="1"/>
  <c r="E57" i="6"/>
  <c r="F57" i="6" s="1"/>
  <c r="E56" i="6"/>
  <c r="E55" i="6"/>
  <c r="E54" i="6"/>
  <c r="F54" i="6" s="1"/>
  <c r="E53" i="6"/>
  <c r="F53" i="6" s="1"/>
  <c r="E52" i="6"/>
  <c r="F52" i="6" s="1"/>
  <c r="E51" i="6"/>
  <c r="F51" i="6" s="1"/>
  <c r="H51" i="6" s="1"/>
  <c r="E50" i="6"/>
  <c r="F50" i="6" s="1"/>
  <c r="E49" i="6"/>
  <c r="F49" i="6" s="1"/>
  <c r="H49" i="6" s="1"/>
  <c r="E48" i="6"/>
  <c r="F48" i="6" s="1"/>
  <c r="E47" i="6"/>
  <c r="E46" i="6"/>
  <c r="E45" i="6"/>
  <c r="F45" i="6" s="1"/>
  <c r="E44" i="6"/>
  <c r="E43" i="6"/>
  <c r="F43" i="6" s="1"/>
  <c r="E42" i="6"/>
  <c r="F42" i="6" s="1"/>
  <c r="E41" i="6"/>
  <c r="F41" i="6" s="1"/>
  <c r="E40" i="6"/>
  <c r="F40" i="6" s="1"/>
  <c r="E39" i="6"/>
  <c r="F39" i="6" s="1"/>
  <c r="E38" i="6"/>
  <c r="F38" i="6" s="1"/>
  <c r="E37" i="6"/>
  <c r="E36" i="6"/>
  <c r="E35" i="6"/>
  <c r="E34" i="6"/>
  <c r="E33" i="6"/>
  <c r="E32" i="6"/>
  <c r="F32" i="6" s="1"/>
  <c r="E31" i="6"/>
  <c r="F31" i="6" s="1"/>
  <c r="E30" i="6"/>
  <c r="F30" i="6" s="1"/>
  <c r="E29" i="6"/>
  <c r="F29" i="6" s="1"/>
  <c r="E28" i="6"/>
  <c r="E27" i="6"/>
  <c r="F27" i="6" s="1"/>
  <c r="E26" i="6"/>
  <c r="E25" i="6"/>
  <c r="E24" i="6"/>
  <c r="F24" i="6" s="1"/>
  <c r="E23" i="6"/>
  <c r="F23" i="6" s="1"/>
  <c r="E22" i="6"/>
  <c r="F22" i="6" s="1"/>
  <c r="E21" i="6"/>
  <c r="F21" i="6" s="1"/>
  <c r="E20" i="6"/>
  <c r="F20" i="6" s="1"/>
  <c r="E19" i="6"/>
  <c r="F19" i="6" s="1"/>
  <c r="E18" i="6"/>
  <c r="E17" i="6"/>
  <c r="E16" i="6"/>
  <c r="F16" i="6" s="1"/>
  <c r="E15" i="6"/>
  <c r="F15" i="6" s="1"/>
  <c r="E14" i="6"/>
  <c r="E13" i="6"/>
  <c r="F13" i="6" s="1"/>
  <c r="E12" i="6"/>
  <c r="F12" i="6" s="1"/>
  <c r="E11" i="6"/>
  <c r="E10" i="6"/>
  <c r="E9" i="6"/>
  <c r="E8" i="6"/>
  <c r="F8" i="6" s="1"/>
  <c r="E7" i="6"/>
  <c r="E6" i="6"/>
  <c r="F6" i="6" s="1"/>
  <c r="E5" i="6"/>
  <c r="F5" i="6" s="1"/>
  <c r="E4" i="6"/>
  <c r="F4" i="6" s="1"/>
  <c r="E3" i="6"/>
  <c r="F3" i="6" s="1"/>
  <c r="E2" i="6"/>
  <c r="H76" i="5"/>
  <c r="H75" i="5"/>
  <c r="H74" i="5"/>
  <c r="H69" i="5"/>
  <c r="H50" i="5"/>
  <c r="H48" i="5"/>
  <c r="H42" i="5"/>
  <c r="H39" i="5"/>
  <c r="H34" i="5"/>
  <c r="H29" i="5"/>
  <c r="H27" i="5"/>
  <c r="H12" i="5"/>
  <c r="G5" i="5"/>
  <c r="G12" i="5"/>
  <c r="G19" i="5"/>
  <c r="G27" i="5"/>
  <c r="G29" i="5"/>
  <c r="G34" i="5"/>
  <c r="G39" i="5"/>
  <c r="G42" i="5"/>
  <c r="G47" i="5"/>
  <c r="G48" i="5"/>
  <c r="G50" i="5"/>
  <c r="G58" i="5"/>
  <c r="G59" i="5"/>
  <c r="G69" i="5"/>
  <c r="G70" i="5"/>
  <c r="G71" i="5"/>
  <c r="G74" i="5"/>
  <c r="G75" i="5"/>
  <c r="G76" i="5"/>
  <c r="G80" i="5"/>
  <c r="G2" i="5"/>
  <c r="F17" i="5"/>
  <c r="F38" i="5"/>
  <c r="F73" i="5"/>
  <c r="E85" i="5"/>
  <c r="F85" i="5" s="1"/>
  <c r="E84" i="5"/>
  <c r="E83" i="5"/>
  <c r="F83" i="5" s="1"/>
  <c r="E82" i="5"/>
  <c r="F82" i="5" s="1"/>
  <c r="E81" i="5"/>
  <c r="F81" i="5" s="1"/>
  <c r="E80" i="5"/>
  <c r="F80" i="5" s="1"/>
  <c r="H80" i="5" s="1"/>
  <c r="E79" i="5"/>
  <c r="F79" i="5" s="1"/>
  <c r="E78" i="5"/>
  <c r="F78" i="5" s="1"/>
  <c r="E77" i="5"/>
  <c r="F77" i="5" s="1"/>
  <c r="E76" i="5"/>
  <c r="E75" i="5"/>
  <c r="E74" i="5"/>
  <c r="E73" i="5"/>
  <c r="E72" i="5"/>
  <c r="E71" i="5"/>
  <c r="F71" i="5" s="1"/>
  <c r="H71" i="5" s="1"/>
  <c r="E70" i="5"/>
  <c r="F70" i="5" s="1"/>
  <c r="H70" i="5" s="1"/>
  <c r="E69" i="5"/>
  <c r="E68" i="5"/>
  <c r="F68" i="5" s="1"/>
  <c r="E67" i="5"/>
  <c r="F67" i="5" s="1"/>
  <c r="E66" i="5"/>
  <c r="F66" i="5" s="1"/>
  <c r="E65" i="5"/>
  <c r="F65" i="5" s="1"/>
  <c r="E64" i="5"/>
  <c r="E63" i="5"/>
  <c r="F63" i="5" s="1"/>
  <c r="E62" i="5"/>
  <c r="F62" i="5" s="1"/>
  <c r="E61" i="5"/>
  <c r="E60" i="5"/>
  <c r="F60" i="5" s="1"/>
  <c r="E59" i="5"/>
  <c r="F59" i="5" s="1"/>
  <c r="H59" i="5" s="1"/>
  <c r="E58" i="5"/>
  <c r="F58" i="5" s="1"/>
  <c r="H58" i="5" s="1"/>
  <c r="E57" i="5"/>
  <c r="F57" i="5" s="1"/>
  <c r="E56" i="5"/>
  <c r="F56" i="5" s="1"/>
  <c r="E55" i="5"/>
  <c r="F55" i="5" s="1"/>
  <c r="E54" i="5"/>
  <c r="E53" i="5"/>
  <c r="F53" i="5" s="1"/>
  <c r="E52" i="5"/>
  <c r="F52" i="5" s="1"/>
  <c r="E51" i="5"/>
  <c r="F51" i="5" s="1"/>
  <c r="E50" i="5"/>
  <c r="E49" i="5"/>
  <c r="E48" i="5"/>
  <c r="E47" i="5"/>
  <c r="F47" i="5" s="1"/>
  <c r="H47" i="5" s="1"/>
  <c r="E46" i="5"/>
  <c r="F46" i="5" s="1"/>
  <c r="E45" i="5"/>
  <c r="F45" i="5" s="1"/>
  <c r="E44" i="5"/>
  <c r="F44" i="5" s="1"/>
  <c r="E43" i="5"/>
  <c r="F43" i="5" s="1"/>
  <c r="E42" i="5"/>
  <c r="E41" i="5"/>
  <c r="F41" i="5" s="1"/>
  <c r="E40" i="5"/>
  <c r="F40" i="5" s="1"/>
  <c r="E39" i="5"/>
  <c r="E38" i="5"/>
  <c r="E37" i="5"/>
  <c r="F37" i="5" s="1"/>
  <c r="E36" i="5"/>
  <c r="F36" i="5" s="1"/>
  <c r="E35" i="5"/>
  <c r="F35" i="5" s="1"/>
  <c r="E34" i="5"/>
  <c r="E33" i="5"/>
  <c r="F33" i="5" s="1"/>
  <c r="E32" i="5"/>
  <c r="E31" i="5"/>
  <c r="E30" i="5"/>
  <c r="E29" i="5"/>
  <c r="E28" i="5"/>
  <c r="F28" i="5" s="1"/>
  <c r="E27" i="5"/>
  <c r="E26" i="5"/>
  <c r="F26" i="5" s="1"/>
  <c r="E25" i="5"/>
  <c r="F25" i="5" s="1"/>
  <c r="E24" i="5"/>
  <c r="F24" i="5" s="1"/>
  <c r="E23" i="5"/>
  <c r="F23" i="5" s="1"/>
  <c r="E22" i="5"/>
  <c r="F22" i="5" s="1"/>
  <c r="E21" i="5"/>
  <c r="F21" i="5" s="1"/>
  <c r="E20" i="5"/>
  <c r="F20" i="5" s="1"/>
  <c r="E19" i="5"/>
  <c r="F19" i="5" s="1"/>
  <c r="H19" i="5" s="1"/>
  <c r="E18" i="5"/>
  <c r="F18" i="5" s="1"/>
  <c r="E17" i="5"/>
  <c r="E16" i="5"/>
  <c r="F16" i="5" s="1"/>
  <c r="E15" i="5"/>
  <c r="F15" i="5" s="1"/>
  <c r="E14" i="5"/>
  <c r="F14" i="5" s="1"/>
  <c r="E13" i="5"/>
  <c r="F13" i="5" s="1"/>
  <c r="E12" i="5"/>
  <c r="F12" i="5" s="1"/>
  <c r="E11" i="5"/>
  <c r="F11" i="5" s="1"/>
  <c r="E10" i="5"/>
  <c r="F10" i="5" s="1"/>
  <c r="E9" i="5"/>
  <c r="F9" i="5" s="1"/>
  <c r="E8" i="5"/>
  <c r="F8" i="5" s="1"/>
  <c r="E7" i="5"/>
  <c r="F7" i="5" s="1"/>
  <c r="E6" i="5"/>
  <c r="E5" i="5"/>
  <c r="F5" i="5" s="1"/>
  <c r="H5" i="5" s="1"/>
  <c r="E4" i="5"/>
  <c r="F4" i="5" s="1"/>
  <c r="E3" i="5"/>
  <c r="F3" i="5" s="1"/>
  <c r="E2" i="5"/>
  <c r="F2" i="5" s="1"/>
  <c r="D86" i="5"/>
  <c r="C86" i="5"/>
  <c r="H29" i="4"/>
  <c r="H28" i="4"/>
  <c r="H27" i="4"/>
  <c r="H4" i="4"/>
  <c r="H3" i="4"/>
  <c r="H2" i="4"/>
  <c r="I3" i="4"/>
  <c r="I4" i="4"/>
  <c r="I2" i="4"/>
  <c r="F86" i="5" l="1"/>
  <c r="H2" i="5"/>
  <c r="H87" i="5" s="1"/>
  <c r="F86" i="6"/>
  <c r="D88" i="6" s="1"/>
  <c r="D88" i="5"/>
  <c r="H87" i="7"/>
  <c r="F86" i="7"/>
  <c r="D88" i="7" s="1"/>
  <c r="H87" i="6"/>
  <c r="Q9" i="3"/>
  <c r="Q8" i="3"/>
  <c r="N38" i="2" l="1"/>
  <c r="N37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Evelyn Colque Castilla</author>
  </authors>
  <commentList>
    <comment ref="AC74" authorId="0" shapeId="0" xr:uid="{00000000-0006-0000-0200-000007000000}">
      <text>
        <r>
          <rPr>
            <b/>
            <sz val="9"/>
            <color indexed="81"/>
            <rFont val="Tahoma"/>
            <family val="2"/>
          </rPr>
          <t>Banco o entidad financiera.</t>
        </r>
      </text>
    </comment>
    <comment ref="AC85" authorId="0" shapeId="0" xr:uid="{00000000-0006-0000-0200-000008000000}">
      <text>
        <r>
          <rPr>
            <b/>
            <sz val="9"/>
            <color indexed="81"/>
            <rFont val="Tahoma"/>
            <family val="2"/>
          </rPr>
          <t>Banca o entidad financiera</t>
        </r>
      </text>
    </comment>
    <comment ref="AC91" authorId="0" shapeId="0" xr:uid="{00000000-0006-0000-0200-000009000000}">
      <text>
        <r>
          <rPr>
            <b/>
            <sz val="9"/>
            <color indexed="81"/>
            <rFont val="Tahoma"/>
            <family val="2"/>
          </rPr>
          <t>Banco o Entidad Financiera</t>
        </r>
      </text>
    </comment>
    <comment ref="AC93" authorId="0" shapeId="0" xr:uid="{00000000-0006-0000-0200-00000A000000}">
      <text>
        <r>
          <rPr>
            <b/>
            <sz val="9"/>
            <color indexed="81"/>
            <rFont val="Tahoma"/>
            <family val="2"/>
          </rPr>
          <t>Banco o Entidad Financiera</t>
        </r>
      </text>
    </comment>
    <comment ref="AC94" authorId="0" shapeId="0" xr:uid="{00000000-0006-0000-0200-00000B000000}">
      <text>
        <r>
          <rPr>
            <b/>
            <sz val="9"/>
            <color indexed="81"/>
            <rFont val="Tahoma"/>
            <family val="2"/>
          </rPr>
          <t>Banco o Entidad Financiera</t>
        </r>
      </text>
    </comment>
  </commentList>
</comments>
</file>

<file path=xl/sharedStrings.xml><?xml version="1.0" encoding="utf-8"?>
<sst xmlns="http://schemas.openxmlformats.org/spreadsheetml/2006/main" count="3521" uniqueCount="699">
  <si>
    <t>Emisor</t>
  </si>
  <si>
    <t>Tipo de Valor</t>
  </si>
  <si>
    <t>Programa</t>
  </si>
  <si>
    <t>Emisión</t>
  </si>
  <si>
    <t>Serie</t>
  </si>
  <si>
    <t>Clasificación de riesgo</t>
  </si>
  <si>
    <t>Fecha de vencimiento</t>
  </si>
  <si>
    <t>Monto Colocado</t>
  </si>
  <si>
    <t>Monto Demandado</t>
  </si>
  <si>
    <t>Plazo</t>
  </si>
  <si>
    <t>Tasa de colocación</t>
  </si>
  <si>
    <t>Fecha
subasta</t>
  </si>
  <si>
    <t>Fecha Emision</t>
  </si>
  <si>
    <t>Adjudicado %</t>
  </si>
  <si>
    <t>Apoyo</t>
  </si>
  <si>
    <t>PCR</t>
  </si>
  <si>
    <t>CLASS</t>
  </si>
  <si>
    <t>EQL</t>
  </si>
  <si>
    <t>US$</t>
  </si>
  <si>
    <t>S/.</t>
  </si>
  <si>
    <t>Precio</t>
  </si>
  <si>
    <t>Tasa de
Interés</t>
  </si>
  <si>
    <t>Tipo</t>
  </si>
  <si>
    <t>AFPs</t>
  </si>
  <si>
    <t>Fondos Mutuos</t>
  </si>
  <si>
    <t>Fondos Inversion</t>
  </si>
  <si>
    <t>Entidades Públicas</t>
  </si>
  <si>
    <t>Banca</t>
  </si>
  <si>
    <t>Cias. de Seguros</t>
  </si>
  <si>
    <t>Financieras</t>
  </si>
  <si>
    <t>CMAC</t>
  </si>
  <si>
    <t xml:space="preserve">Persona Natural </t>
  </si>
  <si>
    <t>Persona Juridica</t>
  </si>
  <si>
    <t>SAB</t>
  </si>
  <si>
    <t>Otros</t>
  </si>
  <si>
    <t>VIACONSUMO S.A.C.</t>
  </si>
  <si>
    <t>VCONS1CP1C</t>
  </si>
  <si>
    <t>Instrumentos de Corto Plazo</t>
  </si>
  <si>
    <t>1er.</t>
  </si>
  <si>
    <t>1ra.</t>
  </si>
  <si>
    <t>C</t>
  </si>
  <si>
    <t>pe2-</t>
  </si>
  <si>
    <t>17/07/2017</t>
  </si>
  <si>
    <t>180 días</t>
  </si>
  <si>
    <t>R.I</t>
  </si>
  <si>
    <t>17/01/2017</t>
  </si>
  <si>
    <t>18/01/2017</t>
  </si>
  <si>
    <t>ELECTROVÍA S.A.C</t>
  </si>
  <si>
    <t>ELVIA1PC2A</t>
  </si>
  <si>
    <t>Papeles Comerciales</t>
  </si>
  <si>
    <t>2da.</t>
  </si>
  <si>
    <t>A</t>
  </si>
  <si>
    <t>pe2</t>
  </si>
  <si>
    <t>16/07/2017</t>
  </si>
  <si>
    <t>16/01/2017</t>
  </si>
  <si>
    <t>BANCO DE CREDITO DEL PERU</t>
  </si>
  <si>
    <t>CREDI5BC1D</t>
  </si>
  <si>
    <t>Bonos Corporativos</t>
  </si>
  <si>
    <t>5to.</t>
  </si>
  <si>
    <t>D</t>
  </si>
  <si>
    <t xml:space="preserve">AAA(pe) </t>
  </si>
  <si>
    <t xml:space="preserve">AAA.pe </t>
  </si>
  <si>
    <t>25/01/2020</t>
  </si>
  <si>
    <t>3 años</t>
  </si>
  <si>
    <t>T.I.N.A.</t>
  </si>
  <si>
    <t>24/01/2017</t>
  </si>
  <si>
    <t>25/01/2017</t>
  </si>
  <si>
    <t>VCONS1CP1D</t>
  </si>
  <si>
    <t>20/10/2017</t>
  </si>
  <si>
    <t>270 días</t>
  </si>
  <si>
    <t>20/01/2017</t>
  </si>
  <si>
    <t>23/01/2017</t>
  </si>
  <si>
    <t>BANCO INTERAMERICANO DE FINANZAS S.A</t>
  </si>
  <si>
    <t>BIF2BS3B</t>
  </si>
  <si>
    <t>Bonos Subordinados</t>
  </si>
  <si>
    <t>3ra.</t>
  </si>
  <si>
    <t>B</t>
  </si>
  <si>
    <t>pAA</t>
  </si>
  <si>
    <t>AA</t>
  </si>
  <si>
    <t>26/01/2025</t>
  </si>
  <si>
    <t>8 años</t>
  </si>
  <si>
    <t>Libor 6M + 3.50%</t>
  </si>
  <si>
    <t>26/01/2017</t>
  </si>
  <si>
    <t>COMPF1CD3B</t>
  </si>
  <si>
    <t>CP-1-(pe)</t>
  </si>
  <si>
    <t xml:space="preserve">CLA-1- </t>
  </si>
  <si>
    <t>360 días</t>
  </si>
  <si>
    <t>R.I.</t>
  </si>
  <si>
    <t>SCOT1TIP1U</t>
  </si>
  <si>
    <t>U</t>
  </si>
  <si>
    <t>AA+</t>
  </si>
  <si>
    <t>AA.pe</t>
  </si>
  <si>
    <t>25 años</t>
  </si>
  <si>
    <t>SCOT1TIP2U</t>
  </si>
  <si>
    <t>BBVA BANCO CONTINENTAL</t>
  </si>
  <si>
    <t>CONTI2BA1C</t>
  </si>
  <si>
    <t>Bonos de Arrendamiento</t>
  </si>
  <si>
    <t>COMPARTAMOS FINANCIERA S.A.</t>
  </si>
  <si>
    <t>INMUEBLES PANAMERICANA S.A. Y SUBSIDIARIAS</t>
  </si>
  <si>
    <t>BRIPL4BC2B</t>
  </si>
  <si>
    <t>BANCO RIPLEY PERÚ S.A</t>
  </si>
  <si>
    <t>4ta.</t>
  </si>
  <si>
    <t>A+</t>
  </si>
  <si>
    <t>AA-</t>
  </si>
  <si>
    <t>2.5 años</t>
  </si>
  <si>
    <t>ELVIA1PC2B</t>
  </si>
  <si>
    <t>ELECTROVÍA S.A.C.</t>
  </si>
  <si>
    <t>6 años</t>
  </si>
  <si>
    <t xml:space="preserve">LUZ DEL SUR </t>
  </si>
  <si>
    <t>LUSUR3BC5A</t>
  </si>
  <si>
    <t>5ta.</t>
  </si>
  <si>
    <t>3er.</t>
  </si>
  <si>
    <t>AAA</t>
  </si>
  <si>
    <t>FINANCIERA CONFIANZA S.A.A.</t>
  </si>
  <si>
    <t>FCONF1CD4D</t>
  </si>
  <si>
    <t>Certificados de Depósito Negociables</t>
  </si>
  <si>
    <t>CLA 1-</t>
  </si>
  <si>
    <t>EQL 1- (pe)</t>
  </si>
  <si>
    <t>AAA (pe)</t>
  </si>
  <si>
    <t>FONDO MIVIVIENDA S.A</t>
  </si>
  <si>
    <t>7 años</t>
  </si>
  <si>
    <t>FMV0BC1U</t>
  </si>
  <si>
    <t>Initial Purchasers</t>
  </si>
  <si>
    <t>LOS PORTALES S.A</t>
  </si>
  <si>
    <t>9na.</t>
  </si>
  <si>
    <t>CLA-2+</t>
  </si>
  <si>
    <t>EQL2.pe</t>
  </si>
  <si>
    <t>PORTA1PC9B</t>
  </si>
  <si>
    <t>HERMES TRANSPORTES BLINDADOS S.A.</t>
  </si>
  <si>
    <t>HERME1BC1A</t>
  </si>
  <si>
    <t>AA(pe)</t>
  </si>
  <si>
    <t>13 años</t>
  </si>
  <si>
    <t>28 Años</t>
  </si>
  <si>
    <t>HERME1BC2A</t>
  </si>
  <si>
    <t>BPO CONSULTING S.A.C.</t>
  </si>
  <si>
    <t>BPO1CP1C</t>
  </si>
  <si>
    <t>4 años</t>
  </si>
  <si>
    <t>BRIPL4CD1I</t>
  </si>
  <si>
    <t>CP-1</t>
  </si>
  <si>
    <t>CLA-1</t>
  </si>
  <si>
    <t>I</t>
  </si>
  <si>
    <t>358 días</t>
  </si>
  <si>
    <t>BANCO RIPLEY PERÚ S.A.</t>
  </si>
  <si>
    <t>4to.</t>
  </si>
  <si>
    <t>BANCO INTERAMERICANO DE FINANZAS S.A.</t>
  </si>
  <si>
    <t>BIF3CD2A</t>
  </si>
  <si>
    <t>pe1+</t>
  </si>
  <si>
    <t>CLA-1+</t>
  </si>
  <si>
    <t>A+.pe.</t>
  </si>
  <si>
    <t>FINOH1BC1A</t>
  </si>
  <si>
    <t>FINANCIERA OH! S.A.</t>
  </si>
  <si>
    <t>FINOH4CD2A</t>
  </si>
  <si>
    <t>CP2+</t>
  </si>
  <si>
    <t>CP1-</t>
  </si>
  <si>
    <t>TELEFONICA DEL PERU S.A.A.</t>
  </si>
  <si>
    <t>TDP6BC11B</t>
  </si>
  <si>
    <t>6to.</t>
  </si>
  <si>
    <t>FALABELLA PERÚ S.A.A.</t>
  </si>
  <si>
    <t>AA+.pe</t>
  </si>
  <si>
    <t>12 años</t>
  </si>
  <si>
    <t>SAN MARTÍN CONTRATISTAS GENERALES S.A.</t>
  </si>
  <si>
    <t>FALAB2BC1A</t>
  </si>
  <si>
    <t>SNMAR2BC1U</t>
  </si>
  <si>
    <t>5 años</t>
  </si>
  <si>
    <t>CMSUL2CD1A</t>
  </si>
  <si>
    <t>CAJA MUNICIPAL DE AHORRO Y CRÉDITO DE SULLANA</t>
  </si>
  <si>
    <t>CLA 2</t>
  </si>
  <si>
    <t>EQL 2- (pe)</t>
  </si>
  <si>
    <t>LOS PORTALES S.A.</t>
  </si>
  <si>
    <t>PORTA1PC10A</t>
  </si>
  <si>
    <t>EQL 2.pe</t>
  </si>
  <si>
    <t>10ma.</t>
  </si>
  <si>
    <t>VAC + 5.31250%</t>
  </si>
  <si>
    <t>JAIME1BC1C</t>
  </si>
  <si>
    <t>A. JAIME ROJAS REPRESENTACIONES GENERALES S.A.</t>
  </si>
  <si>
    <t>A-</t>
  </si>
  <si>
    <t>2 años</t>
  </si>
  <si>
    <t>LEASING TOTAL S.A.</t>
  </si>
  <si>
    <t>LTOTA5BA4A</t>
  </si>
  <si>
    <t>LTOTA5BA3B</t>
  </si>
  <si>
    <t>3da.</t>
  </si>
  <si>
    <t>VOLCA1CP1B</t>
  </si>
  <si>
    <t>VOLCAN COMPAÑIA MINERA S.A.A.</t>
  </si>
  <si>
    <t>CP-1- (pe)</t>
  </si>
  <si>
    <t>p-1</t>
  </si>
  <si>
    <t>CHAVI1CP2A</t>
  </si>
  <si>
    <t>AGRÍCOLA Y GANADERA CHAVÍN DE HUANTAR S.A</t>
  </si>
  <si>
    <t>BANCO RIPLEY PERU S.A</t>
  </si>
  <si>
    <t>BRIPL4CD1J</t>
  </si>
  <si>
    <t>EQL-1</t>
  </si>
  <si>
    <t xml:space="preserve"> COLOCACIONES DE VALORES OBJETO DE OFERTA PÚBLICA PRIMARIA -  2017</t>
  </si>
  <si>
    <t>FINOH4CD2B</t>
  </si>
  <si>
    <t>CP2+/CP1-</t>
  </si>
  <si>
    <t>CONELSUR LT S.A.C.</t>
  </si>
  <si>
    <t>CONEL1BC1A</t>
  </si>
  <si>
    <t>AA+(pe)</t>
  </si>
  <si>
    <t>30 años</t>
  </si>
  <si>
    <t>MIBANCO, BANCO DE LA MICROEMPRESA S.A.</t>
  </si>
  <si>
    <t>MIBAN2BS1B</t>
  </si>
  <si>
    <t>AA-(pe)</t>
  </si>
  <si>
    <t>10 años</t>
  </si>
  <si>
    <t>TDP6BC12A</t>
  </si>
  <si>
    <t>12da.</t>
  </si>
  <si>
    <t>FACTORING TOTAL S.A.</t>
  </si>
  <si>
    <t>FTOTA1CP4A</t>
  </si>
  <si>
    <t>CP-2+</t>
  </si>
  <si>
    <t>PE1-</t>
  </si>
  <si>
    <t>ENGIE ENERGÍA PERÚ S.A.</t>
  </si>
  <si>
    <t>ENGIE3BC2A</t>
  </si>
  <si>
    <t>ENGIE3BC3A</t>
  </si>
  <si>
    <t>CHAVI1CP2B</t>
  </si>
  <si>
    <t>Pe2</t>
  </si>
  <si>
    <t>367 días</t>
  </si>
  <si>
    <t>FINOH1BC1B</t>
  </si>
  <si>
    <t>A+.pe</t>
  </si>
  <si>
    <t>13ra.</t>
  </si>
  <si>
    <t>AAA(pe)</t>
  </si>
  <si>
    <t>AAA.pe</t>
  </si>
  <si>
    <t>ALICORP S.A.A.</t>
  </si>
  <si>
    <t>ALICO3BC5A</t>
  </si>
  <si>
    <t>TDP6BC13A</t>
  </si>
  <si>
    <t>BRIPL4BC1C</t>
  </si>
  <si>
    <t>A+(pe)</t>
  </si>
  <si>
    <t>VCONS1CP1E</t>
  </si>
  <si>
    <t>E</t>
  </si>
  <si>
    <t>JAIME1BC1D</t>
  </si>
  <si>
    <t>BIF2BA2A</t>
  </si>
  <si>
    <t>BANBIF S.A.</t>
  </si>
  <si>
    <t>CHAVI1CP2C</t>
  </si>
  <si>
    <t>PORTA2PC1A</t>
  </si>
  <si>
    <t>TDP6BC14A</t>
  </si>
  <si>
    <t>14ta.</t>
  </si>
  <si>
    <t>BRIPL4CD1K</t>
  </si>
  <si>
    <t>J</t>
  </si>
  <si>
    <t>K</t>
  </si>
  <si>
    <t>359 días</t>
  </si>
  <si>
    <t>BIF2BA2B</t>
  </si>
  <si>
    <t>PALMAS DEL ESPINO S.A.</t>
  </si>
  <si>
    <t>PAESP2BC4A</t>
  </si>
  <si>
    <t>PAESP2BC5A</t>
  </si>
  <si>
    <t>PACIFICO EPS S.A.</t>
  </si>
  <si>
    <t>PAEPS1BC1A</t>
  </si>
  <si>
    <t>20 años</t>
  </si>
  <si>
    <t>GEREN1PC2U</t>
  </si>
  <si>
    <t>GERENS ESCUELA DE GESTION Y ECONOMIA S.A.</t>
  </si>
  <si>
    <t>ACR</t>
  </si>
  <si>
    <t>CP2</t>
  </si>
  <si>
    <t>BPO1CP1D</t>
  </si>
  <si>
    <t>PE2</t>
  </si>
  <si>
    <t>FCONF1CD6A</t>
  </si>
  <si>
    <t>6ta.</t>
  </si>
  <si>
    <t>CP-1– (pe)</t>
  </si>
  <si>
    <t>Libor 6M + 3.40%</t>
  </si>
  <si>
    <t>15ta.</t>
  </si>
  <si>
    <t>TDP6BC15A</t>
  </si>
  <si>
    <t>BIF2BS3C</t>
  </si>
  <si>
    <t>COMPF2CD1A</t>
  </si>
  <si>
    <t>CP 1-</t>
  </si>
  <si>
    <t>BIF2BS2A</t>
  </si>
  <si>
    <t>ICCG1CP2A</t>
  </si>
  <si>
    <t>CLA-1-</t>
  </si>
  <si>
    <t>ICCGSA INVERSIONES S.A.</t>
  </si>
  <si>
    <t>CONTI6BC3A</t>
  </si>
  <si>
    <t>BRIPL5CD1A</t>
  </si>
  <si>
    <t>BANCO RIPLEY PERU S.A.</t>
  </si>
  <si>
    <t>EDP6BC1A</t>
  </si>
  <si>
    <t>ENEL DISTRIBUCIÓN PERU S.A.A.</t>
  </si>
  <si>
    <t>CHAVI1CP2D</t>
  </si>
  <si>
    <t>ELECTROVIA S.A.C.</t>
  </si>
  <si>
    <t>ELVIA1PC2C</t>
  </si>
  <si>
    <t>VCONS1CP1F</t>
  </si>
  <si>
    <t>F</t>
  </si>
  <si>
    <t>FTOTA1CP5A</t>
  </si>
  <si>
    <t>FTOTA1CP6A</t>
  </si>
  <si>
    <t>pe1-</t>
  </si>
  <si>
    <t>300 días</t>
  </si>
  <si>
    <t>SNMAR2BC2A</t>
  </si>
  <si>
    <t>A.pe</t>
  </si>
  <si>
    <t>BIF2BS2B</t>
  </si>
  <si>
    <t xml:space="preserve"> 05/12/2020</t>
  </si>
  <si>
    <t>CONTI2BA2A</t>
  </si>
  <si>
    <t>PORTA2PC3A</t>
  </si>
  <si>
    <t>BPO1CP1E</t>
  </si>
  <si>
    <t>LUSUR3BC6A</t>
  </si>
  <si>
    <t>BRIPL4BC3A</t>
  </si>
  <si>
    <t>3.5 años</t>
  </si>
  <si>
    <t>FINOH3CD3A</t>
  </si>
  <si>
    <t>EDPYME SANTANDER CONSUMO PERU S.A.</t>
  </si>
  <si>
    <t>EDSCP1CP1A</t>
  </si>
  <si>
    <t xml:space="preserve"> CP- 1 (pe)</t>
  </si>
  <si>
    <t xml:space="preserve"> EQL 1-.pe</t>
  </si>
  <si>
    <t>CAJA MUNICIPAL DE AHORRO Y CRÉDITO DE AREQUIPA</t>
  </si>
  <si>
    <t>CMAQP1BC1U</t>
  </si>
  <si>
    <t>PORTA1BC1U</t>
  </si>
  <si>
    <t>A-.pe</t>
  </si>
  <si>
    <t>FINOH1BC2A</t>
  </si>
  <si>
    <t>1461 días</t>
  </si>
  <si>
    <t>AGRÍCOLA Y GANADERA CHAVÍN DE HUANTAR S.A.</t>
  </si>
  <si>
    <t>CHAVI1CP2E</t>
  </si>
  <si>
    <t>FINANCIERA TFC S.A.</t>
  </si>
  <si>
    <t>TFC1BS1A</t>
  </si>
  <si>
    <t>FALAB2BC2A</t>
  </si>
  <si>
    <t>2do.</t>
  </si>
  <si>
    <t>FCONF1CD6B</t>
  </si>
  <si>
    <t>PORTA2PC1B</t>
  </si>
  <si>
    <t>CHAVI1CP2F</t>
  </si>
  <si>
    <t>Fecha Emisión</t>
  </si>
  <si>
    <t>BRIPL5CD1B</t>
  </si>
  <si>
    <t>REPRESENTACIONES QUIMICA EUROPEA S.A.C.</t>
  </si>
  <si>
    <t>RQUIM1CP1A</t>
  </si>
  <si>
    <t>PE2-</t>
  </si>
  <si>
    <t xml:space="preserve"> COLOCACIONES DE VALORES OBJETO DE OFERTA PÚBLICA PRIMARIA -  2018</t>
  </si>
  <si>
    <t>FTOTA1CP7A</t>
  </si>
  <si>
    <t>FTOTA1CP8A</t>
  </si>
  <si>
    <t>7ma.</t>
  </si>
  <si>
    <t>8va.</t>
  </si>
  <si>
    <t>ENEL DISTRIBUCIÓN PERÚ S.A.A.</t>
  </si>
  <si>
    <t>EDP6BC2A</t>
  </si>
  <si>
    <t>FINOH4CD1B</t>
  </si>
  <si>
    <t>CLA1-</t>
  </si>
  <si>
    <t>CHAVI1CP2G</t>
  </si>
  <si>
    <t>G</t>
  </si>
  <si>
    <t>PORTA2PC3B</t>
  </si>
  <si>
    <t>TDP6BC16A</t>
  </si>
  <si>
    <t>16ta.</t>
  </si>
  <si>
    <t>JAIME1BC1E</t>
  </si>
  <si>
    <t>PEA-</t>
  </si>
  <si>
    <t>720 días</t>
  </si>
  <si>
    <t>ECO-ACUICOLA S.A.C.</t>
  </si>
  <si>
    <t>ECOAC1CP1A</t>
  </si>
  <si>
    <t>EQL2.</t>
  </si>
  <si>
    <t>SCOT1TPN1A</t>
  </si>
  <si>
    <t>Bonos de Titulización</t>
  </si>
  <si>
    <t>AA (pe)</t>
  </si>
  <si>
    <t>SCOTIA SOCIEDAD TITULIZADORA S.A.</t>
  </si>
  <si>
    <t>SCOT1TPN2A</t>
  </si>
  <si>
    <t>BRIPL5CD1C</t>
  </si>
  <si>
    <t>FINOH1BC2B</t>
  </si>
  <si>
    <t>TDP6BC17A</t>
  </si>
  <si>
    <t>17ma.</t>
  </si>
  <si>
    <t>TDP6BC12B</t>
  </si>
  <si>
    <t>RQUIM1CP1B</t>
  </si>
  <si>
    <t>CHAVI1CP2H</t>
  </si>
  <si>
    <t>H</t>
  </si>
  <si>
    <t>FINOH2CD1D</t>
  </si>
  <si>
    <t>CP1-(pe)</t>
  </si>
  <si>
    <t>CLA - 1-</t>
  </si>
  <si>
    <t>JAIME1BC1F</t>
  </si>
  <si>
    <t>CONTI7BC1A</t>
  </si>
  <si>
    <t>7mo.</t>
  </si>
  <si>
    <t>COMPF1BC1A</t>
  </si>
  <si>
    <t>ENGIE ENERGIA PERU S.A</t>
  </si>
  <si>
    <t>ENGIE3BC3B</t>
  </si>
  <si>
    <t>CONTI7BC1B</t>
  </si>
  <si>
    <t>LTOTA5BA5B</t>
  </si>
  <si>
    <t>Bonos de Arrendamiento Financiero</t>
  </si>
  <si>
    <t>FTOTA1CP9A</t>
  </si>
  <si>
    <t>FTOT1CP10A</t>
  </si>
  <si>
    <t>10mo.</t>
  </si>
  <si>
    <t>PORTA1BC2A</t>
  </si>
  <si>
    <t>CHAVI1CP2I</t>
  </si>
  <si>
    <t>FINOH2CD1E</t>
  </si>
  <si>
    <t>CLA- 1-</t>
  </si>
  <si>
    <t>EDSCP1CP2A</t>
  </si>
  <si>
    <t>CP- 1</t>
  </si>
  <si>
    <t>EQL-1-</t>
  </si>
  <si>
    <t>CREDI5BC3A</t>
  </si>
  <si>
    <t>SCOTIABANK PERU S.A.A.</t>
  </si>
  <si>
    <t>SCOTI3BC1A</t>
  </si>
  <si>
    <t>CONTI7BC2A</t>
  </si>
  <si>
    <t>FINANCIERA CREDINKA S.A.</t>
  </si>
  <si>
    <t>FCRED1CD2A</t>
  </si>
  <si>
    <t>CLA-2</t>
  </si>
  <si>
    <t>JAIME1BC1G</t>
  </si>
  <si>
    <t>CONTI7BC2B</t>
  </si>
  <si>
    <t>CHAVI1CP2J</t>
  </si>
  <si>
    <t>LTOTA5BA6A</t>
  </si>
  <si>
    <t>BRIPL4BC3B</t>
  </si>
  <si>
    <t>FTOTA1CP3B</t>
  </si>
  <si>
    <t>PORTA2PC1C</t>
  </si>
  <si>
    <t>EQL 2+.pe</t>
  </si>
  <si>
    <t>BPO1CP1F</t>
  </si>
  <si>
    <t>CONTI7BC1C</t>
  </si>
  <si>
    <t>COMPF2CD1B</t>
  </si>
  <si>
    <t>CREDI5BC3B</t>
  </si>
  <si>
    <t>CHAVI1CP2K</t>
  </si>
  <si>
    <t>ECOAC1CP2A</t>
  </si>
  <si>
    <t>EQL2</t>
  </si>
  <si>
    <t>FINANCIERA EFECTIVA</t>
  </si>
  <si>
    <t>EFECT2BC1A</t>
  </si>
  <si>
    <t>ALICORP S.A..A.</t>
  </si>
  <si>
    <t>ALIC1DCP1A</t>
  </si>
  <si>
    <t>ALIC1DBC1A</t>
  </si>
  <si>
    <t>LUZ DEL SUR S.A.A.</t>
  </si>
  <si>
    <t>LUSUR3BC7A</t>
  </si>
  <si>
    <t>BRIPL4CD1L</t>
  </si>
  <si>
    <t>L</t>
  </si>
  <si>
    <t>FTOTA1CP6B</t>
  </si>
  <si>
    <t>FTOTA1CP7B</t>
  </si>
  <si>
    <t>COMPF2CD1C</t>
  </si>
  <si>
    <t>ECOAC1CP2B</t>
  </si>
  <si>
    <t>CHAVI1CP2L</t>
  </si>
  <si>
    <t>PORTA2PC3C</t>
  </si>
  <si>
    <t>EQL2+.pe</t>
  </si>
  <si>
    <t>FTOTA1CP5B</t>
  </si>
  <si>
    <t>CHAVI1CP2M</t>
  </si>
  <si>
    <t>M</t>
  </si>
  <si>
    <t>EDSCP1CP3A</t>
  </si>
  <si>
    <t>CP1</t>
  </si>
  <si>
    <t>EQL1-</t>
  </si>
  <si>
    <t>FINOH4CD2D</t>
  </si>
  <si>
    <t xml:space="preserve"> COLOCACIONES DE VALORES OBJETO DE OFERTA PÚBLICA PRIMARIA -  2019</t>
  </si>
  <si>
    <t>BRIPL5CD1D</t>
  </si>
  <si>
    <t>T.I.N.A</t>
  </si>
  <si>
    <t>BRIPL4BC4A</t>
  </si>
  <si>
    <t>INTERSEGURO COMP. DE SEGUROS</t>
  </si>
  <si>
    <t>INTSE3BS1U</t>
  </si>
  <si>
    <t>3ro.</t>
  </si>
  <si>
    <t xml:space="preserve">CEMENTOS PACASMAYO </t>
  </si>
  <si>
    <t>CPACA2BC1A</t>
  </si>
  <si>
    <t>CPACA2BC2A</t>
  </si>
  <si>
    <t>2do</t>
  </si>
  <si>
    <t>15 años</t>
  </si>
  <si>
    <t>LOS PORTALES</t>
  </si>
  <si>
    <t>PORTA2PC1D</t>
  </si>
  <si>
    <t>CHAVI1CP2N</t>
  </si>
  <si>
    <t>N</t>
  </si>
  <si>
    <t>CAMPOSUR INC S.A.C.</t>
  </si>
  <si>
    <t>CAMPS1PC1A</t>
  </si>
  <si>
    <t>FCONF1CD6C</t>
  </si>
  <si>
    <t>RQUIM1CP1C</t>
  </si>
  <si>
    <t>ELÉCTRICA SANTA ROSA S.A.C.</t>
  </si>
  <si>
    <t>ELSRO1CP1A</t>
  </si>
  <si>
    <t>FINOH4CD2E</t>
  </si>
  <si>
    <t>BANCO INTERNACIONAL DEL PERU-INTERBANK</t>
  </si>
  <si>
    <t>INTER1CD1A</t>
  </si>
  <si>
    <t>CP1+</t>
  </si>
  <si>
    <t>CLA1+</t>
  </si>
  <si>
    <t>EQL1+</t>
  </si>
  <si>
    <t>INTER2BC5A</t>
  </si>
  <si>
    <t>3653 dias</t>
  </si>
  <si>
    <t>BRIPL5CD1E</t>
  </si>
  <si>
    <t>LUSUR3BC8A</t>
  </si>
  <si>
    <t>CHAVI1CP2O</t>
  </si>
  <si>
    <t>O</t>
  </si>
  <si>
    <t>CORPORACION FINANCIERA DE DESARROLLO S.A. - COFIDE</t>
  </si>
  <si>
    <t>VCOF5DBC1A</t>
  </si>
  <si>
    <t>EFECT1CD1A</t>
  </si>
  <si>
    <t>BANCO PICHINCHA</t>
  </si>
  <si>
    <t>BPICH1CD2A</t>
  </si>
  <si>
    <t>PE1</t>
  </si>
  <si>
    <t>GNB2CD1A</t>
  </si>
  <si>
    <t>BANCO GNB PERU</t>
  </si>
  <si>
    <t>ENEL DISTRIBUCIÓN PERÚ</t>
  </si>
  <si>
    <t>EDP6BC3A</t>
  </si>
  <si>
    <t>9 años</t>
  </si>
  <si>
    <t>PORTA2PC3D</t>
  </si>
  <si>
    <t xml:space="preserve"> pAAA</t>
  </si>
  <si>
    <t>EDPYME SANTANDER CONSUMO PERÚ S.A.</t>
  </si>
  <si>
    <t>EDSCP1CP4A</t>
  </si>
  <si>
    <t>FINOH4CD1C</t>
  </si>
  <si>
    <t>CAMPS1PC1B</t>
  </si>
  <si>
    <t>JAIME1CP3A</t>
  </si>
  <si>
    <t>FTOTA2CP1A</t>
  </si>
  <si>
    <t>CLA2+</t>
  </si>
  <si>
    <t>FTOTA2CP2A</t>
  </si>
  <si>
    <t>EDSCP1CP1B</t>
  </si>
  <si>
    <t>FCONF1CD6E</t>
  </si>
  <si>
    <t>ECOAC1CP3A</t>
  </si>
  <si>
    <t>EQL 2</t>
  </si>
  <si>
    <t>CREDISCOTIA FINANCIERA S.A.</t>
  </si>
  <si>
    <t>CSCOT5CD1A</t>
  </si>
  <si>
    <t>CP-1+ (pe)</t>
  </si>
  <si>
    <t>EQL 1+.pe</t>
  </si>
  <si>
    <t>BRIPL4CD2A</t>
  </si>
  <si>
    <t>LTOTA5BA7A</t>
  </si>
  <si>
    <t xml:space="preserve">AA </t>
  </si>
  <si>
    <t>FCONF1CD6D</t>
  </si>
  <si>
    <t>EDP6BC4A</t>
  </si>
  <si>
    <t>pAAA</t>
  </si>
  <si>
    <t>CREDI5BC3C</t>
  </si>
  <si>
    <t>PORTA2PC4A</t>
  </si>
  <si>
    <t>EQL2+.PE</t>
  </si>
  <si>
    <t>CHAVI2CP1A</t>
  </si>
  <si>
    <t>BBVA7BC1D</t>
  </si>
  <si>
    <t>BANCO BBVA PERÚ</t>
  </si>
  <si>
    <t>COFI5DBC2A</t>
  </si>
  <si>
    <t>EQL1.pe</t>
  </si>
  <si>
    <t>COFI3DCP1A</t>
  </si>
  <si>
    <t>3.0%+VAC</t>
  </si>
  <si>
    <t>BIF4CD2A</t>
  </si>
  <si>
    <t>p-1+</t>
  </si>
  <si>
    <t>FMV1BC5A</t>
  </si>
  <si>
    <t>CHAVI2CP1B</t>
  </si>
  <si>
    <t>BBVA7BC1E</t>
  </si>
  <si>
    <t>CREDI5BC3D</t>
  </si>
  <si>
    <t>CHAVI1BC1B</t>
  </si>
  <si>
    <t>peA</t>
  </si>
  <si>
    <t>CHAVI1BC1A</t>
  </si>
  <si>
    <t>LARI CONTRATISTAS S.A.C.</t>
  </si>
  <si>
    <t>LARI1CP2A</t>
  </si>
  <si>
    <t>JAIME1CP3C</t>
  </si>
  <si>
    <t>ECOAC1CP4A</t>
  </si>
  <si>
    <t>COMPF2CD1D</t>
  </si>
  <si>
    <t>CP-1(pe)</t>
  </si>
  <si>
    <t>BRIPL4BC4B</t>
  </si>
  <si>
    <t>JAIME1CP3B</t>
  </si>
  <si>
    <t>CHAVI2CP1C</t>
  </si>
  <si>
    <t>RQUIM1CP1D</t>
  </si>
  <si>
    <t>CHAVI1BC1C</t>
  </si>
  <si>
    <t>PEA</t>
  </si>
  <si>
    <t>CHAVI1BC1D</t>
  </si>
  <si>
    <t>PORTA2PC1E</t>
  </si>
  <si>
    <t>BANCO FALABELLA</t>
  </si>
  <si>
    <t>BFAL6CD1A</t>
  </si>
  <si>
    <t>CP-1(PE)</t>
  </si>
  <si>
    <t>EDSCP1CP2B</t>
  </si>
  <si>
    <t>LUSUR4BC1A</t>
  </si>
  <si>
    <t>BBVA7BC1F</t>
  </si>
  <si>
    <t>BBVA3CD3A</t>
  </si>
  <si>
    <t>CAMPS1PC2A</t>
  </si>
  <si>
    <t>BIF3BS3A</t>
  </si>
  <si>
    <t>Colocaciones totales</t>
  </si>
  <si>
    <t>Colocaciones en BVL</t>
  </si>
  <si>
    <t>Colocaciones fuera de BVL</t>
  </si>
  <si>
    <t>RENTA FIJA</t>
  </si>
  <si>
    <t>LTP</t>
  </si>
  <si>
    <t>S/</t>
  </si>
  <si>
    <t>CP</t>
  </si>
  <si>
    <t>DIV</t>
  </si>
  <si>
    <t>-</t>
  </si>
  <si>
    <t>S/ PRIMERA EMISION DEL PRIMER PROGRAMA DE INSTRUMENTOS DE CORTO PLAZO BPO CONSULTING - SERIE E</t>
  </si>
  <si>
    <t>BNB</t>
  </si>
  <si>
    <t>USD SEGUNDA EMISION DEL SEGUNDO PROGRAMA DE EMISION DE BONOS CORPORATIVOS SAN MARTIN CONTRATISTAS GENERALES - SERIE A</t>
  </si>
  <si>
    <t>USD SEXTA EMISION DEL PRIMER PROGRAMA DE EMISION DE INSTRUMENTOS DE CORTO PLAZO FACTORING TOTAL - SERIE A</t>
  </si>
  <si>
    <t>USD QUINTA EMISION DEL PRIMER PROGRAMA DE EMISION DE INSTRUMENTOS DE CORTO PLAZO FACTORING TOTAL - SERIE A</t>
  </si>
  <si>
    <t>S/ PRIMERA EMISION DEL PRIMER PROGRAMA DE INSTRUMENTOS DE CORTO PLAZO VIACONSUMO - SERIE F</t>
  </si>
  <si>
    <t>S/ SEGUNDA EMISION DEL PRIMER PROGRAMA DE EMISION DE INSTRUMENTOS DE CORTO PLAZO ELECTROVIA - SERIE C</t>
  </si>
  <si>
    <t>USD SEGUNDA EMISION DEL PRIMER PROGRAMA DE EMISION DE INSTRUMENTOS DE CORTO PLAZO CHAVIN - SERIE D</t>
  </si>
  <si>
    <t>S/ PRIMERA EMISION DEL PRIMER PROGRAMA DE INSTRUMENTOS DE CORTO PLAZO BPO CONSULTING - SERIE D</t>
  </si>
  <si>
    <t>SEM</t>
  </si>
  <si>
    <t>S/ SEGUNDA EMISION DEL PRIMER PROGRAMA DE EMISION DE INSTRUMENTOS DE CORTO PLAZO GERENS - SERIE UNICA</t>
  </si>
  <si>
    <t>USD SEGUNDA EMISION DEL PRIMER PROGRAMA DE EMISION DE INSTRUMENTOS DE CORTO PLAZO CHAVIN - SERIE C</t>
  </si>
  <si>
    <t>USD PRIMERA EMISION DEL PRIMER PROGRAMA DE BONOS CORPORATIVOS A. JAIME ROJAS REPRESENTACIONES GENERALES - SERIE D</t>
  </si>
  <si>
    <t>S/ PRIMERA EMISION DEL PRIMER PROGRAMA DE INSTRUMENTOS DE CORTO PLAZO VIACONSUMO - SERIE E</t>
  </si>
  <si>
    <t>USD SEGUNDA EMISION DEL PRIMER PROGRAMA DE EMISION DE INSRUMENTOS DE CORTO PLAZO CHAVIN - SERIE B</t>
  </si>
  <si>
    <t>USD CUARTA EMISION DEL PRIMER PROGRAMA DE EMISION DE INSTRUMENTOS DE CORTO PLAZO FACTORING TOTAL - SERIE A</t>
  </si>
  <si>
    <t>USD SEGUNDA EMISION DEL PRIMER PROGRAMA DE EMISION DE INSTRUMENTOS DE CORTO PLAZO CHAVIN - SERIE A</t>
  </si>
  <si>
    <t>USD PRIMERA EMISION DEL PRIMER PROGRAMA DE EMISION DE BONOS CORPORATIVOS A. JAIME ROJAS REPRESENTACIONES GENERALES - SERIE C</t>
  </si>
  <si>
    <t>USD PRIMERA EMISION DEL SEGUNDO PROGRAMA DE EMISION DE BONOS CORPORATIVOS SAN MARTIN CONTRATISTAS GENERALES - SERIE UNICA</t>
  </si>
  <si>
    <t>S/. PRIMERA EMISI�N DEL PRIMER PROGRAMA DE EMISI�N DEINSTRUMENTOS DE CORTO PLAZO BPO CONSULTING - SERIE C</t>
  </si>
  <si>
    <t>KAL</t>
  </si>
  <si>
    <t>S/. SEGUNDA EMISI�N DEL PRIMER PROGRAMA DE EMISI�N DEINSTRUMENTOS DE CORTO PLAZO ELECTROV�A - SERIE B</t>
  </si>
  <si>
    <t>S/. PRIMERA EMISI�N DEL PRIMER PROGRAMA DE EMISI�N DEINSTRUMENTOS DE CORTO PLAZO VIACONSUMO - SERIE D</t>
  </si>
  <si>
    <t>S/. PRIMERA EMISI�N DEL PRIMER PROGRAMA DE EMISI�N DEINSTRUMENTOS DE CORTO PLAZO VIACONSUMO - SERIE C</t>
  </si>
  <si>
    <t>ELVIAPC2A</t>
  </si>
  <si>
    <t>S/. SEGUNDA EMISI�N DEL PRIMER PROGRAMA DE EMISI�N DEINSTRUMENTOS DE CORTO PLAZO ELECTROV�A - SERIE A</t>
  </si>
  <si>
    <t>Monto colocado en bolsa</t>
  </si>
  <si>
    <t>Monto total</t>
  </si>
  <si>
    <t>USD SEGUNDA EMISION DEL PRIMER PROGRAMA DE EMISION DE INSTRUMENTOS DE CORTO PLAZO CHAVIN - SERIE M</t>
  </si>
  <si>
    <t>USD QUINTA EMISION DEL PRIMER PROGRAMA DE INSTRUMENTOS DE CORTO PLAZO FACTORING TOTAL - SERIE B</t>
  </si>
  <si>
    <t>USD SEGUNDA EMISION DEL PRIMER PROGRAMA DE EMISION DE INSTRUMENTOS DE CORTO PLAZO CHAVIN - SERIE L</t>
  </si>
  <si>
    <t>USD SEGUNDA EMISION DEL PRIMER PROGRAMA DE INSTRUMENTOS DE CORTO PLAZO ECOACUICOLA- SERIE B</t>
  </si>
  <si>
    <t>USD SETIMA EMISION DEL PRIMER PROGRAMA DE EMISION DE INSTRUMENTOS DE CORTO FACTORING TOTAL - SERIE B</t>
  </si>
  <si>
    <t>USD SEXTA EMISION DEL PRIMER PROGRAMA DE EMISION DE INSTRUMENTOS DE CORTO FACTORING TOTAL - SERIE B</t>
  </si>
  <si>
    <t>USD SEGUNDA EMISION DEL PRIMER PROGRAMA DE INSTRUMENTOS DE CORTO PLAZO ECOACUICOLA- SERIE A</t>
  </si>
  <si>
    <t>USD SEGUNDA EMISION DEL PRIMER PROGRAMA DE EMISION DE INSTRUMENTOS DE CORTO PLAZO CHAVIN - SERIE K</t>
  </si>
  <si>
    <t>S/ PRIMERA EMISION DEL PRIMER PROGRAMA DE INSTRUMENTOS DE CORTO PLAZO BPO CONSULTING - SERIE F</t>
  </si>
  <si>
    <t>S/ TERCERA EMISION DEL PRIMER PROGRAMA DE INSTRUMENTOS DE CORTO PLAZO FACTORING TOTAL-SERIE B</t>
  </si>
  <si>
    <t>USD SEGUNDA EMISION DEL PRIMER PROGRAMA DE EMISION DE INSTRUMENTOS DE CORTO PLAZO CHAVIN - SERIE J</t>
  </si>
  <si>
    <t>USD PRIMERA EMISION DEL PRIMER PROGRAMA DE BONOS CORPORATIVOS A. JAIME ROJAS REPRESENTACIONES GENERALES - SERIE G</t>
  </si>
  <si>
    <t>USD SEGUNDA EMISION DEL PRIMER PROGRAMA DE INSTRUMENTOS DE CORTO PLAZO CHAVIN - SERIE I</t>
  </si>
  <si>
    <t>USD NOVENA EMISION DEL PRIMER PROGRAMA DE INSTRUMENTOS DE CORTO PLAZO FACTORING TOTAL - SERIE A</t>
  </si>
  <si>
    <t>USD DECIMA EMISION DEL PRIMER PROGRAMA DE INSTRUMENTOS DE CORTO PLAZO FACTORING TOTAL - SERIE A</t>
  </si>
  <si>
    <t>USD PRIMERA EMISION DEL PRIMER PROGRAMA DE BONOS CORPORATIVOS A. JAIME ROJAS REPRESENTACIONES GENERALES - SERIE F</t>
  </si>
  <si>
    <t>USD SEGUNDA EMISION DEL PRIMER PROGRAMA DE INSTRUMENTOS DE CORTO PLAZO CHAVIN - SERIE H</t>
  </si>
  <si>
    <t>USD PRIMERA EMISION DEL PRIMER PROGRAMA DE INSTRUMENTOS DE CORTO PLAZO QUIMICA EUROPEA - SERIE B</t>
  </si>
  <si>
    <t>ACRES</t>
  </si>
  <si>
    <t>USD PRIMERA EMISION DEL PRIMER PROGRAMA DE INSTRUMENTOS DE CORTO PLAZO ECO ACUICOLA - SERIE A</t>
  </si>
  <si>
    <t>USD PRIMERA EMISION DEL PRIMER PROGRAMA DE BONOS CORPORATIVOS A. JAIME ROJAS REPRESENTACIONES GENERALES - SERIE E</t>
  </si>
  <si>
    <t>USD SEGUNDA EMISION DEL PRIMER PROGRAMA DE INSTRUMENTOS DE CORTO PLAZO CHAVIN - SERIE G</t>
  </si>
  <si>
    <t>USD OCTAVA EMISION DEL PRIMER PROGRAMA DE EMISION DE INSTRUMENTOS DE CORTO PLAZO - SERIE A</t>
  </si>
  <si>
    <t>USD SETIMA EMISION DEL PRIMER PROGRAMA DE EMISION DE INSTRUMENTOS DE CORTO PLAZO FACTORING TOTAL - SERIE A</t>
  </si>
  <si>
    <t>USD SEGUNDA EMISION DEL PRIMER PROGRAMA DE EMISION DE INSTRUMENTOS DE CORTO PLAZO CHAVIN - SERIE F</t>
  </si>
  <si>
    <t>USD SEGUNDA EMISION DEL PRIMER PROGRAMA DE EMISION DE INSTRUMENTOS DE CORTO PLAZO CHAVIN - SERIE E</t>
  </si>
  <si>
    <t>USD TERCERA EMISION DEL PRIMER PROGRAMA DE EMISION DE INSTRUMENTOS DE CORTO PLAZO A. JAIME ROJAS REPRESENTACIONES GENERALES - SERIE C</t>
  </si>
  <si>
    <t>USD PRIMERA EMISION DEL PRIMER PROGRAMA DE BONOS CORPORATIVOS CHAVIN - SERIE B</t>
  </si>
  <si>
    <t>USD CUARTA EMISION DEL PRIMER PROGRAMA DE EMISION DE INSTRUMENTOS DE CORTO PLAZO ECO ACUICOLA - SERIE A</t>
  </si>
  <si>
    <t>USD SEGUNDA EMISION DEL PRIMER PROGRAMA DE INSTRUMENTOS DE CORTO PLAZO LARI CONTRATISTAS - SERIE A</t>
  </si>
  <si>
    <t>USD PRIMERA EMISION DEL PRIMER PROGRAMA DE BONOS CORPORATIVOS CHAVIN - SERIE A</t>
  </si>
  <si>
    <t>USD PRIMERA EMISI�N DEL SEGUNDO PROGRAMA DE INSTRUMENTOS DE CORTO PLAZO CHAVIN - SERIE B</t>
  </si>
  <si>
    <t>USD TERCERA EMISION DEL PRIMER PROGRAMA DE EMISION DE INSTRUMENTOS DE CORTO PLAZO A. JAIME ROJAS REPRESENTACIONES GENERALES S.A. - SERIE B</t>
  </si>
  <si>
    <t>USD PRIMERA EMISION DEL SEGUNDO PROGRAMA DE EMISION DE INSTRUMENTOS DE CORTO PLAZO CHAVIN - SERIE A</t>
  </si>
  <si>
    <t>USD TERCERA EMISION DEL PRIMER PROGRAMA DE INSTRUMENTOS DE CORTO PLAZO ECOACUICOLA- SERIE A</t>
  </si>
  <si>
    <t>USD TERCERA EMISION DEL PRIMER PROGRAMA DE INSTRUMENTOS DE CORTO PLAZO A. JAIME ROJAS REPRESENTACIONES GENERALES S.A.- SERIE A</t>
  </si>
  <si>
    <t>USD PRIMERA EMISION DEL PRIMER PROGRAMA DE EMISION DE INSTRUMENTOS DE CORTO PLAZO CAMPOSUR INC S.A.C. - SERIE B</t>
  </si>
  <si>
    <t>USD SEGUNDA EMISI�N DEL PRIMER PROGRAMA DE INSTRUMENTOS DE CORTO PLAZO CHAVIN - SERIE O</t>
  </si>
  <si>
    <t>USD PRIMERA EMISI�N DEL PRIMER PROGRAMA DE INSTRUMENTOS DE CORTO PLAZO DE EL�CTRICA SANTA ROSA � SERIE A</t>
  </si>
  <si>
    <t>USD PRIMERA EMISI�N DEL PRIMER PROGRAMA DE INSTRUMENTOS DE CORTO PLAZO DE QU�MICA EUROPEA � SERIE C</t>
  </si>
  <si>
    <t>USD PRIMERA EMISI�N DEL PRIMER PROGRAMA DE INSTRUMENTOS DE CORTO PLAZO DE CAMPOSUR � SERIE A</t>
  </si>
  <si>
    <t>USD SEGUNDA EMISION DEL PRIMER PROGRAMA DE EMISION DE INSTRUMENTOS DE CORTO PLAZO CHAVIN - SERIE N</t>
  </si>
  <si>
    <t>INTSE3BS2U</t>
  </si>
  <si>
    <t>BRIPL5CD1F</t>
  </si>
  <si>
    <t>XCOF5DBC3A</t>
  </si>
  <si>
    <t>Bono Sostenible</t>
  </si>
  <si>
    <t>FTOTA1BC2A</t>
  </si>
  <si>
    <t>Bonos</t>
  </si>
  <si>
    <t>731 días</t>
  </si>
  <si>
    <t>COFI3DCP1B</t>
  </si>
  <si>
    <t>EQL1.PE</t>
  </si>
  <si>
    <t>COFI3DCP1C</t>
  </si>
  <si>
    <t>268 días</t>
  </si>
  <si>
    <t>CHAVI1BC1E</t>
  </si>
  <si>
    <t>BIF4CD2B</t>
  </si>
  <si>
    <t>1 año</t>
  </si>
  <si>
    <t>COMPF1BC2A</t>
  </si>
  <si>
    <t>PRIMAX</t>
  </si>
  <si>
    <t>PRIMX1BC4A</t>
  </si>
  <si>
    <t>BFAL6CD1B</t>
  </si>
  <si>
    <t>MOODY'S LOCAL</t>
  </si>
  <si>
    <t>FINOH4CD2F</t>
  </si>
  <si>
    <t>AA-(PE)</t>
  </si>
  <si>
    <t>CHAVI1BC1F</t>
  </si>
  <si>
    <t>BANCO SANTANDER - PERU</t>
  </si>
  <si>
    <t>SAN1BC1U</t>
  </si>
  <si>
    <t>1096 días</t>
  </si>
  <si>
    <t>LTOTA5BA8A</t>
  </si>
  <si>
    <t>COMPF2CD1E</t>
  </si>
  <si>
    <t>CHAVI2CP1D</t>
  </si>
  <si>
    <t>240 días</t>
  </si>
  <si>
    <t>JAIME1CP3D</t>
  </si>
  <si>
    <t>BBVA7BC2C</t>
  </si>
  <si>
    <t>BRIPL4CD2B</t>
  </si>
  <si>
    <t>CHAVI2CP1E</t>
  </si>
  <si>
    <t>CP-1 (pe)</t>
  </si>
  <si>
    <t xml:space="preserve"> COLOCACIONES DE VALORES OBJETO DE OFERTA PÚBLICA PRIMARIA -  2020</t>
  </si>
  <si>
    <t>CHAVI2CP1F</t>
  </si>
  <si>
    <t>CHAVI2CP1G</t>
  </si>
  <si>
    <t>FMV1BC6A</t>
  </si>
  <si>
    <t>BIF4CD2C</t>
  </si>
  <si>
    <t>EDSCP1CP3B</t>
  </si>
  <si>
    <t>ML-1-</t>
  </si>
  <si>
    <t>LARI1CP1A</t>
  </si>
  <si>
    <t>PE2+</t>
  </si>
  <si>
    <t>BRIPL5BC1A</t>
  </si>
  <si>
    <t>AA-.pe</t>
  </si>
  <si>
    <t>PORTA2PC1F</t>
  </si>
  <si>
    <t>CHAVI2CP1H</t>
  </si>
  <si>
    <t xml:space="preserve">JAIME1BC2A </t>
  </si>
  <si>
    <t>390 días</t>
  </si>
  <si>
    <t>CHAVI2CP1I</t>
  </si>
  <si>
    <t>JAIME1BC2B</t>
  </si>
  <si>
    <t>ML-1</t>
  </si>
  <si>
    <t>COFI3DCP1D</t>
  </si>
  <si>
    <t>DESARROLLADORA DEL PACÍFICO S.A.C.</t>
  </si>
  <si>
    <t xml:space="preserve">DESPA1BC1A </t>
  </si>
  <si>
    <t>ATRIA ENERGIA S.A.C.</t>
  </si>
  <si>
    <t xml:space="preserve">ATRIA1BC1B </t>
  </si>
  <si>
    <t xml:space="preserve">EDSCP1CP4B </t>
  </si>
  <si>
    <t>BOSQUES AMAZONICOS S.A.C.</t>
  </si>
  <si>
    <t>BAM1CP1A</t>
  </si>
  <si>
    <t>BANCO INTERAMERICANO DE FINANZAS S.A. - BANBIF</t>
  </si>
  <si>
    <t xml:space="preserve">BIF3BS2A </t>
  </si>
  <si>
    <t>FINOH1BC3A</t>
  </si>
  <si>
    <t>FINOH2CD2A</t>
  </si>
  <si>
    <t>Certificados de Deposito Negociables</t>
  </si>
  <si>
    <t>CP-1-</t>
  </si>
  <si>
    <t>CINEPLEX S.A.</t>
  </si>
  <si>
    <t>CINEP2BC1A</t>
  </si>
  <si>
    <t>GAS NATURAL DE LIMA Y CALLAO S.A.</t>
  </si>
  <si>
    <t>CALID1BC5U</t>
  </si>
  <si>
    <t>INTERNACIONAL DE TITULOS SOCIEDAD TITULIZADORA S.A.</t>
  </si>
  <si>
    <t>SINT1TCP1A</t>
  </si>
  <si>
    <t>FCRED1CD2B</t>
  </si>
  <si>
    <t>p2</t>
  </si>
  <si>
    <t>ATRIA1BC1A</t>
  </si>
  <si>
    <t>BAM1CP1B</t>
  </si>
  <si>
    <t>BAM1CP1C</t>
  </si>
  <si>
    <t xml:space="preserve"> 30/07/2020</t>
  </si>
  <si>
    <t xml:space="preserve"> 31/07/2020</t>
  </si>
  <si>
    <t>COMPF2CD1F</t>
  </si>
  <si>
    <t>CLA 1</t>
  </si>
  <si>
    <t>CP 1</t>
  </si>
  <si>
    <t>LEASING TOTAL S.A</t>
  </si>
  <si>
    <t>LTOTA5BA9A</t>
  </si>
  <si>
    <t>Bonos Arrendamiento Financiero</t>
  </si>
  <si>
    <t xml:space="preserve">9na. </t>
  </si>
  <si>
    <t>ECOAC1CP5A</t>
  </si>
  <si>
    <t>ECO - ACUICOLA S.A.C.</t>
  </si>
  <si>
    <t>ECOAC1CP5B</t>
  </si>
  <si>
    <t>CHAVI2CP1J</t>
  </si>
  <si>
    <t>EDSCP1CP1C</t>
  </si>
  <si>
    <t>INTERSEGURO COMPAÑIA DE SEGUROS S.A.</t>
  </si>
  <si>
    <t>INTSE3BS3U</t>
  </si>
  <si>
    <t>CHAVI2CP1K</t>
  </si>
  <si>
    <t>PORTA2PC3E</t>
  </si>
  <si>
    <t>ML-2.pe</t>
  </si>
  <si>
    <t xml:space="preserve">                                                                             </t>
  </si>
  <si>
    <t>COMPF3CD1A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</si>
</sst>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 * #,##0_ ;_ * \-#,##0_ ;_ * &quot;-&quot;_ ;_ @_ "/>
    <numFmt numFmtId="165" formatCode="_ * #,##0.00_ ;_ * \-#,##0.00_ ;_ * &quot;-&quot;??_ ;_ @_ "/>
    <numFmt numFmtId="166" formatCode="_(* #,##0_);_(* \(#,##0\);_(* &quot;-&quot;_);_(@_)"/>
    <numFmt numFmtId="167" formatCode="_(* #,##0.00_);_(* \(#,##0.00\);_(* &quot;-&quot;??_);_(@_)"/>
    <numFmt numFmtId="168" formatCode="General_)"/>
    <numFmt numFmtId="169" formatCode="#."/>
    <numFmt numFmtId="170" formatCode="_([$€-2]\ * #,##0.00_);_([$€-2]\ * \(#,##0.00\);_([$€-2]\ * &quot;-&quot;??_)"/>
    <numFmt numFmtId="171" formatCode="0.00000"/>
    <numFmt numFmtId="172" formatCode="#,##0.00000"/>
    <numFmt numFmtId="173" formatCode="#,##0.0000"/>
    <numFmt numFmtId="174" formatCode="_ * #,##0_ ;_ * \-#,##0_ ;_ * &quot;-&quot;??_ ;_ @_ "/>
    <numFmt numFmtId="175" formatCode="0.0000%"/>
  </numFmts>
  <fonts count="3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name val="Courier"/>
      <family val="3"/>
    </font>
    <font>
      <sz val="10"/>
      <name val="Arial"/>
      <family val="2"/>
    </font>
    <font>
      <b/>
      <sz val="2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10"/>
      <name val="Calibri"/>
      <family val="2"/>
    </font>
    <font>
      <b/>
      <sz val="11"/>
      <color indexed="9"/>
      <name val="Calibri"/>
      <family val="2"/>
    </font>
    <font>
      <sz val="11"/>
      <color indexed="10"/>
      <name val="Calibri"/>
      <family val="2"/>
    </font>
    <font>
      <i/>
      <sz val="1"/>
      <color indexed="16"/>
      <name val="Courier"/>
      <family val="3"/>
    </font>
    <font>
      <sz val="1"/>
      <color indexed="16"/>
      <name val="Courier"/>
      <family val="3"/>
    </font>
    <font>
      <b/>
      <sz val="1"/>
      <color indexed="16"/>
      <name val="Courier"/>
      <family val="3"/>
    </font>
    <font>
      <b/>
      <sz val="11"/>
      <color indexed="6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8"/>
      <name val="Franklin Gothic Book"/>
      <family val="2"/>
    </font>
    <font>
      <sz val="10"/>
      <name val="Formata Regular"/>
    </font>
    <font>
      <sz val="11"/>
      <color indexed="19"/>
      <name val="Calibri"/>
      <family val="2"/>
    </font>
    <font>
      <b/>
      <sz val="11"/>
      <color indexed="63"/>
      <name val="Calibri"/>
      <family val="2"/>
    </font>
    <font>
      <i/>
      <sz val="11"/>
      <color indexed="23"/>
      <name val="Calibri"/>
      <family val="2"/>
    </font>
    <font>
      <b/>
      <sz val="15"/>
      <color indexed="62"/>
      <name val="Calibri"/>
      <family val="2"/>
    </font>
    <font>
      <b/>
      <sz val="18"/>
      <color indexed="62"/>
      <name val="Cambria"/>
      <family val="2"/>
    </font>
    <font>
      <b/>
      <sz val="13"/>
      <color indexed="62"/>
      <name val="Calibri"/>
      <family val="2"/>
    </font>
    <font>
      <b/>
      <sz val="11"/>
      <color indexed="8"/>
      <name val="Calibri"/>
      <family val="2"/>
    </font>
    <font>
      <sz val="10"/>
      <color indexed="8"/>
      <name val="Arial"/>
      <family val="2"/>
    </font>
    <font>
      <sz val="11"/>
      <color theme="1"/>
      <name val="Franklin Gothic Book"/>
      <family val="2"/>
    </font>
    <font>
      <b/>
      <sz val="11"/>
      <name val="Arial"/>
      <family val="2"/>
    </font>
    <font>
      <sz val="10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10"/>
      <color theme="3" tint="-0.249977111117893"/>
      <name val="Arial"/>
      <family val="2"/>
    </font>
  </fonts>
  <fills count="22">
    <fill>
      <patternFill patternType="none"/>
    </fill>
    <fill>
      <patternFill patternType="gray125"/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49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4"/>
      </patternFill>
    </fill>
    <fill>
      <patternFill patternType="solid">
        <fgColor indexed="9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1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rgb="FF7030A0"/>
      </left>
      <right style="thin">
        <color rgb="FF7030A0"/>
      </right>
      <top style="thin">
        <color indexed="64"/>
      </top>
      <bottom style="thin">
        <color indexed="64"/>
      </bottom>
      <diagonal/>
    </border>
    <border>
      <left style="thin">
        <color rgb="FF7030A0"/>
      </left>
      <right style="thin">
        <color rgb="FF7030A0"/>
      </right>
      <top style="thin">
        <color indexed="64"/>
      </top>
      <bottom/>
      <diagonal/>
    </border>
    <border>
      <left style="thin">
        <color rgb="FF7030A0"/>
      </left>
      <right style="medium">
        <color rgb="FF7030A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7030A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596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3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8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7" fillId="8" borderId="0" applyNumberFormat="0" applyBorder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8" fillId="13" borderId="1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9" fillId="14" borderId="2" applyNumberFormat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0" fontId="10" fillId="0" borderId="3" applyNumberFormat="0" applyFill="0" applyAlignment="0" applyProtection="0"/>
    <xf numFmtId="169" fontId="11" fillId="0" borderId="0">
      <protection locked="0"/>
    </xf>
    <xf numFmtId="169" fontId="11" fillId="0" borderId="0">
      <protection locked="0"/>
    </xf>
    <xf numFmtId="169" fontId="11" fillId="0" borderId="0">
      <protection locked="0"/>
    </xf>
    <xf numFmtId="169" fontId="11" fillId="0" borderId="0">
      <protection locked="0"/>
    </xf>
    <xf numFmtId="169" fontId="11" fillId="0" borderId="0">
      <protection locked="0"/>
    </xf>
    <xf numFmtId="169" fontId="12" fillId="0" borderId="0">
      <protection locked="0"/>
    </xf>
    <xf numFmtId="169" fontId="13" fillId="0" borderId="0">
      <protection locked="0"/>
    </xf>
    <xf numFmtId="169" fontId="13" fillId="0" borderId="0">
      <protection locked="0"/>
    </xf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5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1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0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7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2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6" fillId="16" borderId="0" applyNumberFormat="0" applyBorder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0" fontId="15" fillId="9" borderId="1" applyNumberFormat="0" applyAlignment="0" applyProtection="0"/>
    <xf numFmtId="170" fontId="4" fillId="0" borderId="0" applyFont="0" applyFill="0" applyBorder="0" applyAlignment="0" applyProtection="0"/>
    <xf numFmtId="169" fontId="12" fillId="0" borderId="0">
      <protection locked="0"/>
    </xf>
    <xf numFmtId="169" fontId="12" fillId="0" borderId="0">
      <protection locked="0"/>
    </xf>
    <xf numFmtId="169" fontId="11" fillId="0" borderId="0">
      <protection locked="0"/>
    </xf>
    <xf numFmtId="169" fontId="12" fillId="0" borderId="0">
      <protection locked="0"/>
    </xf>
    <xf numFmtId="169" fontId="12" fillId="0" borderId="0">
      <protection locked="0"/>
    </xf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166" fontId="4" fillId="0" borderId="0" applyFont="0" applyFill="0" applyBorder="0" applyAlignment="0" applyProtection="0"/>
    <xf numFmtId="166" fontId="4" fillId="0" borderId="0" applyFont="0" applyFill="0" applyBorder="0" applyAlignment="0" applyProtection="0"/>
    <xf numFmtId="164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6" fillId="0" borderId="0">
      <alignment vertical="top"/>
    </xf>
    <xf numFmtId="165" fontId="3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26" fillId="0" borderId="0">
      <alignment vertical="top"/>
    </xf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167" fontId="18" fillId="0" borderId="0" applyFont="0" applyFill="0" applyBorder="0" applyAlignment="0" applyProtection="0"/>
    <xf numFmtId="0" fontId="26" fillId="0" borderId="0">
      <alignment vertical="top"/>
    </xf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7" fontId="4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9" fontId="12" fillId="0" borderId="0">
      <protection locked="0"/>
    </xf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2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3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68" fontId="3" fillId="0" borderId="0"/>
    <xf numFmtId="168" fontId="3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7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26" fillId="0" borderId="0">
      <alignment vertical="top"/>
    </xf>
    <xf numFmtId="0" fontId="4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4" fillId="0" borderId="0"/>
    <xf numFmtId="0" fontId="18" fillId="0" borderId="0"/>
    <xf numFmtId="0" fontId="18" fillId="0" borderId="0"/>
    <xf numFmtId="0" fontId="18" fillId="0" borderId="0"/>
    <xf numFmtId="0" fontId="18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8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3" fillId="0" borderId="0"/>
    <xf numFmtId="171" fontId="3" fillId="0" borderId="0"/>
    <xf numFmtId="171" fontId="3" fillId="0" borderId="0"/>
    <xf numFmtId="171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171" fontId="3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6" fillId="0" borderId="0">
      <alignment vertical="top"/>
    </xf>
    <xf numFmtId="0" fontId="26" fillId="0" borderId="0">
      <alignment vertical="top"/>
    </xf>
    <xf numFmtId="168" fontId="3" fillId="0" borderId="0"/>
    <xf numFmtId="0" fontId="1" fillId="0" borderId="0"/>
    <xf numFmtId="0" fontId="4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27" fillId="0" borderId="0"/>
    <xf numFmtId="0" fontId="2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27" fillId="0" borderId="0"/>
    <xf numFmtId="0" fontId="27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2" fillId="0" borderId="0"/>
    <xf numFmtId="0" fontId="4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1" fillId="0" borderId="0"/>
    <xf numFmtId="0" fontId="27" fillId="0" borderId="0"/>
    <xf numFmtId="0" fontId="2" fillId="0" borderId="0"/>
    <xf numFmtId="168" fontId="3" fillId="0" borderId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0" fontId="4" fillId="5" borderId="4" applyNumberFormat="0" applyFont="0" applyAlignment="0" applyProtection="0"/>
    <xf numFmtId="169" fontId="11" fillId="0" borderId="0">
      <protection locked="0"/>
    </xf>
    <xf numFmtId="9" fontId="26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20" fillId="13" borderId="5" applyNumberFormat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2" fillId="0" borderId="6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24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14" fillId="0" borderId="8" applyNumberFormat="0" applyFill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5" fillId="0" borderId="9" applyNumberFormat="0" applyFill="0" applyAlignment="0" applyProtection="0"/>
    <xf numFmtId="169" fontId="12" fillId="0" borderId="10">
      <protection locked="0"/>
    </xf>
    <xf numFmtId="169" fontId="12" fillId="0" borderId="10">
      <protection locked="0"/>
    </xf>
    <xf numFmtId="169" fontId="12" fillId="0" borderId="10">
      <protection locked="0"/>
    </xf>
    <xf numFmtId="169" fontId="12" fillId="0" borderId="10">
      <protection locked="0"/>
    </xf>
    <xf numFmtId="169" fontId="12" fillId="0" borderId="10">
      <protection locked="0"/>
    </xf>
    <xf numFmtId="169" fontId="12" fillId="0" borderId="10">
      <protection locked="0"/>
    </xf>
    <xf numFmtId="169" fontId="12" fillId="0" borderId="10">
      <protection locked="0"/>
    </xf>
    <xf numFmtId="169" fontId="12" fillId="0" borderId="10">
      <protection locked="0"/>
    </xf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0" fontId="25" fillId="0" borderId="9" applyNumberFormat="0" applyFill="0" applyAlignment="0" applyProtection="0"/>
    <xf numFmtId="165" fontId="1" fillId="0" borderId="0" applyFont="0" applyFill="0" applyBorder="0" applyAlignment="0" applyProtection="0"/>
  </cellStyleXfs>
  <cellXfs count="100">
    <xf numFmtId="0" fontId="0" fillId="0" borderId="0" xfId="0"/>
    <xf numFmtId="4" fontId="4" fillId="0" borderId="12" xfId="1431" applyNumberFormat="1" applyFont="1" applyFill="1" applyBorder="1" applyAlignment="1">
      <alignment horizontal="center" vertical="center"/>
    </xf>
    <xf numFmtId="0" fontId="29" fillId="0" borderId="12" xfId="0" applyFont="1" applyBorder="1" applyAlignment="1">
      <alignment horizontal="right"/>
    </xf>
    <xf numFmtId="0" fontId="29" fillId="0" borderId="12" xfId="0" applyFont="1" applyBorder="1"/>
    <xf numFmtId="14" fontId="4" fillId="0" borderId="12" xfId="1431" applyNumberFormat="1" applyFont="1" applyFill="1" applyBorder="1" applyAlignment="1">
      <alignment horizontal="center" vertical="center"/>
    </xf>
    <xf numFmtId="10" fontId="4" fillId="0" borderId="12" xfId="1" applyNumberFormat="1" applyFont="1" applyFill="1" applyBorder="1" applyAlignment="1">
      <alignment horizontal="right" vertical="center"/>
    </xf>
    <xf numFmtId="172" fontId="4" fillId="0" borderId="12" xfId="1431" applyNumberFormat="1" applyFont="1" applyFill="1" applyBorder="1" applyAlignment="1">
      <alignment horizontal="center" vertical="center"/>
    </xf>
    <xf numFmtId="10" fontId="4" fillId="0" borderId="12" xfId="1" applyNumberFormat="1" applyFont="1" applyFill="1" applyBorder="1" applyAlignment="1">
      <alignment horizontal="center" vertical="center"/>
    </xf>
    <xf numFmtId="3" fontId="4" fillId="0" borderId="12" xfId="1431" applyNumberFormat="1" applyFont="1" applyFill="1" applyBorder="1" applyAlignment="1">
      <alignment horizontal="center" vertical="center"/>
    </xf>
    <xf numFmtId="3" fontId="4" fillId="0" borderId="12" xfId="1431" applyNumberFormat="1" applyFont="1" applyFill="1" applyBorder="1" applyAlignment="1">
      <alignment horizontal="right" vertical="center"/>
    </xf>
    <xf numFmtId="14" fontId="4" fillId="0" borderId="13" xfId="1431" applyNumberFormat="1" applyFont="1" applyFill="1" applyBorder="1" applyAlignment="1">
      <alignment horizontal="center" vertical="center"/>
    </xf>
    <xf numFmtId="168" fontId="4" fillId="0" borderId="13" xfId="1431" applyNumberFormat="1" applyFont="1" applyFill="1" applyBorder="1" applyAlignment="1">
      <alignment horizontal="center" vertical="center"/>
    </xf>
    <xf numFmtId="168" fontId="4" fillId="0" borderId="12" xfId="1431" applyNumberFormat="1" applyFont="1" applyFill="1" applyBorder="1" applyAlignment="1">
      <alignment horizontal="center" vertical="center"/>
    </xf>
    <xf numFmtId="168" fontId="4" fillId="0" borderId="12" xfId="1431" applyNumberFormat="1" applyFont="1" applyFill="1" applyBorder="1" applyAlignment="1">
      <alignment horizontal="left" vertical="center"/>
    </xf>
    <xf numFmtId="0" fontId="28" fillId="19" borderId="11" xfId="0" applyFont="1" applyFill="1" applyBorder="1" applyAlignment="1">
      <alignment horizontal="center" vertical="center" wrapText="1"/>
    </xf>
    <xf numFmtId="0" fontId="28" fillId="19" borderId="15" xfId="0" applyFont="1" applyFill="1" applyBorder="1" applyAlignment="1">
      <alignment horizontal="center" vertical="center" wrapText="1"/>
    </xf>
    <xf numFmtId="16" fontId="28" fillId="19" borderId="11" xfId="0" applyNumberFormat="1" applyFont="1" applyFill="1" applyBorder="1" applyAlignment="1">
      <alignment horizontal="center" vertical="center" wrapText="1"/>
    </xf>
    <xf numFmtId="16" fontId="28" fillId="19" borderId="17" xfId="0" applyNumberFormat="1" applyFont="1" applyFill="1" applyBorder="1" applyAlignment="1">
      <alignment horizontal="center" vertical="center" wrapText="1"/>
    </xf>
    <xf numFmtId="14" fontId="4" fillId="0" borderId="12" xfId="1431" applyNumberFormat="1" applyFont="1" applyFill="1" applyBorder="1" applyAlignment="1">
      <alignment horizontal="center" vertical="center"/>
    </xf>
    <xf numFmtId="10" fontId="4" fillId="0" borderId="12" xfId="1" applyNumberFormat="1" applyFont="1" applyFill="1" applyBorder="1" applyAlignment="1">
      <alignment horizontal="right" vertical="center"/>
    </xf>
    <xf numFmtId="172" fontId="4" fillId="0" borderId="12" xfId="1431" applyNumberFormat="1" applyFont="1" applyFill="1" applyBorder="1" applyAlignment="1">
      <alignment horizontal="center" vertical="center"/>
    </xf>
    <xf numFmtId="10" fontId="4" fillId="0" borderId="12" xfId="1" applyNumberFormat="1" applyFont="1" applyFill="1" applyBorder="1" applyAlignment="1">
      <alignment horizontal="center" vertical="center"/>
    </xf>
    <xf numFmtId="3" fontId="4" fillId="0" borderId="12" xfId="1431" applyNumberFormat="1" applyFont="1" applyFill="1" applyBorder="1" applyAlignment="1">
      <alignment horizontal="center" vertical="center"/>
    </xf>
    <xf numFmtId="3" fontId="4" fillId="0" borderId="12" xfId="1431" applyNumberFormat="1" applyFont="1" applyFill="1" applyBorder="1" applyAlignment="1">
      <alignment horizontal="right" vertical="center"/>
    </xf>
    <xf numFmtId="168" fontId="4" fillId="0" borderId="12" xfId="1431" applyNumberFormat="1" applyFont="1" applyFill="1" applyBorder="1" applyAlignment="1">
      <alignment horizontal="center" vertical="center"/>
    </xf>
    <xf numFmtId="168" fontId="4" fillId="0" borderId="12" xfId="1431" applyNumberFormat="1" applyFont="1" applyFill="1" applyBorder="1" applyAlignment="1">
      <alignment horizontal="left" vertical="center"/>
    </xf>
    <xf numFmtId="168" fontId="4" fillId="20" borderId="12" xfId="1431" applyNumberFormat="1" applyFont="1" applyFill="1" applyBorder="1" applyAlignment="1">
      <alignment horizontal="left" vertical="center"/>
    </xf>
    <xf numFmtId="168" fontId="4" fillId="20" borderId="12" xfId="1431" applyNumberFormat="1" applyFont="1" applyFill="1" applyBorder="1" applyAlignment="1">
      <alignment horizontal="center" vertical="center"/>
    </xf>
    <xf numFmtId="14" fontId="4" fillId="20" borderId="12" xfId="1431" applyNumberFormat="1" applyFont="1" applyFill="1" applyBorder="1" applyAlignment="1">
      <alignment horizontal="center" vertical="center"/>
    </xf>
    <xf numFmtId="0" fontId="29" fillId="20" borderId="12" xfId="0" applyFont="1" applyFill="1" applyBorder="1" applyAlignment="1">
      <alignment horizontal="right"/>
    </xf>
    <xf numFmtId="3" fontId="4" fillId="20" borderId="12" xfId="1431" applyNumberFormat="1" applyFont="1" applyFill="1" applyBorder="1" applyAlignment="1">
      <alignment horizontal="right" vertical="center"/>
    </xf>
    <xf numFmtId="3" fontId="4" fillId="20" borderId="12" xfId="1431" applyNumberFormat="1" applyFont="1" applyFill="1" applyBorder="1" applyAlignment="1">
      <alignment horizontal="center" vertical="center"/>
    </xf>
    <xf numFmtId="10" fontId="4" fillId="20" borderId="12" xfId="1" applyNumberFormat="1" applyFont="1" applyFill="1" applyBorder="1" applyAlignment="1">
      <alignment horizontal="center" vertical="center"/>
    </xf>
    <xf numFmtId="172" fontId="4" fillId="20" borderId="12" xfId="1431" applyNumberFormat="1" applyFont="1" applyFill="1" applyBorder="1" applyAlignment="1">
      <alignment horizontal="center" vertical="center"/>
    </xf>
    <xf numFmtId="10" fontId="4" fillId="20" borderId="12" xfId="1" applyNumberFormat="1" applyFont="1" applyFill="1" applyBorder="1" applyAlignment="1">
      <alignment horizontal="right" vertical="center"/>
    </xf>
    <xf numFmtId="0" fontId="0" fillId="20" borderId="0" xfId="0" applyFill="1"/>
    <xf numFmtId="0" fontId="28" fillId="19" borderId="11" xfId="0" applyFont="1" applyFill="1" applyBorder="1" applyAlignment="1">
      <alignment horizontal="center" vertical="center" wrapText="1"/>
    </xf>
    <xf numFmtId="168" fontId="4" fillId="0" borderId="12" xfId="1431" quotePrefix="1" applyNumberFormat="1" applyFont="1" applyFill="1" applyBorder="1" applyAlignment="1">
      <alignment horizontal="center" vertical="center"/>
    </xf>
    <xf numFmtId="16" fontId="28" fillId="19" borderId="11" xfId="0" applyNumberFormat="1" applyFont="1" applyFill="1" applyBorder="1" applyAlignment="1">
      <alignment horizontal="center" vertical="center" wrapText="1"/>
    </xf>
    <xf numFmtId="0" fontId="28" fillId="19" borderId="15" xfId="0" applyFont="1" applyFill="1" applyBorder="1" applyAlignment="1">
      <alignment horizontal="center" vertical="center" wrapText="1"/>
    </xf>
    <xf numFmtId="0" fontId="28" fillId="19" borderId="11" xfId="0" applyFont="1" applyFill="1" applyBorder="1" applyAlignment="1">
      <alignment horizontal="center" vertical="center" wrapText="1"/>
    </xf>
    <xf numFmtId="173" fontId="4" fillId="0" borderId="12" xfId="1431" applyNumberFormat="1" applyFont="1" applyFill="1" applyBorder="1" applyAlignment="1">
      <alignment horizontal="center" vertical="center"/>
    </xf>
    <xf numFmtId="168" fontId="4" fillId="20" borderId="12" xfId="1431" applyNumberFormat="1" applyFont="1" applyFill="1" applyBorder="1" applyAlignment="1">
      <alignment horizontal="left" vertical="center" wrapText="1"/>
    </xf>
    <xf numFmtId="168" fontId="4" fillId="0" borderId="12" xfId="1431" applyNumberFormat="1" applyFont="1" applyFill="1" applyBorder="1" applyAlignment="1">
      <alignment horizontal="left" vertical="center" wrapText="1"/>
    </xf>
    <xf numFmtId="173" fontId="4" fillId="20" borderId="12" xfId="1431" applyNumberFormat="1" applyFont="1" applyFill="1" applyBorder="1" applyAlignment="1">
      <alignment horizontal="center" vertical="center"/>
    </xf>
    <xf numFmtId="4" fontId="4" fillId="20" borderId="12" xfId="1431" applyNumberFormat="1" applyFont="1" applyFill="1" applyBorder="1" applyAlignment="1">
      <alignment horizontal="right" vertical="center"/>
    </xf>
    <xf numFmtId="0" fontId="0" fillId="0" borderId="0" xfId="0" applyFill="1"/>
    <xf numFmtId="0" fontId="29" fillId="20" borderId="12" xfId="0" applyFont="1" applyFill="1" applyBorder="1"/>
    <xf numFmtId="168" fontId="4" fillId="20" borderId="12" xfId="1431" quotePrefix="1" applyNumberFormat="1" applyFont="1" applyFill="1" applyBorder="1" applyAlignment="1">
      <alignment horizontal="center" vertical="center"/>
    </xf>
    <xf numFmtId="10" fontId="4" fillId="0" borderId="12" xfId="2595" applyNumberFormat="1" applyFont="1" applyFill="1" applyBorder="1" applyAlignment="1">
      <alignment horizontal="center" vertical="center"/>
    </xf>
    <xf numFmtId="16" fontId="28" fillId="19" borderId="11" xfId="0" applyNumberFormat="1" applyFont="1" applyFill="1" applyBorder="1" applyAlignment="1">
      <alignment horizontal="center" vertical="center" wrapText="1"/>
    </xf>
    <xf numFmtId="0" fontId="28" fillId="19" borderId="15" xfId="0" applyFont="1" applyFill="1" applyBorder="1" applyAlignment="1">
      <alignment horizontal="center" vertical="center" wrapText="1"/>
    </xf>
    <xf numFmtId="0" fontId="28" fillId="19" borderId="11" xfId="0" applyFont="1" applyFill="1" applyBorder="1" applyAlignment="1">
      <alignment horizontal="center" vertical="center" wrapText="1"/>
    </xf>
    <xf numFmtId="3" fontId="29" fillId="20" borderId="12" xfId="0" applyNumberFormat="1" applyFont="1" applyFill="1" applyBorder="1" applyAlignment="1">
      <alignment horizontal="right"/>
    </xf>
    <xf numFmtId="9" fontId="0" fillId="0" borderId="0" xfId="1" applyFont="1" applyFill="1"/>
    <xf numFmtId="49" fontId="4" fillId="20" borderId="12" xfId="1431" applyNumberFormat="1" applyFont="1" applyFill="1" applyBorder="1" applyAlignment="1">
      <alignment horizontal="center" vertical="center"/>
    </xf>
    <xf numFmtId="49" fontId="4" fillId="0" borderId="12" xfId="1431" applyNumberFormat="1" applyFont="1" applyFill="1" applyBorder="1" applyAlignment="1">
      <alignment horizontal="center" vertical="center"/>
    </xf>
    <xf numFmtId="14" fontId="4" fillId="0" borderId="12" xfId="2595" applyNumberFormat="1" applyFont="1" applyFill="1" applyBorder="1" applyAlignment="1">
      <alignment horizontal="center" vertical="center"/>
    </xf>
    <xf numFmtId="0" fontId="28" fillId="19" borderId="11" xfId="0" applyFont="1" applyFill="1" applyBorder="1" applyAlignment="1">
      <alignment horizontal="center" vertical="center" wrapText="1"/>
    </xf>
    <xf numFmtId="9" fontId="0" fillId="0" borderId="0" xfId="1" applyFont="1"/>
    <xf numFmtId="3" fontId="0" fillId="0" borderId="0" xfId="0" applyNumberFormat="1"/>
    <xf numFmtId="174" fontId="0" fillId="0" borderId="0" xfId="2595" applyNumberFormat="1" applyFont="1"/>
    <xf numFmtId="14" fontId="0" fillId="0" borderId="0" xfId="0" applyNumberFormat="1"/>
    <xf numFmtId="168" fontId="4" fillId="21" borderId="12" xfId="1431" applyNumberFormat="1" applyFont="1" applyFill="1" applyBorder="1" applyAlignment="1">
      <alignment horizontal="left" vertical="center"/>
    </xf>
    <xf numFmtId="10" fontId="0" fillId="0" borderId="0" xfId="0" applyNumberFormat="1"/>
    <xf numFmtId="4" fontId="0" fillId="0" borderId="0" xfId="0" applyNumberFormat="1"/>
    <xf numFmtId="10" fontId="0" fillId="0" borderId="0" xfId="1" applyNumberFormat="1" applyFont="1"/>
    <xf numFmtId="16" fontId="28" fillId="19" borderId="11" xfId="0" applyNumberFormat="1" applyFont="1" applyFill="1" applyBorder="1" applyAlignment="1">
      <alignment horizontal="center" vertical="center" wrapText="1"/>
    </xf>
    <xf numFmtId="0" fontId="28" fillId="19" borderId="15" xfId="0" applyFont="1" applyFill="1" applyBorder="1" applyAlignment="1">
      <alignment horizontal="center" vertical="center" wrapText="1"/>
    </xf>
    <xf numFmtId="0" fontId="28" fillId="19" borderId="11" xfId="0" applyFont="1" applyFill="1" applyBorder="1" applyAlignment="1">
      <alignment horizontal="center" vertical="center" wrapText="1"/>
    </xf>
    <xf numFmtId="168" fontId="31" fillId="0" borderId="26" xfId="1431" applyNumberFormat="1" applyFont="1" applyFill="1" applyBorder="1" applyAlignment="1">
      <alignment horizontal="center" vertical="center"/>
    </xf>
    <xf numFmtId="14" fontId="31" fillId="0" borderId="26" xfId="1431" applyNumberFormat="1" applyFont="1" applyFill="1" applyBorder="1" applyAlignment="1">
      <alignment horizontal="center" vertical="center"/>
    </xf>
    <xf numFmtId="3" fontId="31" fillId="0" borderId="25" xfId="1431" applyNumberFormat="1" applyFont="1" applyFill="1" applyBorder="1" applyAlignment="1">
      <alignment horizontal="center" vertical="center"/>
    </xf>
    <xf numFmtId="4" fontId="31" fillId="0" borderId="25" xfId="1431" applyNumberFormat="1" applyFont="1" applyFill="1" applyBorder="1" applyAlignment="1">
      <alignment horizontal="center" vertical="center"/>
    </xf>
    <xf numFmtId="14" fontId="31" fillId="0" borderId="25" xfId="1431" applyNumberFormat="1" applyFont="1" applyFill="1" applyBorder="1" applyAlignment="1">
      <alignment horizontal="center" vertical="center"/>
    </xf>
    <xf numFmtId="14" fontId="31" fillId="0" borderId="27" xfId="1431" applyNumberFormat="1" applyFont="1" applyFill="1" applyBorder="1" applyAlignment="1">
      <alignment horizontal="center" vertical="center"/>
    </xf>
    <xf numFmtId="168" fontId="31" fillId="0" borderId="13" xfId="1431" applyNumberFormat="1" applyFont="1" applyFill="1" applyBorder="1" applyAlignment="1">
      <alignment horizontal="center" vertical="center"/>
    </xf>
    <xf numFmtId="14" fontId="31" fillId="0" borderId="13" xfId="1431" applyNumberFormat="1" applyFont="1" applyFill="1" applyBorder="1" applyAlignment="1">
      <alignment horizontal="center" vertical="center"/>
    </xf>
    <xf numFmtId="4" fontId="31" fillId="0" borderId="12" xfId="1431" applyNumberFormat="1" applyFont="1" applyFill="1" applyBorder="1" applyAlignment="1">
      <alignment horizontal="center" vertical="center"/>
    </xf>
    <xf numFmtId="14" fontId="31" fillId="0" borderId="28" xfId="1431" applyNumberFormat="1" applyFont="1" applyFill="1" applyBorder="1" applyAlignment="1">
      <alignment horizontal="center" vertical="center"/>
    </xf>
    <xf numFmtId="3" fontId="31" fillId="0" borderId="12" xfId="1431" applyNumberFormat="1" applyFont="1" applyFill="1" applyBorder="1" applyAlignment="1">
      <alignment horizontal="center" vertical="center"/>
    </xf>
    <xf numFmtId="14" fontId="31" fillId="0" borderId="29" xfId="1431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75" fontId="4" fillId="20" borderId="12" xfId="1" applyNumberFormat="1" applyFont="1" applyFill="1" applyBorder="1" applyAlignment="1">
      <alignment horizontal="center" vertical="center"/>
    </xf>
    <xf numFmtId="0" fontId="28" fillId="19" borderId="17" xfId="0" applyFont="1" applyFill="1" applyBorder="1" applyAlignment="1">
      <alignment horizontal="center"/>
    </xf>
    <xf numFmtId="0" fontId="28" fillId="19" borderId="21" xfId="0" applyFont="1" applyFill="1" applyBorder="1" applyAlignment="1">
      <alignment horizontal="center"/>
    </xf>
    <xf numFmtId="0" fontId="28" fillId="19" borderId="19" xfId="0" applyFont="1" applyFill="1" applyBorder="1" applyAlignment="1">
      <alignment horizontal="center"/>
    </xf>
    <xf numFmtId="168" fontId="5" fillId="18" borderId="0" xfId="2398" applyFont="1" applyFill="1" applyAlignment="1">
      <alignment horizontal="center" vertical="distributed" wrapText="1"/>
    </xf>
    <xf numFmtId="168" fontId="5" fillId="18" borderId="16" xfId="2398" applyFont="1" applyFill="1" applyBorder="1" applyAlignment="1">
      <alignment horizontal="center" vertical="distributed" wrapText="1"/>
    </xf>
    <xf numFmtId="16" fontId="28" fillId="19" borderId="15" xfId="0" applyNumberFormat="1" applyFont="1" applyFill="1" applyBorder="1" applyAlignment="1">
      <alignment horizontal="center" vertical="center" wrapText="1"/>
    </xf>
    <xf numFmtId="16" fontId="28" fillId="19" borderId="11" xfId="0" applyNumberFormat="1" applyFont="1" applyFill="1" applyBorder="1" applyAlignment="1">
      <alignment horizontal="center" vertical="center" wrapText="1"/>
    </xf>
    <xf numFmtId="0" fontId="28" fillId="19" borderId="15" xfId="0" applyFont="1" applyFill="1" applyBorder="1" applyAlignment="1">
      <alignment horizontal="center"/>
    </xf>
    <xf numFmtId="0" fontId="28" fillId="19" borderId="15" xfId="0" applyFont="1" applyFill="1" applyBorder="1" applyAlignment="1">
      <alignment horizontal="center" vertical="center" wrapText="1"/>
    </xf>
    <xf numFmtId="0" fontId="28" fillId="19" borderId="11" xfId="0" applyFont="1" applyFill="1" applyBorder="1" applyAlignment="1">
      <alignment horizontal="center" vertical="center" wrapText="1"/>
    </xf>
    <xf numFmtId="0" fontId="28" fillId="19" borderId="20" xfId="0" applyFont="1" applyFill="1" applyBorder="1" applyAlignment="1">
      <alignment horizontal="center" vertical="center" wrapText="1"/>
    </xf>
    <xf numFmtId="0" fontId="28" fillId="19" borderId="18" xfId="0" applyFont="1" applyFill="1" applyBorder="1" applyAlignment="1">
      <alignment horizontal="center" vertical="center" wrapText="1"/>
    </xf>
    <xf numFmtId="0" fontId="28" fillId="19" borderId="14" xfId="0" applyFont="1" applyFill="1" applyBorder="1" applyAlignment="1">
      <alignment horizontal="center" vertical="center" wrapText="1"/>
    </xf>
    <xf numFmtId="0" fontId="28" fillId="19" borderId="22" xfId="0" applyFont="1" applyFill="1" applyBorder="1" applyAlignment="1">
      <alignment horizontal="center"/>
    </xf>
    <xf numFmtId="0" fontId="28" fillId="19" borderId="23" xfId="0" applyFont="1" applyFill="1" applyBorder="1" applyAlignment="1">
      <alignment horizontal="center"/>
    </xf>
    <xf numFmtId="0" fontId="28" fillId="19" borderId="24" xfId="0" applyFont="1" applyFill="1" applyBorder="1" applyAlignment="1">
      <alignment horizontal="center"/>
    </xf>
  </cellXfs>
  <cellStyles count="2596">
    <cellStyle name="20% - Énfasis1 10" xfId="2" xr:uid="{00000000-0005-0000-0000-000000000000}"/>
    <cellStyle name="20% - Énfasis1 10 2" xfId="3" xr:uid="{00000000-0005-0000-0000-000001000000}"/>
    <cellStyle name="20% - Énfasis1 10 2 2" xfId="4" xr:uid="{00000000-0005-0000-0000-000002000000}"/>
    <cellStyle name="20% - Énfasis1 10 2 3" xfId="5" xr:uid="{00000000-0005-0000-0000-000003000000}"/>
    <cellStyle name="20% - Énfasis1 10 3" xfId="6" xr:uid="{00000000-0005-0000-0000-000004000000}"/>
    <cellStyle name="20% - Énfasis1 10 4" xfId="7" xr:uid="{00000000-0005-0000-0000-000005000000}"/>
    <cellStyle name="20% - Énfasis1 11" xfId="8" xr:uid="{00000000-0005-0000-0000-000006000000}"/>
    <cellStyle name="20% - Énfasis1 12" xfId="9" xr:uid="{00000000-0005-0000-0000-000007000000}"/>
    <cellStyle name="20% - Énfasis1 13" xfId="10" xr:uid="{00000000-0005-0000-0000-000008000000}"/>
    <cellStyle name="20% - Énfasis1 14" xfId="11" xr:uid="{00000000-0005-0000-0000-000009000000}"/>
    <cellStyle name="20% - Énfasis1 15" xfId="12" xr:uid="{00000000-0005-0000-0000-00000A000000}"/>
    <cellStyle name="20% - Énfasis1 2" xfId="13" xr:uid="{00000000-0005-0000-0000-00000B000000}"/>
    <cellStyle name="20% - Énfasis1 2 2" xfId="14" xr:uid="{00000000-0005-0000-0000-00000C000000}"/>
    <cellStyle name="20% - Énfasis1 2 2 2" xfId="15" xr:uid="{00000000-0005-0000-0000-00000D000000}"/>
    <cellStyle name="20% - Énfasis1 2 2 2 2" xfId="16" xr:uid="{00000000-0005-0000-0000-00000E000000}"/>
    <cellStyle name="20% - Énfasis1 2 2 2 3" xfId="17" xr:uid="{00000000-0005-0000-0000-00000F000000}"/>
    <cellStyle name="20% - Énfasis1 2 2 3" xfId="18" xr:uid="{00000000-0005-0000-0000-000010000000}"/>
    <cellStyle name="20% - Énfasis1 2 2 4" xfId="19" xr:uid="{00000000-0005-0000-0000-000011000000}"/>
    <cellStyle name="20% - Énfasis1 2 3" xfId="20" xr:uid="{00000000-0005-0000-0000-000012000000}"/>
    <cellStyle name="20% - Énfasis1 2 3 2" xfId="21" xr:uid="{00000000-0005-0000-0000-000013000000}"/>
    <cellStyle name="20% - Énfasis1 2 3 2 2" xfId="22" xr:uid="{00000000-0005-0000-0000-000014000000}"/>
    <cellStyle name="20% - Énfasis1 2 3 2 3" xfId="23" xr:uid="{00000000-0005-0000-0000-000015000000}"/>
    <cellStyle name="20% - Énfasis1 2 3 3" xfId="24" xr:uid="{00000000-0005-0000-0000-000016000000}"/>
    <cellStyle name="20% - Énfasis1 2 3 4" xfId="25" xr:uid="{00000000-0005-0000-0000-000017000000}"/>
    <cellStyle name="20% - Énfasis1 2 4" xfId="26" xr:uid="{00000000-0005-0000-0000-000018000000}"/>
    <cellStyle name="20% - Énfasis1 2 4 2" xfId="27" xr:uid="{00000000-0005-0000-0000-000019000000}"/>
    <cellStyle name="20% - Énfasis1 2 4 2 2" xfId="28" xr:uid="{00000000-0005-0000-0000-00001A000000}"/>
    <cellStyle name="20% - Énfasis1 2 4 2 3" xfId="29" xr:uid="{00000000-0005-0000-0000-00001B000000}"/>
    <cellStyle name="20% - Énfasis1 2 4 3" xfId="30" xr:uid="{00000000-0005-0000-0000-00001C000000}"/>
    <cellStyle name="20% - Énfasis1 2 4 4" xfId="31" xr:uid="{00000000-0005-0000-0000-00001D000000}"/>
    <cellStyle name="20% - Énfasis1 2 5" xfId="32" xr:uid="{00000000-0005-0000-0000-00001E000000}"/>
    <cellStyle name="20% - Énfasis1 2 5 2" xfId="33" xr:uid="{00000000-0005-0000-0000-00001F000000}"/>
    <cellStyle name="20% - Énfasis1 2 5 2 2" xfId="34" xr:uid="{00000000-0005-0000-0000-000020000000}"/>
    <cellStyle name="20% - Énfasis1 2 5 2 3" xfId="35" xr:uid="{00000000-0005-0000-0000-000021000000}"/>
    <cellStyle name="20% - Énfasis1 2 5 3" xfId="36" xr:uid="{00000000-0005-0000-0000-000022000000}"/>
    <cellStyle name="20% - Énfasis1 2 5 4" xfId="37" xr:uid="{00000000-0005-0000-0000-000023000000}"/>
    <cellStyle name="20% - Énfasis1 2 6" xfId="38" xr:uid="{00000000-0005-0000-0000-000024000000}"/>
    <cellStyle name="20% - Énfasis1 2 6 2" xfId="39" xr:uid="{00000000-0005-0000-0000-000025000000}"/>
    <cellStyle name="20% - Énfasis1 2 6 3" xfId="40" xr:uid="{00000000-0005-0000-0000-000026000000}"/>
    <cellStyle name="20% - Énfasis1 2 7" xfId="41" xr:uid="{00000000-0005-0000-0000-000027000000}"/>
    <cellStyle name="20% - Énfasis1 2 8" xfId="42" xr:uid="{00000000-0005-0000-0000-000028000000}"/>
    <cellStyle name="20% - Énfasis1 3" xfId="43" xr:uid="{00000000-0005-0000-0000-000029000000}"/>
    <cellStyle name="20% - Énfasis1 3 2" xfId="44" xr:uid="{00000000-0005-0000-0000-00002A000000}"/>
    <cellStyle name="20% - Énfasis1 3 2 2" xfId="45" xr:uid="{00000000-0005-0000-0000-00002B000000}"/>
    <cellStyle name="20% - Énfasis1 3 2 3" xfId="46" xr:uid="{00000000-0005-0000-0000-00002C000000}"/>
    <cellStyle name="20% - Énfasis1 3 3" xfId="47" xr:uid="{00000000-0005-0000-0000-00002D000000}"/>
    <cellStyle name="20% - Énfasis1 3 4" xfId="48" xr:uid="{00000000-0005-0000-0000-00002E000000}"/>
    <cellStyle name="20% - Énfasis1 4" xfId="49" xr:uid="{00000000-0005-0000-0000-00002F000000}"/>
    <cellStyle name="20% - Énfasis1 4 2" xfId="50" xr:uid="{00000000-0005-0000-0000-000030000000}"/>
    <cellStyle name="20% - Énfasis1 4 2 2" xfId="51" xr:uid="{00000000-0005-0000-0000-000031000000}"/>
    <cellStyle name="20% - Énfasis1 4 2 3" xfId="52" xr:uid="{00000000-0005-0000-0000-000032000000}"/>
    <cellStyle name="20% - Énfasis1 4 3" xfId="53" xr:uid="{00000000-0005-0000-0000-000033000000}"/>
    <cellStyle name="20% - Énfasis1 4 4" xfId="54" xr:uid="{00000000-0005-0000-0000-000034000000}"/>
    <cellStyle name="20% - Énfasis1 5" xfId="55" xr:uid="{00000000-0005-0000-0000-000035000000}"/>
    <cellStyle name="20% - Énfasis1 5 2" xfId="56" xr:uid="{00000000-0005-0000-0000-000036000000}"/>
    <cellStyle name="20% - Énfasis1 5 2 2" xfId="57" xr:uid="{00000000-0005-0000-0000-000037000000}"/>
    <cellStyle name="20% - Énfasis1 5 2 3" xfId="58" xr:uid="{00000000-0005-0000-0000-000038000000}"/>
    <cellStyle name="20% - Énfasis1 5 3" xfId="59" xr:uid="{00000000-0005-0000-0000-000039000000}"/>
    <cellStyle name="20% - Énfasis1 5 4" xfId="60" xr:uid="{00000000-0005-0000-0000-00003A000000}"/>
    <cellStyle name="20% - Énfasis1 6" xfId="61" xr:uid="{00000000-0005-0000-0000-00003B000000}"/>
    <cellStyle name="20% - Énfasis1 6 2" xfId="62" xr:uid="{00000000-0005-0000-0000-00003C000000}"/>
    <cellStyle name="20% - Énfasis1 6 2 2" xfId="63" xr:uid="{00000000-0005-0000-0000-00003D000000}"/>
    <cellStyle name="20% - Énfasis1 6 2 3" xfId="64" xr:uid="{00000000-0005-0000-0000-00003E000000}"/>
    <cellStyle name="20% - Énfasis1 6 3" xfId="65" xr:uid="{00000000-0005-0000-0000-00003F000000}"/>
    <cellStyle name="20% - Énfasis1 6 4" xfId="66" xr:uid="{00000000-0005-0000-0000-000040000000}"/>
    <cellStyle name="20% - Énfasis1 7" xfId="67" xr:uid="{00000000-0005-0000-0000-000041000000}"/>
    <cellStyle name="20% - Énfasis1 7 2" xfId="68" xr:uid="{00000000-0005-0000-0000-000042000000}"/>
    <cellStyle name="20% - Énfasis1 7 2 2" xfId="69" xr:uid="{00000000-0005-0000-0000-000043000000}"/>
    <cellStyle name="20% - Énfasis1 7 2 3" xfId="70" xr:uid="{00000000-0005-0000-0000-000044000000}"/>
    <cellStyle name="20% - Énfasis1 7 3" xfId="71" xr:uid="{00000000-0005-0000-0000-000045000000}"/>
    <cellStyle name="20% - Énfasis1 7 4" xfId="72" xr:uid="{00000000-0005-0000-0000-000046000000}"/>
    <cellStyle name="20% - Énfasis1 8" xfId="73" xr:uid="{00000000-0005-0000-0000-000047000000}"/>
    <cellStyle name="20% - Énfasis1 8 2" xfId="74" xr:uid="{00000000-0005-0000-0000-000048000000}"/>
    <cellStyle name="20% - Énfasis1 8 2 2" xfId="75" xr:uid="{00000000-0005-0000-0000-000049000000}"/>
    <cellStyle name="20% - Énfasis1 8 2 3" xfId="76" xr:uid="{00000000-0005-0000-0000-00004A000000}"/>
    <cellStyle name="20% - Énfasis1 8 3" xfId="77" xr:uid="{00000000-0005-0000-0000-00004B000000}"/>
    <cellStyle name="20% - Énfasis1 8 4" xfId="78" xr:uid="{00000000-0005-0000-0000-00004C000000}"/>
    <cellStyle name="20% - Énfasis1 9" xfId="79" xr:uid="{00000000-0005-0000-0000-00004D000000}"/>
    <cellStyle name="20% - Énfasis1 9 2" xfId="80" xr:uid="{00000000-0005-0000-0000-00004E000000}"/>
    <cellStyle name="20% - Énfasis1 9 2 2" xfId="81" xr:uid="{00000000-0005-0000-0000-00004F000000}"/>
    <cellStyle name="20% - Énfasis1 9 2 3" xfId="82" xr:uid="{00000000-0005-0000-0000-000050000000}"/>
    <cellStyle name="20% - Énfasis1 9 3" xfId="83" xr:uid="{00000000-0005-0000-0000-000051000000}"/>
    <cellStyle name="20% - Énfasis1 9 4" xfId="84" xr:uid="{00000000-0005-0000-0000-000052000000}"/>
    <cellStyle name="20% - Énfasis2 10" xfId="85" xr:uid="{00000000-0005-0000-0000-000053000000}"/>
    <cellStyle name="20% - Énfasis2 10 2" xfId="86" xr:uid="{00000000-0005-0000-0000-000054000000}"/>
    <cellStyle name="20% - Énfasis2 10 2 2" xfId="87" xr:uid="{00000000-0005-0000-0000-000055000000}"/>
    <cellStyle name="20% - Énfasis2 10 2 3" xfId="88" xr:uid="{00000000-0005-0000-0000-000056000000}"/>
    <cellStyle name="20% - Énfasis2 10 3" xfId="89" xr:uid="{00000000-0005-0000-0000-000057000000}"/>
    <cellStyle name="20% - Énfasis2 10 4" xfId="90" xr:uid="{00000000-0005-0000-0000-000058000000}"/>
    <cellStyle name="20% - Énfasis2 11" xfId="91" xr:uid="{00000000-0005-0000-0000-000059000000}"/>
    <cellStyle name="20% - Énfasis2 12" xfId="92" xr:uid="{00000000-0005-0000-0000-00005A000000}"/>
    <cellStyle name="20% - Énfasis2 13" xfId="93" xr:uid="{00000000-0005-0000-0000-00005B000000}"/>
    <cellStyle name="20% - Énfasis2 14" xfId="94" xr:uid="{00000000-0005-0000-0000-00005C000000}"/>
    <cellStyle name="20% - Énfasis2 15" xfId="95" xr:uid="{00000000-0005-0000-0000-00005D000000}"/>
    <cellStyle name="20% - Énfasis2 2" xfId="96" xr:uid="{00000000-0005-0000-0000-00005E000000}"/>
    <cellStyle name="20% - Énfasis2 2 2" xfId="97" xr:uid="{00000000-0005-0000-0000-00005F000000}"/>
    <cellStyle name="20% - Énfasis2 2 2 2" xfId="98" xr:uid="{00000000-0005-0000-0000-000060000000}"/>
    <cellStyle name="20% - Énfasis2 2 2 2 2" xfId="99" xr:uid="{00000000-0005-0000-0000-000061000000}"/>
    <cellStyle name="20% - Énfasis2 2 2 2 3" xfId="100" xr:uid="{00000000-0005-0000-0000-000062000000}"/>
    <cellStyle name="20% - Énfasis2 2 2 3" xfId="101" xr:uid="{00000000-0005-0000-0000-000063000000}"/>
    <cellStyle name="20% - Énfasis2 2 2 4" xfId="102" xr:uid="{00000000-0005-0000-0000-000064000000}"/>
    <cellStyle name="20% - Énfasis2 2 3" xfId="103" xr:uid="{00000000-0005-0000-0000-000065000000}"/>
    <cellStyle name="20% - Énfasis2 2 3 2" xfId="104" xr:uid="{00000000-0005-0000-0000-000066000000}"/>
    <cellStyle name="20% - Énfasis2 2 3 2 2" xfId="105" xr:uid="{00000000-0005-0000-0000-000067000000}"/>
    <cellStyle name="20% - Énfasis2 2 3 2 3" xfId="106" xr:uid="{00000000-0005-0000-0000-000068000000}"/>
    <cellStyle name="20% - Énfasis2 2 3 3" xfId="107" xr:uid="{00000000-0005-0000-0000-000069000000}"/>
    <cellStyle name="20% - Énfasis2 2 3 4" xfId="108" xr:uid="{00000000-0005-0000-0000-00006A000000}"/>
    <cellStyle name="20% - Énfasis2 2 4" xfId="109" xr:uid="{00000000-0005-0000-0000-00006B000000}"/>
    <cellStyle name="20% - Énfasis2 2 4 2" xfId="110" xr:uid="{00000000-0005-0000-0000-00006C000000}"/>
    <cellStyle name="20% - Énfasis2 2 4 2 2" xfId="111" xr:uid="{00000000-0005-0000-0000-00006D000000}"/>
    <cellStyle name="20% - Énfasis2 2 4 2 3" xfId="112" xr:uid="{00000000-0005-0000-0000-00006E000000}"/>
    <cellStyle name="20% - Énfasis2 2 4 3" xfId="113" xr:uid="{00000000-0005-0000-0000-00006F000000}"/>
    <cellStyle name="20% - Énfasis2 2 4 4" xfId="114" xr:uid="{00000000-0005-0000-0000-000070000000}"/>
    <cellStyle name="20% - Énfasis2 2 5" xfId="115" xr:uid="{00000000-0005-0000-0000-000071000000}"/>
    <cellStyle name="20% - Énfasis2 2 5 2" xfId="116" xr:uid="{00000000-0005-0000-0000-000072000000}"/>
    <cellStyle name="20% - Énfasis2 2 5 2 2" xfId="117" xr:uid="{00000000-0005-0000-0000-000073000000}"/>
    <cellStyle name="20% - Énfasis2 2 5 2 3" xfId="118" xr:uid="{00000000-0005-0000-0000-000074000000}"/>
    <cellStyle name="20% - Énfasis2 2 5 3" xfId="119" xr:uid="{00000000-0005-0000-0000-000075000000}"/>
    <cellStyle name="20% - Énfasis2 2 5 4" xfId="120" xr:uid="{00000000-0005-0000-0000-000076000000}"/>
    <cellStyle name="20% - Énfasis2 2 6" xfId="121" xr:uid="{00000000-0005-0000-0000-000077000000}"/>
    <cellStyle name="20% - Énfasis2 2 6 2" xfId="122" xr:uid="{00000000-0005-0000-0000-000078000000}"/>
    <cellStyle name="20% - Énfasis2 2 6 3" xfId="123" xr:uid="{00000000-0005-0000-0000-000079000000}"/>
    <cellStyle name="20% - Énfasis2 2 7" xfId="124" xr:uid="{00000000-0005-0000-0000-00007A000000}"/>
    <cellStyle name="20% - Énfasis2 2 8" xfId="125" xr:uid="{00000000-0005-0000-0000-00007B000000}"/>
    <cellStyle name="20% - Énfasis2 3" xfId="126" xr:uid="{00000000-0005-0000-0000-00007C000000}"/>
    <cellStyle name="20% - Énfasis2 3 2" xfId="127" xr:uid="{00000000-0005-0000-0000-00007D000000}"/>
    <cellStyle name="20% - Énfasis2 3 2 2" xfId="128" xr:uid="{00000000-0005-0000-0000-00007E000000}"/>
    <cellStyle name="20% - Énfasis2 3 2 3" xfId="129" xr:uid="{00000000-0005-0000-0000-00007F000000}"/>
    <cellStyle name="20% - Énfasis2 3 3" xfId="130" xr:uid="{00000000-0005-0000-0000-000080000000}"/>
    <cellStyle name="20% - Énfasis2 3 4" xfId="131" xr:uid="{00000000-0005-0000-0000-000081000000}"/>
    <cellStyle name="20% - Énfasis2 4" xfId="132" xr:uid="{00000000-0005-0000-0000-000082000000}"/>
    <cellStyle name="20% - Énfasis2 4 2" xfId="133" xr:uid="{00000000-0005-0000-0000-000083000000}"/>
    <cellStyle name="20% - Énfasis2 4 2 2" xfId="134" xr:uid="{00000000-0005-0000-0000-000084000000}"/>
    <cellStyle name="20% - Énfasis2 4 2 3" xfId="135" xr:uid="{00000000-0005-0000-0000-000085000000}"/>
    <cellStyle name="20% - Énfasis2 4 3" xfId="136" xr:uid="{00000000-0005-0000-0000-000086000000}"/>
    <cellStyle name="20% - Énfasis2 4 4" xfId="137" xr:uid="{00000000-0005-0000-0000-000087000000}"/>
    <cellStyle name="20% - Énfasis2 5" xfId="138" xr:uid="{00000000-0005-0000-0000-000088000000}"/>
    <cellStyle name="20% - Énfasis2 5 2" xfId="139" xr:uid="{00000000-0005-0000-0000-000089000000}"/>
    <cellStyle name="20% - Énfasis2 5 2 2" xfId="140" xr:uid="{00000000-0005-0000-0000-00008A000000}"/>
    <cellStyle name="20% - Énfasis2 5 2 3" xfId="141" xr:uid="{00000000-0005-0000-0000-00008B000000}"/>
    <cellStyle name="20% - Énfasis2 5 3" xfId="142" xr:uid="{00000000-0005-0000-0000-00008C000000}"/>
    <cellStyle name="20% - Énfasis2 5 4" xfId="143" xr:uid="{00000000-0005-0000-0000-00008D000000}"/>
    <cellStyle name="20% - Énfasis2 6" xfId="144" xr:uid="{00000000-0005-0000-0000-00008E000000}"/>
    <cellStyle name="20% - Énfasis2 6 2" xfId="145" xr:uid="{00000000-0005-0000-0000-00008F000000}"/>
    <cellStyle name="20% - Énfasis2 6 2 2" xfId="146" xr:uid="{00000000-0005-0000-0000-000090000000}"/>
    <cellStyle name="20% - Énfasis2 6 2 3" xfId="147" xr:uid="{00000000-0005-0000-0000-000091000000}"/>
    <cellStyle name="20% - Énfasis2 6 3" xfId="148" xr:uid="{00000000-0005-0000-0000-000092000000}"/>
    <cellStyle name="20% - Énfasis2 6 4" xfId="149" xr:uid="{00000000-0005-0000-0000-000093000000}"/>
    <cellStyle name="20% - Énfasis2 7" xfId="150" xr:uid="{00000000-0005-0000-0000-000094000000}"/>
    <cellStyle name="20% - Énfasis2 7 2" xfId="151" xr:uid="{00000000-0005-0000-0000-000095000000}"/>
    <cellStyle name="20% - Énfasis2 7 2 2" xfId="152" xr:uid="{00000000-0005-0000-0000-000096000000}"/>
    <cellStyle name="20% - Énfasis2 7 2 3" xfId="153" xr:uid="{00000000-0005-0000-0000-000097000000}"/>
    <cellStyle name="20% - Énfasis2 7 3" xfId="154" xr:uid="{00000000-0005-0000-0000-000098000000}"/>
    <cellStyle name="20% - Énfasis2 7 4" xfId="155" xr:uid="{00000000-0005-0000-0000-000099000000}"/>
    <cellStyle name="20% - Énfasis2 8" xfId="156" xr:uid="{00000000-0005-0000-0000-00009A000000}"/>
    <cellStyle name="20% - Énfasis2 8 2" xfId="157" xr:uid="{00000000-0005-0000-0000-00009B000000}"/>
    <cellStyle name="20% - Énfasis2 8 2 2" xfId="158" xr:uid="{00000000-0005-0000-0000-00009C000000}"/>
    <cellStyle name="20% - Énfasis2 8 2 3" xfId="159" xr:uid="{00000000-0005-0000-0000-00009D000000}"/>
    <cellStyle name="20% - Énfasis2 8 3" xfId="160" xr:uid="{00000000-0005-0000-0000-00009E000000}"/>
    <cellStyle name="20% - Énfasis2 8 4" xfId="161" xr:uid="{00000000-0005-0000-0000-00009F000000}"/>
    <cellStyle name="20% - Énfasis2 9" xfId="162" xr:uid="{00000000-0005-0000-0000-0000A0000000}"/>
    <cellStyle name="20% - Énfasis2 9 2" xfId="163" xr:uid="{00000000-0005-0000-0000-0000A1000000}"/>
    <cellStyle name="20% - Énfasis2 9 2 2" xfId="164" xr:uid="{00000000-0005-0000-0000-0000A2000000}"/>
    <cellStyle name="20% - Énfasis2 9 2 3" xfId="165" xr:uid="{00000000-0005-0000-0000-0000A3000000}"/>
    <cellStyle name="20% - Énfasis2 9 3" xfId="166" xr:uid="{00000000-0005-0000-0000-0000A4000000}"/>
    <cellStyle name="20% - Énfasis2 9 4" xfId="167" xr:uid="{00000000-0005-0000-0000-0000A5000000}"/>
    <cellStyle name="20% - Énfasis3 10" xfId="168" xr:uid="{00000000-0005-0000-0000-0000A6000000}"/>
    <cellStyle name="20% - Énfasis3 10 2" xfId="169" xr:uid="{00000000-0005-0000-0000-0000A7000000}"/>
    <cellStyle name="20% - Énfasis3 10 2 2" xfId="170" xr:uid="{00000000-0005-0000-0000-0000A8000000}"/>
    <cellStyle name="20% - Énfasis3 10 2 3" xfId="171" xr:uid="{00000000-0005-0000-0000-0000A9000000}"/>
    <cellStyle name="20% - Énfasis3 10 3" xfId="172" xr:uid="{00000000-0005-0000-0000-0000AA000000}"/>
    <cellStyle name="20% - Énfasis3 10 4" xfId="173" xr:uid="{00000000-0005-0000-0000-0000AB000000}"/>
    <cellStyle name="20% - Énfasis3 11" xfId="174" xr:uid="{00000000-0005-0000-0000-0000AC000000}"/>
    <cellStyle name="20% - Énfasis3 12" xfId="175" xr:uid="{00000000-0005-0000-0000-0000AD000000}"/>
    <cellStyle name="20% - Énfasis3 13" xfId="176" xr:uid="{00000000-0005-0000-0000-0000AE000000}"/>
    <cellStyle name="20% - Énfasis3 14" xfId="177" xr:uid="{00000000-0005-0000-0000-0000AF000000}"/>
    <cellStyle name="20% - Énfasis3 15" xfId="178" xr:uid="{00000000-0005-0000-0000-0000B0000000}"/>
    <cellStyle name="20% - Énfasis3 2" xfId="179" xr:uid="{00000000-0005-0000-0000-0000B1000000}"/>
    <cellStyle name="20% - Énfasis3 2 2" xfId="180" xr:uid="{00000000-0005-0000-0000-0000B2000000}"/>
    <cellStyle name="20% - Énfasis3 2 2 2" xfId="181" xr:uid="{00000000-0005-0000-0000-0000B3000000}"/>
    <cellStyle name="20% - Énfasis3 2 2 2 2" xfId="182" xr:uid="{00000000-0005-0000-0000-0000B4000000}"/>
    <cellStyle name="20% - Énfasis3 2 2 2 3" xfId="183" xr:uid="{00000000-0005-0000-0000-0000B5000000}"/>
    <cellStyle name="20% - Énfasis3 2 2 3" xfId="184" xr:uid="{00000000-0005-0000-0000-0000B6000000}"/>
    <cellStyle name="20% - Énfasis3 2 2 4" xfId="185" xr:uid="{00000000-0005-0000-0000-0000B7000000}"/>
    <cellStyle name="20% - Énfasis3 2 3" xfId="186" xr:uid="{00000000-0005-0000-0000-0000B8000000}"/>
    <cellStyle name="20% - Énfasis3 2 3 2" xfId="187" xr:uid="{00000000-0005-0000-0000-0000B9000000}"/>
    <cellStyle name="20% - Énfasis3 2 3 2 2" xfId="188" xr:uid="{00000000-0005-0000-0000-0000BA000000}"/>
    <cellStyle name="20% - Énfasis3 2 3 2 3" xfId="189" xr:uid="{00000000-0005-0000-0000-0000BB000000}"/>
    <cellStyle name="20% - Énfasis3 2 3 3" xfId="190" xr:uid="{00000000-0005-0000-0000-0000BC000000}"/>
    <cellStyle name="20% - Énfasis3 2 3 4" xfId="191" xr:uid="{00000000-0005-0000-0000-0000BD000000}"/>
    <cellStyle name="20% - Énfasis3 2 4" xfId="192" xr:uid="{00000000-0005-0000-0000-0000BE000000}"/>
    <cellStyle name="20% - Énfasis3 2 4 2" xfId="193" xr:uid="{00000000-0005-0000-0000-0000BF000000}"/>
    <cellStyle name="20% - Énfasis3 2 4 2 2" xfId="194" xr:uid="{00000000-0005-0000-0000-0000C0000000}"/>
    <cellStyle name="20% - Énfasis3 2 4 2 3" xfId="195" xr:uid="{00000000-0005-0000-0000-0000C1000000}"/>
    <cellStyle name="20% - Énfasis3 2 4 3" xfId="196" xr:uid="{00000000-0005-0000-0000-0000C2000000}"/>
    <cellStyle name="20% - Énfasis3 2 4 4" xfId="197" xr:uid="{00000000-0005-0000-0000-0000C3000000}"/>
    <cellStyle name="20% - Énfasis3 2 5" xfId="198" xr:uid="{00000000-0005-0000-0000-0000C4000000}"/>
    <cellStyle name="20% - Énfasis3 2 5 2" xfId="199" xr:uid="{00000000-0005-0000-0000-0000C5000000}"/>
    <cellStyle name="20% - Énfasis3 2 5 2 2" xfId="200" xr:uid="{00000000-0005-0000-0000-0000C6000000}"/>
    <cellStyle name="20% - Énfasis3 2 5 2 3" xfId="201" xr:uid="{00000000-0005-0000-0000-0000C7000000}"/>
    <cellStyle name="20% - Énfasis3 2 5 3" xfId="202" xr:uid="{00000000-0005-0000-0000-0000C8000000}"/>
    <cellStyle name="20% - Énfasis3 2 5 4" xfId="203" xr:uid="{00000000-0005-0000-0000-0000C9000000}"/>
    <cellStyle name="20% - Énfasis3 2 6" xfId="204" xr:uid="{00000000-0005-0000-0000-0000CA000000}"/>
    <cellStyle name="20% - Énfasis3 2 6 2" xfId="205" xr:uid="{00000000-0005-0000-0000-0000CB000000}"/>
    <cellStyle name="20% - Énfasis3 2 6 3" xfId="206" xr:uid="{00000000-0005-0000-0000-0000CC000000}"/>
    <cellStyle name="20% - Énfasis3 2 7" xfId="207" xr:uid="{00000000-0005-0000-0000-0000CD000000}"/>
    <cellStyle name="20% - Énfasis3 2 8" xfId="208" xr:uid="{00000000-0005-0000-0000-0000CE000000}"/>
    <cellStyle name="20% - Énfasis3 3" xfId="209" xr:uid="{00000000-0005-0000-0000-0000CF000000}"/>
    <cellStyle name="20% - Énfasis3 3 2" xfId="210" xr:uid="{00000000-0005-0000-0000-0000D0000000}"/>
    <cellStyle name="20% - Énfasis3 3 2 2" xfId="211" xr:uid="{00000000-0005-0000-0000-0000D1000000}"/>
    <cellStyle name="20% - Énfasis3 3 2 3" xfId="212" xr:uid="{00000000-0005-0000-0000-0000D2000000}"/>
    <cellStyle name="20% - Énfasis3 3 3" xfId="213" xr:uid="{00000000-0005-0000-0000-0000D3000000}"/>
    <cellStyle name="20% - Énfasis3 3 4" xfId="214" xr:uid="{00000000-0005-0000-0000-0000D4000000}"/>
    <cellStyle name="20% - Énfasis3 4" xfId="215" xr:uid="{00000000-0005-0000-0000-0000D5000000}"/>
    <cellStyle name="20% - Énfasis3 4 2" xfId="216" xr:uid="{00000000-0005-0000-0000-0000D6000000}"/>
    <cellStyle name="20% - Énfasis3 4 2 2" xfId="217" xr:uid="{00000000-0005-0000-0000-0000D7000000}"/>
    <cellStyle name="20% - Énfasis3 4 2 3" xfId="218" xr:uid="{00000000-0005-0000-0000-0000D8000000}"/>
    <cellStyle name="20% - Énfasis3 4 3" xfId="219" xr:uid="{00000000-0005-0000-0000-0000D9000000}"/>
    <cellStyle name="20% - Énfasis3 4 4" xfId="220" xr:uid="{00000000-0005-0000-0000-0000DA000000}"/>
    <cellStyle name="20% - Énfasis3 5" xfId="221" xr:uid="{00000000-0005-0000-0000-0000DB000000}"/>
    <cellStyle name="20% - Énfasis3 5 2" xfId="222" xr:uid="{00000000-0005-0000-0000-0000DC000000}"/>
    <cellStyle name="20% - Énfasis3 5 2 2" xfId="223" xr:uid="{00000000-0005-0000-0000-0000DD000000}"/>
    <cellStyle name="20% - Énfasis3 5 2 3" xfId="224" xr:uid="{00000000-0005-0000-0000-0000DE000000}"/>
    <cellStyle name="20% - Énfasis3 5 3" xfId="225" xr:uid="{00000000-0005-0000-0000-0000DF000000}"/>
    <cellStyle name="20% - Énfasis3 5 4" xfId="226" xr:uid="{00000000-0005-0000-0000-0000E0000000}"/>
    <cellStyle name="20% - Énfasis3 6" xfId="227" xr:uid="{00000000-0005-0000-0000-0000E1000000}"/>
    <cellStyle name="20% - Énfasis3 6 2" xfId="228" xr:uid="{00000000-0005-0000-0000-0000E2000000}"/>
    <cellStyle name="20% - Énfasis3 6 2 2" xfId="229" xr:uid="{00000000-0005-0000-0000-0000E3000000}"/>
    <cellStyle name="20% - Énfasis3 6 2 3" xfId="230" xr:uid="{00000000-0005-0000-0000-0000E4000000}"/>
    <cellStyle name="20% - Énfasis3 6 3" xfId="231" xr:uid="{00000000-0005-0000-0000-0000E5000000}"/>
    <cellStyle name="20% - Énfasis3 6 4" xfId="232" xr:uid="{00000000-0005-0000-0000-0000E6000000}"/>
    <cellStyle name="20% - Énfasis3 7" xfId="233" xr:uid="{00000000-0005-0000-0000-0000E7000000}"/>
    <cellStyle name="20% - Énfasis3 7 2" xfId="234" xr:uid="{00000000-0005-0000-0000-0000E8000000}"/>
    <cellStyle name="20% - Énfasis3 7 2 2" xfId="235" xr:uid="{00000000-0005-0000-0000-0000E9000000}"/>
    <cellStyle name="20% - Énfasis3 7 2 3" xfId="236" xr:uid="{00000000-0005-0000-0000-0000EA000000}"/>
    <cellStyle name="20% - Énfasis3 7 3" xfId="237" xr:uid="{00000000-0005-0000-0000-0000EB000000}"/>
    <cellStyle name="20% - Énfasis3 7 4" xfId="238" xr:uid="{00000000-0005-0000-0000-0000EC000000}"/>
    <cellStyle name="20% - Énfasis3 8" xfId="239" xr:uid="{00000000-0005-0000-0000-0000ED000000}"/>
    <cellStyle name="20% - Énfasis3 8 2" xfId="240" xr:uid="{00000000-0005-0000-0000-0000EE000000}"/>
    <cellStyle name="20% - Énfasis3 8 2 2" xfId="241" xr:uid="{00000000-0005-0000-0000-0000EF000000}"/>
    <cellStyle name="20% - Énfasis3 8 2 3" xfId="242" xr:uid="{00000000-0005-0000-0000-0000F0000000}"/>
    <cellStyle name="20% - Énfasis3 8 3" xfId="243" xr:uid="{00000000-0005-0000-0000-0000F1000000}"/>
    <cellStyle name="20% - Énfasis3 8 4" xfId="244" xr:uid="{00000000-0005-0000-0000-0000F2000000}"/>
    <cellStyle name="20% - Énfasis3 9" xfId="245" xr:uid="{00000000-0005-0000-0000-0000F3000000}"/>
    <cellStyle name="20% - Énfasis3 9 2" xfId="246" xr:uid="{00000000-0005-0000-0000-0000F4000000}"/>
    <cellStyle name="20% - Énfasis3 9 2 2" xfId="247" xr:uid="{00000000-0005-0000-0000-0000F5000000}"/>
    <cellStyle name="20% - Énfasis3 9 2 3" xfId="248" xr:uid="{00000000-0005-0000-0000-0000F6000000}"/>
    <cellStyle name="20% - Énfasis3 9 3" xfId="249" xr:uid="{00000000-0005-0000-0000-0000F7000000}"/>
    <cellStyle name="20% - Énfasis3 9 4" xfId="250" xr:uid="{00000000-0005-0000-0000-0000F8000000}"/>
    <cellStyle name="20% - Énfasis4 10" xfId="251" xr:uid="{00000000-0005-0000-0000-0000F9000000}"/>
    <cellStyle name="20% - Énfasis4 10 2" xfId="252" xr:uid="{00000000-0005-0000-0000-0000FA000000}"/>
    <cellStyle name="20% - Énfasis4 10 2 2" xfId="253" xr:uid="{00000000-0005-0000-0000-0000FB000000}"/>
    <cellStyle name="20% - Énfasis4 10 2 3" xfId="254" xr:uid="{00000000-0005-0000-0000-0000FC000000}"/>
    <cellStyle name="20% - Énfasis4 10 3" xfId="255" xr:uid="{00000000-0005-0000-0000-0000FD000000}"/>
    <cellStyle name="20% - Énfasis4 10 4" xfId="256" xr:uid="{00000000-0005-0000-0000-0000FE000000}"/>
    <cellStyle name="20% - Énfasis4 11" xfId="257" xr:uid="{00000000-0005-0000-0000-0000FF000000}"/>
    <cellStyle name="20% - Énfasis4 12" xfId="258" xr:uid="{00000000-0005-0000-0000-000000010000}"/>
    <cellStyle name="20% - Énfasis4 13" xfId="259" xr:uid="{00000000-0005-0000-0000-000001010000}"/>
    <cellStyle name="20% - Énfasis4 14" xfId="260" xr:uid="{00000000-0005-0000-0000-000002010000}"/>
    <cellStyle name="20% - Énfasis4 15" xfId="261" xr:uid="{00000000-0005-0000-0000-000003010000}"/>
    <cellStyle name="20% - Énfasis4 2" xfId="262" xr:uid="{00000000-0005-0000-0000-000004010000}"/>
    <cellStyle name="20% - Énfasis4 2 2" xfId="263" xr:uid="{00000000-0005-0000-0000-000005010000}"/>
    <cellStyle name="20% - Énfasis4 2 2 2" xfId="264" xr:uid="{00000000-0005-0000-0000-000006010000}"/>
    <cellStyle name="20% - Énfasis4 2 2 2 2" xfId="265" xr:uid="{00000000-0005-0000-0000-000007010000}"/>
    <cellStyle name="20% - Énfasis4 2 2 2 3" xfId="266" xr:uid="{00000000-0005-0000-0000-000008010000}"/>
    <cellStyle name="20% - Énfasis4 2 2 3" xfId="267" xr:uid="{00000000-0005-0000-0000-000009010000}"/>
    <cellStyle name="20% - Énfasis4 2 2 4" xfId="268" xr:uid="{00000000-0005-0000-0000-00000A010000}"/>
    <cellStyle name="20% - Énfasis4 2 3" xfId="269" xr:uid="{00000000-0005-0000-0000-00000B010000}"/>
    <cellStyle name="20% - Énfasis4 2 3 2" xfId="270" xr:uid="{00000000-0005-0000-0000-00000C010000}"/>
    <cellStyle name="20% - Énfasis4 2 3 2 2" xfId="271" xr:uid="{00000000-0005-0000-0000-00000D010000}"/>
    <cellStyle name="20% - Énfasis4 2 3 2 3" xfId="272" xr:uid="{00000000-0005-0000-0000-00000E010000}"/>
    <cellStyle name="20% - Énfasis4 2 3 3" xfId="273" xr:uid="{00000000-0005-0000-0000-00000F010000}"/>
    <cellStyle name="20% - Énfasis4 2 3 4" xfId="274" xr:uid="{00000000-0005-0000-0000-000010010000}"/>
    <cellStyle name="20% - Énfasis4 2 4" xfId="275" xr:uid="{00000000-0005-0000-0000-000011010000}"/>
    <cellStyle name="20% - Énfasis4 2 4 2" xfId="276" xr:uid="{00000000-0005-0000-0000-000012010000}"/>
    <cellStyle name="20% - Énfasis4 2 4 2 2" xfId="277" xr:uid="{00000000-0005-0000-0000-000013010000}"/>
    <cellStyle name="20% - Énfasis4 2 4 2 3" xfId="278" xr:uid="{00000000-0005-0000-0000-000014010000}"/>
    <cellStyle name="20% - Énfasis4 2 4 3" xfId="279" xr:uid="{00000000-0005-0000-0000-000015010000}"/>
    <cellStyle name="20% - Énfasis4 2 4 4" xfId="280" xr:uid="{00000000-0005-0000-0000-000016010000}"/>
    <cellStyle name="20% - Énfasis4 2 5" xfId="281" xr:uid="{00000000-0005-0000-0000-000017010000}"/>
    <cellStyle name="20% - Énfasis4 2 5 2" xfId="282" xr:uid="{00000000-0005-0000-0000-000018010000}"/>
    <cellStyle name="20% - Énfasis4 2 5 2 2" xfId="283" xr:uid="{00000000-0005-0000-0000-000019010000}"/>
    <cellStyle name="20% - Énfasis4 2 5 2 3" xfId="284" xr:uid="{00000000-0005-0000-0000-00001A010000}"/>
    <cellStyle name="20% - Énfasis4 2 5 3" xfId="285" xr:uid="{00000000-0005-0000-0000-00001B010000}"/>
    <cellStyle name="20% - Énfasis4 2 5 4" xfId="286" xr:uid="{00000000-0005-0000-0000-00001C010000}"/>
    <cellStyle name="20% - Énfasis4 2 6" xfId="287" xr:uid="{00000000-0005-0000-0000-00001D010000}"/>
    <cellStyle name="20% - Énfasis4 2 6 2" xfId="288" xr:uid="{00000000-0005-0000-0000-00001E010000}"/>
    <cellStyle name="20% - Énfasis4 2 6 3" xfId="289" xr:uid="{00000000-0005-0000-0000-00001F010000}"/>
    <cellStyle name="20% - Énfasis4 2 7" xfId="290" xr:uid="{00000000-0005-0000-0000-000020010000}"/>
    <cellStyle name="20% - Énfasis4 2 8" xfId="291" xr:uid="{00000000-0005-0000-0000-000021010000}"/>
    <cellStyle name="20% - Énfasis4 3" xfId="292" xr:uid="{00000000-0005-0000-0000-000022010000}"/>
    <cellStyle name="20% - Énfasis4 3 2" xfId="293" xr:uid="{00000000-0005-0000-0000-000023010000}"/>
    <cellStyle name="20% - Énfasis4 3 2 2" xfId="294" xr:uid="{00000000-0005-0000-0000-000024010000}"/>
    <cellStyle name="20% - Énfasis4 3 2 3" xfId="295" xr:uid="{00000000-0005-0000-0000-000025010000}"/>
    <cellStyle name="20% - Énfasis4 3 3" xfId="296" xr:uid="{00000000-0005-0000-0000-000026010000}"/>
    <cellStyle name="20% - Énfasis4 3 4" xfId="297" xr:uid="{00000000-0005-0000-0000-000027010000}"/>
    <cellStyle name="20% - Énfasis4 4" xfId="298" xr:uid="{00000000-0005-0000-0000-000028010000}"/>
    <cellStyle name="20% - Énfasis4 4 2" xfId="299" xr:uid="{00000000-0005-0000-0000-000029010000}"/>
    <cellStyle name="20% - Énfasis4 4 2 2" xfId="300" xr:uid="{00000000-0005-0000-0000-00002A010000}"/>
    <cellStyle name="20% - Énfasis4 4 2 3" xfId="301" xr:uid="{00000000-0005-0000-0000-00002B010000}"/>
    <cellStyle name="20% - Énfasis4 4 3" xfId="302" xr:uid="{00000000-0005-0000-0000-00002C010000}"/>
    <cellStyle name="20% - Énfasis4 4 4" xfId="303" xr:uid="{00000000-0005-0000-0000-00002D010000}"/>
    <cellStyle name="20% - Énfasis4 5" xfId="304" xr:uid="{00000000-0005-0000-0000-00002E010000}"/>
    <cellStyle name="20% - Énfasis4 5 2" xfId="305" xr:uid="{00000000-0005-0000-0000-00002F010000}"/>
    <cellStyle name="20% - Énfasis4 5 2 2" xfId="306" xr:uid="{00000000-0005-0000-0000-000030010000}"/>
    <cellStyle name="20% - Énfasis4 5 2 3" xfId="307" xr:uid="{00000000-0005-0000-0000-000031010000}"/>
    <cellStyle name="20% - Énfasis4 5 3" xfId="308" xr:uid="{00000000-0005-0000-0000-000032010000}"/>
    <cellStyle name="20% - Énfasis4 5 4" xfId="309" xr:uid="{00000000-0005-0000-0000-000033010000}"/>
    <cellStyle name="20% - Énfasis4 6" xfId="310" xr:uid="{00000000-0005-0000-0000-000034010000}"/>
    <cellStyle name="20% - Énfasis4 6 2" xfId="311" xr:uid="{00000000-0005-0000-0000-000035010000}"/>
    <cellStyle name="20% - Énfasis4 6 2 2" xfId="312" xr:uid="{00000000-0005-0000-0000-000036010000}"/>
    <cellStyle name="20% - Énfasis4 6 2 3" xfId="313" xr:uid="{00000000-0005-0000-0000-000037010000}"/>
    <cellStyle name="20% - Énfasis4 6 3" xfId="314" xr:uid="{00000000-0005-0000-0000-000038010000}"/>
    <cellStyle name="20% - Énfasis4 6 4" xfId="315" xr:uid="{00000000-0005-0000-0000-000039010000}"/>
    <cellStyle name="20% - Énfasis4 7" xfId="316" xr:uid="{00000000-0005-0000-0000-00003A010000}"/>
    <cellStyle name="20% - Énfasis4 7 2" xfId="317" xr:uid="{00000000-0005-0000-0000-00003B010000}"/>
    <cellStyle name="20% - Énfasis4 7 2 2" xfId="318" xr:uid="{00000000-0005-0000-0000-00003C010000}"/>
    <cellStyle name="20% - Énfasis4 7 2 3" xfId="319" xr:uid="{00000000-0005-0000-0000-00003D010000}"/>
    <cellStyle name="20% - Énfasis4 7 3" xfId="320" xr:uid="{00000000-0005-0000-0000-00003E010000}"/>
    <cellStyle name="20% - Énfasis4 7 4" xfId="321" xr:uid="{00000000-0005-0000-0000-00003F010000}"/>
    <cellStyle name="20% - Énfasis4 8" xfId="322" xr:uid="{00000000-0005-0000-0000-000040010000}"/>
    <cellStyle name="20% - Énfasis4 8 2" xfId="323" xr:uid="{00000000-0005-0000-0000-000041010000}"/>
    <cellStyle name="20% - Énfasis4 8 2 2" xfId="324" xr:uid="{00000000-0005-0000-0000-000042010000}"/>
    <cellStyle name="20% - Énfasis4 8 2 3" xfId="325" xr:uid="{00000000-0005-0000-0000-000043010000}"/>
    <cellStyle name="20% - Énfasis4 8 3" xfId="326" xr:uid="{00000000-0005-0000-0000-000044010000}"/>
    <cellStyle name="20% - Énfasis4 8 4" xfId="327" xr:uid="{00000000-0005-0000-0000-000045010000}"/>
    <cellStyle name="20% - Énfasis4 9" xfId="328" xr:uid="{00000000-0005-0000-0000-000046010000}"/>
    <cellStyle name="20% - Énfasis4 9 2" xfId="329" xr:uid="{00000000-0005-0000-0000-000047010000}"/>
    <cellStyle name="20% - Énfasis4 9 2 2" xfId="330" xr:uid="{00000000-0005-0000-0000-000048010000}"/>
    <cellStyle name="20% - Énfasis4 9 2 3" xfId="331" xr:uid="{00000000-0005-0000-0000-000049010000}"/>
    <cellStyle name="20% - Énfasis4 9 3" xfId="332" xr:uid="{00000000-0005-0000-0000-00004A010000}"/>
    <cellStyle name="20% - Énfasis4 9 4" xfId="333" xr:uid="{00000000-0005-0000-0000-00004B010000}"/>
    <cellStyle name="20% - Énfasis5 10" xfId="334" xr:uid="{00000000-0005-0000-0000-00004C010000}"/>
    <cellStyle name="20% - Énfasis5 10 2" xfId="335" xr:uid="{00000000-0005-0000-0000-00004D010000}"/>
    <cellStyle name="20% - Énfasis5 10 2 2" xfId="336" xr:uid="{00000000-0005-0000-0000-00004E010000}"/>
    <cellStyle name="20% - Énfasis5 10 2 3" xfId="337" xr:uid="{00000000-0005-0000-0000-00004F010000}"/>
    <cellStyle name="20% - Énfasis5 10 3" xfId="338" xr:uid="{00000000-0005-0000-0000-000050010000}"/>
    <cellStyle name="20% - Énfasis5 10 4" xfId="339" xr:uid="{00000000-0005-0000-0000-000051010000}"/>
    <cellStyle name="20% - Énfasis5 11" xfId="340" xr:uid="{00000000-0005-0000-0000-000052010000}"/>
    <cellStyle name="20% - Énfasis5 12" xfId="341" xr:uid="{00000000-0005-0000-0000-000053010000}"/>
    <cellStyle name="20% - Énfasis5 13" xfId="342" xr:uid="{00000000-0005-0000-0000-000054010000}"/>
    <cellStyle name="20% - Énfasis5 14" xfId="343" xr:uid="{00000000-0005-0000-0000-000055010000}"/>
    <cellStyle name="20% - Énfasis5 15" xfId="344" xr:uid="{00000000-0005-0000-0000-000056010000}"/>
    <cellStyle name="20% - Énfasis5 2" xfId="345" xr:uid="{00000000-0005-0000-0000-000057010000}"/>
    <cellStyle name="20% - Énfasis5 2 2" xfId="346" xr:uid="{00000000-0005-0000-0000-000058010000}"/>
    <cellStyle name="20% - Énfasis5 2 2 2" xfId="347" xr:uid="{00000000-0005-0000-0000-000059010000}"/>
    <cellStyle name="20% - Énfasis5 2 2 2 2" xfId="348" xr:uid="{00000000-0005-0000-0000-00005A010000}"/>
    <cellStyle name="20% - Énfasis5 2 2 2 3" xfId="349" xr:uid="{00000000-0005-0000-0000-00005B010000}"/>
    <cellStyle name="20% - Énfasis5 2 2 3" xfId="350" xr:uid="{00000000-0005-0000-0000-00005C010000}"/>
    <cellStyle name="20% - Énfasis5 2 2 4" xfId="351" xr:uid="{00000000-0005-0000-0000-00005D010000}"/>
    <cellStyle name="20% - Énfasis5 2 3" xfId="352" xr:uid="{00000000-0005-0000-0000-00005E010000}"/>
    <cellStyle name="20% - Énfasis5 2 3 2" xfId="353" xr:uid="{00000000-0005-0000-0000-00005F010000}"/>
    <cellStyle name="20% - Énfasis5 2 3 2 2" xfId="354" xr:uid="{00000000-0005-0000-0000-000060010000}"/>
    <cellStyle name="20% - Énfasis5 2 3 2 3" xfId="355" xr:uid="{00000000-0005-0000-0000-000061010000}"/>
    <cellStyle name="20% - Énfasis5 2 3 3" xfId="356" xr:uid="{00000000-0005-0000-0000-000062010000}"/>
    <cellStyle name="20% - Énfasis5 2 3 4" xfId="357" xr:uid="{00000000-0005-0000-0000-000063010000}"/>
    <cellStyle name="20% - Énfasis5 2 4" xfId="358" xr:uid="{00000000-0005-0000-0000-000064010000}"/>
    <cellStyle name="20% - Énfasis5 2 4 2" xfId="359" xr:uid="{00000000-0005-0000-0000-000065010000}"/>
    <cellStyle name="20% - Énfasis5 2 4 2 2" xfId="360" xr:uid="{00000000-0005-0000-0000-000066010000}"/>
    <cellStyle name="20% - Énfasis5 2 4 2 3" xfId="361" xr:uid="{00000000-0005-0000-0000-000067010000}"/>
    <cellStyle name="20% - Énfasis5 2 4 3" xfId="362" xr:uid="{00000000-0005-0000-0000-000068010000}"/>
    <cellStyle name="20% - Énfasis5 2 4 4" xfId="363" xr:uid="{00000000-0005-0000-0000-000069010000}"/>
    <cellStyle name="20% - Énfasis5 2 5" xfId="364" xr:uid="{00000000-0005-0000-0000-00006A010000}"/>
    <cellStyle name="20% - Énfasis5 2 5 2" xfId="365" xr:uid="{00000000-0005-0000-0000-00006B010000}"/>
    <cellStyle name="20% - Énfasis5 2 5 2 2" xfId="366" xr:uid="{00000000-0005-0000-0000-00006C010000}"/>
    <cellStyle name="20% - Énfasis5 2 5 2 3" xfId="367" xr:uid="{00000000-0005-0000-0000-00006D010000}"/>
    <cellStyle name="20% - Énfasis5 2 5 3" xfId="368" xr:uid="{00000000-0005-0000-0000-00006E010000}"/>
    <cellStyle name="20% - Énfasis5 2 5 4" xfId="369" xr:uid="{00000000-0005-0000-0000-00006F010000}"/>
    <cellStyle name="20% - Énfasis5 2 6" xfId="370" xr:uid="{00000000-0005-0000-0000-000070010000}"/>
    <cellStyle name="20% - Énfasis5 2 6 2" xfId="371" xr:uid="{00000000-0005-0000-0000-000071010000}"/>
    <cellStyle name="20% - Énfasis5 2 6 3" xfId="372" xr:uid="{00000000-0005-0000-0000-000072010000}"/>
    <cellStyle name="20% - Énfasis5 2 7" xfId="373" xr:uid="{00000000-0005-0000-0000-000073010000}"/>
    <cellStyle name="20% - Énfasis5 2 8" xfId="374" xr:uid="{00000000-0005-0000-0000-000074010000}"/>
    <cellStyle name="20% - Énfasis5 3" xfId="375" xr:uid="{00000000-0005-0000-0000-000075010000}"/>
    <cellStyle name="20% - Énfasis5 3 2" xfId="376" xr:uid="{00000000-0005-0000-0000-000076010000}"/>
    <cellStyle name="20% - Énfasis5 3 2 2" xfId="377" xr:uid="{00000000-0005-0000-0000-000077010000}"/>
    <cellStyle name="20% - Énfasis5 3 2 3" xfId="378" xr:uid="{00000000-0005-0000-0000-000078010000}"/>
    <cellStyle name="20% - Énfasis5 3 3" xfId="379" xr:uid="{00000000-0005-0000-0000-000079010000}"/>
    <cellStyle name="20% - Énfasis5 3 4" xfId="380" xr:uid="{00000000-0005-0000-0000-00007A010000}"/>
    <cellStyle name="20% - Énfasis5 4" xfId="381" xr:uid="{00000000-0005-0000-0000-00007B010000}"/>
    <cellStyle name="20% - Énfasis5 4 2" xfId="382" xr:uid="{00000000-0005-0000-0000-00007C010000}"/>
    <cellStyle name="20% - Énfasis5 4 2 2" xfId="383" xr:uid="{00000000-0005-0000-0000-00007D010000}"/>
    <cellStyle name="20% - Énfasis5 4 2 3" xfId="384" xr:uid="{00000000-0005-0000-0000-00007E010000}"/>
    <cellStyle name="20% - Énfasis5 4 3" xfId="385" xr:uid="{00000000-0005-0000-0000-00007F010000}"/>
    <cellStyle name="20% - Énfasis5 4 4" xfId="386" xr:uid="{00000000-0005-0000-0000-000080010000}"/>
    <cellStyle name="20% - Énfasis5 5" xfId="387" xr:uid="{00000000-0005-0000-0000-000081010000}"/>
    <cellStyle name="20% - Énfasis5 5 2" xfId="388" xr:uid="{00000000-0005-0000-0000-000082010000}"/>
    <cellStyle name="20% - Énfasis5 5 2 2" xfId="389" xr:uid="{00000000-0005-0000-0000-000083010000}"/>
    <cellStyle name="20% - Énfasis5 5 2 3" xfId="390" xr:uid="{00000000-0005-0000-0000-000084010000}"/>
    <cellStyle name="20% - Énfasis5 5 3" xfId="391" xr:uid="{00000000-0005-0000-0000-000085010000}"/>
    <cellStyle name="20% - Énfasis5 5 4" xfId="392" xr:uid="{00000000-0005-0000-0000-000086010000}"/>
    <cellStyle name="20% - Énfasis5 6" xfId="393" xr:uid="{00000000-0005-0000-0000-000087010000}"/>
    <cellStyle name="20% - Énfasis5 6 2" xfId="394" xr:uid="{00000000-0005-0000-0000-000088010000}"/>
    <cellStyle name="20% - Énfasis5 6 2 2" xfId="395" xr:uid="{00000000-0005-0000-0000-000089010000}"/>
    <cellStyle name="20% - Énfasis5 6 2 3" xfId="396" xr:uid="{00000000-0005-0000-0000-00008A010000}"/>
    <cellStyle name="20% - Énfasis5 6 3" xfId="397" xr:uid="{00000000-0005-0000-0000-00008B010000}"/>
    <cellStyle name="20% - Énfasis5 6 4" xfId="398" xr:uid="{00000000-0005-0000-0000-00008C010000}"/>
    <cellStyle name="20% - Énfasis5 7" xfId="399" xr:uid="{00000000-0005-0000-0000-00008D010000}"/>
    <cellStyle name="20% - Énfasis5 7 2" xfId="400" xr:uid="{00000000-0005-0000-0000-00008E010000}"/>
    <cellStyle name="20% - Énfasis5 7 2 2" xfId="401" xr:uid="{00000000-0005-0000-0000-00008F010000}"/>
    <cellStyle name="20% - Énfasis5 7 2 3" xfId="402" xr:uid="{00000000-0005-0000-0000-000090010000}"/>
    <cellStyle name="20% - Énfasis5 7 3" xfId="403" xr:uid="{00000000-0005-0000-0000-000091010000}"/>
    <cellStyle name="20% - Énfasis5 7 4" xfId="404" xr:uid="{00000000-0005-0000-0000-000092010000}"/>
    <cellStyle name="20% - Énfasis5 8" xfId="405" xr:uid="{00000000-0005-0000-0000-000093010000}"/>
    <cellStyle name="20% - Énfasis5 8 2" xfId="406" xr:uid="{00000000-0005-0000-0000-000094010000}"/>
    <cellStyle name="20% - Énfasis5 8 2 2" xfId="407" xr:uid="{00000000-0005-0000-0000-000095010000}"/>
    <cellStyle name="20% - Énfasis5 8 2 3" xfId="408" xr:uid="{00000000-0005-0000-0000-000096010000}"/>
    <cellStyle name="20% - Énfasis5 8 3" xfId="409" xr:uid="{00000000-0005-0000-0000-000097010000}"/>
    <cellStyle name="20% - Énfasis5 8 4" xfId="410" xr:uid="{00000000-0005-0000-0000-000098010000}"/>
    <cellStyle name="20% - Énfasis5 9" xfId="411" xr:uid="{00000000-0005-0000-0000-000099010000}"/>
    <cellStyle name="20% - Énfasis5 9 2" xfId="412" xr:uid="{00000000-0005-0000-0000-00009A010000}"/>
    <cellStyle name="20% - Énfasis5 9 2 2" xfId="413" xr:uid="{00000000-0005-0000-0000-00009B010000}"/>
    <cellStyle name="20% - Énfasis5 9 2 3" xfId="414" xr:uid="{00000000-0005-0000-0000-00009C010000}"/>
    <cellStyle name="20% - Énfasis5 9 3" xfId="415" xr:uid="{00000000-0005-0000-0000-00009D010000}"/>
    <cellStyle name="20% - Énfasis5 9 4" xfId="416" xr:uid="{00000000-0005-0000-0000-00009E010000}"/>
    <cellStyle name="20% - Énfasis6 10" xfId="417" xr:uid="{00000000-0005-0000-0000-00009F010000}"/>
    <cellStyle name="20% - Énfasis6 10 2" xfId="418" xr:uid="{00000000-0005-0000-0000-0000A0010000}"/>
    <cellStyle name="20% - Énfasis6 10 2 2" xfId="419" xr:uid="{00000000-0005-0000-0000-0000A1010000}"/>
    <cellStyle name="20% - Énfasis6 10 2 3" xfId="420" xr:uid="{00000000-0005-0000-0000-0000A2010000}"/>
    <cellStyle name="20% - Énfasis6 10 3" xfId="421" xr:uid="{00000000-0005-0000-0000-0000A3010000}"/>
    <cellStyle name="20% - Énfasis6 10 4" xfId="422" xr:uid="{00000000-0005-0000-0000-0000A4010000}"/>
    <cellStyle name="20% - Énfasis6 11" xfId="423" xr:uid="{00000000-0005-0000-0000-0000A5010000}"/>
    <cellStyle name="20% - Énfasis6 12" xfId="424" xr:uid="{00000000-0005-0000-0000-0000A6010000}"/>
    <cellStyle name="20% - Énfasis6 13" xfId="425" xr:uid="{00000000-0005-0000-0000-0000A7010000}"/>
    <cellStyle name="20% - Énfasis6 14" xfId="426" xr:uid="{00000000-0005-0000-0000-0000A8010000}"/>
    <cellStyle name="20% - Énfasis6 15" xfId="427" xr:uid="{00000000-0005-0000-0000-0000A9010000}"/>
    <cellStyle name="20% - Énfasis6 2" xfId="428" xr:uid="{00000000-0005-0000-0000-0000AA010000}"/>
    <cellStyle name="20% - Énfasis6 2 2" xfId="429" xr:uid="{00000000-0005-0000-0000-0000AB010000}"/>
    <cellStyle name="20% - Énfasis6 2 2 2" xfId="430" xr:uid="{00000000-0005-0000-0000-0000AC010000}"/>
    <cellStyle name="20% - Énfasis6 2 2 2 2" xfId="431" xr:uid="{00000000-0005-0000-0000-0000AD010000}"/>
    <cellStyle name="20% - Énfasis6 2 2 2 3" xfId="432" xr:uid="{00000000-0005-0000-0000-0000AE010000}"/>
    <cellStyle name="20% - Énfasis6 2 2 3" xfId="433" xr:uid="{00000000-0005-0000-0000-0000AF010000}"/>
    <cellStyle name="20% - Énfasis6 2 2 4" xfId="434" xr:uid="{00000000-0005-0000-0000-0000B0010000}"/>
    <cellStyle name="20% - Énfasis6 2 3" xfId="435" xr:uid="{00000000-0005-0000-0000-0000B1010000}"/>
    <cellStyle name="20% - Énfasis6 2 3 2" xfId="436" xr:uid="{00000000-0005-0000-0000-0000B2010000}"/>
    <cellStyle name="20% - Énfasis6 2 3 2 2" xfId="437" xr:uid="{00000000-0005-0000-0000-0000B3010000}"/>
    <cellStyle name="20% - Énfasis6 2 3 2 3" xfId="438" xr:uid="{00000000-0005-0000-0000-0000B4010000}"/>
    <cellStyle name="20% - Énfasis6 2 3 3" xfId="439" xr:uid="{00000000-0005-0000-0000-0000B5010000}"/>
    <cellStyle name="20% - Énfasis6 2 3 4" xfId="440" xr:uid="{00000000-0005-0000-0000-0000B6010000}"/>
    <cellStyle name="20% - Énfasis6 2 4" xfId="441" xr:uid="{00000000-0005-0000-0000-0000B7010000}"/>
    <cellStyle name="20% - Énfasis6 2 4 2" xfId="442" xr:uid="{00000000-0005-0000-0000-0000B8010000}"/>
    <cellStyle name="20% - Énfasis6 2 4 2 2" xfId="443" xr:uid="{00000000-0005-0000-0000-0000B9010000}"/>
    <cellStyle name="20% - Énfasis6 2 4 2 3" xfId="444" xr:uid="{00000000-0005-0000-0000-0000BA010000}"/>
    <cellStyle name="20% - Énfasis6 2 4 3" xfId="445" xr:uid="{00000000-0005-0000-0000-0000BB010000}"/>
    <cellStyle name="20% - Énfasis6 2 4 4" xfId="446" xr:uid="{00000000-0005-0000-0000-0000BC010000}"/>
    <cellStyle name="20% - Énfasis6 2 5" xfId="447" xr:uid="{00000000-0005-0000-0000-0000BD010000}"/>
    <cellStyle name="20% - Énfasis6 2 5 2" xfId="448" xr:uid="{00000000-0005-0000-0000-0000BE010000}"/>
    <cellStyle name="20% - Énfasis6 2 5 2 2" xfId="449" xr:uid="{00000000-0005-0000-0000-0000BF010000}"/>
    <cellStyle name="20% - Énfasis6 2 5 2 3" xfId="450" xr:uid="{00000000-0005-0000-0000-0000C0010000}"/>
    <cellStyle name="20% - Énfasis6 2 5 3" xfId="451" xr:uid="{00000000-0005-0000-0000-0000C1010000}"/>
    <cellStyle name="20% - Énfasis6 2 5 4" xfId="452" xr:uid="{00000000-0005-0000-0000-0000C2010000}"/>
    <cellStyle name="20% - Énfasis6 2 6" xfId="453" xr:uid="{00000000-0005-0000-0000-0000C3010000}"/>
    <cellStyle name="20% - Énfasis6 2 6 2" xfId="454" xr:uid="{00000000-0005-0000-0000-0000C4010000}"/>
    <cellStyle name="20% - Énfasis6 2 6 3" xfId="455" xr:uid="{00000000-0005-0000-0000-0000C5010000}"/>
    <cellStyle name="20% - Énfasis6 2 7" xfId="456" xr:uid="{00000000-0005-0000-0000-0000C6010000}"/>
    <cellStyle name="20% - Énfasis6 2 8" xfId="457" xr:uid="{00000000-0005-0000-0000-0000C7010000}"/>
    <cellStyle name="20% - Énfasis6 3" xfId="458" xr:uid="{00000000-0005-0000-0000-0000C8010000}"/>
    <cellStyle name="20% - Énfasis6 3 2" xfId="459" xr:uid="{00000000-0005-0000-0000-0000C9010000}"/>
    <cellStyle name="20% - Énfasis6 3 2 2" xfId="460" xr:uid="{00000000-0005-0000-0000-0000CA010000}"/>
    <cellStyle name="20% - Énfasis6 3 2 3" xfId="461" xr:uid="{00000000-0005-0000-0000-0000CB010000}"/>
    <cellStyle name="20% - Énfasis6 3 3" xfId="462" xr:uid="{00000000-0005-0000-0000-0000CC010000}"/>
    <cellStyle name="20% - Énfasis6 3 4" xfId="463" xr:uid="{00000000-0005-0000-0000-0000CD010000}"/>
    <cellStyle name="20% - Énfasis6 4" xfId="464" xr:uid="{00000000-0005-0000-0000-0000CE010000}"/>
    <cellStyle name="20% - Énfasis6 4 2" xfId="465" xr:uid="{00000000-0005-0000-0000-0000CF010000}"/>
    <cellStyle name="20% - Énfasis6 4 2 2" xfId="466" xr:uid="{00000000-0005-0000-0000-0000D0010000}"/>
    <cellStyle name="20% - Énfasis6 4 2 3" xfId="467" xr:uid="{00000000-0005-0000-0000-0000D1010000}"/>
    <cellStyle name="20% - Énfasis6 4 3" xfId="468" xr:uid="{00000000-0005-0000-0000-0000D2010000}"/>
    <cellStyle name="20% - Énfasis6 4 4" xfId="469" xr:uid="{00000000-0005-0000-0000-0000D3010000}"/>
    <cellStyle name="20% - Énfasis6 5" xfId="470" xr:uid="{00000000-0005-0000-0000-0000D4010000}"/>
    <cellStyle name="20% - Énfasis6 5 2" xfId="471" xr:uid="{00000000-0005-0000-0000-0000D5010000}"/>
    <cellStyle name="20% - Énfasis6 5 2 2" xfId="472" xr:uid="{00000000-0005-0000-0000-0000D6010000}"/>
    <cellStyle name="20% - Énfasis6 5 2 3" xfId="473" xr:uid="{00000000-0005-0000-0000-0000D7010000}"/>
    <cellStyle name="20% - Énfasis6 5 3" xfId="474" xr:uid="{00000000-0005-0000-0000-0000D8010000}"/>
    <cellStyle name="20% - Énfasis6 5 4" xfId="475" xr:uid="{00000000-0005-0000-0000-0000D9010000}"/>
    <cellStyle name="20% - Énfasis6 6" xfId="476" xr:uid="{00000000-0005-0000-0000-0000DA010000}"/>
    <cellStyle name="20% - Énfasis6 6 2" xfId="477" xr:uid="{00000000-0005-0000-0000-0000DB010000}"/>
    <cellStyle name="20% - Énfasis6 6 2 2" xfId="478" xr:uid="{00000000-0005-0000-0000-0000DC010000}"/>
    <cellStyle name="20% - Énfasis6 6 2 3" xfId="479" xr:uid="{00000000-0005-0000-0000-0000DD010000}"/>
    <cellStyle name="20% - Énfasis6 6 3" xfId="480" xr:uid="{00000000-0005-0000-0000-0000DE010000}"/>
    <cellStyle name="20% - Énfasis6 6 4" xfId="481" xr:uid="{00000000-0005-0000-0000-0000DF010000}"/>
    <cellStyle name="20% - Énfasis6 7" xfId="482" xr:uid="{00000000-0005-0000-0000-0000E0010000}"/>
    <cellStyle name="20% - Énfasis6 7 2" xfId="483" xr:uid="{00000000-0005-0000-0000-0000E1010000}"/>
    <cellStyle name="20% - Énfasis6 7 2 2" xfId="484" xr:uid="{00000000-0005-0000-0000-0000E2010000}"/>
    <cellStyle name="20% - Énfasis6 7 2 3" xfId="485" xr:uid="{00000000-0005-0000-0000-0000E3010000}"/>
    <cellStyle name="20% - Énfasis6 7 3" xfId="486" xr:uid="{00000000-0005-0000-0000-0000E4010000}"/>
    <cellStyle name="20% - Énfasis6 7 4" xfId="487" xr:uid="{00000000-0005-0000-0000-0000E5010000}"/>
    <cellStyle name="20% - Énfasis6 8" xfId="488" xr:uid="{00000000-0005-0000-0000-0000E6010000}"/>
    <cellStyle name="20% - Énfasis6 8 2" xfId="489" xr:uid="{00000000-0005-0000-0000-0000E7010000}"/>
    <cellStyle name="20% - Énfasis6 8 2 2" xfId="490" xr:uid="{00000000-0005-0000-0000-0000E8010000}"/>
    <cellStyle name="20% - Énfasis6 8 2 3" xfId="491" xr:uid="{00000000-0005-0000-0000-0000E9010000}"/>
    <cellStyle name="20% - Énfasis6 8 3" xfId="492" xr:uid="{00000000-0005-0000-0000-0000EA010000}"/>
    <cellStyle name="20% - Énfasis6 8 4" xfId="493" xr:uid="{00000000-0005-0000-0000-0000EB010000}"/>
    <cellStyle name="20% - Énfasis6 9" xfId="494" xr:uid="{00000000-0005-0000-0000-0000EC010000}"/>
    <cellStyle name="20% - Énfasis6 9 2" xfId="495" xr:uid="{00000000-0005-0000-0000-0000ED010000}"/>
    <cellStyle name="20% - Énfasis6 9 2 2" xfId="496" xr:uid="{00000000-0005-0000-0000-0000EE010000}"/>
    <cellStyle name="20% - Énfasis6 9 2 3" xfId="497" xr:uid="{00000000-0005-0000-0000-0000EF010000}"/>
    <cellStyle name="20% - Énfasis6 9 3" xfId="498" xr:uid="{00000000-0005-0000-0000-0000F0010000}"/>
    <cellStyle name="20% - Énfasis6 9 4" xfId="499" xr:uid="{00000000-0005-0000-0000-0000F1010000}"/>
    <cellStyle name="40% - Énfasis1 10" xfId="500" xr:uid="{00000000-0005-0000-0000-0000F2010000}"/>
    <cellStyle name="40% - Énfasis1 10 2" xfId="501" xr:uid="{00000000-0005-0000-0000-0000F3010000}"/>
    <cellStyle name="40% - Énfasis1 10 2 2" xfId="502" xr:uid="{00000000-0005-0000-0000-0000F4010000}"/>
    <cellStyle name="40% - Énfasis1 10 2 3" xfId="503" xr:uid="{00000000-0005-0000-0000-0000F5010000}"/>
    <cellStyle name="40% - Énfasis1 10 3" xfId="504" xr:uid="{00000000-0005-0000-0000-0000F6010000}"/>
    <cellStyle name="40% - Énfasis1 10 4" xfId="505" xr:uid="{00000000-0005-0000-0000-0000F7010000}"/>
    <cellStyle name="40% - Énfasis1 11" xfId="506" xr:uid="{00000000-0005-0000-0000-0000F8010000}"/>
    <cellStyle name="40% - Énfasis1 12" xfId="507" xr:uid="{00000000-0005-0000-0000-0000F9010000}"/>
    <cellStyle name="40% - Énfasis1 13" xfId="508" xr:uid="{00000000-0005-0000-0000-0000FA010000}"/>
    <cellStyle name="40% - Énfasis1 14" xfId="509" xr:uid="{00000000-0005-0000-0000-0000FB010000}"/>
    <cellStyle name="40% - Énfasis1 15" xfId="510" xr:uid="{00000000-0005-0000-0000-0000FC010000}"/>
    <cellStyle name="40% - Énfasis1 2" xfId="511" xr:uid="{00000000-0005-0000-0000-0000FD010000}"/>
    <cellStyle name="40% - Énfasis1 2 2" xfId="512" xr:uid="{00000000-0005-0000-0000-0000FE010000}"/>
    <cellStyle name="40% - Énfasis1 2 2 2" xfId="513" xr:uid="{00000000-0005-0000-0000-0000FF010000}"/>
    <cellStyle name="40% - Énfasis1 2 2 2 2" xfId="514" xr:uid="{00000000-0005-0000-0000-000000020000}"/>
    <cellStyle name="40% - Énfasis1 2 2 2 3" xfId="515" xr:uid="{00000000-0005-0000-0000-000001020000}"/>
    <cellStyle name="40% - Énfasis1 2 2 3" xfId="516" xr:uid="{00000000-0005-0000-0000-000002020000}"/>
    <cellStyle name="40% - Énfasis1 2 2 4" xfId="517" xr:uid="{00000000-0005-0000-0000-000003020000}"/>
    <cellStyle name="40% - Énfasis1 2 3" xfId="518" xr:uid="{00000000-0005-0000-0000-000004020000}"/>
    <cellStyle name="40% - Énfasis1 2 3 2" xfId="519" xr:uid="{00000000-0005-0000-0000-000005020000}"/>
    <cellStyle name="40% - Énfasis1 2 3 2 2" xfId="520" xr:uid="{00000000-0005-0000-0000-000006020000}"/>
    <cellStyle name="40% - Énfasis1 2 3 2 3" xfId="521" xr:uid="{00000000-0005-0000-0000-000007020000}"/>
    <cellStyle name="40% - Énfasis1 2 3 3" xfId="522" xr:uid="{00000000-0005-0000-0000-000008020000}"/>
    <cellStyle name="40% - Énfasis1 2 3 4" xfId="523" xr:uid="{00000000-0005-0000-0000-000009020000}"/>
    <cellStyle name="40% - Énfasis1 2 4" xfId="524" xr:uid="{00000000-0005-0000-0000-00000A020000}"/>
    <cellStyle name="40% - Énfasis1 2 4 2" xfId="525" xr:uid="{00000000-0005-0000-0000-00000B020000}"/>
    <cellStyle name="40% - Énfasis1 2 4 2 2" xfId="526" xr:uid="{00000000-0005-0000-0000-00000C020000}"/>
    <cellStyle name="40% - Énfasis1 2 4 2 3" xfId="527" xr:uid="{00000000-0005-0000-0000-00000D020000}"/>
    <cellStyle name="40% - Énfasis1 2 4 3" xfId="528" xr:uid="{00000000-0005-0000-0000-00000E020000}"/>
    <cellStyle name="40% - Énfasis1 2 4 4" xfId="529" xr:uid="{00000000-0005-0000-0000-00000F020000}"/>
    <cellStyle name="40% - Énfasis1 2 5" xfId="530" xr:uid="{00000000-0005-0000-0000-000010020000}"/>
    <cellStyle name="40% - Énfasis1 2 5 2" xfId="531" xr:uid="{00000000-0005-0000-0000-000011020000}"/>
    <cellStyle name="40% - Énfasis1 2 5 2 2" xfId="532" xr:uid="{00000000-0005-0000-0000-000012020000}"/>
    <cellStyle name="40% - Énfasis1 2 5 2 3" xfId="533" xr:uid="{00000000-0005-0000-0000-000013020000}"/>
    <cellStyle name="40% - Énfasis1 2 5 3" xfId="534" xr:uid="{00000000-0005-0000-0000-000014020000}"/>
    <cellStyle name="40% - Énfasis1 2 5 4" xfId="535" xr:uid="{00000000-0005-0000-0000-000015020000}"/>
    <cellStyle name="40% - Énfasis1 2 6" xfId="536" xr:uid="{00000000-0005-0000-0000-000016020000}"/>
    <cellStyle name="40% - Énfasis1 2 6 2" xfId="537" xr:uid="{00000000-0005-0000-0000-000017020000}"/>
    <cellStyle name="40% - Énfasis1 2 6 3" xfId="538" xr:uid="{00000000-0005-0000-0000-000018020000}"/>
    <cellStyle name="40% - Énfasis1 2 7" xfId="539" xr:uid="{00000000-0005-0000-0000-000019020000}"/>
    <cellStyle name="40% - Énfasis1 2 8" xfId="540" xr:uid="{00000000-0005-0000-0000-00001A020000}"/>
    <cellStyle name="40% - Énfasis1 3" xfId="541" xr:uid="{00000000-0005-0000-0000-00001B020000}"/>
    <cellStyle name="40% - Énfasis1 3 2" xfId="542" xr:uid="{00000000-0005-0000-0000-00001C020000}"/>
    <cellStyle name="40% - Énfasis1 3 2 2" xfId="543" xr:uid="{00000000-0005-0000-0000-00001D020000}"/>
    <cellStyle name="40% - Énfasis1 3 2 3" xfId="544" xr:uid="{00000000-0005-0000-0000-00001E020000}"/>
    <cellStyle name="40% - Énfasis1 3 3" xfId="545" xr:uid="{00000000-0005-0000-0000-00001F020000}"/>
    <cellStyle name="40% - Énfasis1 3 4" xfId="546" xr:uid="{00000000-0005-0000-0000-000020020000}"/>
    <cellStyle name="40% - Énfasis1 4" xfId="547" xr:uid="{00000000-0005-0000-0000-000021020000}"/>
    <cellStyle name="40% - Énfasis1 4 2" xfId="548" xr:uid="{00000000-0005-0000-0000-000022020000}"/>
    <cellStyle name="40% - Énfasis1 4 2 2" xfId="549" xr:uid="{00000000-0005-0000-0000-000023020000}"/>
    <cellStyle name="40% - Énfasis1 4 2 3" xfId="550" xr:uid="{00000000-0005-0000-0000-000024020000}"/>
    <cellStyle name="40% - Énfasis1 4 3" xfId="551" xr:uid="{00000000-0005-0000-0000-000025020000}"/>
    <cellStyle name="40% - Énfasis1 4 4" xfId="552" xr:uid="{00000000-0005-0000-0000-000026020000}"/>
    <cellStyle name="40% - Énfasis1 5" xfId="553" xr:uid="{00000000-0005-0000-0000-000027020000}"/>
    <cellStyle name="40% - Énfasis1 5 2" xfId="554" xr:uid="{00000000-0005-0000-0000-000028020000}"/>
    <cellStyle name="40% - Énfasis1 5 2 2" xfId="555" xr:uid="{00000000-0005-0000-0000-000029020000}"/>
    <cellStyle name="40% - Énfasis1 5 2 3" xfId="556" xr:uid="{00000000-0005-0000-0000-00002A020000}"/>
    <cellStyle name="40% - Énfasis1 5 3" xfId="557" xr:uid="{00000000-0005-0000-0000-00002B020000}"/>
    <cellStyle name="40% - Énfasis1 5 4" xfId="558" xr:uid="{00000000-0005-0000-0000-00002C020000}"/>
    <cellStyle name="40% - Énfasis1 6" xfId="559" xr:uid="{00000000-0005-0000-0000-00002D020000}"/>
    <cellStyle name="40% - Énfasis1 6 2" xfId="560" xr:uid="{00000000-0005-0000-0000-00002E020000}"/>
    <cellStyle name="40% - Énfasis1 6 2 2" xfId="561" xr:uid="{00000000-0005-0000-0000-00002F020000}"/>
    <cellStyle name="40% - Énfasis1 6 2 3" xfId="562" xr:uid="{00000000-0005-0000-0000-000030020000}"/>
    <cellStyle name="40% - Énfasis1 6 3" xfId="563" xr:uid="{00000000-0005-0000-0000-000031020000}"/>
    <cellStyle name="40% - Énfasis1 6 4" xfId="564" xr:uid="{00000000-0005-0000-0000-000032020000}"/>
    <cellStyle name="40% - Énfasis1 7" xfId="565" xr:uid="{00000000-0005-0000-0000-000033020000}"/>
    <cellStyle name="40% - Énfasis1 7 2" xfId="566" xr:uid="{00000000-0005-0000-0000-000034020000}"/>
    <cellStyle name="40% - Énfasis1 7 2 2" xfId="567" xr:uid="{00000000-0005-0000-0000-000035020000}"/>
    <cellStyle name="40% - Énfasis1 7 2 3" xfId="568" xr:uid="{00000000-0005-0000-0000-000036020000}"/>
    <cellStyle name="40% - Énfasis1 7 3" xfId="569" xr:uid="{00000000-0005-0000-0000-000037020000}"/>
    <cellStyle name="40% - Énfasis1 7 4" xfId="570" xr:uid="{00000000-0005-0000-0000-000038020000}"/>
    <cellStyle name="40% - Énfasis1 8" xfId="571" xr:uid="{00000000-0005-0000-0000-000039020000}"/>
    <cellStyle name="40% - Énfasis1 8 2" xfId="572" xr:uid="{00000000-0005-0000-0000-00003A020000}"/>
    <cellStyle name="40% - Énfasis1 8 2 2" xfId="573" xr:uid="{00000000-0005-0000-0000-00003B020000}"/>
    <cellStyle name="40% - Énfasis1 8 2 3" xfId="574" xr:uid="{00000000-0005-0000-0000-00003C020000}"/>
    <cellStyle name="40% - Énfasis1 8 3" xfId="575" xr:uid="{00000000-0005-0000-0000-00003D020000}"/>
    <cellStyle name="40% - Énfasis1 8 4" xfId="576" xr:uid="{00000000-0005-0000-0000-00003E020000}"/>
    <cellStyle name="40% - Énfasis1 9" xfId="577" xr:uid="{00000000-0005-0000-0000-00003F020000}"/>
    <cellStyle name="40% - Énfasis1 9 2" xfId="578" xr:uid="{00000000-0005-0000-0000-000040020000}"/>
    <cellStyle name="40% - Énfasis1 9 2 2" xfId="579" xr:uid="{00000000-0005-0000-0000-000041020000}"/>
    <cellStyle name="40% - Énfasis1 9 2 3" xfId="580" xr:uid="{00000000-0005-0000-0000-000042020000}"/>
    <cellStyle name="40% - Énfasis1 9 3" xfId="581" xr:uid="{00000000-0005-0000-0000-000043020000}"/>
    <cellStyle name="40% - Énfasis1 9 4" xfId="582" xr:uid="{00000000-0005-0000-0000-000044020000}"/>
    <cellStyle name="40% - Énfasis2 10" xfId="583" xr:uid="{00000000-0005-0000-0000-000045020000}"/>
    <cellStyle name="40% - Énfasis2 10 2" xfId="584" xr:uid="{00000000-0005-0000-0000-000046020000}"/>
    <cellStyle name="40% - Énfasis2 10 2 2" xfId="585" xr:uid="{00000000-0005-0000-0000-000047020000}"/>
    <cellStyle name="40% - Énfasis2 10 2 3" xfId="586" xr:uid="{00000000-0005-0000-0000-000048020000}"/>
    <cellStyle name="40% - Énfasis2 10 3" xfId="587" xr:uid="{00000000-0005-0000-0000-000049020000}"/>
    <cellStyle name="40% - Énfasis2 10 4" xfId="588" xr:uid="{00000000-0005-0000-0000-00004A020000}"/>
    <cellStyle name="40% - Énfasis2 11" xfId="589" xr:uid="{00000000-0005-0000-0000-00004B020000}"/>
    <cellStyle name="40% - Énfasis2 12" xfId="590" xr:uid="{00000000-0005-0000-0000-00004C020000}"/>
    <cellStyle name="40% - Énfasis2 13" xfId="591" xr:uid="{00000000-0005-0000-0000-00004D020000}"/>
    <cellStyle name="40% - Énfasis2 14" xfId="592" xr:uid="{00000000-0005-0000-0000-00004E020000}"/>
    <cellStyle name="40% - Énfasis2 15" xfId="593" xr:uid="{00000000-0005-0000-0000-00004F020000}"/>
    <cellStyle name="40% - Énfasis2 2" xfId="594" xr:uid="{00000000-0005-0000-0000-000050020000}"/>
    <cellStyle name="40% - Énfasis2 2 2" xfId="595" xr:uid="{00000000-0005-0000-0000-000051020000}"/>
    <cellStyle name="40% - Énfasis2 2 2 2" xfId="596" xr:uid="{00000000-0005-0000-0000-000052020000}"/>
    <cellStyle name="40% - Énfasis2 2 2 2 2" xfId="597" xr:uid="{00000000-0005-0000-0000-000053020000}"/>
    <cellStyle name="40% - Énfasis2 2 2 2 3" xfId="598" xr:uid="{00000000-0005-0000-0000-000054020000}"/>
    <cellStyle name="40% - Énfasis2 2 2 3" xfId="599" xr:uid="{00000000-0005-0000-0000-000055020000}"/>
    <cellStyle name="40% - Énfasis2 2 2 4" xfId="600" xr:uid="{00000000-0005-0000-0000-000056020000}"/>
    <cellStyle name="40% - Énfasis2 2 3" xfId="601" xr:uid="{00000000-0005-0000-0000-000057020000}"/>
    <cellStyle name="40% - Énfasis2 2 3 2" xfId="602" xr:uid="{00000000-0005-0000-0000-000058020000}"/>
    <cellStyle name="40% - Énfasis2 2 3 2 2" xfId="603" xr:uid="{00000000-0005-0000-0000-000059020000}"/>
    <cellStyle name="40% - Énfasis2 2 3 2 3" xfId="604" xr:uid="{00000000-0005-0000-0000-00005A020000}"/>
    <cellStyle name="40% - Énfasis2 2 3 3" xfId="605" xr:uid="{00000000-0005-0000-0000-00005B020000}"/>
    <cellStyle name="40% - Énfasis2 2 3 4" xfId="606" xr:uid="{00000000-0005-0000-0000-00005C020000}"/>
    <cellStyle name="40% - Énfasis2 2 4" xfId="607" xr:uid="{00000000-0005-0000-0000-00005D020000}"/>
    <cellStyle name="40% - Énfasis2 2 4 2" xfId="608" xr:uid="{00000000-0005-0000-0000-00005E020000}"/>
    <cellStyle name="40% - Énfasis2 2 4 2 2" xfId="609" xr:uid="{00000000-0005-0000-0000-00005F020000}"/>
    <cellStyle name="40% - Énfasis2 2 4 2 3" xfId="610" xr:uid="{00000000-0005-0000-0000-000060020000}"/>
    <cellStyle name="40% - Énfasis2 2 4 3" xfId="611" xr:uid="{00000000-0005-0000-0000-000061020000}"/>
    <cellStyle name="40% - Énfasis2 2 4 4" xfId="612" xr:uid="{00000000-0005-0000-0000-000062020000}"/>
    <cellStyle name="40% - Énfasis2 2 5" xfId="613" xr:uid="{00000000-0005-0000-0000-000063020000}"/>
    <cellStyle name="40% - Énfasis2 2 5 2" xfId="614" xr:uid="{00000000-0005-0000-0000-000064020000}"/>
    <cellStyle name="40% - Énfasis2 2 5 2 2" xfId="615" xr:uid="{00000000-0005-0000-0000-000065020000}"/>
    <cellStyle name="40% - Énfasis2 2 5 2 3" xfId="616" xr:uid="{00000000-0005-0000-0000-000066020000}"/>
    <cellStyle name="40% - Énfasis2 2 5 3" xfId="617" xr:uid="{00000000-0005-0000-0000-000067020000}"/>
    <cellStyle name="40% - Énfasis2 2 5 4" xfId="618" xr:uid="{00000000-0005-0000-0000-000068020000}"/>
    <cellStyle name="40% - Énfasis2 2 6" xfId="619" xr:uid="{00000000-0005-0000-0000-000069020000}"/>
    <cellStyle name="40% - Énfasis2 2 6 2" xfId="620" xr:uid="{00000000-0005-0000-0000-00006A020000}"/>
    <cellStyle name="40% - Énfasis2 2 6 3" xfId="621" xr:uid="{00000000-0005-0000-0000-00006B020000}"/>
    <cellStyle name="40% - Énfasis2 2 7" xfId="622" xr:uid="{00000000-0005-0000-0000-00006C020000}"/>
    <cellStyle name="40% - Énfasis2 2 8" xfId="623" xr:uid="{00000000-0005-0000-0000-00006D020000}"/>
    <cellStyle name="40% - Énfasis2 3" xfId="624" xr:uid="{00000000-0005-0000-0000-00006E020000}"/>
    <cellStyle name="40% - Énfasis2 3 2" xfId="625" xr:uid="{00000000-0005-0000-0000-00006F020000}"/>
    <cellStyle name="40% - Énfasis2 3 2 2" xfId="626" xr:uid="{00000000-0005-0000-0000-000070020000}"/>
    <cellStyle name="40% - Énfasis2 3 2 3" xfId="627" xr:uid="{00000000-0005-0000-0000-000071020000}"/>
    <cellStyle name="40% - Énfasis2 3 3" xfId="628" xr:uid="{00000000-0005-0000-0000-000072020000}"/>
    <cellStyle name="40% - Énfasis2 3 4" xfId="629" xr:uid="{00000000-0005-0000-0000-000073020000}"/>
    <cellStyle name="40% - Énfasis2 4" xfId="630" xr:uid="{00000000-0005-0000-0000-000074020000}"/>
    <cellStyle name="40% - Énfasis2 4 2" xfId="631" xr:uid="{00000000-0005-0000-0000-000075020000}"/>
    <cellStyle name="40% - Énfasis2 4 2 2" xfId="632" xr:uid="{00000000-0005-0000-0000-000076020000}"/>
    <cellStyle name="40% - Énfasis2 4 2 3" xfId="633" xr:uid="{00000000-0005-0000-0000-000077020000}"/>
    <cellStyle name="40% - Énfasis2 4 3" xfId="634" xr:uid="{00000000-0005-0000-0000-000078020000}"/>
    <cellStyle name="40% - Énfasis2 4 4" xfId="635" xr:uid="{00000000-0005-0000-0000-000079020000}"/>
    <cellStyle name="40% - Énfasis2 5" xfId="636" xr:uid="{00000000-0005-0000-0000-00007A020000}"/>
    <cellStyle name="40% - Énfasis2 5 2" xfId="637" xr:uid="{00000000-0005-0000-0000-00007B020000}"/>
    <cellStyle name="40% - Énfasis2 5 2 2" xfId="638" xr:uid="{00000000-0005-0000-0000-00007C020000}"/>
    <cellStyle name="40% - Énfasis2 5 2 3" xfId="639" xr:uid="{00000000-0005-0000-0000-00007D020000}"/>
    <cellStyle name="40% - Énfasis2 5 3" xfId="640" xr:uid="{00000000-0005-0000-0000-00007E020000}"/>
    <cellStyle name="40% - Énfasis2 5 4" xfId="641" xr:uid="{00000000-0005-0000-0000-00007F020000}"/>
    <cellStyle name="40% - Énfasis2 6" xfId="642" xr:uid="{00000000-0005-0000-0000-000080020000}"/>
    <cellStyle name="40% - Énfasis2 6 2" xfId="643" xr:uid="{00000000-0005-0000-0000-000081020000}"/>
    <cellStyle name="40% - Énfasis2 6 2 2" xfId="644" xr:uid="{00000000-0005-0000-0000-000082020000}"/>
    <cellStyle name="40% - Énfasis2 6 2 3" xfId="645" xr:uid="{00000000-0005-0000-0000-000083020000}"/>
    <cellStyle name="40% - Énfasis2 6 3" xfId="646" xr:uid="{00000000-0005-0000-0000-000084020000}"/>
    <cellStyle name="40% - Énfasis2 6 4" xfId="647" xr:uid="{00000000-0005-0000-0000-000085020000}"/>
    <cellStyle name="40% - Énfasis2 7" xfId="648" xr:uid="{00000000-0005-0000-0000-000086020000}"/>
    <cellStyle name="40% - Énfasis2 7 2" xfId="649" xr:uid="{00000000-0005-0000-0000-000087020000}"/>
    <cellStyle name="40% - Énfasis2 7 2 2" xfId="650" xr:uid="{00000000-0005-0000-0000-000088020000}"/>
    <cellStyle name="40% - Énfasis2 7 2 3" xfId="651" xr:uid="{00000000-0005-0000-0000-000089020000}"/>
    <cellStyle name="40% - Énfasis2 7 3" xfId="652" xr:uid="{00000000-0005-0000-0000-00008A020000}"/>
    <cellStyle name="40% - Énfasis2 7 4" xfId="653" xr:uid="{00000000-0005-0000-0000-00008B020000}"/>
    <cellStyle name="40% - Énfasis2 8" xfId="654" xr:uid="{00000000-0005-0000-0000-00008C020000}"/>
    <cellStyle name="40% - Énfasis2 8 2" xfId="655" xr:uid="{00000000-0005-0000-0000-00008D020000}"/>
    <cellStyle name="40% - Énfasis2 8 2 2" xfId="656" xr:uid="{00000000-0005-0000-0000-00008E020000}"/>
    <cellStyle name="40% - Énfasis2 8 2 3" xfId="657" xr:uid="{00000000-0005-0000-0000-00008F020000}"/>
    <cellStyle name="40% - Énfasis2 8 3" xfId="658" xr:uid="{00000000-0005-0000-0000-000090020000}"/>
    <cellStyle name="40% - Énfasis2 8 4" xfId="659" xr:uid="{00000000-0005-0000-0000-000091020000}"/>
    <cellStyle name="40% - Énfasis2 9" xfId="660" xr:uid="{00000000-0005-0000-0000-000092020000}"/>
    <cellStyle name="40% - Énfasis2 9 2" xfId="661" xr:uid="{00000000-0005-0000-0000-000093020000}"/>
    <cellStyle name="40% - Énfasis2 9 2 2" xfId="662" xr:uid="{00000000-0005-0000-0000-000094020000}"/>
    <cellStyle name="40% - Énfasis2 9 2 3" xfId="663" xr:uid="{00000000-0005-0000-0000-000095020000}"/>
    <cellStyle name="40% - Énfasis2 9 3" xfId="664" xr:uid="{00000000-0005-0000-0000-000096020000}"/>
    <cellStyle name="40% - Énfasis2 9 4" xfId="665" xr:uid="{00000000-0005-0000-0000-000097020000}"/>
    <cellStyle name="40% - Énfasis3 10" xfId="666" xr:uid="{00000000-0005-0000-0000-000098020000}"/>
    <cellStyle name="40% - Énfasis3 10 2" xfId="667" xr:uid="{00000000-0005-0000-0000-000099020000}"/>
    <cellStyle name="40% - Énfasis3 10 2 2" xfId="668" xr:uid="{00000000-0005-0000-0000-00009A020000}"/>
    <cellStyle name="40% - Énfasis3 10 2 3" xfId="669" xr:uid="{00000000-0005-0000-0000-00009B020000}"/>
    <cellStyle name="40% - Énfasis3 10 3" xfId="670" xr:uid="{00000000-0005-0000-0000-00009C020000}"/>
    <cellStyle name="40% - Énfasis3 10 4" xfId="671" xr:uid="{00000000-0005-0000-0000-00009D020000}"/>
    <cellStyle name="40% - Énfasis3 11" xfId="672" xr:uid="{00000000-0005-0000-0000-00009E020000}"/>
    <cellStyle name="40% - Énfasis3 12" xfId="673" xr:uid="{00000000-0005-0000-0000-00009F020000}"/>
    <cellStyle name="40% - Énfasis3 13" xfId="674" xr:uid="{00000000-0005-0000-0000-0000A0020000}"/>
    <cellStyle name="40% - Énfasis3 14" xfId="675" xr:uid="{00000000-0005-0000-0000-0000A1020000}"/>
    <cellStyle name="40% - Énfasis3 15" xfId="676" xr:uid="{00000000-0005-0000-0000-0000A2020000}"/>
    <cellStyle name="40% - Énfasis3 2" xfId="677" xr:uid="{00000000-0005-0000-0000-0000A3020000}"/>
    <cellStyle name="40% - Énfasis3 2 2" xfId="678" xr:uid="{00000000-0005-0000-0000-0000A4020000}"/>
    <cellStyle name="40% - Énfasis3 2 2 2" xfId="679" xr:uid="{00000000-0005-0000-0000-0000A5020000}"/>
    <cellStyle name="40% - Énfasis3 2 2 2 2" xfId="680" xr:uid="{00000000-0005-0000-0000-0000A6020000}"/>
    <cellStyle name="40% - Énfasis3 2 2 2 3" xfId="681" xr:uid="{00000000-0005-0000-0000-0000A7020000}"/>
    <cellStyle name="40% - Énfasis3 2 2 3" xfId="682" xr:uid="{00000000-0005-0000-0000-0000A8020000}"/>
    <cellStyle name="40% - Énfasis3 2 2 4" xfId="683" xr:uid="{00000000-0005-0000-0000-0000A9020000}"/>
    <cellStyle name="40% - Énfasis3 2 3" xfId="684" xr:uid="{00000000-0005-0000-0000-0000AA020000}"/>
    <cellStyle name="40% - Énfasis3 2 3 2" xfId="685" xr:uid="{00000000-0005-0000-0000-0000AB020000}"/>
    <cellStyle name="40% - Énfasis3 2 3 2 2" xfId="686" xr:uid="{00000000-0005-0000-0000-0000AC020000}"/>
    <cellStyle name="40% - Énfasis3 2 3 2 3" xfId="687" xr:uid="{00000000-0005-0000-0000-0000AD020000}"/>
    <cellStyle name="40% - Énfasis3 2 3 3" xfId="688" xr:uid="{00000000-0005-0000-0000-0000AE020000}"/>
    <cellStyle name="40% - Énfasis3 2 3 4" xfId="689" xr:uid="{00000000-0005-0000-0000-0000AF020000}"/>
    <cellStyle name="40% - Énfasis3 2 4" xfId="690" xr:uid="{00000000-0005-0000-0000-0000B0020000}"/>
    <cellStyle name="40% - Énfasis3 2 4 2" xfId="691" xr:uid="{00000000-0005-0000-0000-0000B1020000}"/>
    <cellStyle name="40% - Énfasis3 2 4 2 2" xfId="692" xr:uid="{00000000-0005-0000-0000-0000B2020000}"/>
    <cellStyle name="40% - Énfasis3 2 4 2 3" xfId="693" xr:uid="{00000000-0005-0000-0000-0000B3020000}"/>
    <cellStyle name="40% - Énfasis3 2 4 3" xfId="694" xr:uid="{00000000-0005-0000-0000-0000B4020000}"/>
    <cellStyle name="40% - Énfasis3 2 4 4" xfId="695" xr:uid="{00000000-0005-0000-0000-0000B5020000}"/>
    <cellStyle name="40% - Énfasis3 2 5" xfId="696" xr:uid="{00000000-0005-0000-0000-0000B6020000}"/>
    <cellStyle name="40% - Énfasis3 2 5 2" xfId="697" xr:uid="{00000000-0005-0000-0000-0000B7020000}"/>
    <cellStyle name="40% - Énfasis3 2 5 2 2" xfId="698" xr:uid="{00000000-0005-0000-0000-0000B8020000}"/>
    <cellStyle name="40% - Énfasis3 2 5 2 3" xfId="699" xr:uid="{00000000-0005-0000-0000-0000B9020000}"/>
    <cellStyle name="40% - Énfasis3 2 5 3" xfId="700" xr:uid="{00000000-0005-0000-0000-0000BA020000}"/>
    <cellStyle name="40% - Énfasis3 2 5 4" xfId="701" xr:uid="{00000000-0005-0000-0000-0000BB020000}"/>
    <cellStyle name="40% - Énfasis3 2 6" xfId="702" xr:uid="{00000000-0005-0000-0000-0000BC020000}"/>
    <cellStyle name="40% - Énfasis3 2 6 2" xfId="703" xr:uid="{00000000-0005-0000-0000-0000BD020000}"/>
    <cellStyle name="40% - Énfasis3 2 6 3" xfId="704" xr:uid="{00000000-0005-0000-0000-0000BE020000}"/>
    <cellStyle name="40% - Énfasis3 2 7" xfId="705" xr:uid="{00000000-0005-0000-0000-0000BF020000}"/>
    <cellStyle name="40% - Énfasis3 2 8" xfId="706" xr:uid="{00000000-0005-0000-0000-0000C0020000}"/>
    <cellStyle name="40% - Énfasis3 3" xfId="707" xr:uid="{00000000-0005-0000-0000-0000C1020000}"/>
    <cellStyle name="40% - Énfasis3 3 2" xfId="708" xr:uid="{00000000-0005-0000-0000-0000C2020000}"/>
    <cellStyle name="40% - Énfasis3 3 2 2" xfId="709" xr:uid="{00000000-0005-0000-0000-0000C3020000}"/>
    <cellStyle name="40% - Énfasis3 3 2 3" xfId="710" xr:uid="{00000000-0005-0000-0000-0000C4020000}"/>
    <cellStyle name="40% - Énfasis3 3 3" xfId="711" xr:uid="{00000000-0005-0000-0000-0000C5020000}"/>
    <cellStyle name="40% - Énfasis3 3 4" xfId="712" xr:uid="{00000000-0005-0000-0000-0000C6020000}"/>
    <cellStyle name="40% - Énfasis3 4" xfId="713" xr:uid="{00000000-0005-0000-0000-0000C7020000}"/>
    <cellStyle name="40% - Énfasis3 4 2" xfId="714" xr:uid="{00000000-0005-0000-0000-0000C8020000}"/>
    <cellStyle name="40% - Énfasis3 4 2 2" xfId="715" xr:uid="{00000000-0005-0000-0000-0000C9020000}"/>
    <cellStyle name="40% - Énfasis3 4 2 3" xfId="716" xr:uid="{00000000-0005-0000-0000-0000CA020000}"/>
    <cellStyle name="40% - Énfasis3 4 3" xfId="717" xr:uid="{00000000-0005-0000-0000-0000CB020000}"/>
    <cellStyle name="40% - Énfasis3 4 4" xfId="718" xr:uid="{00000000-0005-0000-0000-0000CC020000}"/>
    <cellStyle name="40% - Énfasis3 5" xfId="719" xr:uid="{00000000-0005-0000-0000-0000CD020000}"/>
    <cellStyle name="40% - Énfasis3 5 2" xfId="720" xr:uid="{00000000-0005-0000-0000-0000CE020000}"/>
    <cellStyle name="40% - Énfasis3 5 2 2" xfId="721" xr:uid="{00000000-0005-0000-0000-0000CF020000}"/>
    <cellStyle name="40% - Énfasis3 5 2 3" xfId="722" xr:uid="{00000000-0005-0000-0000-0000D0020000}"/>
    <cellStyle name="40% - Énfasis3 5 3" xfId="723" xr:uid="{00000000-0005-0000-0000-0000D1020000}"/>
    <cellStyle name="40% - Énfasis3 5 4" xfId="724" xr:uid="{00000000-0005-0000-0000-0000D2020000}"/>
    <cellStyle name="40% - Énfasis3 6" xfId="725" xr:uid="{00000000-0005-0000-0000-0000D3020000}"/>
    <cellStyle name="40% - Énfasis3 6 2" xfId="726" xr:uid="{00000000-0005-0000-0000-0000D4020000}"/>
    <cellStyle name="40% - Énfasis3 6 2 2" xfId="727" xr:uid="{00000000-0005-0000-0000-0000D5020000}"/>
    <cellStyle name="40% - Énfasis3 6 2 3" xfId="728" xr:uid="{00000000-0005-0000-0000-0000D6020000}"/>
    <cellStyle name="40% - Énfasis3 6 3" xfId="729" xr:uid="{00000000-0005-0000-0000-0000D7020000}"/>
    <cellStyle name="40% - Énfasis3 6 4" xfId="730" xr:uid="{00000000-0005-0000-0000-0000D8020000}"/>
    <cellStyle name="40% - Énfasis3 7" xfId="731" xr:uid="{00000000-0005-0000-0000-0000D9020000}"/>
    <cellStyle name="40% - Énfasis3 7 2" xfId="732" xr:uid="{00000000-0005-0000-0000-0000DA020000}"/>
    <cellStyle name="40% - Énfasis3 7 2 2" xfId="733" xr:uid="{00000000-0005-0000-0000-0000DB020000}"/>
    <cellStyle name="40% - Énfasis3 7 2 3" xfId="734" xr:uid="{00000000-0005-0000-0000-0000DC020000}"/>
    <cellStyle name="40% - Énfasis3 7 3" xfId="735" xr:uid="{00000000-0005-0000-0000-0000DD020000}"/>
    <cellStyle name="40% - Énfasis3 7 4" xfId="736" xr:uid="{00000000-0005-0000-0000-0000DE020000}"/>
    <cellStyle name="40% - Énfasis3 8" xfId="737" xr:uid="{00000000-0005-0000-0000-0000DF020000}"/>
    <cellStyle name="40% - Énfasis3 8 2" xfId="738" xr:uid="{00000000-0005-0000-0000-0000E0020000}"/>
    <cellStyle name="40% - Énfasis3 8 2 2" xfId="739" xr:uid="{00000000-0005-0000-0000-0000E1020000}"/>
    <cellStyle name="40% - Énfasis3 8 2 3" xfId="740" xr:uid="{00000000-0005-0000-0000-0000E2020000}"/>
    <cellStyle name="40% - Énfasis3 8 3" xfId="741" xr:uid="{00000000-0005-0000-0000-0000E3020000}"/>
    <cellStyle name="40% - Énfasis3 8 4" xfId="742" xr:uid="{00000000-0005-0000-0000-0000E4020000}"/>
    <cellStyle name="40% - Énfasis3 9" xfId="743" xr:uid="{00000000-0005-0000-0000-0000E5020000}"/>
    <cellStyle name="40% - Énfasis3 9 2" xfId="744" xr:uid="{00000000-0005-0000-0000-0000E6020000}"/>
    <cellStyle name="40% - Énfasis3 9 2 2" xfId="745" xr:uid="{00000000-0005-0000-0000-0000E7020000}"/>
    <cellStyle name="40% - Énfasis3 9 2 3" xfId="746" xr:uid="{00000000-0005-0000-0000-0000E8020000}"/>
    <cellStyle name="40% - Énfasis3 9 3" xfId="747" xr:uid="{00000000-0005-0000-0000-0000E9020000}"/>
    <cellStyle name="40% - Énfasis3 9 4" xfId="748" xr:uid="{00000000-0005-0000-0000-0000EA020000}"/>
    <cellStyle name="40% - Énfasis4 10" xfId="749" xr:uid="{00000000-0005-0000-0000-0000EB020000}"/>
    <cellStyle name="40% - Énfasis4 10 2" xfId="750" xr:uid="{00000000-0005-0000-0000-0000EC020000}"/>
    <cellStyle name="40% - Énfasis4 10 2 2" xfId="751" xr:uid="{00000000-0005-0000-0000-0000ED020000}"/>
    <cellStyle name="40% - Énfasis4 10 2 3" xfId="752" xr:uid="{00000000-0005-0000-0000-0000EE020000}"/>
    <cellStyle name="40% - Énfasis4 10 3" xfId="753" xr:uid="{00000000-0005-0000-0000-0000EF020000}"/>
    <cellStyle name="40% - Énfasis4 10 4" xfId="754" xr:uid="{00000000-0005-0000-0000-0000F0020000}"/>
    <cellStyle name="40% - Énfasis4 11" xfId="755" xr:uid="{00000000-0005-0000-0000-0000F1020000}"/>
    <cellStyle name="40% - Énfasis4 12" xfId="756" xr:uid="{00000000-0005-0000-0000-0000F2020000}"/>
    <cellStyle name="40% - Énfasis4 13" xfId="757" xr:uid="{00000000-0005-0000-0000-0000F3020000}"/>
    <cellStyle name="40% - Énfasis4 14" xfId="758" xr:uid="{00000000-0005-0000-0000-0000F4020000}"/>
    <cellStyle name="40% - Énfasis4 15" xfId="759" xr:uid="{00000000-0005-0000-0000-0000F5020000}"/>
    <cellStyle name="40% - Énfasis4 2" xfId="760" xr:uid="{00000000-0005-0000-0000-0000F6020000}"/>
    <cellStyle name="40% - Énfasis4 2 2" xfId="761" xr:uid="{00000000-0005-0000-0000-0000F7020000}"/>
    <cellStyle name="40% - Énfasis4 2 2 2" xfId="762" xr:uid="{00000000-0005-0000-0000-0000F8020000}"/>
    <cellStyle name="40% - Énfasis4 2 2 2 2" xfId="763" xr:uid="{00000000-0005-0000-0000-0000F9020000}"/>
    <cellStyle name="40% - Énfasis4 2 2 2 3" xfId="764" xr:uid="{00000000-0005-0000-0000-0000FA020000}"/>
    <cellStyle name="40% - Énfasis4 2 2 3" xfId="765" xr:uid="{00000000-0005-0000-0000-0000FB020000}"/>
    <cellStyle name="40% - Énfasis4 2 2 4" xfId="766" xr:uid="{00000000-0005-0000-0000-0000FC020000}"/>
    <cellStyle name="40% - Énfasis4 2 3" xfId="767" xr:uid="{00000000-0005-0000-0000-0000FD020000}"/>
    <cellStyle name="40% - Énfasis4 2 3 2" xfId="768" xr:uid="{00000000-0005-0000-0000-0000FE020000}"/>
    <cellStyle name="40% - Énfasis4 2 3 2 2" xfId="769" xr:uid="{00000000-0005-0000-0000-0000FF020000}"/>
    <cellStyle name="40% - Énfasis4 2 3 2 3" xfId="770" xr:uid="{00000000-0005-0000-0000-000000030000}"/>
    <cellStyle name="40% - Énfasis4 2 3 3" xfId="771" xr:uid="{00000000-0005-0000-0000-000001030000}"/>
    <cellStyle name="40% - Énfasis4 2 3 4" xfId="772" xr:uid="{00000000-0005-0000-0000-000002030000}"/>
    <cellStyle name="40% - Énfasis4 2 4" xfId="773" xr:uid="{00000000-0005-0000-0000-000003030000}"/>
    <cellStyle name="40% - Énfasis4 2 4 2" xfId="774" xr:uid="{00000000-0005-0000-0000-000004030000}"/>
    <cellStyle name="40% - Énfasis4 2 4 2 2" xfId="775" xr:uid="{00000000-0005-0000-0000-000005030000}"/>
    <cellStyle name="40% - Énfasis4 2 4 2 3" xfId="776" xr:uid="{00000000-0005-0000-0000-000006030000}"/>
    <cellStyle name="40% - Énfasis4 2 4 3" xfId="777" xr:uid="{00000000-0005-0000-0000-000007030000}"/>
    <cellStyle name="40% - Énfasis4 2 4 4" xfId="778" xr:uid="{00000000-0005-0000-0000-000008030000}"/>
    <cellStyle name="40% - Énfasis4 2 5" xfId="779" xr:uid="{00000000-0005-0000-0000-000009030000}"/>
    <cellStyle name="40% - Énfasis4 2 5 2" xfId="780" xr:uid="{00000000-0005-0000-0000-00000A030000}"/>
    <cellStyle name="40% - Énfasis4 2 5 2 2" xfId="781" xr:uid="{00000000-0005-0000-0000-00000B030000}"/>
    <cellStyle name="40% - Énfasis4 2 5 2 3" xfId="782" xr:uid="{00000000-0005-0000-0000-00000C030000}"/>
    <cellStyle name="40% - Énfasis4 2 5 3" xfId="783" xr:uid="{00000000-0005-0000-0000-00000D030000}"/>
    <cellStyle name="40% - Énfasis4 2 5 4" xfId="784" xr:uid="{00000000-0005-0000-0000-00000E030000}"/>
    <cellStyle name="40% - Énfasis4 2 6" xfId="785" xr:uid="{00000000-0005-0000-0000-00000F030000}"/>
    <cellStyle name="40% - Énfasis4 2 6 2" xfId="786" xr:uid="{00000000-0005-0000-0000-000010030000}"/>
    <cellStyle name="40% - Énfasis4 2 6 3" xfId="787" xr:uid="{00000000-0005-0000-0000-000011030000}"/>
    <cellStyle name="40% - Énfasis4 2 7" xfId="788" xr:uid="{00000000-0005-0000-0000-000012030000}"/>
    <cellStyle name="40% - Énfasis4 2 8" xfId="789" xr:uid="{00000000-0005-0000-0000-000013030000}"/>
    <cellStyle name="40% - Énfasis4 3" xfId="790" xr:uid="{00000000-0005-0000-0000-000014030000}"/>
    <cellStyle name="40% - Énfasis4 3 2" xfId="791" xr:uid="{00000000-0005-0000-0000-000015030000}"/>
    <cellStyle name="40% - Énfasis4 3 2 2" xfId="792" xr:uid="{00000000-0005-0000-0000-000016030000}"/>
    <cellStyle name="40% - Énfasis4 3 2 3" xfId="793" xr:uid="{00000000-0005-0000-0000-000017030000}"/>
    <cellStyle name="40% - Énfasis4 3 3" xfId="794" xr:uid="{00000000-0005-0000-0000-000018030000}"/>
    <cellStyle name="40% - Énfasis4 3 4" xfId="795" xr:uid="{00000000-0005-0000-0000-000019030000}"/>
    <cellStyle name="40% - Énfasis4 4" xfId="796" xr:uid="{00000000-0005-0000-0000-00001A030000}"/>
    <cellStyle name="40% - Énfasis4 4 2" xfId="797" xr:uid="{00000000-0005-0000-0000-00001B030000}"/>
    <cellStyle name="40% - Énfasis4 4 2 2" xfId="798" xr:uid="{00000000-0005-0000-0000-00001C030000}"/>
    <cellStyle name="40% - Énfasis4 4 2 3" xfId="799" xr:uid="{00000000-0005-0000-0000-00001D030000}"/>
    <cellStyle name="40% - Énfasis4 4 3" xfId="800" xr:uid="{00000000-0005-0000-0000-00001E030000}"/>
    <cellStyle name="40% - Énfasis4 4 4" xfId="801" xr:uid="{00000000-0005-0000-0000-00001F030000}"/>
    <cellStyle name="40% - Énfasis4 5" xfId="802" xr:uid="{00000000-0005-0000-0000-000020030000}"/>
    <cellStyle name="40% - Énfasis4 5 2" xfId="803" xr:uid="{00000000-0005-0000-0000-000021030000}"/>
    <cellStyle name="40% - Énfasis4 5 2 2" xfId="804" xr:uid="{00000000-0005-0000-0000-000022030000}"/>
    <cellStyle name="40% - Énfasis4 5 2 3" xfId="805" xr:uid="{00000000-0005-0000-0000-000023030000}"/>
    <cellStyle name="40% - Énfasis4 5 3" xfId="806" xr:uid="{00000000-0005-0000-0000-000024030000}"/>
    <cellStyle name="40% - Énfasis4 5 4" xfId="807" xr:uid="{00000000-0005-0000-0000-000025030000}"/>
    <cellStyle name="40% - Énfasis4 6" xfId="808" xr:uid="{00000000-0005-0000-0000-000026030000}"/>
    <cellStyle name="40% - Énfasis4 6 2" xfId="809" xr:uid="{00000000-0005-0000-0000-000027030000}"/>
    <cellStyle name="40% - Énfasis4 6 2 2" xfId="810" xr:uid="{00000000-0005-0000-0000-000028030000}"/>
    <cellStyle name="40% - Énfasis4 6 2 3" xfId="811" xr:uid="{00000000-0005-0000-0000-000029030000}"/>
    <cellStyle name="40% - Énfasis4 6 3" xfId="812" xr:uid="{00000000-0005-0000-0000-00002A030000}"/>
    <cellStyle name="40% - Énfasis4 6 4" xfId="813" xr:uid="{00000000-0005-0000-0000-00002B030000}"/>
    <cellStyle name="40% - Énfasis4 7" xfId="814" xr:uid="{00000000-0005-0000-0000-00002C030000}"/>
    <cellStyle name="40% - Énfasis4 7 2" xfId="815" xr:uid="{00000000-0005-0000-0000-00002D030000}"/>
    <cellStyle name="40% - Énfasis4 7 2 2" xfId="816" xr:uid="{00000000-0005-0000-0000-00002E030000}"/>
    <cellStyle name="40% - Énfasis4 7 2 3" xfId="817" xr:uid="{00000000-0005-0000-0000-00002F030000}"/>
    <cellStyle name="40% - Énfasis4 7 3" xfId="818" xr:uid="{00000000-0005-0000-0000-000030030000}"/>
    <cellStyle name="40% - Énfasis4 7 4" xfId="819" xr:uid="{00000000-0005-0000-0000-000031030000}"/>
    <cellStyle name="40% - Énfasis4 8" xfId="820" xr:uid="{00000000-0005-0000-0000-000032030000}"/>
    <cellStyle name="40% - Énfasis4 8 2" xfId="821" xr:uid="{00000000-0005-0000-0000-000033030000}"/>
    <cellStyle name="40% - Énfasis4 8 2 2" xfId="822" xr:uid="{00000000-0005-0000-0000-000034030000}"/>
    <cellStyle name="40% - Énfasis4 8 2 3" xfId="823" xr:uid="{00000000-0005-0000-0000-000035030000}"/>
    <cellStyle name="40% - Énfasis4 8 3" xfId="824" xr:uid="{00000000-0005-0000-0000-000036030000}"/>
    <cellStyle name="40% - Énfasis4 8 4" xfId="825" xr:uid="{00000000-0005-0000-0000-000037030000}"/>
    <cellStyle name="40% - Énfasis4 9" xfId="826" xr:uid="{00000000-0005-0000-0000-000038030000}"/>
    <cellStyle name="40% - Énfasis4 9 2" xfId="827" xr:uid="{00000000-0005-0000-0000-000039030000}"/>
    <cellStyle name="40% - Énfasis4 9 2 2" xfId="828" xr:uid="{00000000-0005-0000-0000-00003A030000}"/>
    <cellStyle name="40% - Énfasis4 9 2 3" xfId="829" xr:uid="{00000000-0005-0000-0000-00003B030000}"/>
    <cellStyle name="40% - Énfasis4 9 3" xfId="830" xr:uid="{00000000-0005-0000-0000-00003C030000}"/>
    <cellStyle name="40% - Énfasis4 9 4" xfId="831" xr:uid="{00000000-0005-0000-0000-00003D030000}"/>
    <cellStyle name="40% - Énfasis5 10" xfId="832" xr:uid="{00000000-0005-0000-0000-00003E030000}"/>
    <cellStyle name="40% - Énfasis5 10 2" xfId="833" xr:uid="{00000000-0005-0000-0000-00003F030000}"/>
    <cellStyle name="40% - Énfasis5 10 2 2" xfId="834" xr:uid="{00000000-0005-0000-0000-000040030000}"/>
    <cellStyle name="40% - Énfasis5 10 2 3" xfId="835" xr:uid="{00000000-0005-0000-0000-000041030000}"/>
    <cellStyle name="40% - Énfasis5 10 3" xfId="836" xr:uid="{00000000-0005-0000-0000-000042030000}"/>
    <cellStyle name="40% - Énfasis5 10 4" xfId="837" xr:uid="{00000000-0005-0000-0000-000043030000}"/>
    <cellStyle name="40% - Énfasis5 11" xfId="838" xr:uid="{00000000-0005-0000-0000-000044030000}"/>
    <cellStyle name="40% - Énfasis5 12" xfId="839" xr:uid="{00000000-0005-0000-0000-000045030000}"/>
    <cellStyle name="40% - Énfasis5 13" xfId="840" xr:uid="{00000000-0005-0000-0000-000046030000}"/>
    <cellStyle name="40% - Énfasis5 14" xfId="841" xr:uid="{00000000-0005-0000-0000-000047030000}"/>
    <cellStyle name="40% - Énfasis5 15" xfId="842" xr:uid="{00000000-0005-0000-0000-000048030000}"/>
    <cellStyle name="40% - Énfasis5 2" xfId="843" xr:uid="{00000000-0005-0000-0000-000049030000}"/>
    <cellStyle name="40% - Énfasis5 2 2" xfId="844" xr:uid="{00000000-0005-0000-0000-00004A030000}"/>
    <cellStyle name="40% - Énfasis5 2 2 2" xfId="845" xr:uid="{00000000-0005-0000-0000-00004B030000}"/>
    <cellStyle name="40% - Énfasis5 2 2 2 2" xfId="846" xr:uid="{00000000-0005-0000-0000-00004C030000}"/>
    <cellStyle name="40% - Énfasis5 2 2 2 3" xfId="847" xr:uid="{00000000-0005-0000-0000-00004D030000}"/>
    <cellStyle name="40% - Énfasis5 2 2 3" xfId="848" xr:uid="{00000000-0005-0000-0000-00004E030000}"/>
    <cellStyle name="40% - Énfasis5 2 2 4" xfId="849" xr:uid="{00000000-0005-0000-0000-00004F030000}"/>
    <cellStyle name="40% - Énfasis5 2 3" xfId="850" xr:uid="{00000000-0005-0000-0000-000050030000}"/>
    <cellStyle name="40% - Énfasis5 2 3 2" xfId="851" xr:uid="{00000000-0005-0000-0000-000051030000}"/>
    <cellStyle name="40% - Énfasis5 2 3 2 2" xfId="852" xr:uid="{00000000-0005-0000-0000-000052030000}"/>
    <cellStyle name="40% - Énfasis5 2 3 2 3" xfId="853" xr:uid="{00000000-0005-0000-0000-000053030000}"/>
    <cellStyle name="40% - Énfasis5 2 3 3" xfId="854" xr:uid="{00000000-0005-0000-0000-000054030000}"/>
    <cellStyle name="40% - Énfasis5 2 3 4" xfId="855" xr:uid="{00000000-0005-0000-0000-000055030000}"/>
    <cellStyle name="40% - Énfasis5 2 4" xfId="856" xr:uid="{00000000-0005-0000-0000-000056030000}"/>
    <cellStyle name="40% - Énfasis5 2 4 2" xfId="857" xr:uid="{00000000-0005-0000-0000-000057030000}"/>
    <cellStyle name="40% - Énfasis5 2 4 2 2" xfId="858" xr:uid="{00000000-0005-0000-0000-000058030000}"/>
    <cellStyle name="40% - Énfasis5 2 4 2 3" xfId="859" xr:uid="{00000000-0005-0000-0000-000059030000}"/>
    <cellStyle name="40% - Énfasis5 2 4 3" xfId="860" xr:uid="{00000000-0005-0000-0000-00005A030000}"/>
    <cellStyle name="40% - Énfasis5 2 4 4" xfId="861" xr:uid="{00000000-0005-0000-0000-00005B030000}"/>
    <cellStyle name="40% - Énfasis5 2 5" xfId="862" xr:uid="{00000000-0005-0000-0000-00005C030000}"/>
    <cellStyle name="40% - Énfasis5 2 5 2" xfId="863" xr:uid="{00000000-0005-0000-0000-00005D030000}"/>
    <cellStyle name="40% - Énfasis5 2 5 2 2" xfId="864" xr:uid="{00000000-0005-0000-0000-00005E030000}"/>
    <cellStyle name="40% - Énfasis5 2 5 2 3" xfId="865" xr:uid="{00000000-0005-0000-0000-00005F030000}"/>
    <cellStyle name="40% - Énfasis5 2 5 3" xfId="866" xr:uid="{00000000-0005-0000-0000-000060030000}"/>
    <cellStyle name="40% - Énfasis5 2 5 4" xfId="867" xr:uid="{00000000-0005-0000-0000-000061030000}"/>
    <cellStyle name="40% - Énfasis5 2 6" xfId="868" xr:uid="{00000000-0005-0000-0000-000062030000}"/>
    <cellStyle name="40% - Énfasis5 2 6 2" xfId="869" xr:uid="{00000000-0005-0000-0000-000063030000}"/>
    <cellStyle name="40% - Énfasis5 2 6 3" xfId="870" xr:uid="{00000000-0005-0000-0000-000064030000}"/>
    <cellStyle name="40% - Énfasis5 2 7" xfId="871" xr:uid="{00000000-0005-0000-0000-000065030000}"/>
    <cellStyle name="40% - Énfasis5 2 8" xfId="872" xr:uid="{00000000-0005-0000-0000-000066030000}"/>
    <cellStyle name="40% - Énfasis5 3" xfId="873" xr:uid="{00000000-0005-0000-0000-000067030000}"/>
    <cellStyle name="40% - Énfasis5 3 2" xfId="874" xr:uid="{00000000-0005-0000-0000-000068030000}"/>
    <cellStyle name="40% - Énfasis5 3 2 2" xfId="875" xr:uid="{00000000-0005-0000-0000-000069030000}"/>
    <cellStyle name="40% - Énfasis5 3 2 3" xfId="876" xr:uid="{00000000-0005-0000-0000-00006A030000}"/>
    <cellStyle name="40% - Énfasis5 3 3" xfId="877" xr:uid="{00000000-0005-0000-0000-00006B030000}"/>
    <cellStyle name="40% - Énfasis5 3 4" xfId="878" xr:uid="{00000000-0005-0000-0000-00006C030000}"/>
    <cellStyle name="40% - Énfasis5 4" xfId="879" xr:uid="{00000000-0005-0000-0000-00006D030000}"/>
    <cellStyle name="40% - Énfasis5 4 2" xfId="880" xr:uid="{00000000-0005-0000-0000-00006E030000}"/>
    <cellStyle name="40% - Énfasis5 4 2 2" xfId="881" xr:uid="{00000000-0005-0000-0000-00006F030000}"/>
    <cellStyle name="40% - Énfasis5 4 2 3" xfId="882" xr:uid="{00000000-0005-0000-0000-000070030000}"/>
    <cellStyle name="40% - Énfasis5 4 3" xfId="883" xr:uid="{00000000-0005-0000-0000-000071030000}"/>
    <cellStyle name="40% - Énfasis5 4 4" xfId="884" xr:uid="{00000000-0005-0000-0000-000072030000}"/>
    <cellStyle name="40% - Énfasis5 5" xfId="885" xr:uid="{00000000-0005-0000-0000-000073030000}"/>
    <cellStyle name="40% - Énfasis5 5 2" xfId="886" xr:uid="{00000000-0005-0000-0000-000074030000}"/>
    <cellStyle name="40% - Énfasis5 5 2 2" xfId="887" xr:uid="{00000000-0005-0000-0000-000075030000}"/>
    <cellStyle name="40% - Énfasis5 5 2 3" xfId="888" xr:uid="{00000000-0005-0000-0000-000076030000}"/>
    <cellStyle name="40% - Énfasis5 5 3" xfId="889" xr:uid="{00000000-0005-0000-0000-000077030000}"/>
    <cellStyle name="40% - Énfasis5 5 4" xfId="890" xr:uid="{00000000-0005-0000-0000-000078030000}"/>
    <cellStyle name="40% - Énfasis5 6" xfId="891" xr:uid="{00000000-0005-0000-0000-000079030000}"/>
    <cellStyle name="40% - Énfasis5 6 2" xfId="892" xr:uid="{00000000-0005-0000-0000-00007A030000}"/>
    <cellStyle name="40% - Énfasis5 6 2 2" xfId="893" xr:uid="{00000000-0005-0000-0000-00007B030000}"/>
    <cellStyle name="40% - Énfasis5 6 2 3" xfId="894" xr:uid="{00000000-0005-0000-0000-00007C030000}"/>
    <cellStyle name="40% - Énfasis5 6 3" xfId="895" xr:uid="{00000000-0005-0000-0000-00007D030000}"/>
    <cellStyle name="40% - Énfasis5 6 4" xfId="896" xr:uid="{00000000-0005-0000-0000-00007E030000}"/>
    <cellStyle name="40% - Énfasis5 7" xfId="897" xr:uid="{00000000-0005-0000-0000-00007F030000}"/>
    <cellStyle name="40% - Énfasis5 7 2" xfId="898" xr:uid="{00000000-0005-0000-0000-000080030000}"/>
    <cellStyle name="40% - Énfasis5 7 2 2" xfId="899" xr:uid="{00000000-0005-0000-0000-000081030000}"/>
    <cellStyle name="40% - Énfasis5 7 2 3" xfId="900" xr:uid="{00000000-0005-0000-0000-000082030000}"/>
    <cellStyle name="40% - Énfasis5 7 3" xfId="901" xr:uid="{00000000-0005-0000-0000-000083030000}"/>
    <cellStyle name="40% - Énfasis5 7 4" xfId="902" xr:uid="{00000000-0005-0000-0000-000084030000}"/>
    <cellStyle name="40% - Énfasis5 8" xfId="903" xr:uid="{00000000-0005-0000-0000-000085030000}"/>
    <cellStyle name="40% - Énfasis5 8 2" xfId="904" xr:uid="{00000000-0005-0000-0000-000086030000}"/>
    <cellStyle name="40% - Énfasis5 8 2 2" xfId="905" xr:uid="{00000000-0005-0000-0000-000087030000}"/>
    <cellStyle name="40% - Énfasis5 8 2 3" xfId="906" xr:uid="{00000000-0005-0000-0000-000088030000}"/>
    <cellStyle name="40% - Énfasis5 8 3" xfId="907" xr:uid="{00000000-0005-0000-0000-000089030000}"/>
    <cellStyle name="40% - Énfasis5 8 4" xfId="908" xr:uid="{00000000-0005-0000-0000-00008A030000}"/>
    <cellStyle name="40% - Énfasis5 9" xfId="909" xr:uid="{00000000-0005-0000-0000-00008B030000}"/>
    <cellStyle name="40% - Énfasis5 9 2" xfId="910" xr:uid="{00000000-0005-0000-0000-00008C030000}"/>
    <cellStyle name="40% - Énfasis5 9 2 2" xfId="911" xr:uid="{00000000-0005-0000-0000-00008D030000}"/>
    <cellStyle name="40% - Énfasis5 9 2 3" xfId="912" xr:uid="{00000000-0005-0000-0000-00008E030000}"/>
    <cellStyle name="40% - Énfasis5 9 3" xfId="913" xr:uid="{00000000-0005-0000-0000-00008F030000}"/>
    <cellStyle name="40% - Énfasis5 9 4" xfId="914" xr:uid="{00000000-0005-0000-0000-000090030000}"/>
    <cellStyle name="40% - Énfasis6 10" xfId="915" xr:uid="{00000000-0005-0000-0000-000091030000}"/>
    <cellStyle name="40% - Énfasis6 10 2" xfId="916" xr:uid="{00000000-0005-0000-0000-000092030000}"/>
    <cellStyle name="40% - Énfasis6 10 2 2" xfId="917" xr:uid="{00000000-0005-0000-0000-000093030000}"/>
    <cellStyle name="40% - Énfasis6 10 2 3" xfId="918" xr:uid="{00000000-0005-0000-0000-000094030000}"/>
    <cellStyle name="40% - Énfasis6 10 3" xfId="919" xr:uid="{00000000-0005-0000-0000-000095030000}"/>
    <cellStyle name="40% - Énfasis6 10 4" xfId="920" xr:uid="{00000000-0005-0000-0000-000096030000}"/>
    <cellStyle name="40% - Énfasis6 11" xfId="921" xr:uid="{00000000-0005-0000-0000-000097030000}"/>
    <cellStyle name="40% - Énfasis6 12" xfId="922" xr:uid="{00000000-0005-0000-0000-000098030000}"/>
    <cellStyle name="40% - Énfasis6 13" xfId="923" xr:uid="{00000000-0005-0000-0000-000099030000}"/>
    <cellStyle name="40% - Énfasis6 14" xfId="924" xr:uid="{00000000-0005-0000-0000-00009A030000}"/>
    <cellStyle name="40% - Énfasis6 15" xfId="925" xr:uid="{00000000-0005-0000-0000-00009B030000}"/>
    <cellStyle name="40% - Énfasis6 2" xfId="926" xr:uid="{00000000-0005-0000-0000-00009C030000}"/>
    <cellStyle name="40% - Énfasis6 2 2" xfId="927" xr:uid="{00000000-0005-0000-0000-00009D030000}"/>
    <cellStyle name="40% - Énfasis6 2 2 2" xfId="928" xr:uid="{00000000-0005-0000-0000-00009E030000}"/>
    <cellStyle name="40% - Énfasis6 2 2 2 2" xfId="929" xr:uid="{00000000-0005-0000-0000-00009F030000}"/>
    <cellStyle name="40% - Énfasis6 2 2 2 3" xfId="930" xr:uid="{00000000-0005-0000-0000-0000A0030000}"/>
    <cellStyle name="40% - Énfasis6 2 2 3" xfId="931" xr:uid="{00000000-0005-0000-0000-0000A1030000}"/>
    <cellStyle name="40% - Énfasis6 2 2 4" xfId="932" xr:uid="{00000000-0005-0000-0000-0000A2030000}"/>
    <cellStyle name="40% - Énfasis6 2 3" xfId="933" xr:uid="{00000000-0005-0000-0000-0000A3030000}"/>
    <cellStyle name="40% - Énfasis6 2 3 2" xfId="934" xr:uid="{00000000-0005-0000-0000-0000A4030000}"/>
    <cellStyle name="40% - Énfasis6 2 3 2 2" xfId="935" xr:uid="{00000000-0005-0000-0000-0000A5030000}"/>
    <cellStyle name="40% - Énfasis6 2 3 2 3" xfId="936" xr:uid="{00000000-0005-0000-0000-0000A6030000}"/>
    <cellStyle name="40% - Énfasis6 2 3 3" xfId="937" xr:uid="{00000000-0005-0000-0000-0000A7030000}"/>
    <cellStyle name="40% - Énfasis6 2 3 4" xfId="938" xr:uid="{00000000-0005-0000-0000-0000A8030000}"/>
    <cellStyle name="40% - Énfasis6 2 4" xfId="939" xr:uid="{00000000-0005-0000-0000-0000A9030000}"/>
    <cellStyle name="40% - Énfasis6 2 4 2" xfId="940" xr:uid="{00000000-0005-0000-0000-0000AA030000}"/>
    <cellStyle name="40% - Énfasis6 2 4 2 2" xfId="941" xr:uid="{00000000-0005-0000-0000-0000AB030000}"/>
    <cellStyle name="40% - Énfasis6 2 4 2 3" xfId="942" xr:uid="{00000000-0005-0000-0000-0000AC030000}"/>
    <cellStyle name="40% - Énfasis6 2 4 3" xfId="943" xr:uid="{00000000-0005-0000-0000-0000AD030000}"/>
    <cellStyle name="40% - Énfasis6 2 4 4" xfId="944" xr:uid="{00000000-0005-0000-0000-0000AE030000}"/>
    <cellStyle name="40% - Énfasis6 2 5" xfId="945" xr:uid="{00000000-0005-0000-0000-0000AF030000}"/>
    <cellStyle name="40% - Énfasis6 2 5 2" xfId="946" xr:uid="{00000000-0005-0000-0000-0000B0030000}"/>
    <cellStyle name="40% - Énfasis6 2 5 2 2" xfId="947" xr:uid="{00000000-0005-0000-0000-0000B1030000}"/>
    <cellStyle name="40% - Énfasis6 2 5 2 3" xfId="948" xr:uid="{00000000-0005-0000-0000-0000B2030000}"/>
    <cellStyle name="40% - Énfasis6 2 5 3" xfId="949" xr:uid="{00000000-0005-0000-0000-0000B3030000}"/>
    <cellStyle name="40% - Énfasis6 2 5 4" xfId="950" xr:uid="{00000000-0005-0000-0000-0000B4030000}"/>
    <cellStyle name="40% - Énfasis6 2 6" xfId="951" xr:uid="{00000000-0005-0000-0000-0000B5030000}"/>
    <cellStyle name="40% - Énfasis6 2 6 2" xfId="952" xr:uid="{00000000-0005-0000-0000-0000B6030000}"/>
    <cellStyle name="40% - Énfasis6 2 6 3" xfId="953" xr:uid="{00000000-0005-0000-0000-0000B7030000}"/>
    <cellStyle name="40% - Énfasis6 2 7" xfId="954" xr:uid="{00000000-0005-0000-0000-0000B8030000}"/>
    <cellStyle name="40% - Énfasis6 2 8" xfId="955" xr:uid="{00000000-0005-0000-0000-0000B9030000}"/>
    <cellStyle name="40% - Énfasis6 3" xfId="956" xr:uid="{00000000-0005-0000-0000-0000BA030000}"/>
    <cellStyle name="40% - Énfasis6 3 2" xfId="957" xr:uid="{00000000-0005-0000-0000-0000BB030000}"/>
    <cellStyle name="40% - Énfasis6 3 2 2" xfId="958" xr:uid="{00000000-0005-0000-0000-0000BC030000}"/>
    <cellStyle name="40% - Énfasis6 3 2 3" xfId="959" xr:uid="{00000000-0005-0000-0000-0000BD030000}"/>
    <cellStyle name="40% - Énfasis6 3 3" xfId="960" xr:uid="{00000000-0005-0000-0000-0000BE030000}"/>
    <cellStyle name="40% - Énfasis6 3 4" xfId="961" xr:uid="{00000000-0005-0000-0000-0000BF030000}"/>
    <cellStyle name="40% - Énfasis6 4" xfId="962" xr:uid="{00000000-0005-0000-0000-0000C0030000}"/>
    <cellStyle name="40% - Énfasis6 4 2" xfId="963" xr:uid="{00000000-0005-0000-0000-0000C1030000}"/>
    <cellStyle name="40% - Énfasis6 4 2 2" xfId="964" xr:uid="{00000000-0005-0000-0000-0000C2030000}"/>
    <cellStyle name="40% - Énfasis6 4 2 3" xfId="965" xr:uid="{00000000-0005-0000-0000-0000C3030000}"/>
    <cellStyle name="40% - Énfasis6 4 3" xfId="966" xr:uid="{00000000-0005-0000-0000-0000C4030000}"/>
    <cellStyle name="40% - Énfasis6 4 4" xfId="967" xr:uid="{00000000-0005-0000-0000-0000C5030000}"/>
    <cellStyle name="40% - Énfasis6 5" xfId="968" xr:uid="{00000000-0005-0000-0000-0000C6030000}"/>
    <cellStyle name="40% - Énfasis6 5 2" xfId="969" xr:uid="{00000000-0005-0000-0000-0000C7030000}"/>
    <cellStyle name="40% - Énfasis6 5 2 2" xfId="970" xr:uid="{00000000-0005-0000-0000-0000C8030000}"/>
    <cellStyle name="40% - Énfasis6 5 2 3" xfId="971" xr:uid="{00000000-0005-0000-0000-0000C9030000}"/>
    <cellStyle name="40% - Énfasis6 5 3" xfId="972" xr:uid="{00000000-0005-0000-0000-0000CA030000}"/>
    <cellStyle name="40% - Énfasis6 5 4" xfId="973" xr:uid="{00000000-0005-0000-0000-0000CB030000}"/>
    <cellStyle name="40% - Énfasis6 6" xfId="974" xr:uid="{00000000-0005-0000-0000-0000CC030000}"/>
    <cellStyle name="40% - Énfasis6 6 2" xfId="975" xr:uid="{00000000-0005-0000-0000-0000CD030000}"/>
    <cellStyle name="40% - Énfasis6 6 2 2" xfId="976" xr:uid="{00000000-0005-0000-0000-0000CE030000}"/>
    <cellStyle name="40% - Énfasis6 6 2 3" xfId="977" xr:uid="{00000000-0005-0000-0000-0000CF030000}"/>
    <cellStyle name="40% - Énfasis6 6 3" xfId="978" xr:uid="{00000000-0005-0000-0000-0000D0030000}"/>
    <cellStyle name="40% - Énfasis6 6 4" xfId="979" xr:uid="{00000000-0005-0000-0000-0000D1030000}"/>
    <cellStyle name="40% - Énfasis6 7" xfId="980" xr:uid="{00000000-0005-0000-0000-0000D2030000}"/>
    <cellStyle name="40% - Énfasis6 7 2" xfId="981" xr:uid="{00000000-0005-0000-0000-0000D3030000}"/>
    <cellStyle name="40% - Énfasis6 7 2 2" xfId="982" xr:uid="{00000000-0005-0000-0000-0000D4030000}"/>
    <cellStyle name="40% - Énfasis6 7 2 3" xfId="983" xr:uid="{00000000-0005-0000-0000-0000D5030000}"/>
    <cellStyle name="40% - Énfasis6 7 3" xfId="984" xr:uid="{00000000-0005-0000-0000-0000D6030000}"/>
    <cellStyle name="40% - Énfasis6 7 4" xfId="985" xr:uid="{00000000-0005-0000-0000-0000D7030000}"/>
    <cellStyle name="40% - Énfasis6 8" xfId="986" xr:uid="{00000000-0005-0000-0000-0000D8030000}"/>
    <cellStyle name="40% - Énfasis6 8 2" xfId="987" xr:uid="{00000000-0005-0000-0000-0000D9030000}"/>
    <cellStyle name="40% - Énfasis6 8 2 2" xfId="988" xr:uid="{00000000-0005-0000-0000-0000DA030000}"/>
    <cellStyle name="40% - Énfasis6 8 2 3" xfId="989" xr:uid="{00000000-0005-0000-0000-0000DB030000}"/>
    <cellStyle name="40% - Énfasis6 8 3" xfId="990" xr:uid="{00000000-0005-0000-0000-0000DC030000}"/>
    <cellStyle name="40% - Énfasis6 8 4" xfId="991" xr:uid="{00000000-0005-0000-0000-0000DD030000}"/>
    <cellStyle name="40% - Énfasis6 9" xfId="992" xr:uid="{00000000-0005-0000-0000-0000DE030000}"/>
    <cellStyle name="40% - Énfasis6 9 2" xfId="993" xr:uid="{00000000-0005-0000-0000-0000DF030000}"/>
    <cellStyle name="40% - Énfasis6 9 2 2" xfId="994" xr:uid="{00000000-0005-0000-0000-0000E0030000}"/>
    <cellStyle name="40% - Énfasis6 9 2 3" xfId="995" xr:uid="{00000000-0005-0000-0000-0000E1030000}"/>
    <cellStyle name="40% - Énfasis6 9 3" xfId="996" xr:uid="{00000000-0005-0000-0000-0000E2030000}"/>
    <cellStyle name="40% - Énfasis6 9 4" xfId="997" xr:uid="{00000000-0005-0000-0000-0000E3030000}"/>
    <cellStyle name="60% - Énfasis1 10" xfId="998" xr:uid="{00000000-0005-0000-0000-0000E4030000}"/>
    <cellStyle name="60% - Énfasis1 11" xfId="999" xr:uid="{00000000-0005-0000-0000-0000E5030000}"/>
    <cellStyle name="60% - Énfasis1 12" xfId="1000" xr:uid="{00000000-0005-0000-0000-0000E6030000}"/>
    <cellStyle name="60% - Énfasis1 13" xfId="1001" xr:uid="{00000000-0005-0000-0000-0000E7030000}"/>
    <cellStyle name="60% - Énfasis1 14" xfId="1002" xr:uid="{00000000-0005-0000-0000-0000E8030000}"/>
    <cellStyle name="60% - Énfasis1 15" xfId="1003" xr:uid="{00000000-0005-0000-0000-0000E9030000}"/>
    <cellStyle name="60% - Énfasis1 2" xfId="1004" xr:uid="{00000000-0005-0000-0000-0000EA030000}"/>
    <cellStyle name="60% - Énfasis1 2 2" xfId="1005" xr:uid="{00000000-0005-0000-0000-0000EB030000}"/>
    <cellStyle name="60% - Énfasis1 2 3" xfId="1006" xr:uid="{00000000-0005-0000-0000-0000EC030000}"/>
    <cellStyle name="60% - Énfasis1 2 4" xfId="1007" xr:uid="{00000000-0005-0000-0000-0000ED030000}"/>
    <cellStyle name="60% - Énfasis1 2 5" xfId="1008" xr:uid="{00000000-0005-0000-0000-0000EE030000}"/>
    <cellStyle name="60% - Énfasis1 3" xfId="1009" xr:uid="{00000000-0005-0000-0000-0000EF030000}"/>
    <cellStyle name="60% - Énfasis1 4" xfId="1010" xr:uid="{00000000-0005-0000-0000-0000F0030000}"/>
    <cellStyle name="60% - Énfasis1 5" xfId="1011" xr:uid="{00000000-0005-0000-0000-0000F1030000}"/>
    <cellStyle name="60% - Énfasis1 6" xfId="1012" xr:uid="{00000000-0005-0000-0000-0000F2030000}"/>
    <cellStyle name="60% - Énfasis1 7" xfId="1013" xr:uid="{00000000-0005-0000-0000-0000F3030000}"/>
    <cellStyle name="60% - Énfasis1 8" xfId="1014" xr:uid="{00000000-0005-0000-0000-0000F4030000}"/>
    <cellStyle name="60% - Énfasis1 9" xfId="1015" xr:uid="{00000000-0005-0000-0000-0000F5030000}"/>
    <cellStyle name="60% - Énfasis2 10" xfId="1016" xr:uid="{00000000-0005-0000-0000-0000F6030000}"/>
    <cellStyle name="60% - Énfasis2 11" xfId="1017" xr:uid="{00000000-0005-0000-0000-0000F7030000}"/>
    <cellStyle name="60% - Énfasis2 12" xfId="1018" xr:uid="{00000000-0005-0000-0000-0000F8030000}"/>
    <cellStyle name="60% - Énfasis2 13" xfId="1019" xr:uid="{00000000-0005-0000-0000-0000F9030000}"/>
    <cellStyle name="60% - Énfasis2 14" xfId="1020" xr:uid="{00000000-0005-0000-0000-0000FA030000}"/>
    <cellStyle name="60% - Énfasis2 15" xfId="1021" xr:uid="{00000000-0005-0000-0000-0000FB030000}"/>
    <cellStyle name="60% - Énfasis2 2" xfId="1022" xr:uid="{00000000-0005-0000-0000-0000FC030000}"/>
    <cellStyle name="60% - Énfasis2 2 2" xfId="1023" xr:uid="{00000000-0005-0000-0000-0000FD030000}"/>
    <cellStyle name="60% - Énfasis2 2 3" xfId="1024" xr:uid="{00000000-0005-0000-0000-0000FE030000}"/>
    <cellStyle name="60% - Énfasis2 2 4" xfId="1025" xr:uid="{00000000-0005-0000-0000-0000FF030000}"/>
    <cellStyle name="60% - Énfasis2 2 5" xfId="1026" xr:uid="{00000000-0005-0000-0000-000000040000}"/>
    <cellStyle name="60% - Énfasis2 3" xfId="1027" xr:uid="{00000000-0005-0000-0000-000001040000}"/>
    <cellStyle name="60% - Énfasis2 4" xfId="1028" xr:uid="{00000000-0005-0000-0000-000002040000}"/>
    <cellStyle name="60% - Énfasis2 5" xfId="1029" xr:uid="{00000000-0005-0000-0000-000003040000}"/>
    <cellStyle name="60% - Énfasis2 6" xfId="1030" xr:uid="{00000000-0005-0000-0000-000004040000}"/>
    <cellStyle name="60% - Énfasis2 7" xfId="1031" xr:uid="{00000000-0005-0000-0000-000005040000}"/>
    <cellStyle name="60% - Énfasis2 8" xfId="1032" xr:uid="{00000000-0005-0000-0000-000006040000}"/>
    <cellStyle name="60% - Énfasis2 9" xfId="1033" xr:uid="{00000000-0005-0000-0000-000007040000}"/>
    <cellStyle name="60% - Énfasis3 10" xfId="1034" xr:uid="{00000000-0005-0000-0000-000008040000}"/>
    <cellStyle name="60% - Énfasis3 11" xfId="1035" xr:uid="{00000000-0005-0000-0000-000009040000}"/>
    <cellStyle name="60% - Énfasis3 12" xfId="1036" xr:uid="{00000000-0005-0000-0000-00000A040000}"/>
    <cellStyle name="60% - Énfasis3 13" xfId="1037" xr:uid="{00000000-0005-0000-0000-00000B040000}"/>
    <cellStyle name="60% - Énfasis3 14" xfId="1038" xr:uid="{00000000-0005-0000-0000-00000C040000}"/>
    <cellStyle name="60% - Énfasis3 15" xfId="1039" xr:uid="{00000000-0005-0000-0000-00000D040000}"/>
    <cellStyle name="60% - Énfasis3 2" xfId="1040" xr:uid="{00000000-0005-0000-0000-00000E040000}"/>
    <cellStyle name="60% - Énfasis3 2 2" xfId="1041" xr:uid="{00000000-0005-0000-0000-00000F040000}"/>
    <cellStyle name="60% - Énfasis3 2 3" xfId="1042" xr:uid="{00000000-0005-0000-0000-000010040000}"/>
    <cellStyle name="60% - Énfasis3 2 4" xfId="1043" xr:uid="{00000000-0005-0000-0000-000011040000}"/>
    <cellStyle name="60% - Énfasis3 2 5" xfId="1044" xr:uid="{00000000-0005-0000-0000-000012040000}"/>
    <cellStyle name="60% - Énfasis3 3" xfId="1045" xr:uid="{00000000-0005-0000-0000-000013040000}"/>
    <cellStyle name="60% - Énfasis3 4" xfId="1046" xr:uid="{00000000-0005-0000-0000-000014040000}"/>
    <cellStyle name="60% - Énfasis3 5" xfId="1047" xr:uid="{00000000-0005-0000-0000-000015040000}"/>
    <cellStyle name="60% - Énfasis3 6" xfId="1048" xr:uid="{00000000-0005-0000-0000-000016040000}"/>
    <cellStyle name="60% - Énfasis3 7" xfId="1049" xr:uid="{00000000-0005-0000-0000-000017040000}"/>
    <cellStyle name="60% - Énfasis3 8" xfId="1050" xr:uid="{00000000-0005-0000-0000-000018040000}"/>
    <cellStyle name="60% - Énfasis3 9" xfId="1051" xr:uid="{00000000-0005-0000-0000-000019040000}"/>
    <cellStyle name="60% - Énfasis4 10" xfId="1052" xr:uid="{00000000-0005-0000-0000-00001A040000}"/>
    <cellStyle name="60% - Énfasis4 11" xfId="1053" xr:uid="{00000000-0005-0000-0000-00001B040000}"/>
    <cellStyle name="60% - Énfasis4 12" xfId="1054" xr:uid="{00000000-0005-0000-0000-00001C040000}"/>
    <cellStyle name="60% - Énfasis4 13" xfId="1055" xr:uid="{00000000-0005-0000-0000-00001D040000}"/>
    <cellStyle name="60% - Énfasis4 14" xfId="1056" xr:uid="{00000000-0005-0000-0000-00001E040000}"/>
    <cellStyle name="60% - Énfasis4 15" xfId="1057" xr:uid="{00000000-0005-0000-0000-00001F040000}"/>
    <cellStyle name="60% - Énfasis4 2" xfId="1058" xr:uid="{00000000-0005-0000-0000-000020040000}"/>
    <cellStyle name="60% - Énfasis4 2 2" xfId="1059" xr:uid="{00000000-0005-0000-0000-000021040000}"/>
    <cellStyle name="60% - Énfasis4 2 3" xfId="1060" xr:uid="{00000000-0005-0000-0000-000022040000}"/>
    <cellStyle name="60% - Énfasis4 2 4" xfId="1061" xr:uid="{00000000-0005-0000-0000-000023040000}"/>
    <cellStyle name="60% - Énfasis4 2 5" xfId="1062" xr:uid="{00000000-0005-0000-0000-000024040000}"/>
    <cellStyle name="60% - Énfasis4 3" xfId="1063" xr:uid="{00000000-0005-0000-0000-000025040000}"/>
    <cellStyle name="60% - Énfasis4 4" xfId="1064" xr:uid="{00000000-0005-0000-0000-000026040000}"/>
    <cellStyle name="60% - Énfasis4 5" xfId="1065" xr:uid="{00000000-0005-0000-0000-000027040000}"/>
    <cellStyle name="60% - Énfasis4 6" xfId="1066" xr:uid="{00000000-0005-0000-0000-000028040000}"/>
    <cellStyle name="60% - Énfasis4 7" xfId="1067" xr:uid="{00000000-0005-0000-0000-000029040000}"/>
    <cellStyle name="60% - Énfasis4 8" xfId="1068" xr:uid="{00000000-0005-0000-0000-00002A040000}"/>
    <cellStyle name="60% - Énfasis4 9" xfId="1069" xr:uid="{00000000-0005-0000-0000-00002B040000}"/>
    <cellStyle name="60% - Énfasis5 10" xfId="1070" xr:uid="{00000000-0005-0000-0000-00002C040000}"/>
    <cellStyle name="60% - Énfasis5 11" xfId="1071" xr:uid="{00000000-0005-0000-0000-00002D040000}"/>
    <cellStyle name="60% - Énfasis5 12" xfId="1072" xr:uid="{00000000-0005-0000-0000-00002E040000}"/>
    <cellStyle name="60% - Énfasis5 13" xfId="1073" xr:uid="{00000000-0005-0000-0000-00002F040000}"/>
    <cellStyle name="60% - Énfasis5 14" xfId="1074" xr:uid="{00000000-0005-0000-0000-000030040000}"/>
    <cellStyle name="60% - Énfasis5 15" xfId="1075" xr:uid="{00000000-0005-0000-0000-000031040000}"/>
    <cellStyle name="60% - Énfasis5 2" xfId="1076" xr:uid="{00000000-0005-0000-0000-000032040000}"/>
    <cellStyle name="60% - Énfasis5 2 2" xfId="1077" xr:uid="{00000000-0005-0000-0000-000033040000}"/>
    <cellStyle name="60% - Énfasis5 2 3" xfId="1078" xr:uid="{00000000-0005-0000-0000-000034040000}"/>
    <cellStyle name="60% - Énfasis5 2 4" xfId="1079" xr:uid="{00000000-0005-0000-0000-000035040000}"/>
    <cellStyle name="60% - Énfasis5 2 5" xfId="1080" xr:uid="{00000000-0005-0000-0000-000036040000}"/>
    <cellStyle name="60% - Énfasis5 3" xfId="1081" xr:uid="{00000000-0005-0000-0000-000037040000}"/>
    <cellStyle name="60% - Énfasis5 4" xfId="1082" xr:uid="{00000000-0005-0000-0000-000038040000}"/>
    <cellStyle name="60% - Énfasis5 5" xfId="1083" xr:uid="{00000000-0005-0000-0000-000039040000}"/>
    <cellStyle name="60% - Énfasis5 6" xfId="1084" xr:uid="{00000000-0005-0000-0000-00003A040000}"/>
    <cellStyle name="60% - Énfasis5 7" xfId="1085" xr:uid="{00000000-0005-0000-0000-00003B040000}"/>
    <cellStyle name="60% - Énfasis5 8" xfId="1086" xr:uid="{00000000-0005-0000-0000-00003C040000}"/>
    <cellStyle name="60% - Énfasis5 9" xfId="1087" xr:uid="{00000000-0005-0000-0000-00003D040000}"/>
    <cellStyle name="60% - Énfasis6 10" xfId="1088" xr:uid="{00000000-0005-0000-0000-00003E040000}"/>
    <cellStyle name="60% - Énfasis6 11" xfId="1089" xr:uid="{00000000-0005-0000-0000-00003F040000}"/>
    <cellStyle name="60% - Énfasis6 12" xfId="1090" xr:uid="{00000000-0005-0000-0000-000040040000}"/>
    <cellStyle name="60% - Énfasis6 13" xfId="1091" xr:uid="{00000000-0005-0000-0000-000041040000}"/>
    <cellStyle name="60% - Énfasis6 14" xfId="1092" xr:uid="{00000000-0005-0000-0000-000042040000}"/>
    <cellStyle name="60% - Énfasis6 15" xfId="1093" xr:uid="{00000000-0005-0000-0000-000043040000}"/>
    <cellStyle name="60% - Énfasis6 2" xfId="1094" xr:uid="{00000000-0005-0000-0000-000044040000}"/>
    <cellStyle name="60% - Énfasis6 2 2" xfId="1095" xr:uid="{00000000-0005-0000-0000-000045040000}"/>
    <cellStyle name="60% - Énfasis6 2 3" xfId="1096" xr:uid="{00000000-0005-0000-0000-000046040000}"/>
    <cellStyle name="60% - Énfasis6 2 4" xfId="1097" xr:uid="{00000000-0005-0000-0000-000047040000}"/>
    <cellStyle name="60% - Énfasis6 2 5" xfId="1098" xr:uid="{00000000-0005-0000-0000-000048040000}"/>
    <cellStyle name="60% - Énfasis6 3" xfId="1099" xr:uid="{00000000-0005-0000-0000-000049040000}"/>
    <cellStyle name="60% - Énfasis6 4" xfId="1100" xr:uid="{00000000-0005-0000-0000-00004A040000}"/>
    <cellStyle name="60% - Énfasis6 5" xfId="1101" xr:uid="{00000000-0005-0000-0000-00004B040000}"/>
    <cellStyle name="60% - Énfasis6 6" xfId="1102" xr:uid="{00000000-0005-0000-0000-00004C040000}"/>
    <cellStyle name="60% - Énfasis6 7" xfId="1103" xr:uid="{00000000-0005-0000-0000-00004D040000}"/>
    <cellStyle name="60% - Énfasis6 8" xfId="1104" xr:uid="{00000000-0005-0000-0000-00004E040000}"/>
    <cellStyle name="60% - Énfasis6 9" xfId="1105" xr:uid="{00000000-0005-0000-0000-00004F040000}"/>
    <cellStyle name="Buena 10" xfId="1106" xr:uid="{00000000-0005-0000-0000-000050040000}"/>
    <cellStyle name="Buena 11" xfId="1107" xr:uid="{00000000-0005-0000-0000-000051040000}"/>
    <cellStyle name="Buena 12" xfId="1108" xr:uid="{00000000-0005-0000-0000-000052040000}"/>
    <cellStyle name="Buena 13" xfId="1109" xr:uid="{00000000-0005-0000-0000-000053040000}"/>
    <cellStyle name="Buena 14" xfId="1110" xr:uid="{00000000-0005-0000-0000-000054040000}"/>
    <cellStyle name="Buena 15" xfId="1111" xr:uid="{00000000-0005-0000-0000-000055040000}"/>
    <cellStyle name="Buena 2" xfId="1112" xr:uid="{00000000-0005-0000-0000-000056040000}"/>
    <cellStyle name="Buena 2 2" xfId="1113" xr:uid="{00000000-0005-0000-0000-000057040000}"/>
    <cellStyle name="Buena 2 3" xfId="1114" xr:uid="{00000000-0005-0000-0000-000058040000}"/>
    <cellStyle name="Buena 2 4" xfId="1115" xr:uid="{00000000-0005-0000-0000-000059040000}"/>
    <cellStyle name="Buena 2 5" xfId="1116" xr:uid="{00000000-0005-0000-0000-00005A040000}"/>
    <cellStyle name="Buena 3" xfId="1117" xr:uid="{00000000-0005-0000-0000-00005B040000}"/>
    <cellStyle name="Buena 4" xfId="1118" xr:uid="{00000000-0005-0000-0000-00005C040000}"/>
    <cellStyle name="Buena 5" xfId="1119" xr:uid="{00000000-0005-0000-0000-00005D040000}"/>
    <cellStyle name="Buena 6" xfId="1120" xr:uid="{00000000-0005-0000-0000-00005E040000}"/>
    <cellStyle name="Buena 7" xfId="1121" xr:uid="{00000000-0005-0000-0000-00005F040000}"/>
    <cellStyle name="Buena 8" xfId="1122" xr:uid="{00000000-0005-0000-0000-000060040000}"/>
    <cellStyle name="Buena 9" xfId="1123" xr:uid="{00000000-0005-0000-0000-000061040000}"/>
    <cellStyle name="Cálculo 10" xfId="1124" xr:uid="{00000000-0005-0000-0000-000062040000}"/>
    <cellStyle name="Cálculo 11" xfId="1125" xr:uid="{00000000-0005-0000-0000-000063040000}"/>
    <cellStyle name="Cálculo 12" xfId="1126" xr:uid="{00000000-0005-0000-0000-000064040000}"/>
    <cellStyle name="Cálculo 13" xfId="1127" xr:uid="{00000000-0005-0000-0000-000065040000}"/>
    <cellStyle name="Cálculo 14" xfId="1128" xr:uid="{00000000-0005-0000-0000-000066040000}"/>
    <cellStyle name="Cálculo 15" xfId="1129" xr:uid="{00000000-0005-0000-0000-000067040000}"/>
    <cellStyle name="Cálculo 2" xfId="1130" xr:uid="{00000000-0005-0000-0000-000068040000}"/>
    <cellStyle name="Cálculo 2 2" xfId="1131" xr:uid="{00000000-0005-0000-0000-000069040000}"/>
    <cellStyle name="Cálculo 2 3" xfId="1132" xr:uid="{00000000-0005-0000-0000-00006A040000}"/>
    <cellStyle name="Cálculo 2 4" xfId="1133" xr:uid="{00000000-0005-0000-0000-00006B040000}"/>
    <cellStyle name="Cálculo 2 5" xfId="1134" xr:uid="{00000000-0005-0000-0000-00006C040000}"/>
    <cellStyle name="Cálculo 3" xfId="1135" xr:uid="{00000000-0005-0000-0000-00006D040000}"/>
    <cellStyle name="Cálculo 4" xfId="1136" xr:uid="{00000000-0005-0000-0000-00006E040000}"/>
    <cellStyle name="Cálculo 5" xfId="1137" xr:uid="{00000000-0005-0000-0000-00006F040000}"/>
    <cellStyle name="Cálculo 6" xfId="1138" xr:uid="{00000000-0005-0000-0000-000070040000}"/>
    <cellStyle name="Cálculo 7" xfId="1139" xr:uid="{00000000-0005-0000-0000-000071040000}"/>
    <cellStyle name="Cálculo 8" xfId="1140" xr:uid="{00000000-0005-0000-0000-000072040000}"/>
    <cellStyle name="Cálculo 9" xfId="1141" xr:uid="{00000000-0005-0000-0000-000073040000}"/>
    <cellStyle name="Celda de comprobación 10" xfId="1142" xr:uid="{00000000-0005-0000-0000-000074040000}"/>
    <cellStyle name="Celda de comprobación 11" xfId="1143" xr:uid="{00000000-0005-0000-0000-000075040000}"/>
    <cellStyle name="Celda de comprobación 12" xfId="1144" xr:uid="{00000000-0005-0000-0000-000076040000}"/>
    <cellStyle name="Celda de comprobación 13" xfId="1145" xr:uid="{00000000-0005-0000-0000-000077040000}"/>
    <cellStyle name="Celda de comprobación 14" xfId="1146" xr:uid="{00000000-0005-0000-0000-000078040000}"/>
    <cellStyle name="Celda de comprobación 15" xfId="1147" xr:uid="{00000000-0005-0000-0000-000079040000}"/>
    <cellStyle name="Celda de comprobación 2" xfId="1148" xr:uid="{00000000-0005-0000-0000-00007A040000}"/>
    <cellStyle name="Celda de comprobación 2 2" xfId="1149" xr:uid="{00000000-0005-0000-0000-00007B040000}"/>
    <cellStyle name="Celda de comprobación 2 3" xfId="1150" xr:uid="{00000000-0005-0000-0000-00007C040000}"/>
    <cellStyle name="Celda de comprobación 2 4" xfId="1151" xr:uid="{00000000-0005-0000-0000-00007D040000}"/>
    <cellStyle name="Celda de comprobación 2 5" xfId="1152" xr:uid="{00000000-0005-0000-0000-00007E040000}"/>
    <cellStyle name="Celda de comprobación 3" xfId="1153" xr:uid="{00000000-0005-0000-0000-00007F040000}"/>
    <cellStyle name="Celda de comprobación 4" xfId="1154" xr:uid="{00000000-0005-0000-0000-000080040000}"/>
    <cellStyle name="Celda de comprobación 5" xfId="1155" xr:uid="{00000000-0005-0000-0000-000081040000}"/>
    <cellStyle name="Celda de comprobación 6" xfId="1156" xr:uid="{00000000-0005-0000-0000-000082040000}"/>
    <cellStyle name="Celda de comprobación 7" xfId="1157" xr:uid="{00000000-0005-0000-0000-000083040000}"/>
    <cellStyle name="Celda de comprobación 8" xfId="1158" xr:uid="{00000000-0005-0000-0000-000084040000}"/>
    <cellStyle name="Celda de comprobación 9" xfId="1159" xr:uid="{00000000-0005-0000-0000-000085040000}"/>
    <cellStyle name="Celda vinculada 10" xfId="1160" xr:uid="{00000000-0005-0000-0000-000086040000}"/>
    <cellStyle name="Celda vinculada 11" xfId="1161" xr:uid="{00000000-0005-0000-0000-000087040000}"/>
    <cellStyle name="Celda vinculada 12" xfId="1162" xr:uid="{00000000-0005-0000-0000-000088040000}"/>
    <cellStyle name="Celda vinculada 13" xfId="1163" xr:uid="{00000000-0005-0000-0000-000089040000}"/>
    <cellStyle name="Celda vinculada 14" xfId="1164" xr:uid="{00000000-0005-0000-0000-00008A040000}"/>
    <cellStyle name="Celda vinculada 15" xfId="1165" xr:uid="{00000000-0005-0000-0000-00008B040000}"/>
    <cellStyle name="Celda vinculada 2" xfId="1166" xr:uid="{00000000-0005-0000-0000-00008C040000}"/>
    <cellStyle name="Celda vinculada 2 2" xfId="1167" xr:uid="{00000000-0005-0000-0000-00008D040000}"/>
    <cellStyle name="Celda vinculada 2 3" xfId="1168" xr:uid="{00000000-0005-0000-0000-00008E040000}"/>
    <cellStyle name="Celda vinculada 2 4" xfId="1169" xr:uid="{00000000-0005-0000-0000-00008F040000}"/>
    <cellStyle name="Celda vinculada 2 5" xfId="1170" xr:uid="{00000000-0005-0000-0000-000090040000}"/>
    <cellStyle name="Celda vinculada 3" xfId="1171" xr:uid="{00000000-0005-0000-0000-000091040000}"/>
    <cellStyle name="Celda vinculada 4" xfId="1172" xr:uid="{00000000-0005-0000-0000-000092040000}"/>
    <cellStyle name="Celda vinculada 5" xfId="1173" xr:uid="{00000000-0005-0000-0000-000093040000}"/>
    <cellStyle name="Celda vinculada 6" xfId="1174" xr:uid="{00000000-0005-0000-0000-000094040000}"/>
    <cellStyle name="Celda vinculada 7" xfId="1175" xr:uid="{00000000-0005-0000-0000-000095040000}"/>
    <cellStyle name="Celda vinculada 8" xfId="1176" xr:uid="{00000000-0005-0000-0000-000096040000}"/>
    <cellStyle name="Celda vinculada 9" xfId="1177" xr:uid="{00000000-0005-0000-0000-000097040000}"/>
    <cellStyle name="Comma" xfId="1178" xr:uid="{00000000-0005-0000-0000-000098040000}"/>
    <cellStyle name="Comma0" xfId="1179" xr:uid="{00000000-0005-0000-0000-000099040000}"/>
    <cellStyle name="Currency" xfId="1180" xr:uid="{00000000-0005-0000-0000-00009A040000}"/>
    <cellStyle name="Currency0" xfId="1181" xr:uid="{00000000-0005-0000-0000-00009B040000}"/>
    <cellStyle name="Date" xfId="1182" xr:uid="{00000000-0005-0000-0000-00009C040000}"/>
    <cellStyle name="Dia" xfId="1183" xr:uid="{00000000-0005-0000-0000-00009D040000}"/>
    <cellStyle name="Encabez1" xfId="1184" xr:uid="{00000000-0005-0000-0000-00009E040000}"/>
    <cellStyle name="Encabez2" xfId="1185" xr:uid="{00000000-0005-0000-0000-00009F040000}"/>
    <cellStyle name="Encabezado 4 10" xfId="1186" xr:uid="{00000000-0005-0000-0000-0000A0040000}"/>
    <cellStyle name="Encabezado 4 11" xfId="1187" xr:uid="{00000000-0005-0000-0000-0000A1040000}"/>
    <cellStyle name="Encabezado 4 12" xfId="1188" xr:uid="{00000000-0005-0000-0000-0000A2040000}"/>
    <cellStyle name="Encabezado 4 13" xfId="1189" xr:uid="{00000000-0005-0000-0000-0000A3040000}"/>
    <cellStyle name="Encabezado 4 14" xfId="1190" xr:uid="{00000000-0005-0000-0000-0000A4040000}"/>
    <cellStyle name="Encabezado 4 15" xfId="1191" xr:uid="{00000000-0005-0000-0000-0000A5040000}"/>
    <cellStyle name="Encabezado 4 2" xfId="1192" xr:uid="{00000000-0005-0000-0000-0000A6040000}"/>
    <cellStyle name="Encabezado 4 2 2" xfId="1193" xr:uid="{00000000-0005-0000-0000-0000A7040000}"/>
    <cellStyle name="Encabezado 4 2 3" xfId="1194" xr:uid="{00000000-0005-0000-0000-0000A8040000}"/>
    <cellStyle name="Encabezado 4 2 4" xfId="1195" xr:uid="{00000000-0005-0000-0000-0000A9040000}"/>
    <cellStyle name="Encabezado 4 2 5" xfId="1196" xr:uid="{00000000-0005-0000-0000-0000AA040000}"/>
    <cellStyle name="Encabezado 4 3" xfId="1197" xr:uid="{00000000-0005-0000-0000-0000AB040000}"/>
    <cellStyle name="Encabezado 4 4" xfId="1198" xr:uid="{00000000-0005-0000-0000-0000AC040000}"/>
    <cellStyle name="Encabezado 4 5" xfId="1199" xr:uid="{00000000-0005-0000-0000-0000AD040000}"/>
    <cellStyle name="Encabezado 4 6" xfId="1200" xr:uid="{00000000-0005-0000-0000-0000AE040000}"/>
    <cellStyle name="Encabezado 4 7" xfId="1201" xr:uid="{00000000-0005-0000-0000-0000AF040000}"/>
    <cellStyle name="Encabezado 4 8" xfId="1202" xr:uid="{00000000-0005-0000-0000-0000B0040000}"/>
    <cellStyle name="Encabezado 4 9" xfId="1203" xr:uid="{00000000-0005-0000-0000-0000B1040000}"/>
    <cellStyle name="Énfasis1 10" xfId="1204" xr:uid="{00000000-0005-0000-0000-0000B2040000}"/>
    <cellStyle name="Énfasis1 11" xfId="1205" xr:uid="{00000000-0005-0000-0000-0000B3040000}"/>
    <cellStyle name="Énfasis1 12" xfId="1206" xr:uid="{00000000-0005-0000-0000-0000B4040000}"/>
    <cellStyle name="Énfasis1 13" xfId="1207" xr:uid="{00000000-0005-0000-0000-0000B5040000}"/>
    <cellStyle name="Énfasis1 14" xfId="1208" xr:uid="{00000000-0005-0000-0000-0000B6040000}"/>
    <cellStyle name="Énfasis1 15" xfId="1209" xr:uid="{00000000-0005-0000-0000-0000B7040000}"/>
    <cellStyle name="Énfasis1 2" xfId="1210" xr:uid="{00000000-0005-0000-0000-0000B8040000}"/>
    <cellStyle name="Énfasis1 2 2" xfId="1211" xr:uid="{00000000-0005-0000-0000-0000B9040000}"/>
    <cellStyle name="Énfasis1 2 3" xfId="1212" xr:uid="{00000000-0005-0000-0000-0000BA040000}"/>
    <cellStyle name="Énfasis1 2 4" xfId="1213" xr:uid="{00000000-0005-0000-0000-0000BB040000}"/>
    <cellStyle name="Énfasis1 2 5" xfId="1214" xr:uid="{00000000-0005-0000-0000-0000BC040000}"/>
    <cellStyle name="Énfasis1 3" xfId="1215" xr:uid="{00000000-0005-0000-0000-0000BD040000}"/>
    <cellStyle name="Énfasis1 4" xfId="1216" xr:uid="{00000000-0005-0000-0000-0000BE040000}"/>
    <cellStyle name="Énfasis1 5" xfId="1217" xr:uid="{00000000-0005-0000-0000-0000BF040000}"/>
    <cellStyle name="Énfasis1 6" xfId="1218" xr:uid="{00000000-0005-0000-0000-0000C0040000}"/>
    <cellStyle name="Énfasis1 7" xfId="1219" xr:uid="{00000000-0005-0000-0000-0000C1040000}"/>
    <cellStyle name="Énfasis1 8" xfId="1220" xr:uid="{00000000-0005-0000-0000-0000C2040000}"/>
    <cellStyle name="Énfasis1 9" xfId="1221" xr:uid="{00000000-0005-0000-0000-0000C3040000}"/>
    <cellStyle name="Énfasis2 10" xfId="1222" xr:uid="{00000000-0005-0000-0000-0000C4040000}"/>
    <cellStyle name="Énfasis2 11" xfId="1223" xr:uid="{00000000-0005-0000-0000-0000C5040000}"/>
    <cellStyle name="Énfasis2 12" xfId="1224" xr:uid="{00000000-0005-0000-0000-0000C6040000}"/>
    <cellStyle name="Énfasis2 13" xfId="1225" xr:uid="{00000000-0005-0000-0000-0000C7040000}"/>
    <cellStyle name="Énfasis2 14" xfId="1226" xr:uid="{00000000-0005-0000-0000-0000C8040000}"/>
    <cellStyle name="Énfasis2 15" xfId="1227" xr:uid="{00000000-0005-0000-0000-0000C9040000}"/>
    <cellStyle name="Énfasis2 2" xfId="1228" xr:uid="{00000000-0005-0000-0000-0000CA040000}"/>
    <cellStyle name="Énfasis2 2 2" xfId="1229" xr:uid="{00000000-0005-0000-0000-0000CB040000}"/>
    <cellStyle name="Énfasis2 2 3" xfId="1230" xr:uid="{00000000-0005-0000-0000-0000CC040000}"/>
    <cellStyle name="Énfasis2 2 4" xfId="1231" xr:uid="{00000000-0005-0000-0000-0000CD040000}"/>
    <cellStyle name="Énfasis2 2 5" xfId="1232" xr:uid="{00000000-0005-0000-0000-0000CE040000}"/>
    <cellStyle name="Énfasis2 3" xfId="1233" xr:uid="{00000000-0005-0000-0000-0000CF040000}"/>
    <cellStyle name="Énfasis2 4" xfId="1234" xr:uid="{00000000-0005-0000-0000-0000D0040000}"/>
    <cellStyle name="Énfasis2 5" xfId="1235" xr:uid="{00000000-0005-0000-0000-0000D1040000}"/>
    <cellStyle name="Énfasis2 6" xfId="1236" xr:uid="{00000000-0005-0000-0000-0000D2040000}"/>
    <cellStyle name="Énfasis2 7" xfId="1237" xr:uid="{00000000-0005-0000-0000-0000D3040000}"/>
    <cellStyle name="Énfasis2 8" xfId="1238" xr:uid="{00000000-0005-0000-0000-0000D4040000}"/>
    <cellStyle name="Énfasis2 9" xfId="1239" xr:uid="{00000000-0005-0000-0000-0000D5040000}"/>
    <cellStyle name="Énfasis3 10" xfId="1240" xr:uid="{00000000-0005-0000-0000-0000D6040000}"/>
    <cellStyle name="Énfasis3 11" xfId="1241" xr:uid="{00000000-0005-0000-0000-0000D7040000}"/>
    <cellStyle name="Énfasis3 12" xfId="1242" xr:uid="{00000000-0005-0000-0000-0000D8040000}"/>
    <cellStyle name="Énfasis3 13" xfId="1243" xr:uid="{00000000-0005-0000-0000-0000D9040000}"/>
    <cellStyle name="Énfasis3 14" xfId="1244" xr:uid="{00000000-0005-0000-0000-0000DA040000}"/>
    <cellStyle name="Énfasis3 15" xfId="1245" xr:uid="{00000000-0005-0000-0000-0000DB040000}"/>
    <cellStyle name="Énfasis3 2" xfId="1246" xr:uid="{00000000-0005-0000-0000-0000DC040000}"/>
    <cellStyle name="Énfasis3 2 2" xfId="1247" xr:uid="{00000000-0005-0000-0000-0000DD040000}"/>
    <cellStyle name="Énfasis3 2 3" xfId="1248" xr:uid="{00000000-0005-0000-0000-0000DE040000}"/>
    <cellStyle name="Énfasis3 2 4" xfId="1249" xr:uid="{00000000-0005-0000-0000-0000DF040000}"/>
    <cellStyle name="Énfasis3 2 5" xfId="1250" xr:uid="{00000000-0005-0000-0000-0000E0040000}"/>
    <cellStyle name="Énfasis3 3" xfId="1251" xr:uid="{00000000-0005-0000-0000-0000E1040000}"/>
    <cellStyle name="Énfasis3 4" xfId="1252" xr:uid="{00000000-0005-0000-0000-0000E2040000}"/>
    <cellStyle name="Énfasis3 5" xfId="1253" xr:uid="{00000000-0005-0000-0000-0000E3040000}"/>
    <cellStyle name="Énfasis3 6" xfId="1254" xr:uid="{00000000-0005-0000-0000-0000E4040000}"/>
    <cellStyle name="Énfasis3 7" xfId="1255" xr:uid="{00000000-0005-0000-0000-0000E5040000}"/>
    <cellStyle name="Énfasis3 8" xfId="1256" xr:uid="{00000000-0005-0000-0000-0000E6040000}"/>
    <cellStyle name="Énfasis3 9" xfId="1257" xr:uid="{00000000-0005-0000-0000-0000E7040000}"/>
    <cellStyle name="Énfasis4 10" xfId="1258" xr:uid="{00000000-0005-0000-0000-0000E8040000}"/>
    <cellStyle name="Énfasis4 11" xfId="1259" xr:uid="{00000000-0005-0000-0000-0000E9040000}"/>
    <cellStyle name="Énfasis4 12" xfId="1260" xr:uid="{00000000-0005-0000-0000-0000EA040000}"/>
    <cellStyle name="Énfasis4 13" xfId="1261" xr:uid="{00000000-0005-0000-0000-0000EB040000}"/>
    <cellStyle name="Énfasis4 14" xfId="1262" xr:uid="{00000000-0005-0000-0000-0000EC040000}"/>
    <cellStyle name="Énfasis4 15" xfId="1263" xr:uid="{00000000-0005-0000-0000-0000ED040000}"/>
    <cellStyle name="Énfasis4 2" xfId="1264" xr:uid="{00000000-0005-0000-0000-0000EE040000}"/>
    <cellStyle name="Énfasis4 2 2" xfId="1265" xr:uid="{00000000-0005-0000-0000-0000EF040000}"/>
    <cellStyle name="Énfasis4 2 3" xfId="1266" xr:uid="{00000000-0005-0000-0000-0000F0040000}"/>
    <cellStyle name="Énfasis4 2 4" xfId="1267" xr:uid="{00000000-0005-0000-0000-0000F1040000}"/>
    <cellStyle name="Énfasis4 2 5" xfId="1268" xr:uid="{00000000-0005-0000-0000-0000F2040000}"/>
    <cellStyle name="Énfasis4 3" xfId="1269" xr:uid="{00000000-0005-0000-0000-0000F3040000}"/>
    <cellStyle name="Énfasis4 4" xfId="1270" xr:uid="{00000000-0005-0000-0000-0000F4040000}"/>
    <cellStyle name="Énfasis4 5" xfId="1271" xr:uid="{00000000-0005-0000-0000-0000F5040000}"/>
    <cellStyle name="Énfasis4 6" xfId="1272" xr:uid="{00000000-0005-0000-0000-0000F6040000}"/>
    <cellStyle name="Énfasis4 7" xfId="1273" xr:uid="{00000000-0005-0000-0000-0000F7040000}"/>
    <cellStyle name="Énfasis4 8" xfId="1274" xr:uid="{00000000-0005-0000-0000-0000F8040000}"/>
    <cellStyle name="Énfasis4 9" xfId="1275" xr:uid="{00000000-0005-0000-0000-0000F9040000}"/>
    <cellStyle name="Énfasis5 10" xfId="1276" xr:uid="{00000000-0005-0000-0000-0000FA040000}"/>
    <cellStyle name="Énfasis5 11" xfId="1277" xr:uid="{00000000-0005-0000-0000-0000FB040000}"/>
    <cellStyle name="Énfasis5 12" xfId="1278" xr:uid="{00000000-0005-0000-0000-0000FC040000}"/>
    <cellStyle name="Énfasis5 13" xfId="1279" xr:uid="{00000000-0005-0000-0000-0000FD040000}"/>
    <cellStyle name="Énfasis5 14" xfId="1280" xr:uid="{00000000-0005-0000-0000-0000FE040000}"/>
    <cellStyle name="Énfasis5 15" xfId="1281" xr:uid="{00000000-0005-0000-0000-0000FF040000}"/>
    <cellStyle name="Énfasis5 2" xfId="1282" xr:uid="{00000000-0005-0000-0000-000000050000}"/>
    <cellStyle name="Énfasis5 2 2" xfId="1283" xr:uid="{00000000-0005-0000-0000-000001050000}"/>
    <cellStyle name="Énfasis5 2 3" xfId="1284" xr:uid="{00000000-0005-0000-0000-000002050000}"/>
    <cellStyle name="Énfasis5 2 4" xfId="1285" xr:uid="{00000000-0005-0000-0000-000003050000}"/>
    <cellStyle name="Énfasis5 2 5" xfId="1286" xr:uid="{00000000-0005-0000-0000-000004050000}"/>
    <cellStyle name="Énfasis5 3" xfId="1287" xr:uid="{00000000-0005-0000-0000-000005050000}"/>
    <cellStyle name="Énfasis5 4" xfId="1288" xr:uid="{00000000-0005-0000-0000-000006050000}"/>
    <cellStyle name="Énfasis5 5" xfId="1289" xr:uid="{00000000-0005-0000-0000-000007050000}"/>
    <cellStyle name="Énfasis5 6" xfId="1290" xr:uid="{00000000-0005-0000-0000-000008050000}"/>
    <cellStyle name="Énfasis5 7" xfId="1291" xr:uid="{00000000-0005-0000-0000-000009050000}"/>
    <cellStyle name="Énfasis5 8" xfId="1292" xr:uid="{00000000-0005-0000-0000-00000A050000}"/>
    <cellStyle name="Énfasis5 9" xfId="1293" xr:uid="{00000000-0005-0000-0000-00000B050000}"/>
    <cellStyle name="Énfasis6 10" xfId="1294" xr:uid="{00000000-0005-0000-0000-00000C050000}"/>
    <cellStyle name="Énfasis6 11" xfId="1295" xr:uid="{00000000-0005-0000-0000-00000D050000}"/>
    <cellStyle name="Énfasis6 12" xfId="1296" xr:uid="{00000000-0005-0000-0000-00000E050000}"/>
    <cellStyle name="Énfasis6 13" xfId="1297" xr:uid="{00000000-0005-0000-0000-00000F050000}"/>
    <cellStyle name="Énfasis6 14" xfId="1298" xr:uid="{00000000-0005-0000-0000-000010050000}"/>
    <cellStyle name="Énfasis6 15" xfId="1299" xr:uid="{00000000-0005-0000-0000-000011050000}"/>
    <cellStyle name="Énfasis6 2" xfId="1300" xr:uid="{00000000-0005-0000-0000-000012050000}"/>
    <cellStyle name="Énfasis6 2 2" xfId="1301" xr:uid="{00000000-0005-0000-0000-000013050000}"/>
    <cellStyle name="Énfasis6 2 3" xfId="1302" xr:uid="{00000000-0005-0000-0000-000014050000}"/>
    <cellStyle name="Énfasis6 2 4" xfId="1303" xr:uid="{00000000-0005-0000-0000-000015050000}"/>
    <cellStyle name="Énfasis6 2 5" xfId="1304" xr:uid="{00000000-0005-0000-0000-000016050000}"/>
    <cellStyle name="Énfasis6 3" xfId="1305" xr:uid="{00000000-0005-0000-0000-000017050000}"/>
    <cellStyle name="Énfasis6 4" xfId="1306" xr:uid="{00000000-0005-0000-0000-000018050000}"/>
    <cellStyle name="Énfasis6 5" xfId="1307" xr:uid="{00000000-0005-0000-0000-000019050000}"/>
    <cellStyle name="Énfasis6 6" xfId="1308" xr:uid="{00000000-0005-0000-0000-00001A050000}"/>
    <cellStyle name="Énfasis6 7" xfId="1309" xr:uid="{00000000-0005-0000-0000-00001B050000}"/>
    <cellStyle name="Énfasis6 8" xfId="1310" xr:uid="{00000000-0005-0000-0000-00001C050000}"/>
    <cellStyle name="Énfasis6 9" xfId="1311" xr:uid="{00000000-0005-0000-0000-00001D050000}"/>
    <cellStyle name="Entrada 10" xfId="1312" xr:uid="{00000000-0005-0000-0000-00001E050000}"/>
    <cellStyle name="Entrada 11" xfId="1313" xr:uid="{00000000-0005-0000-0000-00001F050000}"/>
    <cellStyle name="Entrada 12" xfId="1314" xr:uid="{00000000-0005-0000-0000-000020050000}"/>
    <cellStyle name="Entrada 13" xfId="1315" xr:uid="{00000000-0005-0000-0000-000021050000}"/>
    <cellStyle name="Entrada 14" xfId="1316" xr:uid="{00000000-0005-0000-0000-000022050000}"/>
    <cellStyle name="Entrada 15" xfId="1317" xr:uid="{00000000-0005-0000-0000-000023050000}"/>
    <cellStyle name="Entrada 2" xfId="1318" xr:uid="{00000000-0005-0000-0000-000024050000}"/>
    <cellStyle name="Entrada 2 2" xfId="1319" xr:uid="{00000000-0005-0000-0000-000025050000}"/>
    <cellStyle name="Entrada 2 3" xfId="1320" xr:uid="{00000000-0005-0000-0000-000026050000}"/>
    <cellStyle name="Entrada 2 4" xfId="1321" xr:uid="{00000000-0005-0000-0000-000027050000}"/>
    <cellStyle name="Entrada 2 5" xfId="1322" xr:uid="{00000000-0005-0000-0000-000028050000}"/>
    <cellStyle name="Entrada 3" xfId="1323" xr:uid="{00000000-0005-0000-0000-000029050000}"/>
    <cellStyle name="Entrada 4" xfId="1324" xr:uid="{00000000-0005-0000-0000-00002A050000}"/>
    <cellStyle name="Entrada 5" xfId="1325" xr:uid="{00000000-0005-0000-0000-00002B050000}"/>
    <cellStyle name="Entrada 6" xfId="1326" xr:uid="{00000000-0005-0000-0000-00002C050000}"/>
    <cellStyle name="Entrada 7" xfId="1327" xr:uid="{00000000-0005-0000-0000-00002D050000}"/>
    <cellStyle name="Entrada 8" xfId="1328" xr:uid="{00000000-0005-0000-0000-00002E050000}"/>
    <cellStyle name="Entrada 9" xfId="1329" xr:uid="{00000000-0005-0000-0000-00002F050000}"/>
    <cellStyle name="Euro" xfId="1330" xr:uid="{00000000-0005-0000-0000-000030050000}"/>
    <cellStyle name="Fijo" xfId="1331" xr:uid="{00000000-0005-0000-0000-000031050000}"/>
    <cellStyle name="Financiero" xfId="1332" xr:uid="{00000000-0005-0000-0000-000032050000}"/>
    <cellStyle name="Fixed" xfId="1333" xr:uid="{00000000-0005-0000-0000-000033050000}"/>
    <cellStyle name="Heading 1" xfId="1334" xr:uid="{00000000-0005-0000-0000-000034050000}"/>
    <cellStyle name="Heading 2" xfId="1335" xr:uid="{00000000-0005-0000-0000-000035050000}"/>
    <cellStyle name="Incorrecto 10" xfId="1336" xr:uid="{00000000-0005-0000-0000-000036050000}"/>
    <cellStyle name="Incorrecto 11" xfId="1337" xr:uid="{00000000-0005-0000-0000-000037050000}"/>
    <cellStyle name="Incorrecto 12" xfId="1338" xr:uid="{00000000-0005-0000-0000-000038050000}"/>
    <cellStyle name="Incorrecto 13" xfId="1339" xr:uid="{00000000-0005-0000-0000-000039050000}"/>
    <cellStyle name="Incorrecto 14" xfId="1340" xr:uid="{00000000-0005-0000-0000-00003A050000}"/>
    <cellStyle name="Incorrecto 15" xfId="1341" xr:uid="{00000000-0005-0000-0000-00003B050000}"/>
    <cellStyle name="Incorrecto 2" xfId="1342" xr:uid="{00000000-0005-0000-0000-00003C050000}"/>
    <cellStyle name="Incorrecto 2 2" xfId="1343" xr:uid="{00000000-0005-0000-0000-00003D050000}"/>
    <cellStyle name="Incorrecto 2 3" xfId="1344" xr:uid="{00000000-0005-0000-0000-00003E050000}"/>
    <cellStyle name="Incorrecto 2 4" xfId="1345" xr:uid="{00000000-0005-0000-0000-00003F050000}"/>
    <cellStyle name="Incorrecto 2 5" xfId="1346" xr:uid="{00000000-0005-0000-0000-000040050000}"/>
    <cellStyle name="Incorrecto 3" xfId="1347" xr:uid="{00000000-0005-0000-0000-000041050000}"/>
    <cellStyle name="Incorrecto 4" xfId="1348" xr:uid="{00000000-0005-0000-0000-000042050000}"/>
    <cellStyle name="Incorrecto 5" xfId="1349" xr:uid="{00000000-0005-0000-0000-000043050000}"/>
    <cellStyle name="Incorrecto 6" xfId="1350" xr:uid="{00000000-0005-0000-0000-000044050000}"/>
    <cellStyle name="Incorrecto 7" xfId="1351" xr:uid="{00000000-0005-0000-0000-000045050000}"/>
    <cellStyle name="Incorrecto 8" xfId="1352" xr:uid="{00000000-0005-0000-0000-000046050000}"/>
    <cellStyle name="Incorrecto 9" xfId="1353" xr:uid="{00000000-0005-0000-0000-000047050000}"/>
    <cellStyle name="Millares" xfId="2595" builtinId="3"/>
    <cellStyle name="Millares [0] 2" xfId="1354" xr:uid="{00000000-0005-0000-0000-000049050000}"/>
    <cellStyle name="Millares [0] 2 2" xfId="1355" xr:uid="{00000000-0005-0000-0000-00004A050000}"/>
    <cellStyle name="Millares [0] 2 3" xfId="1356" xr:uid="{00000000-0005-0000-0000-00004B050000}"/>
    <cellStyle name="Millares 10" xfId="1357" xr:uid="{00000000-0005-0000-0000-00004C050000}"/>
    <cellStyle name="Millares 11" xfId="1358" xr:uid="{00000000-0005-0000-0000-00004D050000}"/>
    <cellStyle name="Millares 12" xfId="1359" xr:uid="{00000000-0005-0000-0000-00004E050000}"/>
    <cellStyle name="Millares 13" xfId="1360" xr:uid="{00000000-0005-0000-0000-00004F050000}"/>
    <cellStyle name="Millares 13 2" xfId="1361" xr:uid="{00000000-0005-0000-0000-000050050000}"/>
    <cellStyle name="Millares 13 3" xfId="1362" xr:uid="{00000000-0005-0000-0000-000051050000}"/>
    <cellStyle name="Millares 14" xfId="1363" xr:uid="{00000000-0005-0000-0000-000052050000}"/>
    <cellStyle name="Millares 15" xfId="1364" xr:uid="{00000000-0005-0000-0000-000053050000}"/>
    <cellStyle name="Millares 16" xfId="1365" xr:uid="{00000000-0005-0000-0000-000054050000}"/>
    <cellStyle name="Millares 17" xfId="1366" xr:uid="{00000000-0005-0000-0000-000055050000}"/>
    <cellStyle name="Millares 18" xfId="1367" xr:uid="{00000000-0005-0000-0000-000056050000}"/>
    <cellStyle name="Millares 19" xfId="1368" xr:uid="{00000000-0005-0000-0000-000057050000}"/>
    <cellStyle name="Millares 2" xfId="1369" xr:uid="{00000000-0005-0000-0000-000058050000}"/>
    <cellStyle name="Millares 2 10" xfId="1370" xr:uid="{00000000-0005-0000-0000-000059050000}"/>
    <cellStyle name="Millares 2 11" xfId="1371" xr:uid="{00000000-0005-0000-0000-00005A050000}"/>
    <cellStyle name="Millares 2 12" xfId="1372" xr:uid="{00000000-0005-0000-0000-00005B050000}"/>
    <cellStyle name="Millares 2 13" xfId="1373" xr:uid="{00000000-0005-0000-0000-00005C050000}"/>
    <cellStyle name="Millares 2 14" xfId="1374" xr:uid="{00000000-0005-0000-0000-00005D050000}"/>
    <cellStyle name="Millares 2 15" xfId="1375" xr:uid="{00000000-0005-0000-0000-00005E050000}"/>
    <cellStyle name="Millares 2 16" xfId="1376" xr:uid="{00000000-0005-0000-0000-00005F050000}"/>
    <cellStyle name="Millares 2 17" xfId="1377" xr:uid="{00000000-0005-0000-0000-000060050000}"/>
    <cellStyle name="Millares 2 17 2" xfId="1378" xr:uid="{00000000-0005-0000-0000-000061050000}"/>
    <cellStyle name="Millares 2 2" xfId="1379" xr:uid="{00000000-0005-0000-0000-000062050000}"/>
    <cellStyle name="Millares 2 3" xfId="1380" xr:uid="{00000000-0005-0000-0000-000063050000}"/>
    <cellStyle name="Millares 2 4" xfId="1381" xr:uid="{00000000-0005-0000-0000-000064050000}"/>
    <cellStyle name="Millares 2 5" xfId="1382" xr:uid="{00000000-0005-0000-0000-000065050000}"/>
    <cellStyle name="Millares 2 6" xfId="1383" xr:uid="{00000000-0005-0000-0000-000066050000}"/>
    <cellStyle name="Millares 2 7" xfId="1384" xr:uid="{00000000-0005-0000-0000-000067050000}"/>
    <cellStyle name="Millares 2 8" xfId="1385" xr:uid="{00000000-0005-0000-0000-000068050000}"/>
    <cellStyle name="Millares 2 9" xfId="1386" xr:uid="{00000000-0005-0000-0000-000069050000}"/>
    <cellStyle name="Millares 20" xfId="1387" xr:uid="{00000000-0005-0000-0000-00006A050000}"/>
    <cellStyle name="Millares 3" xfId="1388" xr:uid="{00000000-0005-0000-0000-00006B050000}"/>
    <cellStyle name="Millares 3 2" xfId="1389" xr:uid="{00000000-0005-0000-0000-00006C050000}"/>
    <cellStyle name="Millares 3 2 2" xfId="1390" xr:uid="{00000000-0005-0000-0000-00006D050000}"/>
    <cellStyle name="Millares 3 2 3" xfId="1391" xr:uid="{00000000-0005-0000-0000-00006E050000}"/>
    <cellStyle name="Millares 3 2 4" xfId="1392" xr:uid="{00000000-0005-0000-0000-00006F050000}"/>
    <cellStyle name="Millares 3 3" xfId="1393" xr:uid="{00000000-0005-0000-0000-000070050000}"/>
    <cellStyle name="Millares 3 4" xfId="1394" xr:uid="{00000000-0005-0000-0000-000071050000}"/>
    <cellStyle name="Millares 3 5" xfId="1395" xr:uid="{00000000-0005-0000-0000-000072050000}"/>
    <cellStyle name="Millares 3 6" xfId="1396" xr:uid="{00000000-0005-0000-0000-000073050000}"/>
    <cellStyle name="Millares 4" xfId="1397" xr:uid="{00000000-0005-0000-0000-000074050000}"/>
    <cellStyle name="Millares 4 2" xfId="1398" xr:uid="{00000000-0005-0000-0000-000075050000}"/>
    <cellStyle name="Millares 4 3" xfId="1399" xr:uid="{00000000-0005-0000-0000-000076050000}"/>
    <cellStyle name="Millares 4 4" xfId="1400" xr:uid="{00000000-0005-0000-0000-000077050000}"/>
    <cellStyle name="Millares 4 5" xfId="1401" xr:uid="{00000000-0005-0000-0000-000078050000}"/>
    <cellStyle name="Millares 5" xfId="1402" xr:uid="{00000000-0005-0000-0000-000079050000}"/>
    <cellStyle name="Millares 5 2" xfId="1403" xr:uid="{00000000-0005-0000-0000-00007A050000}"/>
    <cellStyle name="Millares 5 3" xfId="1404" xr:uid="{00000000-0005-0000-0000-00007B050000}"/>
    <cellStyle name="Millares 5 4" xfId="1405" xr:uid="{00000000-0005-0000-0000-00007C050000}"/>
    <cellStyle name="Millares 5 5" xfId="1406" xr:uid="{00000000-0005-0000-0000-00007D050000}"/>
    <cellStyle name="Millares 6" xfId="1407" xr:uid="{00000000-0005-0000-0000-00007E050000}"/>
    <cellStyle name="Millares 7" xfId="1408" xr:uid="{00000000-0005-0000-0000-00007F050000}"/>
    <cellStyle name="Millares 8" xfId="1409" xr:uid="{00000000-0005-0000-0000-000080050000}"/>
    <cellStyle name="Millares 9" xfId="1410" xr:uid="{00000000-0005-0000-0000-000081050000}"/>
    <cellStyle name="Monetario" xfId="1411" xr:uid="{00000000-0005-0000-0000-000082050000}"/>
    <cellStyle name="Neutral 10" xfId="1412" xr:uid="{00000000-0005-0000-0000-000083050000}"/>
    <cellStyle name="Neutral 11" xfId="1413" xr:uid="{00000000-0005-0000-0000-000084050000}"/>
    <cellStyle name="Neutral 12" xfId="1414" xr:uid="{00000000-0005-0000-0000-000085050000}"/>
    <cellStyle name="Neutral 13" xfId="1415" xr:uid="{00000000-0005-0000-0000-000086050000}"/>
    <cellStyle name="Neutral 14" xfId="1416" xr:uid="{00000000-0005-0000-0000-000087050000}"/>
    <cellStyle name="Neutral 15" xfId="1417" xr:uid="{00000000-0005-0000-0000-000088050000}"/>
    <cellStyle name="Neutral 2" xfId="1418" xr:uid="{00000000-0005-0000-0000-000089050000}"/>
    <cellStyle name="Neutral 2 2" xfId="1419" xr:uid="{00000000-0005-0000-0000-00008A050000}"/>
    <cellStyle name="Neutral 2 3" xfId="1420" xr:uid="{00000000-0005-0000-0000-00008B050000}"/>
    <cellStyle name="Neutral 2 4" xfId="1421" xr:uid="{00000000-0005-0000-0000-00008C050000}"/>
    <cellStyle name="Neutral 2 5" xfId="1422" xr:uid="{00000000-0005-0000-0000-00008D050000}"/>
    <cellStyle name="Neutral 3" xfId="1423" xr:uid="{00000000-0005-0000-0000-00008E050000}"/>
    <cellStyle name="Neutral 4" xfId="1424" xr:uid="{00000000-0005-0000-0000-00008F050000}"/>
    <cellStyle name="Neutral 5" xfId="1425" xr:uid="{00000000-0005-0000-0000-000090050000}"/>
    <cellStyle name="Neutral 6" xfId="1426" xr:uid="{00000000-0005-0000-0000-000091050000}"/>
    <cellStyle name="Neutral 7" xfId="1427" xr:uid="{00000000-0005-0000-0000-000092050000}"/>
    <cellStyle name="Neutral 8" xfId="1428" xr:uid="{00000000-0005-0000-0000-000093050000}"/>
    <cellStyle name="Neutral 9" xfId="1429" xr:uid="{00000000-0005-0000-0000-000094050000}"/>
    <cellStyle name="Normal" xfId="0" builtinId="0"/>
    <cellStyle name="Normal 10" xfId="1430" xr:uid="{00000000-0005-0000-0000-000096050000}"/>
    <cellStyle name="Normal 10 10" xfId="1431" xr:uid="{00000000-0005-0000-0000-000097050000}"/>
    <cellStyle name="Normal 10 10 10" xfId="1432" xr:uid="{00000000-0005-0000-0000-000098050000}"/>
    <cellStyle name="Normal 10 10 11" xfId="1433" xr:uid="{00000000-0005-0000-0000-000099050000}"/>
    <cellStyle name="Normal 10 10 11 10" xfId="1434" xr:uid="{00000000-0005-0000-0000-00009A050000}"/>
    <cellStyle name="Normal 10 10 11 10 2" xfId="1435" xr:uid="{00000000-0005-0000-0000-00009B050000}"/>
    <cellStyle name="Normal 10 10 11 11" xfId="1436" xr:uid="{00000000-0005-0000-0000-00009C050000}"/>
    <cellStyle name="Normal 10 10 11 11 2" xfId="1437" xr:uid="{00000000-0005-0000-0000-00009D050000}"/>
    <cellStyle name="Normal 10 10 11 11 3" xfId="1438" xr:uid="{00000000-0005-0000-0000-00009E050000}"/>
    <cellStyle name="Normal 10 10 11 11 4" xfId="1439" xr:uid="{00000000-0005-0000-0000-00009F050000}"/>
    <cellStyle name="Normal 10 10 11 11 5" xfId="1440" xr:uid="{00000000-0005-0000-0000-0000A0050000}"/>
    <cellStyle name="Normal 10 10 11 11 6" xfId="1441" xr:uid="{00000000-0005-0000-0000-0000A1050000}"/>
    <cellStyle name="Normal 10 10 11 11 6 2" xfId="1442" xr:uid="{00000000-0005-0000-0000-0000A2050000}"/>
    <cellStyle name="Normal 10 10 11 11 6 3" xfId="1443" xr:uid="{00000000-0005-0000-0000-0000A3050000}"/>
    <cellStyle name="Normal 10 10 11 11 7" xfId="1444" xr:uid="{00000000-0005-0000-0000-0000A4050000}"/>
    <cellStyle name="Normal 10 10 11 12" xfId="1445" xr:uid="{00000000-0005-0000-0000-0000A5050000}"/>
    <cellStyle name="Normal 10 10 11 12 2" xfId="1446" xr:uid="{00000000-0005-0000-0000-0000A6050000}"/>
    <cellStyle name="Normal 10 10 11 12 3" xfId="1447" xr:uid="{00000000-0005-0000-0000-0000A7050000}"/>
    <cellStyle name="Normal 10 10 11 12 4" xfId="1448" xr:uid="{00000000-0005-0000-0000-0000A8050000}"/>
    <cellStyle name="Normal 10 10 11 13" xfId="1449" xr:uid="{00000000-0005-0000-0000-0000A9050000}"/>
    <cellStyle name="Normal 10 10 11 13 2" xfId="1450" xr:uid="{00000000-0005-0000-0000-0000AA050000}"/>
    <cellStyle name="Normal 10 10 11 13 3" xfId="1451" xr:uid="{00000000-0005-0000-0000-0000AB050000}"/>
    <cellStyle name="Normal 10 10 11 13 4" xfId="1452" xr:uid="{00000000-0005-0000-0000-0000AC050000}"/>
    <cellStyle name="Normal 10 10 11 13 5" xfId="1453" xr:uid="{00000000-0005-0000-0000-0000AD050000}"/>
    <cellStyle name="Normal 10 10 11 13 6" xfId="1454" xr:uid="{00000000-0005-0000-0000-0000AE050000}"/>
    <cellStyle name="Normal 10 10 11 13 6 2" xfId="1455" xr:uid="{00000000-0005-0000-0000-0000AF050000}"/>
    <cellStyle name="Normal 10 10 11 13 7" xfId="1456" xr:uid="{00000000-0005-0000-0000-0000B0050000}"/>
    <cellStyle name="Normal 10 10 11 14" xfId="1457" xr:uid="{00000000-0005-0000-0000-0000B1050000}"/>
    <cellStyle name="Normal 10 10 11 15" xfId="1458" xr:uid="{00000000-0005-0000-0000-0000B2050000}"/>
    <cellStyle name="Normal 10 10 11 16" xfId="1459" xr:uid="{00000000-0005-0000-0000-0000B3050000}"/>
    <cellStyle name="Normal 10 10 11 16 2" xfId="1460" xr:uid="{00000000-0005-0000-0000-0000B4050000}"/>
    <cellStyle name="Normal 10 10 11 17" xfId="1461" xr:uid="{00000000-0005-0000-0000-0000B5050000}"/>
    <cellStyle name="Normal 10 10 11 18" xfId="1462" xr:uid="{00000000-0005-0000-0000-0000B6050000}"/>
    <cellStyle name="Normal 10 10 11 18 2" xfId="1463" xr:uid="{00000000-0005-0000-0000-0000B7050000}"/>
    <cellStyle name="Normal 10 10 11 19" xfId="1464" xr:uid="{00000000-0005-0000-0000-0000B8050000}"/>
    <cellStyle name="Normal 10 10 11 2" xfId="1465" xr:uid="{00000000-0005-0000-0000-0000B9050000}"/>
    <cellStyle name="Normal 10 10 11 3" xfId="1466" xr:uid="{00000000-0005-0000-0000-0000BA050000}"/>
    <cellStyle name="Normal 10 10 11 4" xfId="1467" xr:uid="{00000000-0005-0000-0000-0000BB050000}"/>
    <cellStyle name="Normal 10 10 11 5" xfId="1468" xr:uid="{00000000-0005-0000-0000-0000BC050000}"/>
    <cellStyle name="Normal 10 10 11 5 10" xfId="1469" xr:uid="{00000000-0005-0000-0000-0000BD050000}"/>
    <cellStyle name="Normal 10 10 11 5 11" xfId="1470" xr:uid="{00000000-0005-0000-0000-0000BE050000}"/>
    <cellStyle name="Normal 10 10 11 5 2" xfId="1471" xr:uid="{00000000-0005-0000-0000-0000BF050000}"/>
    <cellStyle name="Normal 10 10 11 5 3" xfId="1472" xr:uid="{00000000-0005-0000-0000-0000C0050000}"/>
    <cellStyle name="Normal 10 10 11 5 4" xfId="1473" xr:uid="{00000000-0005-0000-0000-0000C1050000}"/>
    <cellStyle name="Normal 10 10 11 5 5" xfId="1474" xr:uid="{00000000-0005-0000-0000-0000C2050000}"/>
    <cellStyle name="Normal 10 10 11 5 6" xfId="1475" xr:uid="{00000000-0005-0000-0000-0000C3050000}"/>
    <cellStyle name="Normal 10 10 11 5 7" xfId="1476" xr:uid="{00000000-0005-0000-0000-0000C4050000}"/>
    <cellStyle name="Normal 10 10 11 5 8" xfId="1477" xr:uid="{00000000-0005-0000-0000-0000C5050000}"/>
    <cellStyle name="Normal 10 10 11 5 9" xfId="1478" xr:uid="{00000000-0005-0000-0000-0000C6050000}"/>
    <cellStyle name="Normal 10 10 11 6" xfId="1479" xr:uid="{00000000-0005-0000-0000-0000C7050000}"/>
    <cellStyle name="Normal 10 10 11 7" xfId="1480" xr:uid="{00000000-0005-0000-0000-0000C8050000}"/>
    <cellStyle name="Normal 10 10 11 7 2" xfId="1481" xr:uid="{00000000-0005-0000-0000-0000C9050000}"/>
    <cellStyle name="Normal 10 10 11 8" xfId="1482" xr:uid="{00000000-0005-0000-0000-0000CA050000}"/>
    <cellStyle name="Normal 10 10 11 9" xfId="1483" xr:uid="{00000000-0005-0000-0000-0000CB050000}"/>
    <cellStyle name="Normal 10 10 11 9 2" xfId="1484" xr:uid="{00000000-0005-0000-0000-0000CC050000}"/>
    <cellStyle name="Normal 10 10 11 9 2 2" xfId="1485" xr:uid="{00000000-0005-0000-0000-0000CD050000}"/>
    <cellStyle name="Normal 10 10 11 9 2 3" xfId="1486" xr:uid="{00000000-0005-0000-0000-0000CE050000}"/>
    <cellStyle name="Normal 10 10 11 9 2 4" xfId="1487" xr:uid="{00000000-0005-0000-0000-0000CF050000}"/>
    <cellStyle name="Normal 10 10 11 9 3" xfId="1488" xr:uid="{00000000-0005-0000-0000-0000D0050000}"/>
    <cellStyle name="Normal 10 10 11 9 4" xfId="1489" xr:uid="{00000000-0005-0000-0000-0000D1050000}"/>
    <cellStyle name="Normal 10 10 11 9 5" xfId="1490" xr:uid="{00000000-0005-0000-0000-0000D2050000}"/>
    <cellStyle name="Normal 10 10 12" xfId="1491" xr:uid="{00000000-0005-0000-0000-0000D3050000}"/>
    <cellStyle name="Normal 10 10 2" xfId="1492" xr:uid="{00000000-0005-0000-0000-0000D4050000}"/>
    <cellStyle name="Normal 10 10 2 2" xfId="1493" xr:uid="{00000000-0005-0000-0000-0000D5050000}"/>
    <cellStyle name="Normal 10 10 2 3" xfId="1494" xr:uid="{00000000-0005-0000-0000-0000D6050000}"/>
    <cellStyle name="Normal 10 10 3" xfId="1495" xr:uid="{00000000-0005-0000-0000-0000D7050000}"/>
    <cellStyle name="Normal 10 10 3 2" xfId="1496" xr:uid="{00000000-0005-0000-0000-0000D8050000}"/>
    <cellStyle name="Normal 10 10 4" xfId="1497" xr:uid="{00000000-0005-0000-0000-0000D9050000}"/>
    <cellStyle name="Normal 10 10 5" xfId="1498" xr:uid="{00000000-0005-0000-0000-0000DA050000}"/>
    <cellStyle name="Normal 10 10 6" xfId="1499" xr:uid="{00000000-0005-0000-0000-0000DB050000}"/>
    <cellStyle name="Normal 10 10 7" xfId="1500" xr:uid="{00000000-0005-0000-0000-0000DC050000}"/>
    <cellStyle name="Normal 10 10 8" xfId="1501" xr:uid="{00000000-0005-0000-0000-0000DD050000}"/>
    <cellStyle name="Normal 10 10 9" xfId="1502" xr:uid="{00000000-0005-0000-0000-0000DE050000}"/>
    <cellStyle name="Normal 10 11" xfId="1503" xr:uid="{00000000-0005-0000-0000-0000DF050000}"/>
    <cellStyle name="Normal 10 11 2" xfId="1504" xr:uid="{00000000-0005-0000-0000-0000E0050000}"/>
    <cellStyle name="Normal 10 12" xfId="1505" xr:uid="{00000000-0005-0000-0000-0000E1050000}"/>
    <cellStyle name="Normal 10 12 2" xfId="1506" xr:uid="{00000000-0005-0000-0000-0000E2050000}"/>
    <cellStyle name="Normal 10 13" xfId="1507" xr:uid="{00000000-0005-0000-0000-0000E3050000}"/>
    <cellStyle name="Normal 10 13 2" xfId="1508" xr:uid="{00000000-0005-0000-0000-0000E4050000}"/>
    <cellStyle name="Normal 10 14" xfId="1509" xr:uid="{00000000-0005-0000-0000-0000E5050000}"/>
    <cellStyle name="Normal 10 14 2" xfId="1510" xr:uid="{00000000-0005-0000-0000-0000E6050000}"/>
    <cellStyle name="Normal 10 15" xfId="1511" xr:uid="{00000000-0005-0000-0000-0000E7050000}"/>
    <cellStyle name="Normal 10 15 2" xfId="1512" xr:uid="{00000000-0005-0000-0000-0000E8050000}"/>
    <cellStyle name="Normal 10 16" xfId="1513" xr:uid="{00000000-0005-0000-0000-0000E9050000}"/>
    <cellStyle name="Normal 10 16 2" xfId="1514" xr:uid="{00000000-0005-0000-0000-0000EA050000}"/>
    <cellStyle name="Normal 10 17" xfId="1515" xr:uid="{00000000-0005-0000-0000-0000EB050000}"/>
    <cellStyle name="Normal 10 17 2" xfId="1516" xr:uid="{00000000-0005-0000-0000-0000EC050000}"/>
    <cellStyle name="Normal 10 18" xfId="1517" xr:uid="{00000000-0005-0000-0000-0000ED050000}"/>
    <cellStyle name="Normal 10 18 2" xfId="1518" xr:uid="{00000000-0005-0000-0000-0000EE050000}"/>
    <cellStyle name="Normal 10 19" xfId="1519" xr:uid="{00000000-0005-0000-0000-0000EF050000}"/>
    <cellStyle name="Normal 10 19 2" xfId="1520" xr:uid="{00000000-0005-0000-0000-0000F0050000}"/>
    <cellStyle name="Normal 10 2" xfId="1521" xr:uid="{00000000-0005-0000-0000-0000F1050000}"/>
    <cellStyle name="Normal 10 2 2" xfId="1522" xr:uid="{00000000-0005-0000-0000-0000F2050000}"/>
    <cellStyle name="Normal 10 20" xfId="1523" xr:uid="{00000000-0005-0000-0000-0000F3050000}"/>
    <cellStyle name="Normal 10 20 2" xfId="1524" xr:uid="{00000000-0005-0000-0000-0000F4050000}"/>
    <cellStyle name="Normal 10 21" xfId="1525" xr:uid="{00000000-0005-0000-0000-0000F5050000}"/>
    <cellStyle name="Normal 10 21 2" xfId="1526" xr:uid="{00000000-0005-0000-0000-0000F6050000}"/>
    <cellStyle name="Normal 10 22" xfId="1527" xr:uid="{00000000-0005-0000-0000-0000F7050000}"/>
    <cellStyle name="Normal 10 23" xfId="1528" xr:uid="{00000000-0005-0000-0000-0000F8050000}"/>
    <cellStyle name="Normal 10 3" xfId="1529" xr:uid="{00000000-0005-0000-0000-0000F9050000}"/>
    <cellStyle name="Normal 10 3 2" xfId="1530" xr:uid="{00000000-0005-0000-0000-0000FA050000}"/>
    <cellStyle name="Normal 10 4" xfId="1531" xr:uid="{00000000-0005-0000-0000-0000FB050000}"/>
    <cellStyle name="Normal 10 4 2" xfId="1532" xr:uid="{00000000-0005-0000-0000-0000FC050000}"/>
    <cellStyle name="Normal 10 5" xfId="1533" xr:uid="{00000000-0005-0000-0000-0000FD050000}"/>
    <cellStyle name="Normal 10 5 2" xfId="1534" xr:uid="{00000000-0005-0000-0000-0000FE050000}"/>
    <cellStyle name="Normal 10 6" xfId="1535" xr:uid="{00000000-0005-0000-0000-0000FF050000}"/>
    <cellStyle name="Normal 10 6 2" xfId="1536" xr:uid="{00000000-0005-0000-0000-000000060000}"/>
    <cellStyle name="Normal 10 7" xfId="1537" xr:uid="{00000000-0005-0000-0000-000001060000}"/>
    <cellStyle name="Normal 10 7 2" xfId="1538" xr:uid="{00000000-0005-0000-0000-000002060000}"/>
    <cellStyle name="Normal 10 8" xfId="1539" xr:uid="{00000000-0005-0000-0000-000003060000}"/>
    <cellStyle name="Normal 10 8 2" xfId="1540" xr:uid="{00000000-0005-0000-0000-000004060000}"/>
    <cellStyle name="Normal 10 9" xfId="1541" xr:uid="{00000000-0005-0000-0000-000005060000}"/>
    <cellStyle name="Normal 10 9 2" xfId="1542" xr:uid="{00000000-0005-0000-0000-000006060000}"/>
    <cellStyle name="Normal 10_Colocaciones20094" xfId="1543" xr:uid="{00000000-0005-0000-0000-000007060000}"/>
    <cellStyle name="Normal 11" xfId="1544" xr:uid="{00000000-0005-0000-0000-000008060000}"/>
    <cellStyle name="Normal 11 10" xfId="1545" xr:uid="{00000000-0005-0000-0000-000009060000}"/>
    <cellStyle name="Normal 11 10 2" xfId="1546" xr:uid="{00000000-0005-0000-0000-00000A060000}"/>
    <cellStyle name="Normal 11 11" xfId="1547" xr:uid="{00000000-0005-0000-0000-00000B060000}"/>
    <cellStyle name="Normal 11 11 2" xfId="1548" xr:uid="{00000000-0005-0000-0000-00000C060000}"/>
    <cellStyle name="Normal 11 12" xfId="1549" xr:uid="{00000000-0005-0000-0000-00000D060000}"/>
    <cellStyle name="Normal 11 12 2" xfId="1550" xr:uid="{00000000-0005-0000-0000-00000E060000}"/>
    <cellStyle name="Normal 11 13" xfId="1551" xr:uid="{00000000-0005-0000-0000-00000F060000}"/>
    <cellStyle name="Normal 11 13 2" xfId="1552" xr:uid="{00000000-0005-0000-0000-000010060000}"/>
    <cellStyle name="Normal 11 14" xfId="1553" xr:uid="{00000000-0005-0000-0000-000011060000}"/>
    <cellStyle name="Normal 11 14 2" xfId="1554" xr:uid="{00000000-0005-0000-0000-000012060000}"/>
    <cellStyle name="Normal 11 15" xfId="1555" xr:uid="{00000000-0005-0000-0000-000013060000}"/>
    <cellStyle name="Normal 11 15 2" xfId="1556" xr:uid="{00000000-0005-0000-0000-000014060000}"/>
    <cellStyle name="Normal 11 16" xfId="1557" xr:uid="{00000000-0005-0000-0000-000015060000}"/>
    <cellStyle name="Normal 11 16 2" xfId="1558" xr:uid="{00000000-0005-0000-0000-000016060000}"/>
    <cellStyle name="Normal 11 17" xfId="1559" xr:uid="{00000000-0005-0000-0000-000017060000}"/>
    <cellStyle name="Normal 11 17 2" xfId="1560" xr:uid="{00000000-0005-0000-0000-000018060000}"/>
    <cellStyle name="Normal 11 18" xfId="1561" xr:uid="{00000000-0005-0000-0000-000019060000}"/>
    <cellStyle name="Normal 11 18 2" xfId="1562" xr:uid="{00000000-0005-0000-0000-00001A060000}"/>
    <cellStyle name="Normal 11 19" xfId="1563" xr:uid="{00000000-0005-0000-0000-00001B060000}"/>
    <cellStyle name="Normal 11 19 2" xfId="1564" xr:uid="{00000000-0005-0000-0000-00001C060000}"/>
    <cellStyle name="Normal 11 2" xfId="1565" xr:uid="{00000000-0005-0000-0000-00001D060000}"/>
    <cellStyle name="Normal 11 2 2" xfId="1566" xr:uid="{00000000-0005-0000-0000-00001E060000}"/>
    <cellStyle name="Normal 11 20" xfId="1567" xr:uid="{00000000-0005-0000-0000-00001F060000}"/>
    <cellStyle name="Normal 11 20 2" xfId="1568" xr:uid="{00000000-0005-0000-0000-000020060000}"/>
    <cellStyle name="Normal 11 21" xfId="1569" xr:uid="{00000000-0005-0000-0000-000021060000}"/>
    <cellStyle name="Normal 11 21 2" xfId="1570" xr:uid="{00000000-0005-0000-0000-000022060000}"/>
    <cellStyle name="Normal 11 22" xfId="1571" xr:uid="{00000000-0005-0000-0000-000023060000}"/>
    <cellStyle name="Normal 11 23" xfId="1572" xr:uid="{00000000-0005-0000-0000-000024060000}"/>
    <cellStyle name="Normal 11 3" xfId="1573" xr:uid="{00000000-0005-0000-0000-000025060000}"/>
    <cellStyle name="Normal 11 3 2" xfId="1574" xr:uid="{00000000-0005-0000-0000-000026060000}"/>
    <cellStyle name="Normal 11 4" xfId="1575" xr:uid="{00000000-0005-0000-0000-000027060000}"/>
    <cellStyle name="Normal 11 4 2" xfId="1576" xr:uid="{00000000-0005-0000-0000-000028060000}"/>
    <cellStyle name="Normal 11 5" xfId="1577" xr:uid="{00000000-0005-0000-0000-000029060000}"/>
    <cellStyle name="Normal 11 5 2" xfId="1578" xr:uid="{00000000-0005-0000-0000-00002A060000}"/>
    <cellStyle name="Normal 11 6" xfId="1579" xr:uid="{00000000-0005-0000-0000-00002B060000}"/>
    <cellStyle name="Normal 11 6 2" xfId="1580" xr:uid="{00000000-0005-0000-0000-00002C060000}"/>
    <cellStyle name="Normal 11 7" xfId="1581" xr:uid="{00000000-0005-0000-0000-00002D060000}"/>
    <cellStyle name="Normal 11 7 2" xfId="1582" xr:uid="{00000000-0005-0000-0000-00002E060000}"/>
    <cellStyle name="Normal 11 8" xfId="1583" xr:uid="{00000000-0005-0000-0000-00002F060000}"/>
    <cellStyle name="Normal 11 8 2" xfId="1584" xr:uid="{00000000-0005-0000-0000-000030060000}"/>
    <cellStyle name="Normal 11 9" xfId="1585" xr:uid="{00000000-0005-0000-0000-000031060000}"/>
    <cellStyle name="Normal 11 9 2" xfId="1586" xr:uid="{00000000-0005-0000-0000-000032060000}"/>
    <cellStyle name="Normal 11_Colocaciones20094" xfId="1587" xr:uid="{00000000-0005-0000-0000-000033060000}"/>
    <cellStyle name="Normal 12" xfId="1588" xr:uid="{00000000-0005-0000-0000-000034060000}"/>
    <cellStyle name="Normal 12 10" xfId="1589" xr:uid="{00000000-0005-0000-0000-000035060000}"/>
    <cellStyle name="Normal 12 10 2" xfId="1590" xr:uid="{00000000-0005-0000-0000-000036060000}"/>
    <cellStyle name="Normal 12 11" xfId="1591" xr:uid="{00000000-0005-0000-0000-000037060000}"/>
    <cellStyle name="Normal 12 11 2" xfId="1592" xr:uid="{00000000-0005-0000-0000-000038060000}"/>
    <cellStyle name="Normal 12 12" xfId="1593" xr:uid="{00000000-0005-0000-0000-000039060000}"/>
    <cellStyle name="Normal 12 12 2" xfId="1594" xr:uid="{00000000-0005-0000-0000-00003A060000}"/>
    <cellStyle name="Normal 12 13" xfId="1595" xr:uid="{00000000-0005-0000-0000-00003B060000}"/>
    <cellStyle name="Normal 12 13 2" xfId="1596" xr:uid="{00000000-0005-0000-0000-00003C060000}"/>
    <cellStyle name="Normal 12 14" xfId="1597" xr:uid="{00000000-0005-0000-0000-00003D060000}"/>
    <cellStyle name="Normal 12 14 2" xfId="1598" xr:uid="{00000000-0005-0000-0000-00003E060000}"/>
    <cellStyle name="Normal 12 15" xfId="1599" xr:uid="{00000000-0005-0000-0000-00003F060000}"/>
    <cellStyle name="Normal 12 15 2" xfId="1600" xr:uid="{00000000-0005-0000-0000-000040060000}"/>
    <cellStyle name="Normal 12 16" xfId="1601" xr:uid="{00000000-0005-0000-0000-000041060000}"/>
    <cellStyle name="Normal 12 16 2" xfId="1602" xr:uid="{00000000-0005-0000-0000-000042060000}"/>
    <cellStyle name="Normal 12 17" xfId="1603" xr:uid="{00000000-0005-0000-0000-000043060000}"/>
    <cellStyle name="Normal 12 17 2" xfId="1604" xr:uid="{00000000-0005-0000-0000-000044060000}"/>
    <cellStyle name="Normal 12 18" xfId="1605" xr:uid="{00000000-0005-0000-0000-000045060000}"/>
    <cellStyle name="Normal 12 18 2" xfId="1606" xr:uid="{00000000-0005-0000-0000-000046060000}"/>
    <cellStyle name="Normal 12 19" xfId="1607" xr:uid="{00000000-0005-0000-0000-000047060000}"/>
    <cellStyle name="Normal 12 19 2" xfId="1608" xr:uid="{00000000-0005-0000-0000-000048060000}"/>
    <cellStyle name="Normal 12 2" xfId="1609" xr:uid="{00000000-0005-0000-0000-000049060000}"/>
    <cellStyle name="Normal 12 2 2" xfId="1610" xr:uid="{00000000-0005-0000-0000-00004A060000}"/>
    <cellStyle name="Normal 12 20" xfId="1611" xr:uid="{00000000-0005-0000-0000-00004B060000}"/>
    <cellStyle name="Normal 12 20 2" xfId="1612" xr:uid="{00000000-0005-0000-0000-00004C060000}"/>
    <cellStyle name="Normal 12 21" xfId="1613" xr:uid="{00000000-0005-0000-0000-00004D060000}"/>
    <cellStyle name="Normal 12 21 2" xfId="1614" xr:uid="{00000000-0005-0000-0000-00004E060000}"/>
    <cellStyle name="Normal 12 22" xfId="1615" xr:uid="{00000000-0005-0000-0000-00004F060000}"/>
    <cellStyle name="Normal 12 23" xfId="1616" xr:uid="{00000000-0005-0000-0000-000050060000}"/>
    <cellStyle name="Normal 12 3" xfId="1617" xr:uid="{00000000-0005-0000-0000-000051060000}"/>
    <cellStyle name="Normal 12 3 2" xfId="1618" xr:uid="{00000000-0005-0000-0000-000052060000}"/>
    <cellStyle name="Normal 12 4" xfId="1619" xr:uid="{00000000-0005-0000-0000-000053060000}"/>
    <cellStyle name="Normal 12 4 2" xfId="1620" xr:uid="{00000000-0005-0000-0000-000054060000}"/>
    <cellStyle name="Normal 12 5" xfId="1621" xr:uid="{00000000-0005-0000-0000-000055060000}"/>
    <cellStyle name="Normal 12 5 2" xfId="1622" xr:uid="{00000000-0005-0000-0000-000056060000}"/>
    <cellStyle name="Normal 12 6" xfId="1623" xr:uid="{00000000-0005-0000-0000-000057060000}"/>
    <cellStyle name="Normal 12 6 2" xfId="1624" xr:uid="{00000000-0005-0000-0000-000058060000}"/>
    <cellStyle name="Normal 12 7" xfId="1625" xr:uid="{00000000-0005-0000-0000-000059060000}"/>
    <cellStyle name="Normal 12 7 2" xfId="1626" xr:uid="{00000000-0005-0000-0000-00005A060000}"/>
    <cellStyle name="Normal 12 8" xfId="1627" xr:uid="{00000000-0005-0000-0000-00005B060000}"/>
    <cellStyle name="Normal 12 8 2" xfId="1628" xr:uid="{00000000-0005-0000-0000-00005C060000}"/>
    <cellStyle name="Normal 12 9" xfId="1629" xr:uid="{00000000-0005-0000-0000-00005D060000}"/>
    <cellStyle name="Normal 12 9 2" xfId="1630" xr:uid="{00000000-0005-0000-0000-00005E060000}"/>
    <cellStyle name="Normal 12_Colocaciones20094" xfId="1631" xr:uid="{00000000-0005-0000-0000-00005F060000}"/>
    <cellStyle name="Normal 13" xfId="1632" xr:uid="{00000000-0005-0000-0000-000060060000}"/>
    <cellStyle name="Normal 13 10" xfId="1633" xr:uid="{00000000-0005-0000-0000-000061060000}"/>
    <cellStyle name="Normal 13 10 2" xfId="1634" xr:uid="{00000000-0005-0000-0000-000062060000}"/>
    <cellStyle name="Normal 13 11" xfId="1635" xr:uid="{00000000-0005-0000-0000-000063060000}"/>
    <cellStyle name="Normal 13 11 2" xfId="1636" xr:uid="{00000000-0005-0000-0000-000064060000}"/>
    <cellStyle name="Normal 13 12" xfId="1637" xr:uid="{00000000-0005-0000-0000-000065060000}"/>
    <cellStyle name="Normal 13 13" xfId="1638" xr:uid="{00000000-0005-0000-0000-000066060000}"/>
    <cellStyle name="Normal 13 2" xfId="1639" xr:uid="{00000000-0005-0000-0000-000067060000}"/>
    <cellStyle name="Normal 13 2 2" xfId="1640" xr:uid="{00000000-0005-0000-0000-000068060000}"/>
    <cellStyle name="Normal 13 3" xfId="1641" xr:uid="{00000000-0005-0000-0000-000069060000}"/>
    <cellStyle name="Normal 13 3 2" xfId="1642" xr:uid="{00000000-0005-0000-0000-00006A060000}"/>
    <cellStyle name="Normal 13 4" xfId="1643" xr:uid="{00000000-0005-0000-0000-00006B060000}"/>
    <cellStyle name="Normal 13 4 2" xfId="1644" xr:uid="{00000000-0005-0000-0000-00006C060000}"/>
    <cellStyle name="Normal 13 5" xfId="1645" xr:uid="{00000000-0005-0000-0000-00006D060000}"/>
    <cellStyle name="Normal 13 5 2" xfId="1646" xr:uid="{00000000-0005-0000-0000-00006E060000}"/>
    <cellStyle name="Normal 13 6" xfId="1647" xr:uid="{00000000-0005-0000-0000-00006F060000}"/>
    <cellStyle name="Normal 13 6 2" xfId="1648" xr:uid="{00000000-0005-0000-0000-000070060000}"/>
    <cellStyle name="Normal 13 7" xfId="1649" xr:uid="{00000000-0005-0000-0000-000071060000}"/>
    <cellStyle name="Normal 13 7 2" xfId="1650" xr:uid="{00000000-0005-0000-0000-000072060000}"/>
    <cellStyle name="Normal 13 8" xfId="1651" xr:uid="{00000000-0005-0000-0000-000073060000}"/>
    <cellStyle name="Normal 13 8 2" xfId="1652" xr:uid="{00000000-0005-0000-0000-000074060000}"/>
    <cellStyle name="Normal 13 9" xfId="1653" xr:uid="{00000000-0005-0000-0000-000075060000}"/>
    <cellStyle name="Normal 13 9 2" xfId="1654" xr:uid="{00000000-0005-0000-0000-000076060000}"/>
    <cellStyle name="Normal 13_Colocaciones20094" xfId="1655" xr:uid="{00000000-0005-0000-0000-000077060000}"/>
    <cellStyle name="Normal 14" xfId="1656" xr:uid="{00000000-0005-0000-0000-000078060000}"/>
    <cellStyle name="Normal 14 10" xfId="1657" xr:uid="{00000000-0005-0000-0000-000079060000}"/>
    <cellStyle name="Normal 14 10 2" xfId="1658" xr:uid="{00000000-0005-0000-0000-00007A060000}"/>
    <cellStyle name="Normal 14 11" xfId="1659" xr:uid="{00000000-0005-0000-0000-00007B060000}"/>
    <cellStyle name="Normal 14 12" xfId="1660" xr:uid="{00000000-0005-0000-0000-00007C060000}"/>
    <cellStyle name="Normal 14 13" xfId="1661" xr:uid="{00000000-0005-0000-0000-00007D060000}"/>
    <cellStyle name="Normal 14 2" xfId="1662" xr:uid="{00000000-0005-0000-0000-00007E060000}"/>
    <cellStyle name="Normal 14 3" xfId="1663" xr:uid="{00000000-0005-0000-0000-00007F060000}"/>
    <cellStyle name="Normal 14 4" xfId="1664" xr:uid="{00000000-0005-0000-0000-000080060000}"/>
    <cellStyle name="Normal 14 5" xfId="1665" xr:uid="{00000000-0005-0000-0000-000081060000}"/>
    <cellStyle name="Normal 14 6" xfId="1666" xr:uid="{00000000-0005-0000-0000-000082060000}"/>
    <cellStyle name="Normal 14 7" xfId="1667" xr:uid="{00000000-0005-0000-0000-000083060000}"/>
    <cellStyle name="Normal 14 8" xfId="1668" xr:uid="{00000000-0005-0000-0000-000084060000}"/>
    <cellStyle name="Normal 14 9" xfId="1669" xr:uid="{00000000-0005-0000-0000-000085060000}"/>
    <cellStyle name="Normal 14_Colocaciones20094" xfId="1670" xr:uid="{00000000-0005-0000-0000-000086060000}"/>
    <cellStyle name="Normal 15" xfId="1671" xr:uid="{00000000-0005-0000-0000-000087060000}"/>
    <cellStyle name="Normal 15 2" xfId="1672" xr:uid="{00000000-0005-0000-0000-000088060000}"/>
    <cellStyle name="Normal 15 3" xfId="1673" xr:uid="{00000000-0005-0000-0000-000089060000}"/>
    <cellStyle name="Normal 15 4" xfId="1674" xr:uid="{00000000-0005-0000-0000-00008A060000}"/>
    <cellStyle name="Normal 15 5" xfId="1675" xr:uid="{00000000-0005-0000-0000-00008B060000}"/>
    <cellStyle name="Normal 15 6" xfId="1676" xr:uid="{00000000-0005-0000-0000-00008C060000}"/>
    <cellStyle name="Normal 15 7" xfId="1677" xr:uid="{00000000-0005-0000-0000-00008D060000}"/>
    <cellStyle name="Normal 15 8" xfId="1678" xr:uid="{00000000-0005-0000-0000-00008E060000}"/>
    <cellStyle name="Normal 15_Colocaciones20094" xfId="1679" xr:uid="{00000000-0005-0000-0000-00008F060000}"/>
    <cellStyle name="Normal 16" xfId="1680" xr:uid="{00000000-0005-0000-0000-000090060000}"/>
    <cellStyle name="Normal 16 2" xfId="1681" xr:uid="{00000000-0005-0000-0000-000091060000}"/>
    <cellStyle name="Normal 16 3" xfId="1682" xr:uid="{00000000-0005-0000-0000-000092060000}"/>
    <cellStyle name="Normal 16 4" xfId="1683" xr:uid="{00000000-0005-0000-0000-000093060000}"/>
    <cellStyle name="Normal 16 5" xfId="1684" xr:uid="{00000000-0005-0000-0000-000094060000}"/>
    <cellStyle name="Normal 16 6" xfId="1685" xr:uid="{00000000-0005-0000-0000-000095060000}"/>
    <cellStyle name="Normal 16 7" xfId="1686" xr:uid="{00000000-0005-0000-0000-000096060000}"/>
    <cellStyle name="Normal 16_Colocaciones20094" xfId="1687" xr:uid="{00000000-0005-0000-0000-000097060000}"/>
    <cellStyle name="Normal 17" xfId="1688" xr:uid="{00000000-0005-0000-0000-000098060000}"/>
    <cellStyle name="Normal 17 2" xfId="1689" xr:uid="{00000000-0005-0000-0000-000099060000}"/>
    <cellStyle name="Normal 17 3" xfId="1690" xr:uid="{00000000-0005-0000-0000-00009A060000}"/>
    <cellStyle name="Normal 17 4" xfId="1691" xr:uid="{00000000-0005-0000-0000-00009B060000}"/>
    <cellStyle name="Normal 17 5" xfId="1692" xr:uid="{00000000-0005-0000-0000-00009C060000}"/>
    <cellStyle name="Normal 17 6" xfId="1693" xr:uid="{00000000-0005-0000-0000-00009D060000}"/>
    <cellStyle name="Normal 17 7" xfId="1694" xr:uid="{00000000-0005-0000-0000-00009E060000}"/>
    <cellStyle name="Normal 17_Colocaciones20094" xfId="1695" xr:uid="{00000000-0005-0000-0000-00009F060000}"/>
    <cellStyle name="Normal 18" xfId="1696" xr:uid="{00000000-0005-0000-0000-0000A0060000}"/>
    <cellStyle name="Normal 18 2" xfId="1697" xr:uid="{00000000-0005-0000-0000-0000A1060000}"/>
    <cellStyle name="Normal 18 3" xfId="1698" xr:uid="{00000000-0005-0000-0000-0000A2060000}"/>
    <cellStyle name="Normal 18 4" xfId="1699" xr:uid="{00000000-0005-0000-0000-0000A3060000}"/>
    <cellStyle name="Normal 18 5" xfId="1700" xr:uid="{00000000-0005-0000-0000-0000A4060000}"/>
    <cellStyle name="Normal 18 6" xfId="1701" xr:uid="{00000000-0005-0000-0000-0000A5060000}"/>
    <cellStyle name="Normal 18 7" xfId="1702" xr:uid="{00000000-0005-0000-0000-0000A6060000}"/>
    <cellStyle name="Normal 18_Colocaciones20094" xfId="1703" xr:uid="{00000000-0005-0000-0000-0000A7060000}"/>
    <cellStyle name="Normal 19" xfId="1704" xr:uid="{00000000-0005-0000-0000-0000A8060000}"/>
    <cellStyle name="Normal 19 2" xfId="1705" xr:uid="{00000000-0005-0000-0000-0000A9060000}"/>
    <cellStyle name="Normal 19 3" xfId="1706" xr:uid="{00000000-0005-0000-0000-0000AA060000}"/>
    <cellStyle name="Normal 2" xfId="1707" xr:uid="{00000000-0005-0000-0000-0000AB060000}"/>
    <cellStyle name="Normal 2 10" xfId="1708" xr:uid="{00000000-0005-0000-0000-0000AC060000}"/>
    <cellStyle name="Normal 2 10 2" xfId="1709" xr:uid="{00000000-0005-0000-0000-0000AD060000}"/>
    <cellStyle name="Normal 2 10 3" xfId="1710" xr:uid="{00000000-0005-0000-0000-0000AE060000}"/>
    <cellStyle name="Normal 2 10 4" xfId="1711" xr:uid="{00000000-0005-0000-0000-0000AF060000}"/>
    <cellStyle name="Normal 2 10 5" xfId="1712" xr:uid="{00000000-0005-0000-0000-0000B0060000}"/>
    <cellStyle name="Normal 2 11" xfId="1713" xr:uid="{00000000-0005-0000-0000-0000B1060000}"/>
    <cellStyle name="Normal 2 11 2" xfId="1714" xr:uid="{00000000-0005-0000-0000-0000B2060000}"/>
    <cellStyle name="Normal 2 11 3" xfId="1715" xr:uid="{00000000-0005-0000-0000-0000B3060000}"/>
    <cellStyle name="Normal 2 11 4" xfId="1716" xr:uid="{00000000-0005-0000-0000-0000B4060000}"/>
    <cellStyle name="Normal 2 11 5" xfId="1717" xr:uid="{00000000-0005-0000-0000-0000B5060000}"/>
    <cellStyle name="Normal 2 11 6" xfId="1718" xr:uid="{00000000-0005-0000-0000-0000B6060000}"/>
    <cellStyle name="Normal 2 11 7" xfId="1719" xr:uid="{00000000-0005-0000-0000-0000B7060000}"/>
    <cellStyle name="Normal 2 12" xfId="1720" xr:uid="{00000000-0005-0000-0000-0000B8060000}"/>
    <cellStyle name="Normal 2 12 2" xfId="1721" xr:uid="{00000000-0005-0000-0000-0000B9060000}"/>
    <cellStyle name="Normal 2 12 3" xfId="1722" xr:uid="{00000000-0005-0000-0000-0000BA060000}"/>
    <cellStyle name="Normal 2 12 4" xfId="1723" xr:uid="{00000000-0005-0000-0000-0000BB060000}"/>
    <cellStyle name="Normal 2 12 5" xfId="1724" xr:uid="{00000000-0005-0000-0000-0000BC060000}"/>
    <cellStyle name="Normal 2 12 6" xfId="1725" xr:uid="{00000000-0005-0000-0000-0000BD060000}"/>
    <cellStyle name="Normal 2 12 7" xfId="1726" xr:uid="{00000000-0005-0000-0000-0000BE060000}"/>
    <cellStyle name="Normal 2 13" xfId="1727" xr:uid="{00000000-0005-0000-0000-0000BF060000}"/>
    <cellStyle name="Normal 2 14" xfId="1728" xr:uid="{00000000-0005-0000-0000-0000C0060000}"/>
    <cellStyle name="Normal 2 15" xfId="1729" xr:uid="{00000000-0005-0000-0000-0000C1060000}"/>
    <cellStyle name="Normal 2 16" xfId="1730" xr:uid="{00000000-0005-0000-0000-0000C2060000}"/>
    <cellStyle name="Normal 2 17" xfId="1731" xr:uid="{00000000-0005-0000-0000-0000C3060000}"/>
    <cellStyle name="Normal 2 18" xfId="1732" xr:uid="{00000000-0005-0000-0000-0000C4060000}"/>
    <cellStyle name="Normal 2 19" xfId="1733" xr:uid="{00000000-0005-0000-0000-0000C5060000}"/>
    <cellStyle name="Normal 2 2" xfId="1734" xr:uid="{00000000-0005-0000-0000-0000C6060000}"/>
    <cellStyle name="Normal 2 2 10" xfId="1735" xr:uid="{00000000-0005-0000-0000-0000C7060000}"/>
    <cellStyle name="Normal 2 2 10 2" xfId="1736" xr:uid="{00000000-0005-0000-0000-0000C8060000}"/>
    <cellStyle name="Normal 2 2 10 3" xfId="1737" xr:uid="{00000000-0005-0000-0000-0000C9060000}"/>
    <cellStyle name="Normal 2 2 10 4" xfId="1738" xr:uid="{00000000-0005-0000-0000-0000CA060000}"/>
    <cellStyle name="Normal 2 2 10 5" xfId="1739" xr:uid="{00000000-0005-0000-0000-0000CB060000}"/>
    <cellStyle name="Normal 2 2 11" xfId="1740" xr:uid="{00000000-0005-0000-0000-0000CC060000}"/>
    <cellStyle name="Normal 2 2 12" xfId="1741" xr:uid="{00000000-0005-0000-0000-0000CD060000}"/>
    <cellStyle name="Normal 2 2 13" xfId="1742" xr:uid="{00000000-0005-0000-0000-0000CE060000}"/>
    <cellStyle name="Normal 2 2 14" xfId="1743" xr:uid="{00000000-0005-0000-0000-0000CF060000}"/>
    <cellStyle name="Normal 2 2 15" xfId="1744" xr:uid="{00000000-0005-0000-0000-0000D0060000}"/>
    <cellStyle name="Normal 2 2 16" xfId="1745" xr:uid="{00000000-0005-0000-0000-0000D1060000}"/>
    <cellStyle name="Normal 2 2 17" xfId="1746" xr:uid="{00000000-0005-0000-0000-0000D2060000}"/>
    <cellStyle name="Normal 2 2 18" xfId="1747" xr:uid="{00000000-0005-0000-0000-0000D3060000}"/>
    <cellStyle name="Normal 2 2 19" xfId="1748" xr:uid="{00000000-0005-0000-0000-0000D4060000}"/>
    <cellStyle name="Normal 2 2 2" xfId="1749" xr:uid="{00000000-0005-0000-0000-0000D5060000}"/>
    <cellStyle name="Normal 2 2 2 10" xfId="1750" xr:uid="{00000000-0005-0000-0000-0000D6060000}"/>
    <cellStyle name="Normal 2 2 2 11" xfId="1751" xr:uid="{00000000-0005-0000-0000-0000D7060000}"/>
    <cellStyle name="Normal 2 2 2 12" xfId="1752" xr:uid="{00000000-0005-0000-0000-0000D8060000}"/>
    <cellStyle name="Normal 2 2 2 13" xfId="1753" xr:uid="{00000000-0005-0000-0000-0000D9060000}"/>
    <cellStyle name="Normal 2 2 2 14" xfId="1754" xr:uid="{00000000-0005-0000-0000-0000DA060000}"/>
    <cellStyle name="Normal 2 2 2 15" xfId="1755" xr:uid="{00000000-0005-0000-0000-0000DB060000}"/>
    <cellStyle name="Normal 2 2 2 16" xfId="1756" xr:uid="{00000000-0005-0000-0000-0000DC060000}"/>
    <cellStyle name="Normal 2 2 2 17" xfId="1757" xr:uid="{00000000-0005-0000-0000-0000DD060000}"/>
    <cellStyle name="Normal 2 2 2 18" xfId="1758" xr:uid="{00000000-0005-0000-0000-0000DE060000}"/>
    <cellStyle name="Normal 2 2 2 19" xfId="1759" xr:uid="{00000000-0005-0000-0000-0000DF060000}"/>
    <cellStyle name="Normal 2 2 2 2" xfId="1760" xr:uid="{00000000-0005-0000-0000-0000E0060000}"/>
    <cellStyle name="Normal 2 2 2 2 2" xfId="1761" xr:uid="{00000000-0005-0000-0000-0000E1060000}"/>
    <cellStyle name="Normal 2 2 2 2 2 2" xfId="1762" xr:uid="{00000000-0005-0000-0000-0000E2060000}"/>
    <cellStyle name="Normal 2 2 2 2 2 3" xfId="1763" xr:uid="{00000000-0005-0000-0000-0000E3060000}"/>
    <cellStyle name="Normal 2 2 2 2 2 4" xfId="1764" xr:uid="{00000000-0005-0000-0000-0000E4060000}"/>
    <cellStyle name="Normal 2 2 2 2 2 5" xfId="1765" xr:uid="{00000000-0005-0000-0000-0000E5060000}"/>
    <cellStyle name="Normal 2 2 2 2 2 6" xfId="1766" xr:uid="{00000000-0005-0000-0000-0000E6060000}"/>
    <cellStyle name="Normal 2 2 2 2 2 7" xfId="1767" xr:uid="{00000000-0005-0000-0000-0000E7060000}"/>
    <cellStyle name="Normal 2 2 2 2 3" xfId="1768" xr:uid="{00000000-0005-0000-0000-0000E8060000}"/>
    <cellStyle name="Normal 2 2 2 2 4" xfId="1769" xr:uid="{00000000-0005-0000-0000-0000E9060000}"/>
    <cellStyle name="Normal 2 2 2 2 4 2" xfId="1770" xr:uid="{00000000-0005-0000-0000-0000EA060000}"/>
    <cellStyle name="Normal 2 2 2 2 4 3" xfId="1771" xr:uid="{00000000-0005-0000-0000-0000EB060000}"/>
    <cellStyle name="Normal 2 2 2 2 4 4" xfId="1772" xr:uid="{00000000-0005-0000-0000-0000EC060000}"/>
    <cellStyle name="Normal 2 2 2 2 4 5" xfId="1773" xr:uid="{00000000-0005-0000-0000-0000ED060000}"/>
    <cellStyle name="Normal 2 2 2 2 5" xfId="1774" xr:uid="{00000000-0005-0000-0000-0000EE060000}"/>
    <cellStyle name="Normal 2 2 2 2 5 2" xfId="1775" xr:uid="{00000000-0005-0000-0000-0000EF060000}"/>
    <cellStyle name="Normal 2 2 2 2 5 3" xfId="1776" xr:uid="{00000000-0005-0000-0000-0000F0060000}"/>
    <cellStyle name="Normal 2 2 2 2 5 4" xfId="1777" xr:uid="{00000000-0005-0000-0000-0000F1060000}"/>
    <cellStyle name="Normal 2 2 2 2 5 5" xfId="1778" xr:uid="{00000000-0005-0000-0000-0000F2060000}"/>
    <cellStyle name="Normal 2 2 2 2 6" xfId="1779" xr:uid="{00000000-0005-0000-0000-0000F3060000}"/>
    <cellStyle name="Normal 2 2 2 2 7" xfId="1780" xr:uid="{00000000-0005-0000-0000-0000F4060000}"/>
    <cellStyle name="Normal 2 2 2 2 8" xfId="1781" xr:uid="{00000000-0005-0000-0000-0000F5060000}"/>
    <cellStyle name="Normal 2 2 2 20" xfId="1782" xr:uid="{00000000-0005-0000-0000-0000F6060000}"/>
    <cellStyle name="Normal 2 2 2 21" xfId="1783" xr:uid="{00000000-0005-0000-0000-0000F7060000}"/>
    <cellStyle name="Normal 2 2 2 22" xfId="1784" xr:uid="{00000000-0005-0000-0000-0000F8060000}"/>
    <cellStyle name="Normal 2 2 2 23" xfId="1785" xr:uid="{00000000-0005-0000-0000-0000F9060000}"/>
    <cellStyle name="Normal 2 2 2 24" xfId="1786" xr:uid="{00000000-0005-0000-0000-0000FA060000}"/>
    <cellStyle name="Normal 2 2 2 25" xfId="1787" xr:uid="{00000000-0005-0000-0000-0000FB060000}"/>
    <cellStyle name="Normal 2 2 2 26" xfId="1788" xr:uid="{00000000-0005-0000-0000-0000FC060000}"/>
    <cellStyle name="Normal 2 2 2 3" xfId="1789" xr:uid="{00000000-0005-0000-0000-0000FD060000}"/>
    <cellStyle name="Normal 2 2 2 4" xfId="1790" xr:uid="{00000000-0005-0000-0000-0000FE060000}"/>
    <cellStyle name="Normal 2 2 2 4 2" xfId="1791" xr:uid="{00000000-0005-0000-0000-0000FF060000}"/>
    <cellStyle name="Normal 2 2 2 4 3" xfId="1792" xr:uid="{00000000-0005-0000-0000-000000070000}"/>
    <cellStyle name="Normal 2 2 2 4 4" xfId="1793" xr:uid="{00000000-0005-0000-0000-000001070000}"/>
    <cellStyle name="Normal 2 2 2 4 5" xfId="1794" xr:uid="{00000000-0005-0000-0000-000002070000}"/>
    <cellStyle name="Normal 2 2 2 4 6" xfId="1795" xr:uid="{00000000-0005-0000-0000-000003070000}"/>
    <cellStyle name="Normal 2 2 2 4 7" xfId="1796" xr:uid="{00000000-0005-0000-0000-000004070000}"/>
    <cellStyle name="Normal 2 2 2 5" xfId="1797" xr:uid="{00000000-0005-0000-0000-000005070000}"/>
    <cellStyle name="Normal 2 2 2 5 2" xfId="1798" xr:uid="{00000000-0005-0000-0000-000006070000}"/>
    <cellStyle name="Normal 2 2 2 5 3" xfId="1799" xr:uid="{00000000-0005-0000-0000-000007070000}"/>
    <cellStyle name="Normal 2 2 2 5 4" xfId="1800" xr:uid="{00000000-0005-0000-0000-000008070000}"/>
    <cellStyle name="Normal 2 2 2 5 5" xfId="1801" xr:uid="{00000000-0005-0000-0000-000009070000}"/>
    <cellStyle name="Normal 2 2 2 6" xfId="1802" xr:uid="{00000000-0005-0000-0000-00000A070000}"/>
    <cellStyle name="Normal 2 2 2 6 2" xfId="1803" xr:uid="{00000000-0005-0000-0000-00000B070000}"/>
    <cellStyle name="Normal 2 2 2 6 3" xfId="1804" xr:uid="{00000000-0005-0000-0000-00000C070000}"/>
    <cellStyle name="Normal 2 2 2 6 4" xfId="1805" xr:uid="{00000000-0005-0000-0000-00000D070000}"/>
    <cellStyle name="Normal 2 2 2 6 5" xfId="1806" xr:uid="{00000000-0005-0000-0000-00000E070000}"/>
    <cellStyle name="Normal 2 2 2 7" xfId="1807" xr:uid="{00000000-0005-0000-0000-00000F070000}"/>
    <cellStyle name="Normal 2 2 2 8" xfId="1808" xr:uid="{00000000-0005-0000-0000-000010070000}"/>
    <cellStyle name="Normal 2 2 2 9" xfId="1809" xr:uid="{00000000-0005-0000-0000-000011070000}"/>
    <cellStyle name="Normal 2 2 20" xfId="1810" xr:uid="{00000000-0005-0000-0000-000012070000}"/>
    <cellStyle name="Normal 2 2 21" xfId="1811" xr:uid="{00000000-0005-0000-0000-000013070000}"/>
    <cellStyle name="Normal 2 2 22" xfId="1812" xr:uid="{00000000-0005-0000-0000-000014070000}"/>
    <cellStyle name="Normal 2 2 23" xfId="1813" xr:uid="{00000000-0005-0000-0000-000015070000}"/>
    <cellStyle name="Normal 2 2 24" xfId="1814" xr:uid="{00000000-0005-0000-0000-000016070000}"/>
    <cellStyle name="Normal 2 2 25" xfId="1815" xr:uid="{00000000-0005-0000-0000-000017070000}"/>
    <cellStyle name="Normal 2 2 26" xfId="1816" xr:uid="{00000000-0005-0000-0000-000018070000}"/>
    <cellStyle name="Normal 2 2 27" xfId="1817" xr:uid="{00000000-0005-0000-0000-000019070000}"/>
    <cellStyle name="Normal 2 2 28" xfId="1818" xr:uid="{00000000-0005-0000-0000-00001A070000}"/>
    <cellStyle name="Normal 2 2 3" xfId="1819" xr:uid="{00000000-0005-0000-0000-00001B070000}"/>
    <cellStyle name="Normal 2 2 3 2" xfId="1820" xr:uid="{00000000-0005-0000-0000-00001C070000}"/>
    <cellStyle name="Normal 2 2 3 3" xfId="1821" xr:uid="{00000000-0005-0000-0000-00001D070000}"/>
    <cellStyle name="Normal 2 2 3 4" xfId="1822" xr:uid="{00000000-0005-0000-0000-00001E070000}"/>
    <cellStyle name="Normal 2 2 3 5" xfId="1823" xr:uid="{00000000-0005-0000-0000-00001F070000}"/>
    <cellStyle name="Normal 2 2 3 6" xfId="1824" xr:uid="{00000000-0005-0000-0000-000020070000}"/>
    <cellStyle name="Normal 2 2 3 7" xfId="1825" xr:uid="{00000000-0005-0000-0000-000021070000}"/>
    <cellStyle name="Normal 2 2 4" xfId="1826" xr:uid="{00000000-0005-0000-0000-000022070000}"/>
    <cellStyle name="Normal 2 2 5" xfId="1827" xr:uid="{00000000-0005-0000-0000-000023070000}"/>
    <cellStyle name="Normal 2 2 5 10" xfId="1828" xr:uid="{00000000-0005-0000-0000-000024070000}"/>
    <cellStyle name="Normal 2 2 5 11" xfId="1829" xr:uid="{00000000-0005-0000-0000-000025070000}"/>
    <cellStyle name="Normal 2 2 5 2" xfId="1830" xr:uid="{00000000-0005-0000-0000-000026070000}"/>
    <cellStyle name="Normal 2 2 5 3" xfId="1831" xr:uid="{00000000-0005-0000-0000-000027070000}"/>
    <cellStyle name="Normal 2 2 5 4" xfId="1832" xr:uid="{00000000-0005-0000-0000-000028070000}"/>
    <cellStyle name="Normal 2 2 5 5" xfId="1833" xr:uid="{00000000-0005-0000-0000-000029070000}"/>
    <cellStyle name="Normal 2 2 5 6" xfId="1834" xr:uid="{00000000-0005-0000-0000-00002A070000}"/>
    <cellStyle name="Normal 2 2 5 7" xfId="1835" xr:uid="{00000000-0005-0000-0000-00002B070000}"/>
    <cellStyle name="Normal 2 2 5 8" xfId="1836" xr:uid="{00000000-0005-0000-0000-00002C070000}"/>
    <cellStyle name="Normal 2 2 5 9" xfId="1837" xr:uid="{00000000-0005-0000-0000-00002D070000}"/>
    <cellStyle name="Normal 2 2 6" xfId="1838" xr:uid="{00000000-0005-0000-0000-00002E070000}"/>
    <cellStyle name="Normal 2 2 6 10" xfId="1839" xr:uid="{00000000-0005-0000-0000-00002F070000}"/>
    <cellStyle name="Normal 2 2 6 11" xfId="1840" xr:uid="{00000000-0005-0000-0000-000030070000}"/>
    <cellStyle name="Normal 2 2 6 2" xfId="1841" xr:uid="{00000000-0005-0000-0000-000031070000}"/>
    <cellStyle name="Normal 2 2 6 3" xfId="1842" xr:uid="{00000000-0005-0000-0000-000032070000}"/>
    <cellStyle name="Normal 2 2 6 4" xfId="1843" xr:uid="{00000000-0005-0000-0000-000033070000}"/>
    <cellStyle name="Normal 2 2 6 5" xfId="1844" xr:uid="{00000000-0005-0000-0000-000034070000}"/>
    <cellStyle name="Normal 2 2 6 6" xfId="1845" xr:uid="{00000000-0005-0000-0000-000035070000}"/>
    <cellStyle name="Normal 2 2 6 7" xfId="1846" xr:uid="{00000000-0005-0000-0000-000036070000}"/>
    <cellStyle name="Normal 2 2 6 8" xfId="1847" xr:uid="{00000000-0005-0000-0000-000037070000}"/>
    <cellStyle name="Normal 2 2 6 9" xfId="1848" xr:uid="{00000000-0005-0000-0000-000038070000}"/>
    <cellStyle name="Normal 2 2 7" xfId="1849" xr:uid="{00000000-0005-0000-0000-000039070000}"/>
    <cellStyle name="Normal 2 2 7 2" xfId="1850" xr:uid="{00000000-0005-0000-0000-00003A070000}"/>
    <cellStyle name="Normal 2 2 7 3" xfId="1851" xr:uid="{00000000-0005-0000-0000-00003B070000}"/>
    <cellStyle name="Normal 2 2 7 4" xfId="1852" xr:uid="{00000000-0005-0000-0000-00003C070000}"/>
    <cellStyle name="Normal 2 2 7 5" xfId="1853" xr:uid="{00000000-0005-0000-0000-00003D070000}"/>
    <cellStyle name="Normal 2 2 8" xfId="1854" xr:uid="{00000000-0005-0000-0000-00003E070000}"/>
    <cellStyle name="Normal 2 2 8 2" xfId="1855" xr:uid="{00000000-0005-0000-0000-00003F070000}"/>
    <cellStyle name="Normal 2 2 8 3" xfId="1856" xr:uid="{00000000-0005-0000-0000-000040070000}"/>
    <cellStyle name="Normal 2 2 8 4" xfId="1857" xr:uid="{00000000-0005-0000-0000-000041070000}"/>
    <cellStyle name="Normal 2 2 8 5" xfId="1858" xr:uid="{00000000-0005-0000-0000-000042070000}"/>
    <cellStyle name="Normal 2 2 9" xfId="1859" xr:uid="{00000000-0005-0000-0000-000043070000}"/>
    <cellStyle name="Normal 2 2 9 2" xfId="1860" xr:uid="{00000000-0005-0000-0000-000044070000}"/>
    <cellStyle name="Normal 2 2 9 3" xfId="1861" xr:uid="{00000000-0005-0000-0000-000045070000}"/>
    <cellStyle name="Normal 2 2 9 4" xfId="1862" xr:uid="{00000000-0005-0000-0000-000046070000}"/>
    <cellStyle name="Normal 2 2 9 5" xfId="1863" xr:uid="{00000000-0005-0000-0000-000047070000}"/>
    <cellStyle name="Normal 2 20" xfId="1864" xr:uid="{00000000-0005-0000-0000-000048070000}"/>
    <cellStyle name="Normal 2 20 2" xfId="1865" xr:uid="{00000000-0005-0000-0000-000049070000}"/>
    <cellStyle name="Normal 2 20 3" xfId="1866" xr:uid="{00000000-0005-0000-0000-00004A070000}"/>
    <cellStyle name="Normal 2 20 4" xfId="1867" xr:uid="{00000000-0005-0000-0000-00004B070000}"/>
    <cellStyle name="Normal 2 20 5" xfId="1868" xr:uid="{00000000-0005-0000-0000-00004C070000}"/>
    <cellStyle name="Normal 2 21" xfId="1869" xr:uid="{00000000-0005-0000-0000-00004D070000}"/>
    <cellStyle name="Normal 2 22" xfId="1870" xr:uid="{00000000-0005-0000-0000-00004E070000}"/>
    <cellStyle name="Normal 2 23" xfId="1871" xr:uid="{00000000-0005-0000-0000-00004F070000}"/>
    <cellStyle name="Normal 2 24" xfId="1872" xr:uid="{00000000-0005-0000-0000-000050070000}"/>
    <cellStyle name="Normal 2 25" xfId="1873" xr:uid="{00000000-0005-0000-0000-000051070000}"/>
    <cellStyle name="Normal 2 26" xfId="1874" xr:uid="{00000000-0005-0000-0000-000052070000}"/>
    <cellStyle name="Normal 2 26 2" xfId="1875" xr:uid="{00000000-0005-0000-0000-000053070000}"/>
    <cellStyle name="Normal 2 26 3" xfId="1876" xr:uid="{00000000-0005-0000-0000-000054070000}"/>
    <cellStyle name="Normal 2 26 4" xfId="1877" xr:uid="{00000000-0005-0000-0000-000055070000}"/>
    <cellStyle name="Normal 2 26 5" xfId="1878" xr:uid="{00000000-0005-0000-0000-000056070000}"/>
    <cellStyle name="Normal 2 26 6" xfId="1879" xr:uid="{00000000-0005-0000-0000-000057070000}"/>
    <cellStyle name="Normal 2 27" xfId="1880" xr:uid="{00000000-0005-0000-0000-000058070000}"/>
    <cellStyle name="Normal 2 28" xfId="1881" xr:uid="{00000000-0005-0000-0000-000059070000}"/>
    <cellStyle name="Normal 2 29" xfId="1882" xr:uid="{00000000-0005-0000-0000-00005A070000}"/>
    <cellStyle name="Normal 2 3" xfId="1883" xr:uid="{00000000-0005-0000-0000-00005B070000}"/>
    <cellStyle name="Normal 2 30" xfId="1884" xr:uid="{00000000-0005-0000-0000-00005C070000}"/>
    <cellStyle name="Normal 2 30 2" xfId="1885" xr:uid="{00000000-0005-0000-0000-00005D070000}"/>
    <cellStyle name="Normal 2 30 3" xfId="1886" xr:uid="{00000000-0005-0000-0000-00005E070000}"/>
    <cellStyle name="Normal 2 30 4" xfId="1887" xr:uid="{00000000-0005-0000-0000-00005F070000}"/>
    <cellStyle name="Normal 2 31" xfId="1888" xr:uid="{00000000-0005-0000-0000-000060070000}"/>
    <cellStyle name="Normal 2 32" xfId="1889" xr:uid="{00000000-0005-0000-0000-000061070000}"/>
    <cellStyle name="Normal 2 33" xfId="1890" xr:uid="{00000000-0005-0000-0000-000062070000}"/>
    <cellStyle name="Normal 2 34" xfId="1891" xr:uid="{00000000-0005-0000-0000-000063070000}"/>
    <cellStyle name="Normal 2 35" xfId="1892" xr:uid="{00000000-0005-0000-0000-000064070000}"/>
    <cellStyle name="Normal 2 4" xfId="1893" xr:uid="{00000000-0005-0000-0000-000065070000}"/>
    <cellStyle name="Normal 2 5" xfId="1894" xr:uid="{00000000-0005-0000-0000-000066070000}"/>
    <cellStyle name="Normal 2 5 10" xfId="1895" xr:uid="{00000000-0005-0000-0000-000067070000}"/>
    <cellStyle name="Normal 2 5 11" xfId="1896" xr:uid="{00000000-0005-0000-0000-000068070000}"/>
    <cellStyle name="Normal 2 5 2" xfId="1897" xr:uid="{00000000-0005-0000-0000-000069070000}"/>
    <cellStyle name="Normal 2 5 3" xfId="1898" xr:uid="{00000000-0005-0000-0000-00006A070000}"/>
    <cellStyle name="Normal 2 5 4" xfId="1899" xr:uid="{00000000-0005-0000-0000-00006B070000}"/>
    <cellStyle name="Normal 2 5 5" xfId="1900" xr:uid="{00000000-0005-0000-0000-00006C070000}"/>
    <cellStyle name="Normal 2 5 6" xfId="1901" xr:uid="{00000000-0005-0000-0000-00006D070000}"/>
    <cellStyle name="Normal 2 5 7" xfId="1902" xr:uid="{00000000-0005-0000-0000-00006E070000}"/>
    <cellStyle name="Normal 2 5 8" xfId="1903" xr:uid="{00000000-0005-0000-0000-00006F070000}"/>
    <cellStyle name="Normal 2 5 9" xfId="1904" xr:uid="{00000000-0005-0000-0000-000070070000}"/>
    <cellStyle name="Normal 2 6" xfId="1905" xr:uid="{00000000-0005-0000-0000-000071070000}"/>
    <cellStyle name="Normal 2 6 2" xfId="1906" xr:uid="{00000000-0005-0000-0000-000072070000}"/>
    <cellStyle name="Normal 2 6 3" xfId="1907" xr:uid="{00000000-0005-0000-0000-000073070000}"/>
    <cellStyle name="Normal 2 6 4" xfId="1908" xr:uid="{00000000-0005-0000-0000-000074070000}"/>
    <cellStyle name="Normal 2 6 5" xfId="1909" xr:uid="{00000000-0005-0000-0000-000075070000}"/>
    <cellStyle name="Normal 2 6 6" xfId="1910" xr:uid="{00000000-0005-0000-0000-000076070000}"/>
    <cellStyle name="Normal 2 6 7" xfId="1911" xr:uid="{00000000-0005-0000-0000-000077070000}"/>
    <cellStyle name="Normal 2 7" xfId="1912" xr:uid="{00000000-0005-0000-0000-000078070000}"/>
    <cellStyle name="Normal 2 7 10" xfId="1913" xr:uid="{00000000-0005-0000-0000-000079070000}"/>
    <cellStyle name="Normal 2 7 11" xfId="1914" xr:uid="{00000000-0005-0000-0000-00007A070000}"/>
    <cellStyle name="Normal 2 7 2" xfId="1915" xr:uid="{00000000-0005-0000-0000-00007B070000}"/>
    <cellStyle name="Normal 2 7 3" xfId="1916" xr:uid="{00000000-0005-0000-0000-00007C070000}"/>
    <cellStyle name="Normal 2 7 4" xfId="1917" xr:uid="{00000000-0005-0000-0000-00007D070000}"/>
    <cellStyle name="Normal 2 7 5" xfId="1918" xr:uid="{00000000-0005-0000-0000-00007E070000}"/>
    <cellStyle name="Normal 2 7 6" xfId="1919" xr:uid="{00000000-0005-0000-0000-00007F070000}"/>
    <cellStyle name="Normal 2 7 7" xfId="1920" xr:uid="{00000000-0005-0000-0000-000080070000}"/>
    <cellStyle name="Normal 2 7 8" xfId="1921" xr:uid="{00000000-0005-0000-0000-000081070000}"/>
    <cellStyle name="Normal 2 7 9" xfId="1922" xr:uid="{00000000-0005-0000-0000-000082070000}"/>
    <cellStyle name="Normal 2 8" xfId="1923" xr:uid="{00000000-0005-0000-0000-000083070000}"/>
    <cellStyle name="Normal 2 8 2" xfId="1924" xr:uid="{00000000-0005-0000-0000-000084070000}"/>
    <cellStyle name="Normal 2 8 3" xfId="1925" xr:uid="{00000000-0005-0000-0000-000085070000}"/>
    <cellStyle name="Normal 2 8 4" xfId="1926" xr:uid="{00000000-0005-0000-0000-000086070000}"/>
    <cellStyle name="Normal 2 8 5" xfId="1927" xr:uid="{00000000-0005-0000-0000-000087070000}"/>
    <cellStyle name="Normal 2 8 6" xfId="1928" xr:uid="{00000000-0005-0000-0000-000088070000}"/>
    <cellStyle name="Normal 2 8 7" xfId="1929" xr:uid="{00000000-0005-0000-0000-000089070000}"/>
    <cellStyle name="Normal 2 9" xfId="1930" xr:uid="{00000000-0005-0000-0000-00008A070000}"/>
    <cellStyle name="Normal 2 9 2" xfId="1931" xr:uid="{00000000-0005-0000-0000-00008B070000}"/>
    <cellStyle name="Normal 2 9 3" xfId="1932" xr:uid="{00000000-0005-0000-0000-00008C070000}"/>
    <cellStyle name="Normal 2 9 4" xfId="1933" xr:uid="{00000000-0005-0000-0000-00008D070000}"/>
    <cellStyle name="Normal 2 9 5" xfId="1934" xr:uid="{00000000-0005-0000-0000-00008E070000}"/>
    <cellStyle name="Normal 20" xfId="1935" xr:uid="{00000000-0005-0000-0000-00008F070000}"/>
    <cellStyle name="Normal 20 10" xfId="1936" xr:uid="{00000000-0005-0000-0000-000090070000}"/>
    <cellStyle name="Normal 20 2" xfId="1937" xr:uid="{00000000-0005-0000-0000-000091070000}"/>
    <cellStyle name="Normal 20 2 2" xfId="1938" xr:uid="{00000000-0005-0000-0000-000092070000}"/>
    <cellStyle name="Normal 20 3" xfId="1939" xr:uid="{00000000-0005-0000-0000-000093070000}"/>
    <cellStyle name="Normal 20 3 2" xfId="1940" xr:uid="{00000000-0005-0000-0000-000094070000}"/>
    <cellStyle name="Normal 20 4" xfId="1941" xr:uid="{00000000-0005-0000-0000-000095070000}"/>
    <cellStyle name="Normal 20 4 2" xfId="1942" xr:uid="{00000000-0005-0000-0000-000096070000}"/>
    <cellStyle name="Normal 20 5" xfId="1943" xr:uid="{00000000-0005-0000-0000-000097070000}"/>
    <cellStyle name="Normal 20 5 2" xfId="1944" xr:uid="{00000000-0005-0000-0000-000098070000}"/>
    <cellStyle name="Normal 20 6" xfId="1945" xr:uid="{00000000-0005-0000-0000-000099070000}"/>
    <cellStyle name="Normal 20 6 2" xfId="1946" xr:uid="{00000000-0005-0000-0000-00009A070000}"/>
    <cellStyle name="Normal 20 7" xfId="1947" xr:uid="{00000000-0005-0000-0000-00009B070000}"/>
    <cellStyle name="Normal 20 7 2" xfId="1948" xr:uid="{00000000-0005-0000-0000-00009C070000}"/>
    <cellStyle name="Normal 20 8" xfId="1949" xr:uid="{00000000-0005-0000-0000-00009D070000}"/>
    <cellStyle name="Normal 20 8 2" xfId="1950" xr:uid="{00000000-0005-0000-0000-00009E070000}"/>
    <cellStyle name="Normal 20 9" xfId="1951" xr:uid="{00000000-0005-0000-0000-00009F070000}"/>
    <cellStyle name="Normal 20_Colocaciones20094" xfId="1952" xr:uid="{00000000-0005-0000-0000-0000A0070000}"/>
    <cellStyle name="Normal 21" xfId="1953" xr:uid="{00000000-0005-0000-0000-0000A1070000}"/>
    <cellStyle name="Normal 21 10" xfId="1954" xr:uid="{00000000-0005-0000-0000-0000A2070000}"/>
    <cellStyle name="Normal 21 2" xfId="1955" xr:uid="{00000000-0005-0000-0000-0000A3070000}"/>
    <cellStyle name="Normal 21 2 2" xfId="1956" xr:uid="{00000000-0005-0000-0000-0000A4070000}"/>
    <cellStyle name="Normal 21 3" xfId="1957" xr:uid="{00000000-0005-0000-0000-0000A5070000}"/>
    <cellStyle name="Normal 21 3 2" xfId="1958" xr:uid="{00000000-0005-0000-0000-0000A6070000}"/>
    <cellStyle name="Normal 21 4" xfId="1959" xr:uid="{00000000-0005-0000-0000-0000A7070000}"/>
    <cellStyle name="Normal 21 4 2" xfId="1960" xr:uid="{00000000-0005-0000-0000-0000A8070000}"/>
    <cellStyle name="Normal 21 5" xfId="1961" xr:uid="{00000000-0005-0000-0000-0000A9070000}"/>
    <cellStyle name="Normal 21 5 2" xfId="1962" xr:uid="{00000000-0005-0000-0000-0000AA070000}"/>
    <cellStyle name="Normal 21 6" xfId="1963" xr:uid="{00000000-0005-0000-0000-0000AB070000}"/>
    <cellStyle name="Normal 21 6 2" xfId="1964" xr:uid="{00000000-0005-0000-0000-0000AC070000}"/>
    <cellStyle name="Normal 21 7" xfId="1965" xr:uid="{00000000-0005-0000-0000-0000AD070000}"/>
    <cellStyle name="Normal 21 7 2" xfId="1966" xr:uid="{00000000-0005-0000-0000-0000AE070000}"/>
    <cellStyle name="Normal 21 8" xfId="1967" xr:uid="{00000000-0005-0000-0000-0000AF070000}"/>
    <cellStyle name="Normal 21 8 2" xfId="1968" xr:uid="{00000000-0005-0000-0000-0000B0070000}"/>
    <cellStyle name="Normal 21 9" xfId="1969" xr:uid="{00000000-0005-0000-0000-0000B1070000}"/>
    <cellStyle name="Normal 21_Colocaciones20094" xfId="1970" xr:uid="{00000000-0005-0000-0000-0000B2070000}"/>
    <cellStyle name="Normal 22" xfId="1971" xr:uid="{00000000-0005-0000-0000-0000B3070000}"/>
    <cellStyle name="Normal 22 10" xfId="1972" xr:uid="{00000000-0005-0000-0000-0000B4070000}"/>
    <cellStyle name="Normal 22 2" xfId="1973" xr:uid="{00000000-0005-0000-0000-0000B5070000}"/>
    <cellStyle name="Normal 22 2 2" xfId="1974" xr:uid="{00000000-0005-0000-0000-0000B6070000}"/>
    <cellStyle name="Normal 22 3" xfId="1975" xr:uid="{00000000-0005-0000-0000-0000B7070000}"/>
    <cellStyle name="Normal 22 3 2" xfId="1976" xr:uid="{00000000-0005-0000-0000-0000B8070000}"/>
    <cellStyle name="Normal 22 4" xfId="1977" xr:uid="{00000000-0005-0000-0000-0000B9070000}"/>
    <cellStyle name="Normal 22 4 2" xfId="1978" xr:uid="{00000000-0005-0000-0000-0000BA070000}"/>
    <cellStyle name="Normal 22 5" xfId="1979" xr:uid="{00000000-0005-0000-0000-0000BB070000}"/>
    <cellStyle name="Normal 22 5 2" xfId="1980" xr:uid="{00000000-0005-0000-0000-0000BC070000}"/>
    <cellStyle name="Normal 22 6" xfId="1981" xr:uid="{00000000-0005-0000-0000-0000BD070000}"/>
    <cellStyle name="Normal 22 6 2" xfId="1982" xr:uid="{00000000-0005-0000-0000-0000BE070000}"/>
    <cellStyle name="Normal 22 7" xfId="1983" xr:uid="{00000000-0005-0000-0000-0000BF070000}"/>
    <cellStyle name="Normal 22 7 2" xfId="1984" xr:uid="{00000000-0005-0000-0000-0000C0070000}"/>
    <cellStyle name="Normal 22 8" xfId="1985" xr:uid="{00000000-0005-0000-0000-0000C1070000}"/>
    <cellStyle name="Normal 22 8 2" xfId="1986" xr:uid="{00000000-0005-0000-0000-0000C2070000}"/>
    <cellStyle name="Normal 22 9" xfId="1987" xr:uid="{00000000-0005-0000-0000-0000C3070000}"/>
    <cellStyle name="Normal 22_Colocaciones20094" xfId="1988" xr:uid="{00000000-0005-0000-0000-0000C4070000}"/>
    <cellStyle name="Normal 23" xfId="1989" xr:uid="{00000000-0005-0000-0000-0000C5070000}"/>
    <cellStyle name="Normal 23 10" xfId="1990" xr:uid="{00000000-0005-0000-0000-0000C6070000}"/>
    <cellStyle name="Normal 23 2" xfId="1991" xr:uid="{00000000-0005-0000-0000-0000C7070000}"/>
    <cellStyle name="Normal 23 2 2" xfId="1992" xr:uid="{00000000-0005-0000-0000-0000C8070000}"/>
    <cellStyle name="Normal 23 3" xfId="1993" xr:uid="{00000000-0005-0000-0000-0000C9070000}"/>
    <cellStyle name="Normal 23 3 2" xfId="1994" xr:uid="{00000000-0005-0000-0000-0000CA070000}"/>
    <cellStyle name="Normal 23 4" xfId="1995" xr:uid="{00000000-0005-0000-0000-0000CB070000}"/>
    <cellStyle name="Normal 23 4 2" xfId="1996" xr:uid="{00000000-0005-0000-0000-0000CC070000}"/>
    <cellStyle name="Normal 23 5" xfId="1997" xr:uid="{00000000-0005-0000-0000-0000CD070000}"/>
    <cellStyle name="Normal 23 5 2" xfId="1998" xr:uid="{00000000-0005-0000-0000-0000CE070000}"/>
    <cellStyle name="Normal 23 6" xfId="1999" xr:uid="{00000000-0005-0000-0000-0000CF070000}"/>
    <cellStyle name="Normal 23 6 2" xfId="2000" xr:uid="{00000000-0005-0000-0000-0000D0070000}"/>
    <cellStyle name="Normal 23 7" xfId="2001" xr:uid="{00000000-0005-0000-0000-0000D1070000}"/>
    <cellStyle name="Normal 23 7 2" xfId="2002" xr:uid="{00000000-0005-0000-0000-0000D2070000}"/>
    <cellStyle name="Normal 23 8" xfId="2003" xr:uid="{00000000-0005-0000-0000-0000D3070000}"/>
    <cellStyle name="Normal 23 8 2" xfId="2004" xr:uid="{00000000-0005-0000-0000-0000D4070000}"/>
    <cellStyle name="Normal 23 9" xfId="2005" xr:uid="{00000000-0005-0000-0000-0000D5070000}"/>
    <cellStyle name="Normal 23_Colocaciones20094" xfId="2006" xr:uid="{00000000-0005-0000-0000-0000D6070000}"/>
    <cellStyle name="Normal 24" xfId="2007" xr:uid="{00000000-0005-0000-0000-0000D7070000}"/>
    <cellStyle name="Normal 24 2" xfId="2008" xr:uid="{00000000-0005-0000-0000-0000D8070000}"/>
    <cellStyle name="Normal 24 3" xfId="2009" xr:uid="{00000000-0005-0000-0000-0000D9070000}"/>
    <cellStyle name="Normal 25" xfId="2010" xr:uid="{00000000-0005-0000-0000-0000DA070000}"/>
    <cellStyle name="Normal 25 2" xfId="2011" xr:uid="{00000000-0005-0000-0000-0000DB070000}"/>
    <cellStyle name="Normal 25 3" xfId="2012" xr:uid="{00000000-0005-0000-0000-0000DC070000}"/>
    <cellStyle name="Normal 26" xfId="2013" xr:uid="{00000000-0005-0000-0000-0000DD070000}"/>
    <cellStyle name="Normal 26 2" xfId="2014" xr:uid="{00000000-0005-0000-0000-0000DE070000}"/>
    <cellStyle name="Normal 26 2 2" xfId="2015" xr:uid="{00000000-0005-0000-0000-0000DF070000}"/>
    <cellStyle name="Normal 26 2 3" xfId="2016" xr:uid="{00000000-0005-0000-0000-0000E0070000}"/>
    <cellStyle name="Normal 26 3" xfId="2017" xr:uid="{00000000-0005-0000-0000-0000E1070000}"/>
    <cellStyle name="Normal 26 3 2" xfId="2018" xr:uid="{00000000-0005-0000-0000-0000E2070000}"/>
    <cellStyle name="Normal 26 3 3" xfId="2019" xr:uid="{00000000-0005-0000-0000-0000E3070000}"/>
    <cellStyle name="Normal 26 4" xfId="2020" xr:uid="{00000000-0005-0000-0000-0000E4070000}"/>
    <cellStyle name="Normal 26 4 2" xfId="2021" xr:uid="{00000000-0005-0000-0000-0000E5070000}"/>
    <cellStyle name="Normal 26 4 3" xfId="2022" xr:uid="{00000000-0005-0000-0000-0000E6070000}"/>
    <cellStyle name="Normal 26 5" xfId="2023" xr:uid="{00000000-0005-0000-0000-0000E7070000}"/>
    <cellStyle name="Normal 26 5 2" xfId="2024" xr:uid="{00000000-0005-0000-0000-0000E8070000}"/>
    <cellStyle name="Normal 26 5 3" xfId="2025" xr:uid="{00000000-0005-0000-0000-0000E9070000}"/>
    <cellStyle name="Normal 26 6" xfId="2026" xr:uid="{00000000-0005-0000-0000-0000EA070000}"/>
    <cellStyle name="Normal 26 6 2" xfId="2027" xr:uid="{00000000-0005-0000-0000-0000EB070000}"/>
    <cellStyle name="Normal 26 6 3" xfId="2028" xr:uid="{00000000-0005-0000-0000-0000EC070000}"/>
    <cellStyle name="Normal 26 7" xfId="2029" xr:uid="{00000000-0005-0000-0000-0000ED070000}"/>
    <cellStyle name="Normal 26 8" xfId="2030" xr:uid="{00000000-0005-0000-0000-0000EE070000}"/>
    <cellStyle name="Normal 27" xfId="2031" xr:uid="{00000000-0005-0000-0000-0000EF070000}"/>
    <cellStyle name="Normal 27 2" xfId="2032" xr:uid="{00000000-0005-0000-0000-0000F0070000}"/>
    <cellStyle name="Normal 27 3" xfId="2033" xr:uid="{00000000-0005-0000-0000-0000F1070000}"/>
    <cellStyle name="Normal 28" xfId="2034" xr:uid="{00000000-0005-0000-0000-0000F2070000}"/>
    <cellStyle name="Normal 28 2" xfId="2035" xr:uid="{00000000-0005-0000-0000-0000F3070000}"/>
    <cellStyle name="Normal 28 2 2" xfId="2036" xr:uid="{00000000-0005-0000-0000-0000F4070000}"/>
    <cellStyle name="Normal 28 3" xfId="2037" xr:uid="{00000000-0005-0000-0000-0000F5070000}"/>
    <cellStyle name="Normal 28 3 2" xfId="2038" xr:uid="{00000000-0005-0000-0000-0000F6070000}"/>
    <cellStyle name="Normal 28 4" xfId="2039" xr:uid="{00000000-0005-0000-0000-0000F7070000}"/>
    <cellStyle name="Normal 28 4 2" xfId="2040" xr:uid="{00000000-0005-0000-0000-0000F8070000}"/>
    <cellStyle name="Normal 28 5" xfId="2041" xr:uid="{00000000-0005-0000-0000-0000F9070000}"/>
    <cellStyle name="Normal 28 5 2" xfId="2042" xr:uid="{00000000-0005-0000-0000-0000FA070000}"/>
    <cellStyle name="Normal 28 6" xfId="2043" xr:uid="{00000000-0005-0000-0000-0000FB070000}"/>
    <cellStyle name="Normal 28 7" xfId="2044" xr:uid="{00000000-0005-0000-0000-0000FC070000}"/>
    <cellStyle name="Normal 28_Colocaciones20094" xfId="2045" xr:uid="{00000000-0005-0000-0000-0000FD070000}"/>
    <cellStyle name="Normal 29" xfId="2046" xr:uid="{00000000-0005-0000-0000-0000FE070000}"/>
    <cellStyle name="Normal 29 2" xfId="2047" xr:uid="{00000000-0005-0000-0000-0000FF070000}"/>
    <cellStyle name="Normal 3" xfId="2048" xr:uid="{00000000-0005-0000-0000-000000080000}"/>
    <cellStyle name="Normal 3 10" xfId="2049" xr:uid="{00000000-0005-0000-0000-000001080000}"/>
    <cellStyle name="Normal 3 10 2" xfId="2050" xr:uid="{00000000-0005-0000-0000-000002080000}"/>
    <cellStyle name="Normal 3 10 3" xfId="2051" xr:uid="{00000000-0005-0000-0000-000003080000}"/>
    <cellStyle name="Normal 3 10 4" xfId="2052" xr:uid="{00000000-0005-0000-0000-000004080000}"/>
    <cellStyle name="Normal 3 10 5" xfId="2053" xr:uid="{00000000-0005-0000-0000-000005080000}"/>
    <cellStyle name="Normal 3 11" xfId="2054" xr:uid="{00000000-0005-0000-0000-000006080000}"/>
    <cellStyle name="Normal 3 11 2" xfId="2055" xr:uid="{00000000-0005-0000-0000-000007080000}"/>
    <cellStyle name="Normal 3 11 3" xfId="2056" xr:uid="{00000000-0005-0000-0000-000008080000}"/>
    <cellStyle name="Normal 3 11 4" xfId="2057" xr:uid="{00000000-0005-0000-0000-000009080000}"/>
    <cellStyle name="Normal 3 11 5" xfId="2058" xr:uid="{00000000-0005-0000-0000-00000A080000}"/>
    <cellStyle name="Normal 3 11 6" xfId="2059" xr:uid="{00000000-0005-0000-0000-00000B080000}"/>
    <cellStyle name="Normal 3 11 7" xfId="2060" xr:uid="{00000000-0005-0000-0000-00000C080000}"/>
    <cellStyle name="Normal 3 12" xfId="2061" xr:uid="{00000000-0005-0000-0000-00000D080000}"/>
    <cellStyle name="Normal 3 13" xfId="2062" xr:uid="{00000000-0005-0000-0000-00000E080000}"/>
    <cellStyle name="Normal 3 14" xfId="2063" xr:uid="{00000000-0005-0000-0000-00000F080000}"/>
    <cellStyle name="Normal 3 15" xfId="2064" xr:uid="{00000000-0005-0000-0000-000010080000}"/>
    <cellStyle name="Normal 3 16" xfId="2065" xr:uid="{00000000-0005-0000-0000-000011080000}"/>
    <cellStyle name="Normal 3 17" xfId="2066" xr:uid="{00000000-0005-0000-0000-000012080000}"/>
    <cellStyle name="Normal 3 18" xfId="2067" xr:uid="{00000000-0005-0000-0000-000013080000}"/>
    <cellStyle name="Normal 3 19" xfId="2068" xr:uid="{00000000-0005-0000-0000-000014080000}"/>
    <cellStyle name="Normal 3 2" xfId="2069" xr:uid="{00000000-0005-0000-0000-000015080000}"/>
    <cellStyle name="Normal 3 2 10" xfId="2070" xr:uid="{00000000-0005-0000-0000-000016080000}"/>
    <cellStyle name="Normal 3 2 11" xfId="2071" xr:uid="{00000000-0005-0000-0000-000017080000}"/>
    <cellStyle name="Normal 3 2 12" xfId="2072" xr:uid="{00000000-0005-0000-0000-000018080000}"/>
    <cellStyle name="Normal 3 2 13" xfId="2073" xr:uid="{00000000-0005-0000-0000-000019080000}"/>
    <cellStyle name="Normal 3 2 14" xfId="2074" xr:uid="{00000000-0005-0000-0000-00001A080000}"/>
    <cellStyle name="Normal 3 2 15" xfId="2075" xr:uid="{00000000-0005-0000-0000-00001B080000}"/>
    <cellStyle name="Normal 3 2 16" xfId="2076" xr:uid="{00000000-0005-0000-0000-00001C080000}"/>
    <cellStyle name="Normal 3 2 17" xfId="2077" xr:uid="{00000000-0005-0000-0000-00001D080000}"/>
    <cellStyle name="Normal 3 2 18" xfId="2078" xr:uid="{00000000-0005-0000-0000-00001E080000}"/>
    <cellStyle name="Normal 3 2 19" xfId="2079" xr:uid="{00000000-0005-0000-0000-00001F080000}"/>
    <cellStyle name="Normal 3 2 2" xfId="2080" xr:uid="{00000000-0005-0000-0000-000020080000}"/>
    <cellStyle name="Normal 3 2 2 10" xfId="2081" xr:uid="{00000000-0005-0000-0000-000021080000}"/>
    <cellStyle name="Normal 3 2 2 11" xfId="2082" xr:uid="{00000000-0005-0000-0000-000022080000}"/>
    <cellStyle name="Normal 3 2 2 12" xfId="2083" xr:uid="{00000000-0005-0000-0000-000023080000}"/>
    <cellStyle name="Normal 3 2 2 13" xfId="2084" xr:uid="{00000000-0005-0000-0000-000024080000}"/>
    <cellStyle name="Normal 3 2 2 14" xfId="2085" xr:uid="{00000000-0005-0000-0000-000025080000}"/>
    <cellStyle name="Normal 3 2 2 15" xfId="2086" xr:uid="{00000000-0005-0000-0000-000026080000}"/>
    <cellStyle name="Normal 3 2 2 16" xfId="2087" xr:uid="{00000000-0005-0000-0000-000027080000}"/>
    <cellStyle name="Normal 3 2 2 17" xfId="2088" xr:uid="{00000000-0005-0000-0000-000028080000}"/>
    <cellStyle name="Normal 3 2 2 18" xfId="2089" xr:uid="{00000000-0005-0000-0000-000029080000}"/>
    <cellStyle name="Normal 3 2 2 2" xfId="2090" xr:uid="{00000000-0005-0000-0000-00002A080000}"/>
    <cellStyle name="Normal 3 2 2 2 2" xfId="2091" xr:uid="{00000000-0005-0000-0000-00002B080000}"/>
    <cellStyle name="Normal 3 2 2 2 2 2" xfId="2092" xr:uid="{00000000-0005-0000-0000-00002C080000}"/>
    <cellStyle name="Normal 3 2 2 2 2 3" xfId="2093" xr:uid="{00000000-0005-0000-0000-00002D080000}"/>
    <cellStyle name="Normal 3 2 2 2 2 4" xfId="2094" xr:uid="{00000000-0005-0000-0000-00002E080000}"/>
    <cellStyle name="Normal 3 2 2 2 2 5" xfId="2095" xr:uid="{00000000-0005-0000-0000-00002F080000}"/>
    <cellStyle name="Normal 3 2 2 2 3" xfId="2096" xr:uid="{00000000-0005-0000-0000-000030080000}"/>
    <cellStyle name="Normal 3 2 2 2 4" xfId="2097" xr:uid="{00000000-0005-0000-0000-000031080000}"/>
    <cellStyle name="Normal 3 2 2 2 5" xfId="2098" xr:uid="{00000000-0005-0000-0000-000032080000}"/>
    <cellStyle name="Normal 3 2 2 2 6" xfId="2099" xr:uid="{00000000-0005-0000-0000-000033080000}"/>
    <cellStyle name="Normal 3 2 2 2 7" xfId="2100" xr:uid="{00000000-0005-0000-0000-000034080000}"/>
    <cellStyle name="Normal 3 2 2 2 8" xfId="2101" xr:uid="{00000000-0005-0000-0000-000035080000}"/>
    <cellStyle name="Normal 3 2 2 3" xfId="2102" xr:uid="{00000000-0005-0000-0000-000036080000}"/>
    <cellStyle name="Normal 3 2 2 4" xfId="2103" xr:uid="{00000000-0005-0000-0000-000037080000}"/>
    <cellStyle name="Normal 3 2 2 4 2" xfId="2104" xr:uid="{00000000-0005-0000-0000-000038080000}"/>
    <cellStyle name="Normal 3 2 2 4 3" xfId="2105" xr:uid="{00000000-0005-0000-0000-000039080000}"/>
    <cellStyle name="Normal 3 2 2 4 4" xfId="2106" xr:uid="{00000000-0005-0000-0000-00003A080000}"/>
    <cellStyle name="Normal 3 2 2 4 5" xfId="2107" xr:uid="{00000000-0005-0000-0000-00003B080000}"/>
    <cellStyle name="Normal 3 2 2 5" xfId="2108" xr:uid="{00000000-0005-0000-0000-00003C080000}"/>
    <cellStyle name="Normal 3 2 2 5 2" xfId="2109" xr:uid="{00000000-0005-0000-0000-00003D080000}"/>
    <cellStyle name="Normal 3 2 2 5 3" xfId="2110" xr:uid="{00000000-0005-0000-0000-00003E080000}"/>
    <cellStyle name="Normal 3 2 2 5 4" xfId="2111" xr:uid="{00000000-0005-0000-0000-00003F080000}"/>
    <cellStyle name="Normal 3 2 2 5 5" xfId="2112" xr:uid="{00000000-0005-0000-0000-000040080000}"/>
    <cellStyle name="Normal 3 2 2 6" xfId="2113" xr:uid="{00000000-0005-0000-0000-000041080000}"/>
    <cellStyle name="Normal 3 2 2 6 2" xfId="2114" xr:uid="{00000000-0005-0000-0000-000042080000}"/>
    <cellStyle name="Normal 3 2 2 6 3" xfId="2115" xr:uid="{00000000-0005-0000-0000-000043080000}"/>
    <cellStyle name="Normal 3 2 2 6 4" xfId="2116" xr:uid="{00000000-0005-0000-0000-000044080000}"/>
    <cellStyle name="Normal 3 2 2 6 5" xfId="2117" xr:uid="{00000000-0005-0000-0000-000045080000}"/>
    <cellStyle name="Normal 3 2 2 7" xfId="2118" xr:uid="{00000000-0005-0000-0000-000046080000}"/>
    <cellStyle name="Normal 3 2 2 8" xfId="2119" xr:uid="{00000000-0005-0000-0000-000047080000}"/>
    <cellStyle name="Normal 3 2 2 9" xfId="2120" xr:uid="{00000000-0005-0000-0000-000048080000}"/>
    <cellStyle name="Normal 3 2 20" xfId="2121" xr:uid="{00000000-0005-0000-0000-000049080000}"/>
    <cellStyle name="Normal 3 2 21" xfId="2122" xr:uid="{00000000-0005-0000-0000-00004A080000}"/>
    <cellStyle name="Normal 3 2 22" xfId="2123" xr:uid="{00000000-0005-0000-0000-00004B080000}"/>
    <cellStyle name="Normal 3 2 23" xfId="2124" xr:uid="{00000000-0005-0000-0000-00004C080000}"/>
    <cellStyle name="Normal 3 2 24" xfId="2125" xr:uid="{00000000-0005-0000-0000-00004D080000}"/>
    <cellStyle name="Normal 3 2 25" xfId="2126" xr:uid="{00000000-0005-0000-0000-00004E080000}"/>
    <cellStyle name="Normal 3 2 26" xfId="2127" xr:uid="{00000000-0005-0000-0000-00004F080000}"/>
    <cellStyle name="Normal 3 2 3" xfId="2128" xr:uid="{00000000-0005-0000-0000-000050080000}"/>
    <cellStyle name="Normal 3 2 3 2" xfId="2129" xr:uid="{00000000-0005-0000-0000-000051080000}"/>
    <cellStyle name="Normal 3 2 3 3" xfId="2130" xr:uid="{00000000-0005-0000-0000-000052080000}"/>
    <cellStyle name="Normal 3 2 3 4" xfId="2131" xr:uid="{00000000-0005-0000-0000-000053080000}"/>
    <cellStyle name="Normal 3 2 3 5" xfId="2132" xr:uid="{00000000-0005-0000-0000-000054080000}"/>
    <cellStyle name="Normal 3 2 3 6" xfId="2133" xr:uid="{00000000-0005-0000-0000-000055080000}"/>
    <cellStyle name="Normal 3 2 3 7" xfId="2134" xr:uid="{00000000-0005-0000-0000-000056080000}"/>
    <cellStyle name="Normal 3 2 4" xfId="2135" xr:uid="{00000000-0005-0000-0000-000057080000}"/>
    <cellStyle name="Normal 3 2 5" xfId="2136" xr:uid="{00000000-0005-0000-0000-000058080000}"/>
    <cellStyle name="Normal 3 2 5 2" xfId="2137" xr:uid="{00000000-0005-0000-0000-000059080000}"/>
    <cellStyle name="Normal 3 2 5 3" xfId="2138" xr:uid="{00000000-0005-0000-0000-00005A080000}"/>
    <cellStyle name="Normal 3 2 5 4" xfId="2139" xr:uid="{00000000-0005-0000-0000-00005B080000}"/>
    <cellStyle name="Normal 3 2 5 5" xfId="2140" xr:uid="{00000000-0005-0000-0000-00005C080000}"/>
    <cellStyle name="Normal 3 2 5 6" xfId="2141" xr:uid="{00000000-0005-0000-0000-00005D080000}"/>
    <cellStyle name="Normal 3 2 5 7" xfId="2142" xr:uid="{00000000-0005-0000-0000-00005E080000}"/>
    <cellStyle name="Normal 3 2 5 8" xfId="2143" xr:uid="{00000000-0005-0000-0000-00005F080000}"/>
    <cellStyle name="Normal 3 2 5 9" xfId="2144" xr:uid="{00000000-0005-0000-0000-000060080000}"/>
    <cellStyle name="Normal 3 2 6" xfId="2145" xr:uid="{00000000-0005-0000-0000-000061080000}"/>
    <cellStyle name="Normal 3 2 6 2" xfId="2146" xr:uid="{00000000-0005-0000-0000-000062080000}"/>
    <cellStyle name="Normal 3 2 6 3" xfId="2147" xr:uid="{00000000-0005-0000-0000-000063080000}"/>
    <cellStyle name="Normal 3 2 6 4" xfId="2148" xr:uid="{00000000-0005-0000-0000-000064080000}"/>
    <cellStyle name="Normal 3 2 6 5" xfId="2149" xr:uid="{00000000-0005-0000-0000-000065080000}"/>
    <cellStyle name="Normal 3 2 7" xfId="2150" xr:uid="{00000000-0005-0000-0000-000066080000}"/>
    <cellStyle name="Normal 3 2 8" xfId="2151" xr:uid="{00000000-0005-0000-0000-000067080000}"/>
    <cellStyle name="Normal 3 2 9" xfId="2152" xr:uid="{00000000-0005-0000-0000-000068080000}"/>
    <cellStyle name="Normal 3 20" xfId="2153" xr:uid="{00000000-0005-0000-0000-000069080000}"/>
    <cellStyle name="Normal 3 21" xfId="2154" xr:uid="{00000000-0005-0000-0000-00006A080000}"/>
    <cellStyle name="Normal 3 22" xfId="2155" xr:uid="{00000000-0005-0000-0000-00006B080000}"/>
    <cellStyle name="Normal 3 23" xfId="2156" xr:uid="{00000000-0005-0000-0000-00006C080000}"/>
    <cellStyle name="Normal 3 24" xfId="2157" xr:uid="{00000000-0005-0000-0000-00006D080000}"/>
    <cellStyle name="Normal 3 25" xfId="2158" xr:uid="{00000000-0005-0000-0000-00006E080000}"/>
    <cellStyle name="Normal 3 26" xfId="2159" xr:uid="{00000000-0005-0000-0000-00006F080000}"/>
    <cellStyle name="Normal 3 27" xfId="2160" xr:uid="{00000000-0005-0000-0000-000070080000}"/>
    <cellStyle name="Normal 3 28" xfId="2161" xr:uid="{00000000-0005-0000-0000-000071080000}"/>
    <cellStyle name="Normal 3 29" xfId="2162" xr:uid="{00000000-0005-0000-0000-000072080000}"/>
    <cellStyle name="Normal 3 3" xfId="2163" xr:uid="{00000000-0005-0000-0000-000073080000}"/>
    <cellStyle name="Normal 3 30" xfId="2164" xr:uid="{00000000-0005-0000-0000-000074080000}"/>
    <cellStyle name="Normal 3 4" xfId="2165" xr:uid="{00000000-0005-0000-0000-000075080000}"/>
    <cellStyle name="Normal 3 4 10" xfId="2166" xr:uid="{00000000-0005-0000-0000-000076080000}"/>
    <cellStyle name="Normal 3 4 11" xfId="2167" xr:uid="{00000000-0005-0000-0000-000077080000}"/>
    <cellStyle name="Normal 3 4 2" xfId="2168" xr:uid="{00000000-0005-0000-0000-000078080000}"/>
    <cellStyle name="Normal 3 4 2 2" xfId="2169" xr:uid="{00000000-0005-0000-0000-000079080000}"/>
    <cellStyle name="Normal 3 4 2 3" xfId="2170" xr:uid="{00000000-0005-0000-0000-00007A080000}"/>
    <cellStyle name="Normal 3 4 2 4" xfId="2171" xr:uid="{00000000-0005-0000-0000-00007B080000}"/>
    <cellStyle name="Normal 3 4 2 5" xfId="2172" xr:uid="{00000000-0005-0000-0000-00007C080000}"/>
    <cellStyle name="Normal 3 4 3" xfId="2173" xr:uid="{00000000-0005-0000-0000-00007D080000}"/>
    <cellStyle name="Normal 3 4 3 2" xfId="2174" xr:uid="{00000000-0005-0000-0000-00007E080000}"/>
    <cellStyle name="Normal 3 4 3 3" xfId="2175" xr:uid="{00000000-0005-0000-0000-00007F080000}"/>
    <cellStyle name="Normal 3 4 3 4" xfId="2176" xr:uid="{00000000-0005-0000-0000-000080080000}"/>
    <cellStyle name="Normal 3 4 3 5" xfId="2177" xr:uid="{00000000-0005-0000-0000-000081080000}"/>
    <cellStyle name="Normal 3 4 4" xfId="2178" xr:uid="{00000000-0005-0000-0000-000082080000}"/>
    <cellStyle name="Normal 3 4 4 2" xfId="2179" xr:uid="{00000000-0005-0000-0000-000083080000}"/>
    <cellStyle name="Normal 3 4 4 3" xfId="2180" xr:uid="{00000000-0005-0000-0000-000084080000}"/>
    <cellStyle name="Normal 3 4 4 4" xfId="2181" xr:uid="{00000000-0005-0000-0000-000085080000}"/>
    <cellStyle name="Normal 3 4 4 5" xfId="2182" xr:uid="{00000000-0005-0000-0000-000086080000}"/>
    <cellStyle name="Normal 3 4 5" xfId="2183" xr:uid="{00000000-0005-0000-0000-000087080000}"/>
    <cellStyle name="Normal 3 4 5 2" xfId="2184" xr:uid="{00000000-0005-0000-0000-000088080000}"/>
    <cellStyle name="Normal 3 4 5 3" xfId="2185" xr:uid="{00000000-0005-0000-0000-000089080000}"/>
    <cellStyle name="Normal 3 4 5 4" xfId="2186" xr:uid="{00000000-0005-0000-0000-00008A080000}"/>
    <cellStyle name="Normal 3 4 5 5" xfId="2187" xr:uid="{00000000-0005-0000-0000-00008B080000}"/>
    <cellStyle name="Normal 3 4 6" xfId="2188" xr:uid="{00000000-0005-0000-0000-00008C080000}"/>
    <cellStyle name="Normal 3 4 7" xfId="2189" xr:uid="{00000000-0005-0000-0000-00008D080000}"/>
    <cellStyle name="Normal 3 4 8" xfId="2190" xr:uid="{00000000-0005-0000-0000-00008E080000}"/>
    <cellStyle name="Normal 3 4 9" xfId="2191" xr:uid="{00000000-0005-0000-0000-00008F080000}"/>
    <cellStyle name="Normal 3 5" xfId="2192" xr:uid="{00000000-0005-0000-0000-000090080000}"/>
    <cellStyle name="Normal 3 5 2" xfId="2193" xr:uid="{00000000-0005-0000-0000-000091080000}"/>
    <cellStyle name="Normal 3 5 3" xfId="2194" xr:uid="{00000000-0005-0000-0000-000092080000}"/>
    <cellStyle name="Normal 3 5 4" xfId="2195" xr:uid="{00000000-0005-0000-0000-000093080000}"/>
    <cellStyle name="Normal 3 5 5" xfId="2196" xr:uid="{00000000-0005-0000-0000-000094080000}"/>
    <cellStyle name="Normal 3 5 6" xfId="2197" xr:uid="{00000000-0005-0000-0000-000095080000}"/>
    <cellStyle name="Normal 3 5 7" xfId="2198" xr:uid="{00000000-0005-0000-0000-000096080000}"/>
    <cellStyle name="Normal 3 6" xfId="2199" xr:uid="{00000000-0005-0000-0000-000097080000}"/>
    <cellStyle name="Normal 3 6 2" xfId="2200" xr:uid="{00000000-0005-0000-0000-000098080000}"/>
    <cellStyle name="Normal 3 6 3" xfId="2201" xr:uid="{00000000-0005-0000-0000-000099080000}"/>
    <cellStyle name="Normal 3 6 4" xfId="2202" xr:uid="{00000000-0005-0000-0000-00009A080000}"/>
    <cellStyle name="Normal 3 6 5" xfId="2203" xr:uid="{00000000-0005-0000-0000-00009B080000}"/>
    <cellStyle name="Normal 3 6 6" xfId="2204" xr:uid="{00000000-0005-0000-0000-00009C080000}"/>
    <cellStyle name="Normal 3 6 7" xfId="2205" xr:uid="{00000000-0005-0000-0000-00009D080000}"/>
    <cellStyle name="Normal 3 7" xfId="2206" xr:uid="{00000000-0005-0000-0000-00009E080000}"/>
    <cellStyle name="Normal 3 7 2" xfId="2207" xr:uid="{00000000-0005-0000-0000-00009F080000}"/>
    <cellStyle name="Normal 3 7 3" xfId="2208" xr:uid="{00000000-0005-0000-0000-0000A0080000}"/>
    <cellStyle name="Normal 3 7 4" xfId="2209" xr:uid="{00000000-0005-0000-0000-0000A1080000}"/>
    <cellStyle name="Normal 3 7 5" xfId="2210" xr:uid="{00000000-0005-0000-0000-0000A2080000}"/>
    <cellStyle name="Normal 3 7 6" xfId="2211" xr:uid="{00000000-0005-0000-0000-0000A3080000}"/>
    <cellStyle name="Normal 3 7 7" xfId="2212" xr:uid="{00000000-0005-0000-0000-0000A4080000}"/>
    <cellStyle name="Normal 3 8" xfId="2213" xr:uid="{00000000-0005-0000-0000-0000A5080000}"/>
    <cellStyle name="Normal 3 8 2" xfId="2214" xr:uid="{00000000-0005-0000-0000-0000A6080000}"/>
    <cellStyle name="Normal 3 8 3" xfId="2215" xr:uid="{00000000-0005-0000-0000-0000A7080000}"/>
    <cellStyle name="Normal 3 8 4" xfId="2216" xr:uid="{00000000-0005-0000-0000-0000A8080000}"/>
    <cellStyle name="Normal 3 8 5" xfId="2217" xr:uid="{00000000-0005-0000-0000-0000A9080000}"/>
    <cellStyle name="Normal 3 9" xfId="2218" xr:uid="{00000000-0005-0000-0000-0000AA080000}"/>
    <cellStyle name="Normal 3 9 2" xfId="2219" xr:uid="{00000000-0005-0000-0000-0000AB080000}"/>
    <cellStyle name="Normal 3 9 3" xfId="2220" xr:uid="{00000000-0005-0000-0000-0000AC080000}"/>
    <cellStyle name="Normal 3 9 4" xfId="2221" xr:uid="{00000000-0005-0000-0000-0000AD080000}"/>
    <cellStyle name="Normal 3 9 5" xfId="2222" xr:uid="{00000000-0005-0000-0000-0000AE080000}"/>
    <cellStyle name="Normal 30" xfId="2223" xr:uid="{00000000-0005-0000-0000-0000AF080000}"/>
    <cellStyle name="Normal 30 2" xfId="2224" xr:uid="{00000000-0005-0000-0000-0000B0080000}"/>
    <cellStyle name="Normal 30 3" xfId="2225" xr:uid="{00000000-0005-0000-0000-0000B1080000}"/>
    <cellStyle name="Normal 31" xfId="2226" xr:uid="{00000000-0005-0000-0000-0000B2080000}"/>
    <cellStyle name="Normal 31 2" xfId="2227" xr:uid="{00000000-0005-0000-0000-0000B3080000}"/>
    <cellStyle name="Normal 31 3" xfId="2228" xr:uid="{00000000-0005-0000-0000-0000B4080000}"/>
    <cellStyle name="Normal 32" xfId="2229" xr:uid="{00000000-0005-0000-0000-0000B5080000}"/>
    <cellStyle name="Normal 32 2" xfId="2230" xr:uid="{00000000-0005-0000-0000-0000B6080000}"/>
    <cellStyle name="Normal 32 3" xfId="2231" xr:uid="{00000000-0005-0000-0000-0000B7080000}"/>
    <cellStyle name="Normal 33" xfId="2232" xr:uid="{00000000-0005-0000-0000-0000B8080000}"/>
    <cellStyle name="Normal 34" xfId="2233" xr:uid="{00000000-0005-0000-0000-0000B9080000}"/>
    <cellStyle name="Normal 35" xfId="2234" xr:uid="{00000000-0005-0000-0000-0000BA080000}"/>
    <cellStyle name="Normal 36" xfId="2235" xr:uid="{00000000-0005-0000-0000-0000BB080000}"/>
    <cellStyle name="Normal 37" xfId="2236" xr:uid="{00000000-0005-0000-0000-0000BC080000}"/>
    <cellStyle name="Normal 37 2" xfId="2237" xr:uid="{00000000-0005-0000-0000-0000BD080000}"/>
    <cellStyle name="Normal 38" xfId="2238" xr:uid="{00000000-0005-0000-0000-0000BE080000}"/>
    <cellStyle name="Normal 39" xfId="2239" xr:uid="{00000000-0005-0000-0000-0000BF080000}"/>
    <cellStyle name="Normal 4" xfId="2240" xr:uid="{00000000-0005-0000-0000-0000C0080000}"/>
    <cellStyle name="Normal 4 10" xfId="2241" xr:uid="{00000000-0005-0000-0000-0000C1080000}"/>
    <cellStyle name="Normal 4 11" xfId="2242" xr:uid="{00000000-0005-0000-0000-0000C2080000}"/>
    <cellStyle name="Normal 4 12" xfId="2243" xr:uid="{00000000-0005-0000-0000-0000C3080000}"/>
    <cellStyle name="Normal 4 13" xfId="2244" xr:uid="{00000000-0005-0000-0000-0000C4080000}"/>
    <cellStyle name="Normal 4 2" xfId="2245" xr:uid="{00000000-0005-0000-0000-0000C5080000}"/>
    <cellStyle name="Normal 4 3" xfId="2246" xr:uid="{00000000-0005-0000-0000-0000C6080000}"/>
    <cellStyle name="Normal 4 4" xfId="2247" xr:uid="{00000000-0005-0000-0000-0000C7080000}"/>
    <cellStyle name="Normal 4 5" xfId="2248" xr:uid="{00000000-0005-0000-0000-0000C8080000}"/>
    <cellStyle name="Normal 4 6" xfId="2249" xr:uid="{00000000-0005-0000-0000-0000C9080000}"/>
    <cellStyle name="Normal 4 7" xfId="2250" xr:uid="{00000000-0005-0000-0000-0000CA080000}"/>
    <cellStyle name="Normal 4 8" xfId="2251" xr:uid="{00000000-0005-0000-0000-0000CB080000}"/>
    <cellStyle name="Normal 4 9" xfId="2252" xr:uid="{00000000-0005-0000-0000-0000CC080000}"/>
    <cellStyle name="Normal 4_Colocaciones20094" xfId="2253" xr:uid="{00000000-0005-0000-0000-0000CD080000}"/>
    <cellStyle name="Normal 40" xfId="2254" xr:uid="{00000000-0005-0000-0000-0000CE080000}"/>
    <cellStyle name="Normal 41" xfId="2255" xr:uid="{00000000-0005-0000-0000-0000CF080000}"/>
    <cellStyle name="Normal 41 2" xfId="2256" xr:uid="{00000000-0005-0000-0000-0000D0080000}"/>
    <cellStyle name="Normal 42" xfId="2257" xr:uid="{00000000-0005-0000-0000-0000D1080000}"/>
    <cellStyle name="Normal 42 2" xfId="2258" xr:uid="{00000000-0005-0000-0000-0000D2080000}"/>
    <cellStyle name="Normal 43" xfId="2259" xr:uid="{00000000-0005-0000-0000-0000D3080000}"/>
    <cellStyle name="Normal 44" xfId="2260" xr:uid="{00000000-0005-0000-0000-0000D4080000}"/>
    <cellStyle name="Normal 44 2" xfId="2261" xr:uid="{00000000-0005-0000-0000-0000D5080000}"/>
    <cellStyle name="Normal 45" xfId="2262" xr:uid="{00000000-0005-0000-0000-0000D6080000}"/>
    <cellStyle name="Normal 46" xfId="2263" xr:uid="{00000000-0005-0000-0000-0000D7080000}"/>
    <cellStyle name="Normal 46 2" xfId="2264" xr:uid="{00000000-0005-0000-0000-0000D8080000}"/>
    <cellStyle name="Normal 47" xfId="2265" xr:uid="{00000000-0005-0000-0000-0000D9080000}"/>
    <cellStyle name="Normal 48" xfId="2266" xr:uid="{00000000-0005-0000-0000-0000DA080000}"/>
    <cellStyle name="Normal 49" xfId="2267" xr:uid="{00000000-0005-0000-0000-0000DB080000}"/>
    <cellStyle name="Normal 5" xfId="2268" xr:uid="{00000000-0005-0000-0000-0000DC080000}"/>
    <cellStyle name="Normal 5 10" xfId="2269" xr:uid="{00000000-0005-0000-0000-0000DD080000}"/>
    <cellStyle name="Normal 5 11" xfId="2270" xr:uid="{00000000-0005-0000-0000-0000DE080000}"/>
    <cellStyle name="Normal 5 12" xfId="2271" xr:uid="{00000000-0005-0000-0000-0000DF080000}"/>
    <cellStyle name="Normal 5 13" xfId="2272" xr:uid="{00000000-0005-0000-0000-0000E0080000}"/>
    <cellStyle name="Normal 5 2" xfId="2273" xr:uid="{00000000-0005-0000-0000-0000E1080000}"/>
    <cellStyle name="Normal 5 3" xfId="2274" xr:uid="{00000000-0005-0000-0000-0000E2080000}"/>
    <cellStyle name="Normal 5 4" xfId="2275" xr:uid="{00000000-0005-0000-0000-0000E3080000}"/>
    <cellStyle name="Normal 5 5" xfId="2276" xr:uid="{00000000-0005-0000-0000-0000E4080000}"/>
    <cellStyle name="Normal 5 6" xfId="2277" xr:uid="{00000000-0005-0000-0000-0000E5080000}"/>
    <cellStyle name="Normal 5 7" xfId="2278" xr:uid="{00000000-0005-0000-0000-0000E6080000}"/>
    <cellStyle name="Normal 5 8" xfId="2279" xr:uid="{00000000-0005-0000-0000-0000E7080000}"/>
    <cellStyle name="Normal 5 9" xfId="2280" xr:uid="{00000000-0005-0000-0000-0000E8080000}"/>
    <cellStyle name="Normal 50" xfId="2281" xr:uid="{00000000-0005-0000-0000-0000E9080000}"/>
    <cellStyle name="Normal 51" xfId="2282" xr:uid="{00000000-0005-0000-0000-0000EA080000}"/>
    <cellStyle name="Normal 51 2" xfId="2283" xr:uid="{00000000-0005-0000-0000-0000EB080000}"/>
    <cellStyle name="Normal 52" xfId="2284" xr:uid="{00000000-0005-0000-0000-0000EC080000}"/>
    <cellStyle name="Normal 53" xfId="2285" xr:uid="{00000000-0005-0000-0000-0000ED080000}"/>
    <cellStyle name="Normal 54" xfId="2286" xr:uid="{00000000-0005-0000-0000-0000EE080000}"/>
    <cellStyle name="Normal 55" xfId="2287" xr:uid="{00000000-0005-0000-0000-0000EF080000}"/>
    <cellStyle name="Normal 56" xfId="2288" xr:uid="{00000000-0005-0000-0000-0000F0080000}"/>
    <cellStyle name="Normal 57" xfId="2289" xr:uid="{00000000-0005-0000-0000-0000F1080000}"/>
    <cellStyle name="Normal 58" xfId="2290" xr:uid="{00000000-0005-0000-0000-0000F2080000}"/>
    <cellStyle name="Normal 6" xfId="2291" xr:uid="{00000000-0005-0000-0000-0000F3080000}"/>
    <cellStyle name="Normal 6 2" xfId="2292" xr:uid="{00000000-0005-0000-0000-0000F4080000}"/>
    <cellStyle name="Normal 6 2 10" xfId="2293" xr:uid="{00000000-0005-0000-0000-0000F5080000}"/>
    <cellStyle name="Normal 6 2 10 2" xfId="2294" xr:uid="{00000000-0005-0000-0000-0000F6080000}"/>
    <cellStyle name="Normal 6 2 11" xfId="2295" xr:uid="{00000000-0005-0000-0000-0000F7080000}"/>
    <cellStyle name="Normal 6 2 11 2" xfId="2296" xr:uid="{00000000-0005-0000-0000-0000F8080000}"/>
    <cellStyle name="Normal 6 2 2" xfId="2297" xr:uid="{00000000-0005-0000-0000-0000F9080000}"/>
    <cellStyle name="Normal 6 2 2 2" xfId="2298" xr:uid="{00000000-0005-0000-0000-0000FA080000}"/>
    <cellStyle name="Normal 6 2 3" xfId="2299" xr:uid="{00000000-0005-0000-0000-0000FB080000}"/>
    <cellStyle name="Normal 6 2 3 2" xfId="2300" xr:uid="{00000000-0005-0000-0000-0000FC080000}"/>
    <cellStyle name="Normal 6 2 4" xfId="2301" xr:uid="{00000000-0005-0000-0000-0000FD080000}"/>
    <cellStyle name="Normal 6 2 4 2" xfId="2302" xr:uid="{00000000-0005-0000-0000-0000FE080000}"/>
    <cellStyle name="Normal 6 2 5" xfId="2303" xr:uid="{00000000-0005-0000-0000-0000FF080000}"/>
    <cellStyle name="Normal 6 2 5 2" xfId="2304" xr:uid="{00000000-0005-0000-0000-000000090000}"/>
    <cellStyle name="Normal 6 2 6" xfId="2305" xr:uid="{00000000-0005-0000-0000-000001090000}"/>
    <cellStyle name="Normal 6 2 6 2" xfId="2306" xr:uid="{00000000-0005-0000-0000-000002090000}"/>
    <cellStyle name="Normal 6 2 7" xfId="2307" xr:uid="{00000000-0005-0000-0000-000003090000}"/>
    <cellStyle name="Normal 6 2 7 2" xfId="2308" xr:uid="{00000000-0005-0000-0000-000004090000}"/>
    <cellStyle name="Normal 6 2 8" xfId="2309" xr:uid="{00000000-0005-0000-0000-000005090000}"/>
    <cellStyle name="Normal 6 2 8 2" xfId="2310" xr:uid="{00000000-0005-0000-0000-000006090000}"/>
    <cellStyle name="Normal 6 2 9" xfId="2311" xr:uid="{00000000-0005-0000-0000-000007090000}"/>
    <cellStyle name="Normal 6 2 9 2" xfId="2312" xr:uid="{00000000-0005-0000-0000-000008090000}"/>
    <cellStyle name="Normal 6 3" xfId="2313" xr:uid="{00000000-0005-0000-0000-000009090000}"/>
    <cellStyle name="Normal 6 3 2" xfId="2314" xr:uid="{00000000-0005-0000-0000-00000A090000}"/>
    <cellStyle name="Normal 6 4" xfId="2315" xr:uid="{00000000-0005-0000-0000-00000B090000}"/>
    <cellStyle name="Normal 6 4 2" xfId="2316" xr:uid="{00000000-0005-0000-0000-00000C090000}"/>
    <cellStyle name="Normal 6 5" xfId="2317" xr:uid="{00000000-0005-0000-0000-00000D090000}"/>
    <cellStyle name="Normal 6 6" xfId="2318" xr:uid="{00000000-0005-0000-0000-00000E090000}"/>
    <cellStyle name="Normal 6 7" xfId="2319" xr:uid="{00000000-0005-0000-0000-00000F090000}"/>
    <cellStyle name="Normal 6 8" xfId="2320" xr:uid="{00000000-0005-0000-0000-000010090000}"/>
    <cellStyle name="Normal 6_Colocaciones2009" xfId="2321" xr:uid="{00000000-0005-0000-0000-000011090000}"/>
    <cellStyle name="Normal 7" xfId="2322" xr:uid="{00000000-0005-0000-0000-000012090000}"/>
    <cellStyle name="Normal 7 10" xfId="2323" xr:uid="{00000000-0005-0000-0000-000013090000}"/>
    <cellStyle name="Normal 7 11" xfId="2324" xr:uid="{00000000-0005-0000-0000-000014090000}"/>
    <cellStyle name="Normal 7 12" xfId="2325" xr:uid="{00000000-0005-0000-0000-000015090000}"/>
    <cellStyle name="Normal 7 13" xfId="2326" xr:uid="{00000000-0005-0000-0000-000016090000}"/>
    <cellStyle name="Normal 7 2" xfId="2327" xr:uid="{00000000-0005-0000-0000-000017090000}"/>
    <cellStyle name="Normal 7 3" xfId="2328" xr:uid="{00000000-0005-0000-0000-000018090000}"/>
    <cellStyle name="Normal 7 4" xfId="2329" xr:uid="{00000000-0005-0000-0000-000019090000}"/>
    <cellStyle name="Normal 7 5" xfId="2330" xr:uid="{00000000-0005-0000-0000-00001A090000}"/>
    <cellStyle name="Normal 7 6" xfId="2331" xr:uid="{00000000-0005-0000-0000-00001B090000}"/>
    <cellStyle name="Normal 7 7" xfId="2332" xr:uid="{00000000-0005-0000-0000-00001C090000}"/>
    <cellStyle name="Normal 7 8" xfId="2333" xr:uid="{00000000-0005-0000-0000-00001D090000}"/>
    <cellStyle name="Normal 7 9" xfId="2334" xr:uid="{00000000-0005-0000-0000-00001E090000}"/>
    <cellStyle name="Normal 8" xfId="2335" xr:uid="{00000000-0005-0000-0000-00001F090000}"/>
    <cellStyle name="Normal 8 10" xfId="2336" xr:uid="{00000000-0005-0000-0000-000020090000}"/>
    <cellStyle name="Normal 8 11" xfId="2337" xr:uid="{00000000-0005-0000-0000-000021090000}"/>
    <cellStyle name="Normal 8 12" xfId="2338" xr:uid="{00000000-0005-0000-0000-000022090000}"/>
    <cellStyle name="Normal 8 13" xfId="2339" xr:uid="{00000000-0005-0000-0000-000023090000}"/>
    <cellStyle name="Normal 8 14" xfId="2340" xr:uid="{00000000-0005-0000-0000-000024090000}"/>
    <cellStyle name="Normal 8 15" xfId="2341" xr:uid="{00000000-0005-0000-0000-000025090000}"/>
    <cellStyle name="Normal 8 16" xfId="2342" xr:uid="{00000000-0005-0000-0000-000026090000}"/>
    <cellStyle name="Normal 8 17" xfId="2343" xr:uid="{00000000-0005-0000-0000-000027090000}"/>
    <cellStyle name="Normal 8 18" xfId="2344" xr:uid="{00000000-0005-0000-0000-000028090000}"/>
    <cellStyle name="Normal 8 18 2" xfId="2345" xr:uid="{00000000-0005-0000-0000-000029090000}"/>
    <cellStyle name="Normal 8 19" xfId="2346" xr:uid="{00000000-0005-0000-0000-00002A090000}"/>
    <cellStyle name="Normal 8 2" xfId="2347" xr:uid="{00000000-0005-0000-0000-00002B090000}"/>
    <cellStyle name="Normal 8 3" xfId="2348" xr:uid="{00000000-0005-0000-0000-00002C090000}"/>
    <cellStyle name="Normal 8 4" xfId="2349" xr:uid="{00000000-0005-0000-0000-00002D090000}"/>
    <cellStyle name="Normal 8 5" xfId="2350" xr:uid="{00000000-0005-0000-0000-00002E090000}"/>
    <cellStyle name="Normal 8 6" xfId="2351" xr:uid="{00000000-0005-0000-0000-00002F090000}"/>
    <cellStyle name="Normal 8 7" xfId="2352" xr:uid="{00000000-0005-0000-0000-000030090000}"/>
    <cellStyle name="Normal 8 8" xfId="2353" xr:uid="{00000000-0005-0000-0000-000031090000}"/>
    <cellStyle name="Normal 8 9" xfId="2354" xr:uid="{00000000-0005-0000-0000-000032090000}"/>
    <cellStyle name="Normal 8_Colocaciones20094" xfId="2355" xr:uid="{00000000-0005-0000-0000-000033090000}"/>
    <cellStyle name="Normal 9" xfId="2356" xr:uid="{00000000-0005-0000-0000-000034090000}"/>
    <cellStyle name="Normal 9 10" xfId="2357" xr:uid="{00000000-0005-0000-0000-000035090000}"/>
    <cellStyle name="Normal 9 10 2" xfId="2358" xr:uid="{00000000-0005-0000-0000-000036090000}"/>
    <cellStyle name="Normal 9 11" xfId="2359" xr:uid="{00000000-0005-0000-0000-000037090000}"/>
    <cellStyle name="Normal 9 11 2" xfId="2360" xr:uid="{00000000-0005-0000-0000-000038090000}"/>
    <cellStyle name="Normal 9 12" xfId="2361" xr:uid="{00000000-0005-0000-0000-000039090000}"/>
    <cellStyle name="Normal 9 12 2" xfId="2362" xr:uid="{00000000-0005-0000-0000-00003A090000}"/>
    <cellStyle name="Normal 9 13" xfId="2363" xr:uid="{00000000-0005-0000-0000-00003B090000}"/>
    <cellStyle name="Normal 9 13 2" xfId="2364" xr:uid="{00000000-0005-0000-0000-00003C090000}"/>
    <cellStyle name="Normal 9 14" xfId="2365" xr:uid="{00000000-0005-0000-0000-00003D090000}"/>
    <cellStyle name="Normal 9 14 2" xfId="2366" xr:uid="{00000000-0005-0000-0000-00003E090000}"/>
    <cellStyle name="Normal 9 15" xfId="2367" xr:uid="{00000000-0005-0000-0000-00003F090000}"/>
    <cellStyle name="Normal 9 15 2" xfId="2368" xr:uid="{00000000-0005-0000-0000-000040090000}"/>
    <cellStyle name="Normal 9 16" xfId="2369" xr:uid="{00000000-0005-0000-0000-000041090000}"/>
    <cellStyle name="Normal 9 16 2" xfId="2370" xr:uid="{00000000-0005-0000-0000-000042090000}"/>
    <cellStyle name="Normal 9 17" xfId="2371" xr:uid="{00000000-0005-0000-0000-000043090000}"/>
    <cellStyle name="Normal 9 17 2" xfId="2372" xr:uid="{00000000-0005-0000-0000-000044090000}"/>
    <cellStyle name="Normal 9 18" xfId="2373" xr:uid="{00000000-0005-0000-0000-000045090000}"/>
    <cellStyle name="Normal 9 18 2" xfId="2374" xr:uid="{00000000-0005-0000-0000-000046090000}"/>
    <cellStyle name="Normal 9 19" xfId="2375" xr:uid="{00000000-0005-0000-0000-000047090000}"/>
    <cellStyle name="Normal 9 19 2" xfId="2376" xr:uid="{00000000-0005-0000-0000-000048090000}"/>
    <cellStyle name="Normal 9 2" xfId="2377" xr:uid="{00000000-0005-0000-0000-000049090000}"/>
    <cellStyle name="Normal 9 2 2" xfId="2378" xr:uid="{00000000-0005-0000-0000-00004A090000}"/>
    <cellStyle name="Normal 9 20" xfId="2379" xr:uid="{00000000-0005-0000-0000-00004B090000}"/>
    <cellStyle name="Normal 9 20 2" xfId="2380" xr:uid="{00000000-0005-0000-0000-00004C090000}"/>
    <cellStyle name="Normal 9 21" xfId="2381" xr:uid="{00000000-0005-0000-0000-00004D090000}"/>
    <cellStyle name="Normal 9 21 2" xfId="2382" xr:uid="{00000000-0005-0000-0000-00004E090000}"/>
    <cellStyle name="Normal 9 3" xfId="2383" xr:uid="{00000000-0005-0000-0000-00004F090000}"/>
    <cellStyle name="Normal 9 3 2" xfId="2384" xr:uid="{00000000-0005-0000-0000-000050090000}"/>
    <cellStyle name="Normal 9 4" xfId="2385" xr:uid="{00000000-0005-0000-0000-000051090000}"/>
    <cellStyle name="Normal 9 4 2" xfId="2386" xr:uid="{00000000-0005-0000-0000-000052090000}"/>
    <cellStyle name="Normal 9 5" xfId="2387" xr:uid="{00000000-0005-0000-0000-000053090000}"/>
    <cellStyle name="Normal 9 5 2" xfId="2388" xr:uid="{00000000-0005-0000-0000-000054090000}"/>
    <cellStyle name="Normal 9 6" xfId="2389" xr:uid="{00000000-0005-0000-0000-000055090000}"/>
    <cellStyle name="Normal 9 6 2" xfId="2390" xr:uid="{00000000-0005-0000-0000-000056090000}"/>
    <cellStyle name="Normal 9 7" xfId="2391" xr:uid="{00000000-0005-0000-0000-000057090000}"/>
    <cellStyle name="Normal 9 7 2" xfId="2392" xr:uid="{00000000-0005-0000-0000-000058090000}"/>
    <cellStyle name="Normal 9 8" xfId="2393" xr:uid="{00000000-0005-0000-0000-000059090000}"/>
    <cellStyle name="Normal 9 8 2" xfId="2394" xr:uid="{00000000-0005-0000-0000-00005A090000}"/>
    <cellStyle name="Normal 9 9" xfId="2395" xr:uid="{00000000-0005-0000-0000-00005B090000}"/>
    <cellStyle name="Normal 9 9 2" xfId="2396" xr:uid="{00000000-0005-0000-0000-00005C090000}"/>
    <cellStyle name="Normal 9_Colocaciones20094" xfId="2397" xr:uid="{00000000-0005-0000-0000-00005D090000}"/>
    <cellStyle name="Normal_setiembre 2006 mili" xfId="2398" xr:uid="{00000000-0005-0000-0000-00005E090000}"/>
    <cellStyle name="Notas 10" xfId="2399" xr:uid="{00000000-0005-0000-0000-00005F090000}"/>
    <cellStyle name="Notas 11" xfId="2400" xr:uid="{00000000-0005-0000-0000-000060090000}"/>
    <cellStyle name="Notas 12" xfId="2401" xr:uid="{00000000-0005-0000-0000-000061090000}"/>
    <cellStyle name="Notas 13" xfId="2402" xr:uid="{00000000-0005-0000-0000-000062090000}"/>
    <cellStyle name="Notas 14" xfId="2403" xr:uid="{00000000-0005-0000-0000-000063090000}"/>
    <cellStyle name="Notas 15" xfId="2404" xr:uid="{00000000-0005-0000-0000-000064090000}"/>
    <cellStyle name="Notas 2" xfId="2405" xr:uid="{00000000-0005-0000-0000-000065090000}"/>
    <cellStyle name="Notas 2 2" xfId="2406" xr:uid="{00000000-0005-0000-0000-000066090000}"/>
    <cellStyle name="Notas 2 3" xfId="2407" xr:uid="{00000000-0005-0000-0000-000067090000}"/>
    <cellStyle name="Notas 2 4" xfId="2408" xr:uid="{00000000-0005-0000-0000-000068090000}"/>
    <cellStyle name="Notas 2 5" xfId="2409" xr:uid="{00000000-0005-0000-0000-000069090000}"/>
    <cellStyle name="Notas 3" xfId="2410" xr:uid="{00000000-0005-0000-0000-00006A090000}"/>
    <cellStyle name="Notas 4" xfId="2411" xr:uid="{00000000-0005-0000-0000-00006B090000}"/>
    <cellStyle name="Notas 5" xfId="2412" xr:uid="{00000000-0005-0000-0000-00006C090000}"/>
    <cellStyle name="Notas 6" xfId="2413" xr:uid="{00000000-0005-0000-0000-00006D090000}"/>
    <cellStyle name="Notas 7" xfId="2414" xr:uid="{00000000-0005-0000-0000-00006E090000}"/>
    <cellStyle name="Notas 8" xfId="2415" xr:uid="{00000000-0005-0000-0000-00006F090000}"/>
    <cellStyle name="Notas 9" xfId="2416" xr:uid="{00000000-0005-0000-0000-000070090000}"/>
    <cellStyle name="Percent" xfId="2417" xr:uid="{00000000-0005-0000-0000-000071090000}"/>
    <cellStyle name="Porcentaje" xfId="1" builtinId="5"/>
    <cellStyle name="Porcentaje 2" xfId="2418" xr:uid="{00000000-0005-0000-0000-000073090000}"/>
    <cellStyle name="Porcentaje 3" xfId="2419" xr:uid="{00000000-0005-0000-0000-000074090000}"/>
    <cellStyle name="Porcentaje 4" xfId="2420" xr:uid="{00000000-0005-0000-0000-000075090000}"/>
    <cellStyle name="Porcentual 10" xfId="2421" xr:uid="{00000000-0005-0000-0000-000076090000}"/>
    <cellStyle name="Porcentual 11" xfId="2422" xr:uid="{00000000-0005-0000-0000-000077090000}"/>
    <cellStyle name="Porcentual 11 2" xfId="2423" xr:uid="{00000000-0005-0000-0000-000078090000}"/>
    <cellStyle name="Porcentual 11 3" xfId="2424" xr:uid="{00000000-0005-0000-0000-000079090000}"/>
    <cellStyle name="Porcentual 12" xfId="2425" xr:uid="{00000000-0005-0000-0000-00007A090000}"/>
    <cellStyle name="Porcentual 12 2" xfId="2426" xr:uid="{00000000-0005-0000-0000-00007B090000}"/>
    <cellStyle name="Porcentual 12 3" xfId="2427" xr:uid="{00000000-0005-0000-0000-00007C090000}"/>
    <cellStyle name="Porcentual 2" xfId="2428" xr:uid="{00000000-0005-0000-0000-00007D090000}"/>
    <cellStyle name="Porcentual 2 18" xfId="2429" xr:uid="{00000000-0005-0000-0000-00007E090000}"/>
    <cellStyle name="Porcentual 2 2" xfId="2430" xr:uid="{00000000-0005-0000-0000-00007F090000}"/>
    <cellStyle name="Porcentual 2 3" xfId="2431" xr:uid="{00000000-0005-0000-0000-000080090000}"/>
    <cellStyle name="Porcentual 3" xfId="2432" xr:uid="{00000000-0005-0000-0000-000081090000}"/>
    <cellStyle name="Porcentual 3 2" xfId="2433" xr:uid="{00000000-0005-0000-0000-000082090000}"/>
    <cellStyle name="Porcentual 3 2 2" xfId="2434" xr:uid="{00000000-0005-0000-0000-000083090000}"/>
    <cellStyle name="Porcentual 3 2 2 2" xfId="2435" xr:uid="{00000000-0005-0000-0000-000084090000}"/>
    <cellStyle name="Porcentual 3 2 2 3" xfId="2436" xr:uid="{00000000-0005-0000-0000-000085090000}"/>
    <cellStyle name="Porcentual 3 2 3" xfId="2437" xr:uid="{00000000-0005-0000-0000-000086090000}"/>
    <cellStyle name="Porcentual 3 2 3 2" xfId="2438" xr:uid="{00000000-0005-0000-0000-000087090000}"/>
    <cellStyle name="Porcentual 3 2 3 2 2" xfId="2439" xr:uid="{00000000-0005-0000-0000-000088090000}"/>
    <cellStyle name="Porcentual 3 2 3 3" xfId="2440" xr:uid="{00000000-0005-0000-0000-000089090000}"/>
    <cellStyle name="Porcentual 3 2 4" xfId="2441" xr:uid="{00000000-0005-0000-0000-00008A090000}"/>
    <cellStyle name="Porcentual 3 3" xfId="2442" xr:uid="{00000000-0005-0000-0000-00008B090000}"/>
    <cellStyle name="Porcentual 4" xfId="2443" xr:uid="{00000000-0005-0000-0000-00008C090000}"/>
    <cellStyle name="Porcentual 5" xfId="2444" xr:uid="{00000000-0005-0000-0000-00008D090000}"/>
    <cellStyle name="Porcentual 6" xfId="2445" xr:uid="{00000000-0005-0000-0000-00008E090000}"/>
    <cellStyle name="Porcentual 7" xfId="2446" xr:uid="{00000000-0005-0000-0000-00008F090000}"/>
    <cellStyle name="Porcentual 8" xfId="2447" xr:uid="{00000000-0005-0000-0000-000090090000}"/>
    <cellStyle name="Salida 10" xfId="2448" xr:uid="{00000000-0005-0000-0000-000091090000}"/>
    <cellStyle name="Salida 11" xfId="2449" xr:uid="{00000000-0005-0000-0000-000092090000}"/>
    <cellStyle name="Salida 12" xfId="2450" xr:uid="{00000000-0005-0000-0000-000093090000}"/>
    <cellStyle name="Salida 13" xfId="2451" xr:uid="{00000000-0005-0000-0000-000094090000}"/>
    <cellStyle name="Salida 14" xfId="2452" xr:uid="{00000000-0005-0000-0000-000095090000}"/>
    <cellStyle name="Salida 15" xfId="2453" xr:uid="{00000000-0005-0000-0000-000096090000}"/>
    <cellStyle name="Salida 2" xfId="2454" xr:uid="{00000000-0005-0000-0000-000097090000}"/>
    <cellStyle name="Salida 2 2" xfId="2455" xr:uid="{00000000-0005-0000-0000-000098090000}"/>
    <cellStyle name="Salida 2 3" xfId="2456" xr:uid="{00000000-0005-0000-0000-000099090000}"/>
    <cellStyle name="Salida 2 4" xfId="2457" xr:uid="{00000000-0005-0000-0000-00009A090000}"/>
    <cellStyle name="Salida 2 5" xfId="2458" xr:uid="{00000000-0005-0000-0000-00009B090000}"/>
    <cellStyle name="Salida 3" xfId="2459" xr:uid="{00000000-0005-0000-0000-00009C090000}"/>
    <cellStyle name="Salida 4" xfId="2460" xr:uid="{00000000-0005-0000-0000-00009D090000}"/>
    <cellStyle name="Salida 5" xfId="2461" xr:uid="{00000000-0005-0000-0000-00009E090000}"/>
    <cellStyle name="Salida 6" xfId="2462" xr:uid="{00000000-0005-0000-0000-00009F090000}"/>
    <cellStyle name="Salida 7" xfId="2463" xr:uid="{00000000-0005-0000-0000-0000A0090000}"/>
    <cellStyle name="Salida 8" xfId="2464" xr:uid="{00000000-0005-0000-0000-0000A1090000}"/>
    <cellStyle name="Salida 9" xfId="2465" xr:uid="{00000000-0005-0000-0000-0000A2090000}"/>
    <cellStyle name="Texto de advertencia 10" xfId="2466" xr:uid="{00000000-0005-0000-0000-0000A3090000}"/>
    <cellStyle name="Texto de advertencia 11" xfId="2467" xr:uid="{00000000-0005-0000-0000-0000A4090000}"/>
    <cellStyle name="Texto de advertencia 12" xfId="2468" xr:uid="{00000000-0005-0000-0000-0000A5090000}"/>
    <cellStyle name="Texto de advertencia 13" xfId="2469" xr:uid="{00000000-0005-0000-0000-0000A6090000}"/>
    <cellStyle name="Texto de advertencia 14" xfId="2470" xr:uid="{00000000-0005-0000-0000-0000A7090000}"/>
    <cellStyle name="Texto de advertencia 15" xfId="2471" xr:uid="{00000000-0005-0000-0000-0000A8090000}"/>
    <cellStyle name="Texto de advertencia 2" xfId="2472" xr:uid="{00000000-0005-0000-0000-0000A9090000}"/>
    <cellStyle name="Texto de advertencia 2 2" xfId="2473" xr:uid="{00000000-0005-0000-0000-0000AA090000}"/>
    <cellStyle name="Texto de advertencia 2 3" xfId="2474" xr:uid="{00000000-0005-0000-0000-0000AB090000}"/>
    <cellStyle name="Texto de advertencia 2 4" xfId="2475" xr:uid="{00000000-0005-0000-0000-0000AC090000}"/>
    <cellStyle name="Texto de advertencia 2 5" xfId="2476" xr:uid="{00000000-0005-0000-0000-0000AD090000}"/>
    <cellStyle name="Texto de advertencia 3" xfId="2477" xr:uid="{00000000-0005-0000-0000-0000AE090000}"/>
    <cellStyle name="Texto de advertencia 4" xfId="2478" xr:uid="{00000000-0005-0000-0000-0000AF090000}"/>
    <cellStyle name="Texto de advertencia 5" xfId="2479" xr:uid="{00000000-0005-0000-0000-0000B0090000}"/>
    <cellStyle name="Texto de advertencia 6" xfId="2480" xr:uid="{00000000-0005-0000-0000-0000B1090000}"/>
    <cellStyle name="Texto de advertencia 7" xfId="2481" xr:uid="{00000000-0005-0000-0000-0000B2090000}"/>
    <cellStyle name="Texto de advertencia 8" xfId="2482" xr:uid="{00000000-0005-0000-0000-0000B3090000}"/>
    <cellStyle name="Texto de advertencia 9" xfId="2483" xr:uid="{00000000-0005-0000-0000-0000B4090000}"/>
    <cellStyle name="Texto explicativo 10" xfId="2484" xr:uid="{00000000-0005-0000-0000-0000B5090000}"/>
    <cellStyle name="Texto explicativo 11" xfId="2485" xr:uid="{00000000-0005-0000-0000-0000B6090000}"/>
    <cellStyle name="Texto explicativo 12" xfId="2486" xr:uid="{00000000-0005-0000-0000-0000B7090000}"/>
    <cellStyle name="Texto explicativo 13" xfId="2487" xr:uid="{00000000-0005-0000-0000-0000B8090000}"/>
    <cellStyle name="Texto explicativo 14" xfId="2488" xr:uid="{00000000-0005-0000-0000-0000B9090000}"/>
    <cellStyle name="Texto explicativo 15" xfId="2489" xr:uid="{00000000-0005-0000-0000-0000BA090000}"/>
    <cellStyle name="Texto explicativo 2" xfId="2490" xr:uid="{00000000-0005-0000-0000-0000BB090000}"/>
    <cellStyle name="Texto explicativo 2 2" xfId="2491" xr:uid="{00000000-0005-0000-0000-0000BC090000}"/>
    <cellStyle name="Texto explicativo 2 3" xfId="2492" xr:uid="{00000000-0005-0000-0000-0000BD090000}"/>
    <cellStyle name="Texto explicativo 2 4" xfId="2493" xr:uid="{00000000-0005-0000-0000-0000BE090000}"/>
    <cellStyle name="Texto explicativo 2 5" xfId="2494" xr:uid="{00000000-0005-0000-0000-0000BF090000}"/>
    <cellStyle name="Texto explicativo 3" xfId="2495" xr:uid="{00000000-0005-0000-0000-0000C0090000}"/>
    <cellStyle name="Texto explicativo 4" xfId="2496" xr:uid="{00000000-0005-0000-0000-0000C1090000}"/>
    <cellStyle name="Texto explicativo 5" xfId="2497" xr:uid="{00000000-0005-0000-0000-0000C2090000}"/>
    <cellStyle name="Texto explicativo 6" xfId="2498" xr:uid="{00000000-0005-0000-0000-0000C3090000}"/>
    <cellStyle name="Texto explicativo 7" xfId="2499" xr:uid="{00000000-0005-0000-0000-0000C4090000}"/>
    <cellStyle name="Texto explicativo 8" xfId="2500" xr:uid="{00000000-0005-0000-0000-0000C5090000}"/>
    <cellStyle name="Texto explicativo 9" xfId="2501" xr:uid="{00000000-0005-0000-0000-0000C6090000}"/>
    <cellStyle name="Título 1 10" xfId="2502" xr:uid="{00000000-0005-0000-0000-0000C7090000}"/>
    <cellStyle name="Título 1 11" xfId="2503" xr:uid="{00000000-0005-0000-0000-0000C8090000}"/>
    <cellStyle name="Título 1 12" xfId="2504" xr:uid="{00000000-0005-0000-0000-0000C9090000}"/>
    <cellStyle name="Título 1 13" xfId="2505" xr:uid="{00000000-0005-0000-0000-0000CA090000}"/>
    <cellStyle name="Título 1 14" xfId="2506" xr:uid="{00000000-0005-0000-0000-0000CB090000}"/>
    <cellStyle name="Título 1 15" xfId="2507" xr:uid="{00000000-0005-0000-0000-0000CC090000}"/>
    <cellStyle name="Título 1 2" xfId="2508" xr:uid="{00000000-0005-0000-0000-0000CD090000}"/>
    <cellStyle name="Título 1 2 2" xfId="2509" xr:uid="{00000000-0005-0000-0000-0000CE090000}"/>
    <cellStyle name="Título 1 2 3" xfId="2510" xr:uid="{00000000-0005-0000-0000-0000CF090000}"/>
    <cellStyle name="Título 1 2 4" xfId="2511" xr:uid="{00000000-0005-0000-0000-0000D0090000}"/>
    <cellStyle name="Título 1 2 5" xfId="2512" xr:uid="{00000000-0005-0000-0000-0000D1090000}"/>
    <cellStyle name="Título 1 3" xfId="2513" xr:uid="{00000000-0005-0000-0000-0000D2090000}"/>
    <cellStyle name="Título 1 4" xfId="2514" xr:uid="{00000000-0005-0000-0000-0000D3090000}"/>
    <cellStyle name="Título 1 5" xfId="2515" xr:uid="{00000000-0005-0000-0000-0000D4090000}"/>
    <cellStyle name="Título 1 6" xfId="2516" xr:uid="{00000000-0005-0000-0000-0000D5090000}"/>
    <cellStyle name="Título 1 7" xfId="2517" xr:uid="{00000000-0005-0000-0000-0000D6090000}"/>
    <cellStyle name="Título 1 8" xfId="2518" xr:uid="{00000000-0005-0000-0000-0000D7090000}"/>
    <cellStyle name="Título 1 9" xfId="2519" xr:uid="{00000000-0005-0000-0000-0000D8090000}"/>
    <cellStyle name="Título 10" xfId="2520" xr:uid="{00000000-0005-0000-0000-0000D9090000}"/>
    <cellStyle name="Título 11" xfId="2521" xr:uid="{00000000-0005-0000-0000-0000DA090000}"/>
    <cellStyle name="Título 12" xfId="2522" xr:uid="{00000000-0005-0000-0000-0000DB090000}"/>
    <cellStyle name="Título 13" xfId="2523" xr:uid="{00000000-0005-0000-0000-0000DC090000}"/>
    <cellStyle name="Título 14" xfId="2524" xr:uid="{00000000-0005-0000-0000-0000DD090000}"/>
    <cellStyle name="Título 15" xfId="2525" xr:uid="{00000000-0005-0000-0000-0000DE090000}"/>
    <cellStyle name="Título 16" xfId="2526" xr:uid="{00000000-0005-0000-0000-0000DF090000}"/>
    <cellStyle name="Título 17" xfId="2527" xr:uid="{00000000-0005-0000-0000-0000E0090000}"/>
    <cellStyle name="Título 2 10" xfId="2528" xr:uid="{00000000-0005-0000-0000-0000E1090000}"/>
    <cellStyle name="Título 2 11" xfId="2529" xr:uid="{00000000-0005-0000-0000-0000E2090000}"/>
    <cellStyle name="Título 2 12" xfId="2530" xr:uid="{00000000-0005-0000-0000-0000E3090000}"/>
    <cellStyle name="Título 2 13" xfId="2531" xr:uid="{00000000-0005-0000-0000-0000E4090000}"/>
    <cellStyle name="Título 2 14" xfId="2532" xr:uid="{00000000-0005-0000-0000-0000E5090000}"/>
    <cellStyle name="Título 2 15" xfId="2533" xr:uid="{00000000-0005-0000-0000-0000E6090000}"/>
    <cellStyle name="Título 2 2" xfId="2534" xr:uid="{00000000-0005-0000-0000-0000E7090000}"/>
    <cellStyle name="Título 2 2 2" xfId="2535" xr:uid="{00000000-0005-0000-0000-0000E8090000}"/>
    <cellStyle name="Título 2 2 3" xfId="2536" xr:uid="{00000000-0005-0000-0000-0000E9090000}"/>
    <cellStyle name="Título 2 2 4" xfId="2537" xr:uid="{00000000-0005-0000-0000-0000EA090000}"/>
    <cellStyle name="Título 2 2 5" xfId="2538" xr:uid="{00000000-0005-0000-0000-0000EB090000}"/>
    <cellStyle name="Título 2 3" xfId="2539" xr:uid="{00000000-0005-0000-0000-0000EC090000}"/>
    <cellStyle name="Título 2 4" xfId="2540" xr:uid="{00000000-0005-0000-0000-0000ED090000}"/>
    <cellStyle name="Título 2 5" xfId="2541" xr:uid="{00000000-0005-0000-0000-0000EE090000}"/>
    <cellStyle name="Título 2 6" xfId="2542" xr:uid="{00000000-0005-0000-0000-0000EF090000}"/>
    <cellStyle name="Título 2 7" xfId="2543" xr:uid="{00000000-0005-0000-0000-0000F0090000}"/>
    <cellStyle name="Título 2 8" xfId="2544" xr:uid="{00000000-0005-0000-0000-0000F1090000}"/>
    <cellStyle name="Título 2 9" xfId="2545" xr:uid="{00000000-0005-0000-0000-0000F2090000}"/>
    <cellStyle name="Título 3 10" xfId="2546" xr:uid="{00000000-0005-0000-0000-0000F3090000}"/>
    <cellStyle name="Título 3 11" xfId="2547" xr:uid="{00000000-0005-0000-0000-0000F4090000}"/>
    <cellStyle name="Título 3 12" xfId="2548" xr:uid="{00000000-0005-0000-0000-0000F5090000}"/>
    <cellStyle name="Título 3 13" xfId="2549" xr:uid="{00000000-0005-0000-0000-0000F6090000}"/>
    <cellStyle name="Título 3 14" xfId="2550" xr:uid="{00000000-0005-0000-0000-0000F7090000}"/>
    <cellStyle name="Título 3 15" xfId="2551" xr:uid="{00000000-0005-0000-0000-0000F8090000}"/>
    <cellStyle name="Título 3 2" xfId="2552" xr:uid="{00000000-0005-0000-0000-0000F9090000}"/>
    <cellStyle name="Título 3 2 2" xfId="2553" xr:uid="{00000000-0005-0000-0000-0000FA090000}"/>
    <cellStyle name="Título 3 2 3" xfId="2554" xr:uid="{00000000-0005-0000-0000-0000FB090000}"/>
    <cellStyle name="Título 3 2 4" xfId="2555" xr:uid="{00000000-0005-0000-0000-0000FC090000}"/>
    <cellStyle name="Título 3 2 5" xfId="2556" xr:uid="{00000000-0005-0000-0000-0000FD090000}"/>
    <cellStyle name="Título 3 3" xfId="2557" xr:uid="{00000000-0005-0000-0000-0000FE090000}"/>
    <cellStyle name="Título 3 4" xfId="2558" xr:uid="{00000000-0005-0000-0000-0000FF090000}"/>
    <cellStyle name="Título 3 5" xfId="2559" xr:uid="{00000000-0005-0000-0000-0000000A0000}"/>
    <cellStyle name="Título 3 6" xfId="2560" xr:uid="{00000000-0005-0000-0000-0000010A0000}"/>
    <cellStyle name="Título 3 7" xfId="2561" xr:uid="{00000000-0005-0000-0000-0000020A0000}"/>
    <cellStyle name="Título 3 8" xfId="2562" xr:uid="{00000000-0005-0000-0000-0000030A0000}"/>
    <cellStyle name="Título 3 9" xfId="2563" xr:uid="{00000000-0005-0000-0000-0000040A0000}"/>
    <cellStyle name="Título 4" xfId="2564" xr:uid="{00000000-0005-0000-0000-0000050A0000}"/>
    <cellStyle name="Título 4 2" xfId="2565" xr:uid="{00000000-0005-0000-0000-0000060A0000}"/>
    <cellStyle name="Título 4 3" xfId="2566" xr:uid="{00000000-0005-0000-0000-0000070A0000}"/>
    <cellStyle name="Título 4 4" xfId="2567" xr:uid="{00000000-0005-0000-0000-0000080A0000}"/>
    <cellStyle name="Título 4 5" xfId="2568" xr:uid="{00000000-0005-0000-0000-0000090A0000}"/>
    <cellStyle name="Título 5" xfId="2569" xr:uid="{00000000-0005-0000-0000-00000A0A0000}"/>
    <cellStyle name="Título 6" xfId="2570" xr:uid="{00000000-0005-0000-0000-00000B0A0000}"/>
    <cellStyle name="Título 7" xfId="2571" xr:uid="{00000000-0005-0000-0000-00000C0A0000}"/>
    <cellStyle name="Título 8" xfId="2572" xr:uid="{00000000-0005-0000-0000-00000D0A0000}"/>
    <cellStyle name="Título 9" xfId="2573" xr:uid="{00000000-0005-0000-0000-00000E0A0000}"/>
    <cellStyle name="Total 10" xfId="2574" xr:uid="{00000000-0005-0000-0000-00000F0A0000}"/>
    <cellStyle name="Total 11" xfId="2575" xr:uid="{00000000-0005-0000-0000-0000100A0000}"/>
    <cellStyle name="Total 12" xfId="2576" xr:uid="{00000000-0005-0000-0000-0000110A0000}"/>
    <cellStyle name="Total 13" xfId="2577" xr:uid="{00000000-0005-0000-0000-0000120A0000}"/>
    <cellStyle name="Total 14" xfId="2578" xr:uid="{00000000-0005-0000-0000-0000130A0000}"/>
    <cellStyle name="Total 15" xfId="2579" xr:uid="{00000000-0005-0000-0000-0000140A0000}"/>
    <cellStyle name="Total 16" xfId="2580" xr:uid="{00000000-0005-0000-0000-0000150A0000}"/>
    <cellStyle name="Total 17" xfId="2581" xr:uid="{00000000-0005-0000-0000-0000160A0000}"/>
    <cellStyle name="Total 18" xfId="2582" xr:uid="{00000000-0005-0000-0000-0000170A0000}"/>
    <cellStyle name="Total 2" xfId="2583" xr:uid="{00000000-0005-0000-0000-0000180A0000}"/>
    <cellStyle name="Total 2 2" xfId="2584" xr:uid="{00000000-0005-0000-0000-0000190A0000}"/>
    <cellStyle name="Total 2 3" xfId="2585" xr:uid="{00000000-0005-0000-0000-00001A0A0000}"/>
    <cellStyle name="Total 2 4" xfId="2586" xr:uid="{00000000-0005-0000-0000-00001B0A0000}"/>
    <cellStyle name="Total 2 5" xfId="2587" xr:uid="{00000000-0005-0000-0000-00001C0A0000}"/>
    <cellStyle name="Total 3" xfId="2588" xr:uid="{00000000-0005-0000-0000-00001D0A0000}"/>
    <cellStyle name="Total 4" xfId="2589" xr:uid="{00000000-0005-0000-0000-00001E0A0000}"/>
    <cellStyle name="Total 5" xfId="2590" xr:uid="{00000000-0005-0000-0000-00001F0A0000}"/>
    <cellStyle name="Total 6" xfId="2591" xr:uid="{00000000-0005-0000-0000-0000200A0000}"/>
    <cellStyle name="Total 7" xfId="2592" xr:uid="{00000000-0005-0000-0000-0000210A0000}"/>
    <cellStyle name="Total 8" xfId="2593" xr:uid="{00000000-0005-0000-0000-0000220A0000}"/>
    <cellStyle name="Total 9" xfId="2594" xr:uid="{00000000-0005-0000-0000-0000230A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Hoja1!$C$1</c:f>
              <c:strCache>
                <c:ptCount val="1"/>
                <c:pt idx="0">
                  <c:v>Monto colocado en bolsa</c:v>
                </c:pt>
              </c:strCache>
            </c:strRef>
          </c:tx>
          <c:invertIfNegative val="0"/>
          <c:dLbls>
            <c:dLbl>
              <c:idx val="0"/>
              <c:layout>
                <c:manualLayout>
                  <c:x val="7.8277886497064575E-3"/>
                  <c:y val="-2.7996492722840785E-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1.82%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B64-4A92-B854-103621C62D39}"/>
                </c:ext>
              </c:extLst>
            </c:dLbl>
            <c:dLbl>
              <c:idx val="1"/>
              <c:layout>
                <c:manualLayout>
                  <c:x val="0"/>
                  <c:y val="-2.0997369542130589E-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2.40%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B64-4A92-B854-103621C62D39}"/>
                </c:ext>
              </c:extLst>
            </c:dLbl>
            <c:dLbl>
              <c:idx val="2"/>
              <c:layout>
                <c:manualLayout>
                  <c:x val="5.2185257664709717E-3"/>
                  <c:y val="-2.0997369542130589E-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2.30%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B64-4A92-B854-103621C62D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Hoja1!$A$2:$A$4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Hoja1!$C$2:$C$4</c:f>
              <c:numCache>
                <c:formatCode>_ * #,##0_ ;_ * \-#,##0_ ;_ * "-"??_ ;_ @_ </c:formatCode>
                <c:ptCount val="3"/>
                <c:pt idx="0">
                  <c:v>39316821.434849821</c:v>
                </c:pt>
                <c:pt idx="1">
                  <c:v>24756814.258431882</c:v>
                </c:pt>
                <c:pt idx="2" formatCode="General">
                  <c:v>26887136.788369108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64-4A92-B854-103621C62D39}"/>
            </c:ext>
          </c:extLst>
        </c:ser>
        <c:ser>
          <c:idx val="1"/>
          <c:order val="1"/>
          <c:tx>
            <c:strRef>
              <c:f>Hoja1!$D$1</c:f>
              <c:strCache>
                <c:ptCount val="1"/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dLbls>
            <c:dLbl>
              <c:idx val="0"/>
              <c:layout>
                <c:manualLayout>
                  <c:x val="2.8701891715590344E-2"/>
                  <c:y val="-0.35695528221622003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2,202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B64-4A92-B854-103621C62D39}"/>
                </c:ext>
              </c:extLst>
            </c:dLbl>
            <c:dLbl>
              <c:idx val="1"/>
              <c:layout>
                <c:manualLayout>
                  <c:x val="2.8701891715590344E-2"/>
                  <c:y val="-0.20647413383095078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1,058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B64-4A92-B854-103621C62D39}"/>
                </c:ext>
              </c:extLst>
            </c:dLbl>
            <c:dLbl>
              <c:idx val="2"/>
              <c:layout>
                <c:manualLayout>
                  <c:x val="3.1311154598825927E-2"/>
                  <c:y val="-0.21697281860201609"/>
                </c:manualLayout>
              </c:layout>
              <c:tx>
                <c:rich>
                  <a:bodyPr/>
                  <a:lstStyle/>
                  <a:p>
                    <a:r>
                      <a:rPr lang="en-US"/>
                      <a:t>1,198</a:t>
                    </a:r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B64-4A92-B854-103621C62D39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Hoja1!$A$2:$A$4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Hoja1!$D$2:$D$4</c:f>
              <c:numCache>
                <c:formatCode>#,##0</c:formatCode>
                <c:ptCount val="3"/>
                <c:pt idx="0">
                  <c:v>2162574745.5386491</c:v>
                </c:pt>
                <c:pt idx="1">
                  <c:v>1033158964.9683356</c:v>
                </c:pt>
                <c:pt idx="2">
                  <c:v>1171091097.8071127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64-4A92-B854-103621C62D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57277952"/>
        <c:axId val="50527552"/>
        <c:axId val="0"/>
      </c:bar3DChart>
      <c:catAx>
        <c:axId val="57277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0527552"/>
        <c:crosses val="autoZero"/>
        <c:auto val="1"/>
        <c:lblAlgn val="ctr"/>
        <c:lblOffset val="100"/>
        <c:noMultiLvlLbl val="0"/>
      </c:catAx>
      <c:valAx>
        <c:axId val="50527552"/>
        <c:scaling>
          <c:orientation val="minMax"/>
        </c:scaling>
        <c:delete val="0"/>
        <c:axPos val="l"/>
        <c:majorGridlines/>
        <c:numFmt formatCode="_ * #,##0_ ;_ * \-#,##0_ ;_ * &quot;-&quot;??_ ;_ @_ " sourceLinked="1"/>
        <c:majorTickMark val="out"/>
        <c:minorTickMark val="none"/>
        <c:tickLblPos val="nextTo"/>
        <c:crossAx val="57277952"/>
        <c:crosses val="autoZero"/>
        <c:crossBetween val="between"/>
        <c:dispUnits>
          <c:builtInUnit val="millions"/>
          <c:dispUnitsLbl/>
        </c:dispUnits>
      </c:valAx>
    </c:plotArea>
    <c:legend>
      <c:legendPos val="b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Hoja1!$G$1</c:f>
              <c:strCache>
                <c:ptCount val="1"/>
                <c:pt idx="0">
                  <c:v>Colocaciones en BVL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 sz="1100" b="1"/>
                      <a:t>26%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1622-4270-B905-FA59212DE92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 sz="1100" b="1"/>
                      <a:t>36%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622-4270-B905-FA59212DE921}"/>
                </c:ext>
              </c:extLst>
            </c:dLbl>
            <c:dLbl>
              <c:idx val="2"/>
              <c:layout>
                <c:manualLayout>
                  <c:x val="0"/>
                  <c:y val="-1.0498684771065294E-2"/>
                </c:manualLayout>
              </c:layout>
              <c:tx>
                <c:rich>
                  <a:bodyPr/>
                  <a:lstStyle/>
                  <a:p>
                    <a:r>
                      <a:rPr lang="en-US" sz="1100" b="1"/>
                      <a:t>31%</a:t>
                    </a:r>
                    <a:endParaRPr lang="en-US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1622-4270-B905-FA59212DE921}"/>
                </c:ext>
              </c:extLst>
            </c:dLbl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Hoja1!$A$2:$A$4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Hoja1!$G$2:$G$4</c:f>
              <c:numCache>
                <c:formatCode>General</c:formatCode>
                <c:ptCount val="3"/>
                <c:pt idx="0">
                  <c:v>22</c:v>
                </c:pt>
                <c:pt idx="1">
                  <c:v>25</c:v>
                </c:pt>
                <c:pt idx="2">
                  <c:v>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622-4270-B905-FA59212DE921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Colocaciones fuera de BVL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</c:spPr>
          <c:invertIfNegative val="0"/>
          <c:cat>
            <c:numRef>
              <c:f>Hoja1!$A$2:$A$4</c:f>
              <c:numCache>
                <c:formatCode>General</c:formatCode>
                <c:ptCount val="3"/>
                <c:pt idx="0">
                  <c:v>2017</c:v>
                </c:pt>
                <c:pt idx="1">
                  <c:v>2018</c:v>
                </c:pt>
                <c:pt idx="2">
                  <c:v>2019</c:v>
                </c:pt>
              </c:numCache>
            </c:numRef>
          </c:cat>
          <c:val>
            <c:numRef>
              <c:f>Hoja1!$H$2:$H$4</c:f>
              <c:numCache>
                <c:formatCode>General</c:formatCode>
                <c:ptCount val="3"/>
                <c:pt idx="0">
                  <c:v>62</c:v>
                </c:pt>
                <c:pt idx="1">
                  <c:v>45</c:v>
                </c:pt>
                <c:pt idx="2">
                  <c:v>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622-4270-B905-FA59212DE9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75567872"/>
        <c:axId val="179578560"/>
        <c:axId val="0"/>
      </c:bar3DChart>
      <c:catAx>
        <c:axId val="175567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79578560"/>
        <c:crosses val="autoZero"/>
        <c:auto val="1"/>
        <c:lblAlgn val="ctr"/>
        <c:lblOffset val="100"/>
        <c:noMultiLvlLbl val="0"/>
      </c:catAx>
      <c:valAx>
        <c:axId val="1795785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5567872"/>
        <c:crosses val="autoZero"/>
        <c:crossBetween val="between"/>
      </c:valAx>
    </c:plotArea>
    <c:legend>
      <c:legendPos val="b"/>
      <c:legendEntry>
        <c:idx val="1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714375</xdr:colOff>
      <xdr:row>2</xdr:row>
      <xdr:rowOff>104775</xdr:rowOff>
    </xdr:from>
    <xdr:to>
      <xdr:col>15</xdr:col>
      <xdr:colOff>247650</xdr:colOff>
      <xdr:row>21</xdr:row>
      <xdr:rowOff>114301</xdr:rowOff>
    </xdr:to>
    <xdr:graphicFrame macro="">
      <xdr:nvGraphicFramePr>
        <xdr:cNvPr id="2" name="1 Gráfico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419100</xdr:colOff>
      <xdr:row>2</xdr:row>
      <xdr:rowOff>95250</xdr:rowOff>
    </xdr:from>
    <xdr:to>
      <xdr:col>21</xdr:col>
      <xdr:colOff>714375</xdr:colOff>
      <xdr:row>21</xdr:row>
      <xdr:rowOff>104776</xdr:rowOff>
    </xdr:to>
    <xdr:graphicFrame macro="">
      <xdr:nvGraphicFramePr>
        <xdr:cNvPr id="3" name="2 Gráfico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5" tint="0.59999389629810485"/>
  </sheetPr>
  <dimension ref="A1:FP95"/>
  <sheetViews>
    <sheetView topLeftCell="E1" zoomScale="70" zoomScaleNormal="70" workbookViewId="0">
      <pane ySplit="4" topLeftCell="A74" activePane="bottomLeft" state="frozen"/>
      <selection pane="bottomLeft" activeCell="N93" sqref="N93"/>
    </sheetView>
  </sheetViews>
  <sheetFormatPr baseColWidth="10" defaultRowHeight="14.5"/>
  <cols>
    <col min="1" max="1" width="53.1796875" bestFit="1" customWidth="1"/>
    <col min="2" max="2" width="15.7265625" customWidth="1"/>
    <col min="3" max="3" width="32.453125" bestFit="1" customWidth="1"/>
    <col min="6" max="6" width="6.453125" bestFit="1" customWidth="1"/>
    <col min="7" max="7" width="10.54296875" bestFit="1" customWidth="1"/>
    <col min="8" max="8" width="9.1796875" customWidth="1"/>
    <col min="9" max="9" width="10.453125" bestFit="1" customWidth="1"/>
    <col min="10" max="10" width="10.54296875" bestFit="1" customWidth="1"/>
    <col min="11" max="11" width="10.54296875" customWidth="1"/>
    <col min="12" max="12" width="15.26953125" bestFit="1" customWidth="1"/>
    <col min="13" max="13" width="13.7265625" bestFit="1" customWidth="1"/>
    <col min="14" max="14" width="17" bestFit="1" customWidth="1"/>
    <col min="15" max="15" width="15.26953125" bestFit="1" customWidth="1"/>
    <col min="16" max="16" width="17" bestFit="1" customWidth="1"/>
    <col min="18" max="18" width="12.26953125" bestFit="1" customWidth="1"/>
    <col min="19" max="19" width="15.7265625" bestFit="1" customWidth="1"/>
    <col min="21" max="22" width="15.26953125" bestFit="1" customWidth="1"/>
    <col min="23" max="23" width="15.26953125" customWidth="1"/>
    <col min="24" max="27" width="11.54296875" bestFit="1" customWidth="1"/>
    <col min="29" max="35" width="11.54296875" bestFit="1" customWidth="1"/>
  </cols>
  <sheetData>
    <row r="1" spans="1:35">
      <c r="A1" s="87" t="s">
        <v>190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</row>
    <row r="2" spans="1:35" ht="15" thickBo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</row>
    <row r="3" spans="1:35">
      <c r="A3" s="92" t="s">
        <v>0</v>
      </c>
      <c r="B3" s="15"/>
      <c r="C3" s="92" t="s">
        <v>1</v>
      </c>
      <c r="D3" s="92" t="s">
        <v>2</v>
      </c>
      <c r="E3" s="92" t="s">
        <v>3</v>
      </c>
      <c r="F3" s="92" t="s">
        <v>4</v>
      </c>
      <c r="G3" s="97" t="s">
        <v>5</v>
      </c>
      <c r="H3" s="98"/>
      <c r="I3" s="98"/>
      <c r="J3" s="98"/>
      <c r="K3" s="99"/>
      <c r="L3" s="95" t="s">
        <v>6</v>
      </c>
      <c r="M3" s="91" t="s">
        <v>7</v>
      </c>
      <c r="N3" s="91"/>
      <c r="O3" s="91" t="s">
        <v>8</v>
      </c>
      <c r="P3" s="91"/>
      <c r="Q3" s="92" t="s">
        <v>9</v>
      </c>
      <c r="R3" s="15"/>
      <c r="S3" s="91" t="s">
        <v>10</v>
      </c>
      <c r="T3" s="91"/>
      <c r="U3" s="89" t="s">
        <v>11</v>
      </c>
      <c r="V3" s="89" t="s">
        <v>12</v>
      </c>
      <c r="W3" s="17"/>
      <c r="X3" s="84" t="s">
        <v>13</v>
      </c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6"/>
    </row>
    <row r="4" spans="1:35" ht="28.5" thickBot="1">
      <c r="A4" s="93"/>
      <c r="B4" s="14"/>
      <c r="C4" s="93"/>
      <c r="D4" s="94"/>
      <c r="E4" s="93"/>
      <c r="F4" s="93"/>
      <c r="G4" s="14" t="s">
        <v>14</v>
      </c>
      <c r="H4" s="14" t="s">
        <v>15</v>
      </c>
      <c r="I4" s="14" t="s">
        <v>16</v>
      </c>
      <c r="J4" s="14" t="s">
        <v>17</v>
      </c>
      <c r="K4" s="36" t="s">
        <v>245</v>
      </c>
      <c r="L4" s="96"/>
      <c r="M4" s="14" t="s">
        <v>18</v>
      </c>
      <c r="N4" s="14" t="s">
        <v>19</v>
      </c>
      <c r="O4" s="14" t="s">
        <v>18</v>
      </c>
      <c r="P4" s="14" t="s">
        <v>19</v>
      </c>
      <c r="Q4" s="93"/>
      <c r="R4" s="14" t="s">
        <v>20</v>
      </c>
      <c r="S4" s="14" t="s">
        <v>21</v>
      </c>
      <c r="T4" s="14" t="s">
        <v>22</v>
      </c>
      <c r="U4" s="90"/>
      <c r="V4" s="90"/>
      <c r="W4" s="16" t="s">
        <v>122</v>
      </c>
      <c r="X4" s="14" t="s">
        <v>23</v>
      </c>
      <c r="Y4" s="14" t="s">
        <v>24</v>
      </c>
      <c r="Z4" s="14" t="s">
        <v>25</v>
      </c>
      <c r="AA4" s="14" t="s">
        <v>26</v>
      </c>
      <c r="AB4" s="14" t="s">
        <v>27</v>
      </c>
      <c r="AC4" s="14" t="s">
        <v>28</v>
      </c>
      <c r="AD4" s="14" t="s">
        <v>29</v>
      </c>
      <c r="AE4" s="14" t="s">
        <v>30</v>
      </c>
      <c r="AF4" s="14" t="s">
        <v>31</v>
      </c>
      <c r="AG4" s="14" t="s">
        <v>32</v>
      </c>
      <c r="AH4" s="14" t="s">
        <v>33</v>
      </c>
      <c r="AI4" s="14" t="s">
        <v>34</v>
      </c>
    </row>
    <row r="5" spans="1:35">
      <c r="A5" s="13" t="s">
        <v>35</v>
      </c>
      <c r="B5" s="13" t="s">
        <v>36</v>
      </c>
      <c r="C5" s="12" t="s">
        <v>37</v>
      </c>
      <c r="D5" s="11" t="s">
        <v>38</v>
      </c>
      <c r="E5" s="11" t="s">
        <v>39</v>
      </c>
      <c r="F5" s="11" t="s">
        <v>40</v>
      </c>
      <c r="G5" s="11"/>
      <c r="H5" s="11" t="s">
        <v>41</v>
      </c>
      <c r="I5" s="11"/>
      <c r="J5" s="11"/>
      <c r="K5" s="11"/>
      <c r="L5" s="10" t="s">
        <v>42</v>
      </c>
      <c r="M5" s="9"/>
      <c r="N5" s="9">
        <v>3363000</v>
      </c>
      <c r="O5" s="9"/>
      <c r="P5" s="9">
        <v>5897000</v>
      </c>
      <c r="Q5" s="8" t="s">
        <v>43</v>
      </c>
      <c r="R5" s="7">
        <v>0.96096099999999995</v>
      </c>
      <c r="S5" s="6">
        <v>8.125</v>
      </c>
      <c r="T5" s="10" t="s">
        <v>44</v>
      </c>
      <c r="U5" s="10" t="s">
        <v>45</v>
      </c>
      <c r="V5" s="10" t="s">
        <v>46</v>
      </c>
      <c r="W5" s="10"/>
      <c r="X5" s="5"/>
      <c r="Y5" s="5"/>
      <c r="Z5" s="5">
        <v>0.59499999999999997</v>
      </c>
      <c r="AA5" s="5"/>
      <c r="AB5" s="5"/>
      <c r="AC5" s="5"/>
      <c r="AD5" s="5"/>
      <c r="AE5" s="5">
        <v>0.29699999999999999</v>
      </c>
      <c r="AF5" s="5">
        <v>0.108</v>
      </c>
      <c r="AG5" s="5"/>
      <c r="AH5" s="5"/>
      <c r="AI5" s="5"/>
    </row>
    <row r="6" spans="1:35">
      <c r="A6" s="13" t="s">
        <v>47</v>
      </c>
      <c r="B6" s="13" t="s">
        <v>48</v>
      </c>
      <c r="C6" s="12" t="s">
        <v>49</v>
      </c>
      <c r="D6" s="11" t="s">
        <v>38</v>
      </c>
      <c r="E6" s="12" t="s">
        <v>50</v>
      </c>
      <c r="F6" s="11" t="s">
        <v>51</v>
      </c>
      <c r="G6" s="11"/>
      <c r="H6" s="11" t="s">
        <v>52</v>
      </c>
      <c r="I6" s="11"/>
      <c r="J6" s="11"/>
      <c r="K6" s="11"/>
      <c r="L6" s="10" t="s">
        <v>53</v>
      </c>
      <c r="M6" s="9"/>
      <c r="N6" s="9">
        <v>495000</v>
      </c>
      <c r="O6" s="9"/>
      <c r="P6" s="9">
        <v>495000</v>
      </c>
      <c r="Q6" s="8" t="s">
        <v>43</v>
      </c>
      <c r="R6" s="7">
        <v>0.96545499999999995</v>
      </c>
      <c r="S6" s="6">
        <v>7.1562999999999999</v>
      </c>
      <c r="T6" s="10" t="s">
        <v>44</v>
      </c>
      <c r="U6" s="10" t="s">
        <v>54</v>
      </c>
      <c r="V6" s="10" t="s">
        <v>45</v>
      </c>
      <c r="W6" s="10"/>
      <c r="X6" s="5"/>
      <c r="Y6" s="5"/>
      <c r="Z6" s="5"/>
      <c r="AA6" s="5"/>
      <c r="AB6" s="5"/>
      <c r="AC6" s="5"/>
      <c r="AD6" s="5"/>
      <c r="AE6" s="5">
        <v>0.80810000000000004</v>
      </c>
      <c r="AF6" s="5">
        <v>0.19189999999999999</v>
      </c>
      <c r="AG6" s="5"/>
      <c r="AH6" s="5"/>
      <c r="AI6" s="5"/>
    </row>
    <row r="7" spans="1:35">
      <c r="A7" s="13" t="s">
        <v>55</v>
      </c>
      <c r="B7" s="13" t="s">
        <v>56</v>
      </c>
      <c r="C7" s="12" t="s">
        <v>57</v>
      </c>
      <c r="D7" s="12" t="s">
        <v>58</v>
      </c>
      <c r="E7" s="12" t="s">
        <v>39</v>
      </c>
      <c r="F7" s="12" t="s">
        <v>59</v>
      </c>
      <c r="G7" s="12" t="s">
        <v>60</v>
      </c>
      <c r="H7" s="12"/>
      <c r="I7" s="12"/>
      <c r="J7" s="12" t="s">
        <v>61</v>
      </c>
      <c r="K7" s="24"/>
      <c r="L7" s="4" t="s">
        <v>62</v>
      </c>
      <c r="M7" s="9"/>
      <c r="N7" s="9">
        <v>182410000</v>
      </c>
      <c r="O7" s="9"/>
      <c r="P7" s="9">
        <v>260970000</v>
      </c>
      <c r="Q7" s="8" t="s">
        <v>63</v>
      </c>
      <c r="R7" s="7">
        <v>1</v>
      </c>
      <c r="S7" s="6">
        <v>5.90625</v>
      </c>
      <c r="T7" s="4" t="s">
        <v>64</v>
      </c>
      <c r="U7" s="4" t="s">
        <v>65</v>
      </c>
      <c r="V7" s="4" t="s">
        <v>66</v>
      </c>
      <c r="W7" s="4"/>
      <c r="X7" s="5">
        <v>0.78859999999999997</v>
      </c>
      <c r="Y7" s="5"/>
      <c r="Z7" s="5"/>
      <c r="AA7" s="5">
        <v>5.2600000000000001E-2</v>
      </c>
      <c r="AB7" s="5"/>
      <c r="AC7" s="5">
        <v>9.4600000000000004E-2</v>
      </c>
      <c r="AD7" s="5"/>
      <c r="AE7" s="5"/>
      <c r="AF7" s="5">
        <v>2.3699999999999999E-2</v>
      </c>
      <c r="AG7" s="5"/>
      <c r="AH7" s="5">
        <v>2.41E-2</v>
      </c>
      <c r="AI7" s="5">
        <v>1.6400000000000001E-2</v>
      </c>
    </row>
    <row r="8" spans="1:35">
      <c r="A8" s="13" t="s">
        <v>35</v>
      </c>
      <c r="B8" s="13" t="s">
        <v>67</v>
      </c>
      <c r="C8" s="12" t="s">
        <v>37</v>
      </c>
      <c r="D8" s="12" t="s">
        <v>38</v>
      </c>
      <c r="E8" s="12" t="s">
        <v>39</v>
      </c>
      <c r="F8" s="12" t="s">
        <v>59</v>
      </c>
      <c r="G8" s="3"/>
      <c r="H8" s="12" t="s">
        <v>41</v>
      </c>
      <c r="I8" s="3"/>
      <c r="J8" s="3"/>
      <c r="K8" s="3"/>
      <c r="L8" s="4" t="s">
        <v>68</v>
      </c>
      <c r="M8" s="2"/>
      <c r="N8" s="9">
        <v>1700000</v>
      </c>
      <c r="O8" s="2"/>
      <c r="P8" s="9">
        <v>2321000</v>
      </c>
      <c r="Q8" s="8" t="s">
        <v>69</v>
      </c>
      <c r="R8" s="7">
        <v>0.94256300000000004</v>
      </c>
      <c r="S8" s="6">
        <v>8.125</v>
      </c>
      <c r="T8" s="4" t="s">
        <v>44</v>
      </c>
      <c r="U8" s="4" t="s">
        <v>70</v>
      </c>
      <c r="V8" s="4" t="s">
        <v>71</v>
      </c>
      <c r="W8" s="4"/>
      <c r="X8" s="5"/>
      <c r="Y8" s="5"/>
      <c r="Z8" s="5">
        <v>0.58799999999999997</v>
      </c>
      <c r="AA8" s="5"/>
      <c r="AB8" s="5"/>
      <c r="AC8" s="5"/>
      <c r="AD8" s="5"/>
      <c r="AE8" s="5">
        <v>0.11799999999999999</v>
      </c>
      <c r="AF8" s="5"/>
      <c r="AG8" s="5">
        <v>0.29399999999999998</v>
      </c>
      <c r="AH8" s="5"/>
      <c r="AI8" s="5"/>
    </row>
    <row r="9" spans="1:35">
      <c r="A9" s="13" t="s">
        <v>72</v>
      </c>
      <c r="B9" s="13" t="s">
        <v>73</v>
      </c>
      <c r="C9" s="12" t="s">
        <v>74</v>
      </c>
      <c r="D9" s="12" t="s">
        <v>50</v>
      </c>
      <c r="E9" s="12" t="s">
        <v>75</v>
      </c>
      <c r="F9" s="12" t="s">
        <v>76</v>
      </c>
      <c r="G9" s="12"/>
      <c r="H9" s="12" t="s">
        <v>77</v>
      </c>
      <c r="I9" s="12" t="s">
        <v>78</v>
      </c>
      <c r="J9" s="3"/>
      <c r="K9" s="3"/>
      <c r="L9" s="4" t="s">
        <v>79</v>
      </c>
      <c r="M9" s="9">
        <v>8800000</v>
      </c>
      <c r="N9" s="9"/>
      <c r="O9" s="9">
        <v>11400000</v>
      </c>
      <c r="P9" s="9"/>
      <c r="Q9" s="8" t="s">
        <v>80</v>
      </c>
      <c r="R9" s="7">
        <v>1</v>
      </c>
      <c r="S9" s="1" t="s">
        <v>81</v>
      </c>
      <c r="T9" s="4" t="s">
        <v>64</v>
      </c>
      <c r="U9" s="4" t="s">
        <v>66</v>
      </c>
      <c r="V9" s="4" t="s">
        <v>82</v>
      </c>
      <c r="W9" s="4"/>
      <c r="X9" s="5"/>
      <c r="Y9" s="5">
        <v>0.40899999999999997</v>
      </c>
      <c r="Z9" s="5"/>
      <c r="AA9" s="5"/>
      <c r="AB9" s="5"/>
      <c r="AC9" s="5">
        <v>0.22700000000000001</v>
      </c>
      <c r="AD9" s="5"/>
      <c r="AE9" s="5"/>
      <c r="AF9" s="5"/>
      <c r="AG9" s="5"/>
      <c r="AH9" s="5">
        <v>0.36399999999999999</v>
      </c>
      <c r="AI9" s="5"/>
    </row>
    <row r="10" spans="1:35">
      <c r="A10" s="13" t="s">
        <v>97</v>
      </c>
      <c r="B10" s="13" t="s">
        <v>83</v>
      </c>
      <c r="C10" s="12" t="s">
        <v>49</v>
      </c>
      <c r="D10" s="12" t="s">
        <v>38</v>
      </c>
      <c r="E10" s="12" t="s">
        <v>75</v>
      </c>
      <c r="F10" s="12" t="s">
        <v>76</v>
      </c>
      <c r="G10" s="12" t="s">
        <v>84</v>
      </c>
      <c r="H10" s="3"/>
      <c r="I10" s="12" t="s">
        <v>85</v>
      </c>
      <c r="J10" s="3"/>
      <c r="K10" s="3"/>
      <c r="L10" s="4">
        <v>43113</v>
      </c>
      <c r="M10" s="2"/>
      <c r="N10" s="9">
        <v>70000000</v>
      </c>
      <c r="O10" s="9"/>
      <c r="P10" s="9">
        <v>117940000</v>
      </c>
      <c r="Q10" s="8" t="s">
        <v>86</v>
      </c>
      <c r="R10" s="7">
        <v>0.9375</v>
      </c>
      <c r="S10" s="6">
        <v>6.6666999999999996</v>
      </c>
      <c r="T10" s="4" t="s">
        <v>87</v>
      </c>
      <c r="U10" s="4">
        <v>42752</v>
      </c>
      <c r="V10" s="4">
        <v>42753</v>
      </c>
      <c r="W10" s="4"/>
      <c r="X10" s="5">
        <v>0.46350000000000002</v>
      </c>
      <c r="Y10" s="5">
        <v>0.30859999999999999</v>
      </c>
      <c r="Z10" s="5"/>
      <c r="AA10" s="5"/>
      <c r="AB10" s="5"/>
      <c r="AC10" s="5">
        <v>0.1429</v>
      </c>
      <c r="AD10" s="5">
        <v>2.75E-2</v>
      </c>
      <c r="AE10" s="5"/>
      <c r="AF10" s="5">
        <v>4.1700000000000001E-2</v>
      </c>
      <c r="AG10" s="5"/>
      <c r="AH10" s="5"/>
      <c r="AI10" s="5">
        <v>1.5699999999999999E-2</v>
      </c>
    </row>
    <row r="11" spans="1:35">
      <c r="A11" s="13" t="s">
        <v>98</v>
      </c>
      <c r="B11" s="13" t="s">
        <v>88</v>
      </c>
      <c r="C11" s="12" t="s">
        <v>57</v>
      </c>
      <c r="D11" s="12" t="s">
        <v>38</v>
      </c>
      <c r="E11" s="12" t="s">
        <v>39</v>
      </c>
      <c r="F11" s="12" t="s">
        <v>89</v>
      </c>
      <c r="G11" s="12"/>
      <c r="H11" s="3"/>
      <c r="I11" s="12" t="s">
        <v>90</v>
      </c>
      <c r="J11" s="12" t="s">
        <v>91</v>
      </c>
      <c r="K11" s="24"/>
      <c r="L11" s="4">
        <v>51886</v>
      </c>
      <c r="M11" s="2"/>
      <c r="N11" s="9">
        <v>100000000</v>
      </c>
      <c r="O11" s="9"/>
      <c r="P11" s="9">
        <v>223900000</v>
      </c>
      <c r="Q11" s="8" t="s">
        <v>92</v>
      </c>
      <c r="R11" s="7">
        <v>1</v>
      </c>
      <c r="S11" s="6">
        <v>8.25</v>
      </c>
      <c r="T11" s="4" t="s">
        <v>64</v>
      </c>
      <c r="U11" s="4">
        <v>42754</v>
      </c>
      <c r="V11" s="4">
        <v>42755</v>
      </c>
      <c r="W11" s="4"/>
      <c r="X11" s="5">
        <v>0.63390000000000002</v>
      </c>
      <c r="Y11" s="5"/>
      <c r="Z11" s="5"/>
      <c r="AA11" s="5"/>
      <c r="AB11" s="5"/>
      <c r="AC11" s="5">
        <v>0.36509999999999998</v>
      </c>
      <c r="AD11" s="5"/>
      <c r="AE11" s="5"/>
      <c r="AF11" s="5"/>
      <c r="AG11" s="5"/>
      <c r="AH11" s="5"/>
      <c r="AI11" s="5">
        <v>1E-3</v>
      </c>
    </row>
    <row r="12" spans="1:35">
      <c r="A12" s="13" t="s">
        <v>98</v>
      </c>
      <c r="B12" s="13" t="s">
        <v>93</v>
      </c>
      <c r="C12" s="12" t="s">
        <v>57</v>
      </c>
      <c r="D12" s="12" t="s">
        <v>38</v>
      </c>
      <c r="E12" s="12" t="s">
        <v>50</v>
      </c>
      <c r="F12" s="12" t="s">
        <v>89</v>
      </c>
      <c r="G12" s="12"/>
      <c r="H12" s="3"/>
      <c r="I12" s="12" t="s">
        <v>90</v>
      </c>
      <c r="J12" s="12" t="s">
        <v>91</v>
      </c>
      <c r="K12" s="24"/>
      <c r="L12" s="4">
        <v>51886</v>
      </c>
      <c r="M12" s="2"/>
      <c r="N12" s="9">
        <v>65000000</v>
      </c>
      <c r="O12" s="9"/>
      <c r="P12" s="9">
        <v>239750000</v>
      </c>
      <c r="Q12" s="8" t="s">
        <v>92</v>
      </c>
      <c r="R12" s="7">
        <v>1</v>
      </c>
      <c r="S12" s="6" t="s">
        <v>172</v>
      </c>
      <c r="T12" s="4" t="s">
        <v>64</v>
      </c>
      <c r="U12" s="4">
        <v>42754</v>
      </c>
      <c r="V12" s="4">
        <v>42755</v>
      </c>
      <c r="W12" s="4"/>
      <c r="X12" s="5">
        <v>0.53849999999999998</v>
      </c>
      <c r="Y12" s="5"/>
      <c r="Z12" s="5"/>
      <c r="AA12" s="5"/>
      <c r="AB12" s="5"/>
      <c r="AC12" s="5">
        <v>0.46150000000000002</v>
      </c>
      <c r="AD12" s="5"/>
      <c r="AE12" s="5"/>
      <c r="AF12" s="5"/>
      <c r="AG12" s="5"/>
      <c r="AH12" s="5"/>
      <c r="AI12" s="5"/>
    </row>
    <row r="13" spans="1:35">
      <c r="A13" s="13" t="s">
        <v>94</v>
      </c>
      <c r="B13" s="13" t="s">
        <v>95</v>
      </c>
      <c r="C13" s="12" t="s">
        <v>96</v>
      </c>
      <c r="D13" s="12" t="s">
        <v>50</v>
      </c>
      <c r="E13" s="12" t="s">
        <v>39</v>
      </c>
      <c r="F13" s="12" t="s">
        <v>40</v>
      </c>
      <c r="G13" s="12" t="s">
        <v>60</v>
      </c>
      <c r="H13" s="3"/>
      <c r="I13" s="12"/>
      <c r="J13" s="12" t="s">
        <v>61</v>
      </c>
      <c r="K13" s="24"/>
      <c r="L13" s="4">
        <v>43843</v>
      </c>
      <c r="M13" s="2"/>
      <c r="N13" s="9">
        <v>200000000</v>
      </c>
      <c r="O13" s="9"/>
      <c r="P13" s="9">
        <v>284920000</v>
      </c>
      <c r="Q13" s="8" t="s">
        <v>63</v>
      </c>
      <c r="R13" s="7">
        <v>1</v>
      </c>
      <c r="S13" s="6">
        <v>6.03125</v>
      </c>
      <c r="T13" s="4" t="s">
        <v>64</v>
      </c>
      <c r="U13" s="4">
        <v>42747</v>
      </c>
      <c r="V13" s="4">
        <v>42748</v>
      </c>
      <c r="W13" s="4"/>
      <c r="X13" s="5">
        <v>0.84840000000000004</v>
      </c>
      <c r="Y13" s="5"/>
      <c r="Z13" s="5"/>
      <c r="AA13" s="5">
        <v>4.4999999999999998E-2</v>
      </c>
      <c r="AB13" s="5"/>
      <c r="AC13" s="5">
        <v>7.2499999999999995E-2</v>
      </c>
      <c r="AD13" s="5"/>
      <c r="AE13" s="5"/>
      <c r="AF13" s="5"/>
      <c r="AG13" s="5"/>
      <c r="AH13" s="5"/>
      <c r="AI13" s="5">
        <v>3.4200000000000001E-2</v>
      </c>
    </row>
    <row r="14" spans="1:35">
      <c r="A14" s="13" t="s">
        <v>100</v>
      </c>
      <c r="B14" s="13" t="s">
        <v>99</v>
      </c>
      <c r="C14" s="12" t="s">
        <v>57</v>
      </c>
      <c r="D14" s="12" t="s">
        <v>101</v>
      </c>
      <c r="E14" s="12" t="s">
        <v>50</v>
      </c>
      <c r="F14" s="12" t="s">
        <v>76</v>
      </c>
      <c r="G14" s="12" t="s">
        <v>102</v>
      </c>
      <c r="H14" s="3"/>
      <c r="I14" s="12" t="s">
        <v>103</v>
      </c>
      <c r="J14" s="12"/>
      <c r="K14" s="24"/>
      <c r="L14" s="4">
        <v>43680</v>
      </c>
      <c r="M14" s="2"/>
      <c r="N14" s="9">
        <v>50000000</v>
      </c>
      <c r="O14" s="9"/>
      <c r="P14" s="9">
        <v>86973000</v>
      </c>
      <c r="Q14" s="8" t="s">
        <v>104</v>
      </c>
      <c r="R14" s="7">
        <v>1</v>
      </c>
      <c r="S14" s="6">
        <v>7</v>
      </c>
      <c r="T14" s="4" t="s">
        <v>64</v>
      </c>
      <c r="U14" s="4">
        <v>42768</v>
      </c>
      <c r="V14" s="4">
        <v>42769</v>
      </c>
      <c r="W14" s="4"/>
      <c r="X14" s="5">
        <v>0.2137</v>
      </c>
      <c r="Y14" s="5">
        <v>0.25829999999999997</v>
      </c>
      <c r="Z14" s="5"/>
      <c r="AA14" s="5"/>
      <c r="AB14" s="5"/>
      <c r="AC14" s="5">
        <v>0.245</v>
      </c>
      <c r="AD14" s="5"/>
      <c r="AE14" s="5"/>
      <c r="AF14" s="5">
        <v>7.0199999999999999E-2</v>
      </c>
      <c r="AG14" s="5"/>
      <c r="AH14" s="5">
        <v>0.09</v>
      </c>
      <c r="AI14" s="5">
        <v>0.1227</v>
      </c>
    </row>
    <row r="15" spans="1:35">
      <c r="A15" s="13" t="s">
        <v>106</v>
      </c>
      <c r="B15" s="13" t="s">
        <v>105</v>
      </c>
      <c r="C15" s="12" t="s">
        <v>49</v>
      </c>
      <c r="D15" s="12" t="s">
        <v>38</v>
      </c>
      <c r="E15" s="12" t="s">
        <v>50</v>
      </c>
      <c r="F15" s="12" t="s">
        <v>76</v>
      </c>
      <c r="G15" s="12"/>
      <c r="H15" s="12" t="s">
        <v>52</v>
      </c>
      <c r="I15" s="12"/>
      <c r="J15" s="12"/>
      <c r="K15" s="24"/>
      <c r="L15" s="4">
        <v>43129</v>
      </c>
      <c r="M15" s="2"/>
      <c r="N15" s="9">
        <v>1250000</v>
      </c>
      <c r="O15" s="9"/>
      <c r="P15" s="9">
        <v>1250000</v>
      </c>
      <c r="Q15" s="8" t="s">
        <v>86</v>
      </c>
      <c r="R15" s="7">
        <v>0.93185799999999996</v>
      </c>
      <c r="S15" s="6">
        <v>7.3125</v>
      </c>
      <c r="T15" s="4" t="s">
        <v>44</v>
      </c>
      <c r="U15" s="4">
        <v>42768</v>
      </c>
      <c r="V15" s="4">
        <v>42769</v>
      </c>
      <c r="W15" s="4"/>
      <c r="X15" s="5"/>
      <c r="Y15" s="5"/>
      <c r="Z15" s="5">
        <v>0.4</v>
      </c>
      <c r="AA15" s="5"/>
      <c r="AB15" s="5"/>
      <c r="AC15" s="5"/>
      <c r="AD15" s="5"/>
      <c r="AE15" s="5">
        <v>0.6</v>
      </c>
      <c r="AF15" s="5"/>
      <c r="AG15" s="5"/>
      <c r="AH15" s="5"/>
      <c r="AI15" s="5"/>
    </row>
    <row r="16" spans="1:35">
      <c r="A16" s="13" t="s">
        <v>108</v>
      </c>
      <c r="B16" s="13" t="s">
        <v>109</v>
      </c>
      <c r="C16" s="12" t="s">
        <v>57</v>
      </c>
      <c r="D16" s="12" t="s">
        <v>111</v>
      </c>
      <c r="E16" s="12" t="s">
        <v>110</v>
      </c>
      <c r="F16" s="12" t="s">
        <v>51</v>
      </c>
      <c r="G16" s="12"/>
      <c r="H16" s="12" t="s">
        <v>112</v>
      </c>
      <c r="I16" s="12" t="s">
        <v>112</v>
      </c>
      <c r="J16" s="12"/>
      <c r="K16" s="24"/>
      <c r="L16" s="4">
        <v>44964</v>
      </c>
      <c r="M16" s="2"/>
      <c r="N16" s="9">
        <v>162450000</v>
      </c>
      <c r="O16" s="9"/>
      <c r="P16" s="9">
        <v>209730000</v>
      </c>
      <c r="Q16" s="8" t="s">
        <v>107</v>
      </c>
      <c r="R16" s="7">
        <v>1</v>
      </c>
      <c r="S16" s="6">
        <v>6.375</v>
      </c>
      <c r="T16" s="4" t="s">
        <v>64</v>
      </c>
      <c r="U16" s="4">
        <v>42772</v>
      </c>
      <c r="V16" s="4">
        <v>42773</v>
      </c>
      <c r="W16" s="4"/>
      <c r="X16" s="5">
        <v>0.56769999999999998</v>
      </c>
      <c r="Y16" s="5"/>
      <c r="Z16" s="5"/>
      <c r="AA16" s="5">
        <v>9.5399999999999999E-2</v>
      </c>
      <c r="AB16" s="5"/>
      <c r="AC16" s="5">
        <v>0.26119999999999999</v>
      </c>
      <c r="AD16" s="5"/>
      <c r="AE16" s="5"/>
      <c r="AF16" s="5">
        <v>8.6E-3</v>
      </c>
      <c r="AG16" s="5"/>
      <c r="AH16" s="5">
        <v>6.7100000000000007E-2</v>
      </c>
      <c r="AI16" s="5"/>
    </row>
    <row r="17" spans="1:172">
      <c r="A17" s="13" t="s">
        <v>113</v>
      </c>
      <c r="B17" s="13" t="s">
        <v>114</v>
      </c>
      <c r="C17" s="12" t="s">
        <v>115</v>
      </c>
      <c r="D17" s="12" t="s">
        <v>38</v>
      </c>
      <c r="E17" s="12" t="s">
        <v>101</v>
      </c>
      <c r="F17" s="12" t="s">
        <v>59</v>
      </c>
      <c r="G17" s="12"/>
      <c r="H17" s="3"/>
      <c r="I17" s="12" t="s">
        <v>116</v>
      </c>
      <c r="J17" s="12" t="s">
        <v>117</v>
      </c>
      <c r="K17" s="24"/>
      <c r="L17" s="4">
        <v>43134</v>
      </c>
      <c r="M17" s="2"/>
      <c r="N17" s="9">
        <v>25000000</v>
      </c>
      <c r="O17" s="9"/>
      <c r="P17" s="9">
        <v>77698000</v>
      </c>
      <c r="Q17" s="8" t="s">
        <v>86</v>
      </c>
      <c r="R17" s="7">
        <v>0.94406199999999996</v>
      </c>
      <c r="S17" s="6">
        <v>5.9252000000000002</v>
      </c>
      <c r="T17" s="4" t="s">
        <v>44</v>
      </c>
      <c r="U17" s="4">
        <v>42773</v>
      </c>
      <c r="V17" s="4">
        <v>42774</v>
      </c>
      <c r="W17" s="4"/>
      <c r="X17" s="5">
        <v>3.5999999999999997E-2</v>
      </c>
      <c r="Y17" s="5">
        <v>0.76800000000000002</v>
      </c>
      <c r="Z17" s="5"/>
      <c r="AA17" s="5">
        <v>4.4600000000000001E-2</v>
      </c>
      <c r="AB17" s="5"/>
      <c r="AC17" s="5">
        <v>9.5999999999999992E-3</v>
      </c>
      <c r="AD17" s="5"/>
      <c r="AE17" s="5"/>
      <c r="AF17" s="5">
        <v>5.9999999999999995E-4</v>
      </c>
      <c r="AG17" s="5"/>
      <c r="AH17" s="5"/>
      <c r="AI17" s="5">
        <v>0.14119999999999999</v>
      </c>
    </row>
    <row r="18" spans="1:172" s="35" customFormat="1">
      <c r="A18" s="26" t="s">
        <v>119</v>
      </c>
      <c r="B18" s="26" t="s">
        <v>121</v>
      </c>
      <c r="C18" s="27" t="s">
        <v>57</v>
      </c>
      <c r="D18" s="27" t="s">
        <v>38</v>
      </c>
      <c r="E18" s="27" t="s">
        <v>39</v>
      </c>
      <c r="F18" s="27" t="s">
        <v>89</v>
      </c>
      <c r="G18" s="27" t="s">
        <v>118</v>
      </c>
      <c r="H18" s="27"/>
      <c r="I18" s="27"/>
      <c r="J18" s="27"/>
      <c r="K18" s="27"/>
      <c r="L18" s="28">
        <v>45336</v>
      </c>
      <c r="M18" s="29"/>
      <c r="N18" s="30">
        <v>1500000000</v>
      </c>
      <c r="O18" s="30"/>
      <c r="P18" s="30">
        <v>2280243000</v>
      </c>
      <c r="Q18" s="31" t="s">
        <v>120</v>
      </c>
      <c r="R18" s="32">
        <v>1</v>
      </c>
      <c r="S18" s="33">
        <v>7</v>
      </c>
      <c r="T18" s="28" t="s">
        <v>64</v>
      </c>
      <c r="U18" s="28">
        <v>42773</v>
      </c>
      <c r="V18" s="28">
        <v>42780</v>
      </c>
      <c r="W18" s="34">
        <v>0.61799999999999999</v>
      </c>
      <c r="X18" s="34">
        <v>0.26300000000000001</v>
      </c>
      <c r="Y18" s="34">
        <v>6.0000000000000001E-3</v>
      </c>
      <c r="Z18" s="34"/>
      <c r="AA18" s="34">
        <v>2.5000000000000001E-2</v>
      </c>
      <c r="AB18" s="34"/>
      <c r="AC18" s="34">
        <v>1.6E-2</v>
      </c>
      <c r="AD18" s="34"/>
      <c r="AE18" s="34"/>
      <c r="AF18" s="34"/>
      <c r="AG18" s="34"/>
      <c r="AH18" s="34"/>
      <c r="AI18" s="34">
        <v>7.1999999999999995E-2</v>
      </c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</row>
    <row r="19" spans="1:172">
      <c r="A19" s="13" t="s">
        <v>123</v>
      </c>
      <c r="B19" s="13" t="s">
        <v>127</v>
      </c>
      <c r="C19" s="12" t="s">
        <v>49</v>
      </c>
      <c r="D19" s="12" t="s">
        <v>38</v>
      </c>
      <c r="E19" s="12" t="s">
        <v>124</v>
      </c>
      <c r="F19" s="12" t="s">
        <v>76</v>
      </c>
      <c r="G19" s="12"/>
      <c r="H19" s="3"/>
      <c r="I19" s="12" t="s">
        <v>125</v>
      </c>
      <c r="J19" s="12" t="s">
        <v>126</v>
      </c>
      <c r="K19" s="24"/>
      <c r="L19" s="4">
        <v>43150</v>
      </c>
      <c r="M19" s="2"/>
      <c r="N19" s="9">
        <v>20000000</v>
      </c>
      <c r="O19" s="9"/>
      <c r="P19" s="9">
        <v>34692000</v>
      </c>
      <c r="Q19" s="8" t="s">
        <v>86</v>
      </c>
      <c r="R19" s="7">
        <v>0.93406199999999995</v>
      </c>
      <c r="S19" s="6">
        <v>7.0591999999999997</v>
      </c>
      <c r="T19" s="4" t="s">
        <v>44</v>
      </c>
      <c r="U19" s="4">
        <v>42789</v>
      </c>
      <c r="V19" s="4">
        <v>42790</v>
      </c>
      <c r="W19" s="4"/>
      <c r="X19" s="5"/>
      <c r="Y19" s="5">
        <v>3.6600000000000001E-2</v>
      </c>
      <c r="Z19" s="5"/>
      <c r="AA19" s="5">
        <v>0.25</v>
      </c>
      <c r="AB19" s="5">
        <v>7.4999999999999997E-2</v>
      </c>
      <c r="AC19" s="5">
        <v>0.1</v>
      </c>
      <c r="AD19" s="5"/>
      <c r="AE19" s="5"/>
      <c r="AF19" s="5">
        <v>0.53839999999999999</v>
      </c>
      <c r="AG19" s="5"/>
      <c r="AH19" s="5"/>
      <c r="AI19" s="5"/>
    </row>
    <row r="20" spans="1:172" s="35" customFormat="1">
      <c r="A20" s="26" t="s">
        <v>128</v>
      </c>
      <c r="B20" s="26" t="s">
        <v>129</v>
      </c>
      <c r="C20" s="27" t="s">
        <v>57</v>
      </c>
      <c r="D20" s="27" t="s">
        <v>38</v>
      </c>
      <c r="E20" s="27" t="s">
        <v>39</v>
      </c>
      <c r="F20" s="27" t="s">
        <v>51</v>
      </c>
      <c r="G20" s="27" t="s">
        <v>130</v>
      </c>
      <c r="H20" s="27"/>
      <c r="I20" s="27" t="s">
        <v>78</v>
      </c>
      <c r="J20" s="27"/>
      <c r="K20" s="27"/>
      <c r="L20" s="28">
        <v>47545</v>
      </c>
      <c r="M20" s="29"/>
      <c r="N20" s="30">
        <v>318870000</v>
      </c>
      <c r="O20" s="30"/>
      <c r="P20" s="30">
        <v>416870000</v>
      </c>
      <c r="Q20" s="31" t="s">
        <v>131</v>
      </c>
      <c r="R20" s="32">
        <v>1</v>
      </c>
      <c r="S20" s="33">
        <v>8.1875</v>
      </c>
      <c r="T20" s="28" t="s">
        <v>64</v>
      </c>
      <c r="U20" s="28">
        <v>42796</v>
      </c>
      <c r="V20" s="28">
        <v>42797</v>
      </c>
      <c r="W20" s="28"/>
      <c r="X20" s="34">
        <v>0.47</v>
      </c>
      <c r="Y20" s="34">
        <v>1.4E-2</v>
      </c>
      <c r="Z20" s="34"/>
      <c r="AA20" s="34">
        <v>0.11</v>
      </c>
      <c r="AB20" s="34"/>
      <c r="AC20" s="34">
        <v>0.34799999999999998</v>
      </c>
      <c r="AD20" s="34"/>
      <c r="AE20" s="34"/>
      <c r="AF20" s="34"/>
      <c r="AG20" s="34"/>
      <c r="AH20" s="34"/>
      <c r="AI20" s="34">
        <v>5.8000000000000003E-2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</row>
    <row r="21" spans="1:172" s="35" customFormat="1">
      <c r="A21" s="26" t="s">
        <v>128</v>
      </c>
      <c r="B21" s="26" t="s">
        <v>133</v>
      </c>
      <c r="C21" s="27" t="s">
        <v>57</v>
      </c>
      <c r="D21" s="27" t="s">
        <v>38</v>
      </c>
      <c r="E21" s="27" t="s">
        <v>50</v>
      </c>
      <c r="F21" s="27" t="s">
        <v>51</v>
      </c>
      <c r="G21" s="27" t="s">
        <v>130</v>
      </c>
      <c r="H21" s="27"/>
      <c r="I21" s="27" t="s">
        <v>78</v>
      </c>
      <c r="J21" s="27"/>
      <c r="K21" s="27"/>
      <c r="L21" s="28">
        <v>53024</v>
      </c>
      <c r="M21" s="29"/>
      <c r="N21" s="30">
        <v>81000000</v>
      </c>
      <c r="O21" s="30"/>
      <c r="P21" s="30">
        <v>81000000</v>
      </c>
      <c r="Q21" s="31" t="s">
        <v>132</v>
      </c>
      <c r="R21" s="32">
        <v>1</v>
      </c>
      <c r="S21" s="33">
        <v>8.65625</v>
      </c>
      <c r="T21" s="28" t="s">
        <v>64</v>
      </c>
      <c r="U21" s="28">
        <v>42796</v>
      </c>
      <c r="V21" s="28">
        <v>42797</v>
      </c>
      <c r="W21" s="28"/>
      <c r="X21" s="34"/>
      <c r="Y21" s="34"/>
      <c r="Z21" s="34"/>
      <c r="AA21" s="34"/>
      <c r="AB21" s="34"/>
      <c r="AC21" s="34">
        <v>1</v>
      </c>
      <c r="AD21" s="34"/>
      <c r="AE21" s="34"/>
      <c r="AF21" s="34"/>
      <c r="AG21" s="34"/>
      <c r="AH21" s="34"/>
      <c r="AI21" s="34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</row>
    <row r="22" spans="1:172" s="35" customFormat="1">
      <c r="A22" s="26" t="s">
        <v>134</v>
      </c>
      <c r="B22" s="26" t="s">
        <v>135</v>
      </c>
      <c r="C22" s="27" t="s">
        <v>37</v>
      </c>
      <c r="D22" s="27" t="s">
        <v>38</v>
      </c>
      <c r="E22" s="27" t="s">
        <v>39</v>
      </c>
      <c r="F22" s="27" t="s">
        <v>40</v>
      </c>
      <c r="G22" s="27"/>
      <c r="H22" s="27" t="s">
        <v>52</v>
      </c>
      <c r="I22" s="27"/>
      <c r="J22" s="27"/>
      <c r="K22" s="27"/>
      <c r="L22" s="28">
        <v>43074</v>
      </c>
      <c r="M22" s="29"/>
      <c r="N22" s="30">
        <v>1500000</v>
      </c>
      <c r="O22" s="30"/>
      <c r="P22" s="30">
        <v>2193000</v>
      </c>
      <c r="Q22" s="31" t="s">
        <v>69</v>
      </c>
      <c r="R22" s="32">
        <v>0.94256300000000004</v>
      </c>
      <c r="S22" s="33">
        <v>8.125</v>
      </c>
      <c r="T22" s="28" t="s">
        <v>44</v>
      </c>
      <c r="U22" s="28">
        <v>42803</v>
      </c>
      <c r="V22" s="28">
        <v>42804</v>
      </c>
      <c r="W22" s="28"/>
      <c r="X22" s="34"/>
      <c r="Y22" s="34"/>
      <c r="Z22" s="34">
        <v>0.157</v>
      </c>
      <c r="AA22" s="34"/>
      <c r="AB22" s="34"/>
      <c r="AC22" s="34"/>
      <c r="AD22" s="34"/>
      <c r="AE22" s="34">
        <v>0.77400000000000002</v>
      </c>
      <c r="AF22" s="34">
        <v>6.9000000000000006E-2</v>
      </c>
      <c r="AG22" s="34"/>
      <c r="AH22" s="34"/>
      <c r="AI22" s="34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</row>
    <row r="23" spans="1:172" s="35" customFormat="1">
      <c r="A23" s="26" t="s">
        <v>144</v>
      </c>
      <c r="B23" s="26" t="s">
        <v>145</v>
      </c>
      <c r="C23" s="27" t="s">
        <v>115</v>
      </c>
      <c r="D23" s="27" t="s">
        <v>111</v>
      </c>
      <c r="E23" s="27" t="s">
        <v>50</v>
      </c>
      <c r="F23" s="27" t="s">
        <v>51</v>
      </c>
      <c r="G23" s="27"/>
      <c r="H23" s="27" t="s">
        <v>146</v>
      </c>
      <c r="I23" s="27" t="s">
        <v>147</v>
      </c>
      <c r="J23" s="27"/>
      <c r="K23" s="27"/>
      <c r="L23" s="28">
        <v>43169</v>
      </c>
      <c r="M23" s="29"/>
      <c r="N23" s="30">
        <v>51200000</v>
      </c>
      <c r="O23" s="30"/>
      <c r="P23" s="30">
        <v>132800000</v>
      </c>
      <c r="Q23" s="31" t="s">
        <v>86</v>
      </c>
      <c r="R23" s="32">
        <v>1</v>
      </c>
      <c r="S23" s="33">
        <v>5.65</v>
      </c>
      <c r="T23" s="28" t="s">
        <v>64</v>
      </c>
      <c r="U23" s="28">
        <v>42808</v>
      </c>
      <c r="V23" s="28">
        <v>42809</v>
      </c>
      <c r="W23" s="28"/>
      <c r="X23" s="34">
        <v>1.7999999999999999E-2</v>
      </c>
      <c r="Y23" s="34"/>
      <c r="Z23" s="34">
        <v>0.27300000000000002</v>
      </c>
      <c r="AA23" s="34">
        <v>0.19500000000000001</v>
      </c>
      <c r="AB23" s="34"/>
      <c r="AC23" s="34">
        <v>0.39100000000000001</v>
      </c>
      <c r="AD23" s="34">
        <v>2.9000000000000001E-2</v>
      </c>
      <c r="AE23" s="34"/>
      <c r="AF23" s="34"/>
      <c r="AG23" s="34"/>
      <c r="AH23" s="34">
        <v>9.4E-2</v>
      </c>
      <c r="AI23" s="34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</row>
    <row r="24" spans="1:172" s="35" customFormat="1">
      <c r="A24" s="26" t="s">
        <v>150</v>
      </c>
      <c r="B24" s="26" t="s">
        <v>149</v>
      </c>
      <c r="C24" s="27" t="s">
        <v>57</v>
      </c>
      <c r="D24" s="27" t="s">
        <v>38</v>
      </c>
      <c r="E24" s="27" t="s">
        <v>39</v>
      </c>
      <c r="F24" s="27" t="s">
        <v>51</v>
      </c>
      <c r="G24" s="27"/>
      <c r="H24" s="27"/>
      <c r="I24" s="27" t="s">
        <v>102</v>
      </c>
      <c r="J24" s="27" t="s">
        <v>148</v>
      </c>
      <c r="K24" s="27"/>
      <c r="L24" s="28">
        <v>44270</v>
      </c>
      <c r="M24" s="29"/>
      <c r="N24" s="30">
        <v>120000000</v>
      </c>
      <c r="O24" s="30"/>
      <c r="P24" s="30">
        <v>145978000</v>
      </c>
      <c r="Q24" s="31" t="s">
        <v>136</v>
      </c>
      <c r="R24" s="32">
        <v>1</v>
      </c>
      <c r="S24" s="33">
        <v>7.6875</v>
      </c>
      <c r="T24" s="28" t="s">
        <v>64</v>
      </c>
      <c r="U24" s="28">
        <v>42808</v>
      </c>
      <c r="V24" s="28">
        <v>42809</v>
      </c>
      <c r="W24" s="28"/>
      <c r="X24" s="34">
        <v>0.30830000000000002</v>
      </c>
      <c r="Y24" s="34">
        <v>0.27439999999999998</v>
      </c>
      <c r="Z24" s="34"/>
      <c r="AA24" s="34"/>
      <c r="AB24" s="34">
        <v>6.6699999999999995E-2</v>
      </c>
      <c r="AC24" s="34">
        <v>0.1792</v>
      </c>
      <c r="AD24" s="34"/>
      <c r="AE24" s="34"/>
      <c r="AF24" s="34">
        <v>5.1999999999999998E-3</v>
      </c>
      <c r="AG24" s="34"/>
      <c r="AH24" s="34">
        <v>0.1663</v>
      </c>
      <c r="AI24" s="3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</row>
    <row r="25" spans="1:172" s="35" customFormat="1">
      <c r="A25" s="26" t="s">
        <v>142</v>
      </c>
      <c r="B25" s="26" t="s">
        <v>137</v>
      </c>
      <c r="C25" s="27" t="s">
        <v>115</v>
      </c>
      <c r="D25" s="27" t="s">
        <v>143</v>
      </c>
      <c r="E25" s="27" t="s">
        <v>39</v>
      </c>
      <c r="F25" s="27" t="s">
        <v>140</v>
      </c>
      <c r="G25" s="27" t="s">
        <v>138</v>
      </c>
      <c r="H25" s="27"/>
      <c r="I25" s="27" t="s">
        <v>139</v>
      </c>
      <c r="J25" s="27"/>
      <c r="K25" s="27"/>
      <c r="L25" s="28">
        <v>43168</v>
      </c>
      <c r="M25" s="29"/>
      <c r="N25" s="30">
        <v>50000000</v>
      </c>
      <c r="O25" s="30"/>
      <c r="P25" s="30">
        <v>78158000</v>
      </c>
      <c r="Q25" s="31" t="s">
        <v>141</v>
      </c>
      <c r="R25" s="32">
        <v>0.94453200000000004</v>
      </c>
      <c r="S25" s="33">
        <v>5.90625</v>
      </c>
      <c r="T25" s="28" t="s">
        <v>44</v>
      </c>
      <c r="U25" s="28">
        <v>42809</v>
      </c>
      <c r="V25" s="28">
        <v>42810</v>
      </c>
      <c r="W25" s="28"/>
      <c r="X25" s="34">
        <v>0.12</v>
      </c>
      <c r="Y25" s="34">
        <v>0.16</v>
      </c>
      <c r="Z25" s="34"/>
      <c r="AA25" s="34">
        <v>0.2</v>
      </c>
      <c r="AB25" s="34"/>
      <c r="AC25" s="34">
        <v>0.308</v>
      </c>
      <c r="AD25" s="34"/>
      <c r="AE25" s="34"/>
      <c r="AF25" s="34">
        <v>2E-3</v>
      </c>
      <c r="AG25" s="34"/>
      <c r="AH25" s="34">
        <v>0.21</v>
      </c>
      <c r="AI25" s="34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</row>
    <row r="26" spans="1:172" s="35" customFormat="1">
      <c r="A26" s="26" t="s">
        <v>150</v>
      </c>
      <c r="B26" s="26" t="s">
        <v>151</v>
      </c>
      <c r="C26" s="27" t="s">
        <v>115</v>
      </c>
      <c r="D26" s="27" t="s">
        <v>143</v>
      </c>
      <c r="E26" s="27" t="s">
        <v>50</v>
      </c>
      <c r="F26" s="27" t="s">
        <v>51</v>
      </c>
      <c r="G26" s="27" t="s">
        <v>152</v>
      </c>
      <c r="H26" s="27"/>
      <c r="I26" s="27" t="s">
        <v>153</v>
      </c>
      <c r="J26" s="27"/>
      <c r="K26" s="27"/>
      <c r="L26" s="28">
        <v>43178</v>
      </c>
      <c r="M26" s="29"/>
      <c r="N26" s="30">
        <v>60000000</v>
      </c>
      <c r="O26" s="30"/>
      <c r="P26" s="30">
        <v>109600000</v>
      </c>
      <c r="Q26" s="31" t="s">
        <v>86</v>
      </c>
      <c r="R26" s="32">
        <v>1</v>
      </c>
      <c r="S26" s="33">
        <v>6.65625</v>
      </c>
      <c r="T26" s="28" t="s">
        <v>64</v>
      </c>
      <c r="U26" s="28">
        <v>42817</v>
      </c>
      <c r="V26" s="28">
        <v>42818</v>
      </c>
      <c r="W26" s="28"/>
      <c r="X26" s="34">
        <v>0.3085</v>
      </c>
      <c r="Y26" s="34">
        <v>8.1600000000000006E-2</v>
      </c>
      <c r="Z26" s="34">
        <v>3.3300000000000003E-2</v>
      </c>
      <c r="AA26" s="34">
        <v>0.25</v>
      </c>
      <c r="AB26" s="34">
        <v>0.1167</v>
      </c>
      <c r="AC26" s="34">
        <v>2.1700000000000001E-2</v>
      </c>
      <c r="AD26" s="34"/>
      <c r="AE26" s="34"/>
      <c r="AF26" s="34">
        <v>2.0000000000000001E-4</v>
      </c>
      <c r="AG26" s="34"/>
      <c r="AH26" s="34">
        <v>0.18809999999999999</v>
      </c>
      <c r="AI26" s="34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</row>
    <row r="27" spans="1:172" s="35" customFormat="1">
      <c r="A27" s="26" t="s">
        <v>165</v>
      </c>
      <c r="B27" s="26" t="s">
        <v>164</v>
      </c>
      <c r="C27" s="27" t="s">
        <v>115</v>
      </c>
      <c r="D27" s="27" t="s">
        <v>50</v>
      </c>
      <c r="E27" s="27" t="s">
        <v>39</v>
      </c>
      <c r="F27" s="27" t="s">
        <v>51</v>
      </c>
      <c r="G27" s="27"/>
      <c r="H27" s="27"/>
      <c r="I27" s="27" t="s">
        <v>166</v>
      </c>
      <c r="J27" s="27" t="s">
        <v>167</v>
      </c>
      <c r="K27" s="27"/>
      <c r="L27" s="28">
        <v>43182</v>
      </c>
      <c r="M27" s="29"/>
      <c r="N27" s="30">
        <v>25465000</v>
      </c>
      <c r="O27" s="30"/>
      <c r="P27" s="30">
        <v>32600000</v>
      </c>
      <c r="Q27" s="31" t="s">
        <v>86</v>
      </c>
      <c r="R27" s="32">
        <v>0.92874999999999996</v>
      </c>
      <c r="S27" s="33">
        <v>7.6715999999999998</v>
      </c>
      <c r="T27" s="28" t="s">
        <v>64</v>
      </c>
      <c r="U27" s="28">
        <v>42821</v>
      </c>
      <c r="V27" s="28">
        <v>42822</v>
      </c>
      <c r="W27" s="28"/>
      <c r="X27" s="34"/>
      <c r="Y27" s="34">
        <v>0.27489999999999998</v>
      </c>
      <c r="Z27" s="34"/>
      <c r="AA27" s="34">
        <v>0.25</v>
      </c>
      <c r="AB27" s="34">
        <v>0.47120000000000001</v>
      </c>
      <c r="AC27" s="34"/>
      <c r="AE27" s="34"/>
      <c r="AF27" s="34">
        <v>3.8999999999999998E-3</v>
      </c>
      <c r="AG27" s="34"/>
      <c r="AH27" s="34"/>
      <c r="AI27" s="34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</row>
    <row r="28" spans="1:172" s="35" customFormat="1">
      <c r="A28" s="26" t="s">
        <v>154</v>
      </c>
      <c r="B28" s="26" t="s">
        <v>155</v>
      </c>
      <c r="C28" s="27" t="s">
        <v>57</v>
      </c>
      <c r="D28" s="27" t="s">
        <v>156</v>
      </c>
      <c r="E28" s="27" t="s">
        <v>171</v>
      </c>
      <c r="F28" s="27" t="s">
        <v>76</v>
      </c>
      <c r="G28" s="27" t="s">
        <v>118</v>
      </c>
      <c r="H28" s="27"/>
      <c r="I28" s="27" t="s">
        <v>61</v>
      </c>
      <c r="J28" s="27"/>
      <c r="K28" s="27"/>
      <c r="L28" s="28">
        <v>45387</v>
      </c>
      <c r="M28" s="29"/>
      <c r="N28" s="30">
        <v>120000000</v>
      </c>
      <c r="O28" s="30"/>
      <c r="P28" s="30">
        <v>270145000</v>
      </c>
      <c r="Q28" s="31" t="s">
        <v>120</v>
      </c>
      <c r="R28" s="32">
        <v>1</v>
      </c>
      <c r="S28" s="33">
        <v>6.1875</v>
      </c>
      <c r="T28" s="28" t="s">
        <v>64</v>
      </c>
      <c r="U28" s="28">
        <v>42829</v>
      </c>
      <c r="V28" s="28">
        <v>42830</v>
      </c>
      <c r="W28" s="28"/>
      <c r="X28" s="34">
        <v>0.68530000000000002</v>
      </c>
      <c r="Y28" s="34"/>
      <c r="Z28" s="34"/>
      <c r="AA28" s="34">
        <v>7.4999999999999997E-2</v>
      </c>
      <c r="AB28" s="34"/>
      <c r="AC28" s="34">
        <v>0.12590000000000001</v>
      </c>
      <c r="AD28" s="34"/>
      <c r="AE28" s="34"/>
      <c r="AF28" s="34"/>
      <c r="AG28" s="34"/>
      <c r="AH28" s="34"/>
      <c r="AI28" s="34">
        <v>0.1138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</row>
    <row r="29" spans="1:172" s="35" customFormat="1">
      <c r="A29" s="26" t="s">
        <v>157</v>
      </c>
      <c r="B29" s="26" t="s">
        <v>161</v>
      </c>
      <c r="C29" s="27" t="s">
        <v>57</v>
      </c>
      <c r="D29" s="27" t="s">
        <v>50</v>
      </c>
      <c r="E29" s="27" t="s">
        <v>39</v>
      </c>
      <c r="F29" s="27" t="s">
        <v>51</v>
      </c>
      <c r="G29" s="27"/>
      <c r="H29" s="27"/>
      <c r="I29" s="27" t="s">
        <v>90</v>
      </c>
      <c r="J29" s="27" t="s">
        <v>158</v>
      </c>
      <c r="K29" s="27"/>
      <c r="L29" s="28">
        <v>47215</v>
      </c>
      <c r="M29" s="30"/>
      <c r="N29" s="30">
        <v>200000000</v>
      </c>
      <c r="O29" s="30"/>
      <c r="P29" s="30">
        <v>420230000</v>
      </c>
      <c r="Q29" s="31" t="s">
        <v>159</v>
      </c>
      <c r="R29" s="32">
        <v>1</v>
      </c>
      <c r="S29" s="33">
        <v>7.03125</v>
      </c>
      <c r="T29" s="28" t="s">
        <v>64</v>
      </c>
      <c r="U29" s="28">
        <v>42831</v>
      </c>
      <c r="V29" s="28">
        <v>42832</v>
      </c>
      <c r="W29" s="28"/>
      <c r="X29" s="34">
        <v>0.94199999999999995</v>
      </c>
      <c r="Y29" s="34">
        <v>2.5000000000000001E-2</v>
      </c>
      <c r="Z29" s="34"/>
      <c r="AA29" s="34"/>
      <c r="AB29" s="34"/>
      <c r="AC29" s="34">
        <v>2.8000000000000001E-2</v>
      </c>
      <c r="AD29" s="34"/>
      <c r="AE29" s="34"/>
      <c r="AF29" s="34"/>
      <c r="AG29" s="34"/>
      <c r="AH29" s="34">
        <v>5.0000000000000001E-3</v>
      </c>
      <c r="AI29" s="34"/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</row>
    <row r="30" spans="1:172" s="35" customFormat="1">
      <c r="A30" s="26" t="s">
        <v>160</v>
      </c>
      <c r="B30" s="26" t="s">
        <v>162</v>
      </c>
      <c r="C30" s="27" t="s">
        <v>57</v>
      </c>
      <c r="D30" s="27" t="s">
        <v>50</v>
      </c>
      <c r="E30" s="27" t="s">
        <v>39</v>
      </c>
      <c r="F30" s="27" t="s">
        <v>89</v>
      </c>
      <c r="G30" s="27"/>
      <c r="H30" s="27"/>
      <c r="I30" s="27"/>
      <c r="J30" s="27" t="s">
        <v>51</v>
      </c>
      <c r="K30" s="27"/>
      <c r="L30" s="28">
        <v>44636</v>
      </c>
      <c r="M30" s="30">
        <v>15000000</v>
      </c>
      <c r="N30" s="30"/>
      <c r="O30" s="30">
        <v>15000000</v>
      </c>
      <c r="P30" s="30"/>
      <c r="Q30" s="31" t="s">
        <v>163</v>
      </c>
      <c r="R30" s="32">
        <v>1</v>
      </c>
      <c r="S30" s="33">
        <v>6.9062000000000001</v>
      </c>
      <c r="T30" s="28" t="s">
        <v>64</v>
      </c>
      <c r="U30" s="28">
        <v>42835</v>
      </c>
      <c r="V30" s="28">
        <v>42836</v>
      </c>
      <c r="W30" s="28"/>
      <c r="X30" s="34"/>
      <c r="Y30" s="34"/>
      <c r="Z30" s="34">
        <v>0.93300000000000005</v>
      </c>
      <c r="AA30" s="34"/>
      <c r="AB30" s="34"/>
      <c r="AC30" s="34"/>
      <c r="AD30" s="34"/>
      <c r="AE30" s="34"/>
      <c r="AF30" s="34"/>
      <c r="AG30" s="34"/>
      <c r="AH30" s="34">
        <v>6.7000000000000004E-2</v>
      </c>
      <c r="AI30" s="34"/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</row>
    <row r="31" spans="1:172" s="35" customFormat="1">
      <c r="A31" s="26" t="s">
        <v>168</v>
      </c>
      <c r="B31" s="26" t="s">
        <v>169</v>
      </c>
      <c r="C31" s="27" t="s">
        <v>49</v>
      </c>
      <c r="D31" s="27" t="s">
        <v>38</v>
      </c>
      <c r="E31" s="27" t="s">
        <v>171</v>
      </c>
      <c r="F31" s="27" t="s">
        <v>51</v>
      </c>
      <c r="G31" s="27"/>
      <c r="H31" s="27"/>
      <c r="I31" s="27" t="s">
        <v>125</v>
      </c>
      <c r="J31" s="27" t="s">
        <v>170</v>
      </c>
      <c r="K31" s="27"/>
      <c r="L31" s="28">
        <v>43197</v>
      </c>
      <c r="M31" s="30"/>
      <c r="N31" s="30">
        <v>16672000</v>
      </c>
      <c r="O31" s="30"/>
      <c r="P31" s="30">
        <v>17574000</v>
      </c>
      <c r="Q31" s="31" t="s">
        <v>86</v>
      </c>
      <c r="R31" s="32">
        <v>0.93312499999999998</v>
      </c>
      <c r="S31" s="33">
        <v>7.1668000000000003</v>
      </c>
      <c r="T31" s="28" t="s">
        <v>44</v>
      </c>
      <c r="U31" s="28">
        <v>42836</v>
      </c>
      <c r="V31" s="28">
        <v>42837</v>
      </c>
      <c r="W31" s="28"/>
      <c r="X31" s="34"/>
      <c r="Y31" s="34">
        <v>0.12</v>
      </c>
      <c r="Z31" s="34"/>
      <c r="AA31" s="34">
        <v>0.25</v>
      </c>
      <c r="AB31" s="34">
        <v>0.26989999999999997</v>
      </c>
      <c r="AC31" s="34">
        <v>0.12</v>
      </c>
      <c r="AD31" s="34"/>
      <c r="AE31" s="34"/>
      <c r="AF31" s="34">
        <v>0.2402</v>
      </c>
      <c r="AG31" s="34"/>
      <c r="AH31" s="34"/>
      <c r="AI31" s="34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/>
      <c r="FK31"/>
      <c r="FL31"/>
      <c r="FM31"/>
      <c r="FN31"/>
      <c r="FO31"/>
      <c r="FP31"/>
    </row>
    <row r="32" spans="1:172" s="35" customFormat="1">
      <c r="A32" s="26" t="s">
        <v>174</v>
      </c>
      <c r="B32" s="26" t="s">
        <v>173</v>
      </c>
      <c r="C32" s="27" t="s">
        <v>57</v>
      </c>
      <c r="D32" s="27" t="s">
        <v>38</v>
      </c>
      <c r="E32" s="27" t="s">
        <v>39</v>
      </c>
      <c r="F32" s="27" t="s">
        <v>76</v>
      </c>
      <c r="G32" s="27"/>
      <c r="H32" s="27" t="s">
        <v>175</v>
      </c>
      <c r="I32" s="27"/>
      <c r="J32" s="27"/>
      <c r="K32" s="27"/>
      <c r="L32" s="28">
        <v>43565</v>
      </c>
      <c r="M32" s="30">
        <v>1000000</v>
      </c>
      <c r="N32" s="30"/>
      <c r="O32" s="30">
        <v>1710000</v>
      </c>
      <c r="P32" s="30"/>
      <c r="Q32" s="31" t="s">
        <v>176</v>
      </c>
      <c r="R32" s="32">
        <v>1</v>
      </c>
      <c r="S32" s="33">
        <v>7</v>
      </c>
      <c r="T32" s="28" t="s">
        <v>64</v>
      </c>
      <c r="U32" s="28">
        <v>42844</v>
      </c>
      <c r="V32" s="28">
        <v>42845</v>
      </c>
      <c r="W32" s="28"/>
      <c r="X32" s="34"/>
      <c r="Y32" s="34"/>
      <c r="Z32" s="34"/>
      <c r="AA32" s="34"/>
      <c r="AB32" s="34">
        <v>0.439</v>
      </c>
      <c r="AC32" s="34">
        <v>0.4</v>
      </c>
      <c r="AD32" s="34"/>
      <c r="AE32" s="34"/>
      <c r="AF32" s="34">
        <v>0.161</v>
      </c>
      <c r="AG32" s="34"/>
      <c r="AH32" s="34"/>
      <c r="AI32" s="34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/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/>
      <c r="FK32"/>
      <c r="FL32"/>
      <c r="FM32"/>
      <c r="FN32"/>
      <c r="FO32"/>
      <c r="FP32"/>
    </row>
    <row r="33" spans="1:172" s="35" customFormat="1">
      <c r="A33" s="26" t="s">
        <v>177</v>
      </c>
      <c r="B33" s="26" t="s">
        <v>178</v>
      </c>
      <c r="C33" s="27" t="s">
        <v>57</v>
      </c>
      <c r="D33" s="27" t="s">
        <v>58</v>
      </c>
      <c r="E33" s="27" t="s">
        <v>101</v>
      </c>
      <c r="F33" s="27" t="s">
        <v>51</v>
      </c>
      <c r="G33" s="27" t="s">
        <v>103</v>
      </c>
      <c r="H33" s="27"/>
      <c r="I33" s="27" t="s">
        <v>78</v>
      </c>
      <c r="J33" s="27"/>
      <c r="K33" s="27"/>
      <c r="L33" s="28">
        <v>44314</v>
      </c>
      <c r="M33" s="30">
        <v>3187000</v>
      </c>
      <c r="N33" s="30"/>
      <c r="O33" s="30">
        <v>5537000</v>
      </c>
      <c r="P33" s="30"/>
      <c r="Q33" s="31" t="s">
        <v>136</v>
      </c>
      <c r="R33" s="32">
        <v>1</v>
      </c>
      <c r="S33" s="33">
        <v>4.75</v>
      </c>
      <c r="T33" s="28" t="s">
        <v>64</v>
      </c>
      <c r="U33" s="28">
        <v>42852</v>
      </c>
      <c r="V33" s="28">
        <v>42853</v>
      </c>
      <c r="W33" s="28"/>
      <c r="X33" s="34"/>
      <c r="Y33" s="34"/>
      <c r="Z33" s="34"/>
      <c r="AA33" s="34">
        <v>0.1883</v>
      </c>
      <c r="AB33" s="34">
        <v>8.1600000000000006E-2</v>
      </c>
      <c r="AC33" s="34">
        <v>0.23530000000000001</v>
      </c>
      <c r="AD33" s="34"/>
      <c r="AE33" s="34"/>
      <c r="AF33" s="34">
        <v>9.0399999999999994E-2</v>
      </c>
      <c r="AG33" s="34">
        <v>7.8399999999999997E-2</v>
      </c>
      <c r="AH33" s="34">
        <v>0.32599999999999996</v>
      </c>
      <c r="AI33" s="34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/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/>
      <c r="FK33"/>
      <c r="FL33"/>
      <c r="FM33"/>
      <c r="FN33"/>
      <c r="FO33"/>
      <c r="FP33"/>
    </row>
    <row r="34" spans="1:172" s="35" customFormat="1">
      <c r="A34" s="26" t="s">
        <v>177</v>
      </c>
      <c r="B34" s="26" t="s">
        <v>179</v>
      </c>
      <c r="C34" s="27" t="s">
        <v>57</v>
      </c>
      <c r="D34" s="27" t="s">
        <v>58</v>
      </c>
      <c r="E34" s="27" t="s">
        <v>180</v>
      </c>
      <c r="F34" s="27" t="s">
        <v>76</v>
      </c>
      <c r="G34" s="27" t="s">
        <v>103</v>
      </c>
      <c r="H34" s="27"/>
      <c r="I34" s="27" t="s">
        <v>78</v>
      </c>
      <c r="J34" s="27"/>
      <c r="K34" s="27"/>
      <c r="L34" s="28">
        <v>44314</v>
      </c>
      <c r="M34" s="30">
        <v>3499000</v>
      </c>
      <c r="N34" s="30"/>
      <c r="O34" s="30">
        <v>2703000</v>
      </c>
      <c r="P34" s="30"/>
      <c r="Q34" s="31" t="s">
        <v>136</v>
      </c>
      <c r="R34" s="32">
        <v>1</v>
      </c>
      <c r="S34" s="33">
        <v>4.75</v>
      </c>
      <c r="T34" s="28" t="s">
        <v>64</v>
      </c>
      <c r="U34" s="28">
        <v>42852</v>
      </c>
      <c r="V34" s="28">
        <v>42853</v>
      </c>
      <c r="W34" s="28"/>
      <c r="X34" s="34"/>
      <c r="Y34" s="34"/>
      <c r="Z34" s="34"/>
      <c r="AA34" s="34">
        <v>0.14169999999999999</v>
      </c>
      <c r="AB34" s="34">
        <v>3.5099999999999999E-2</v>
      </c>
      <c r="AC34" s="34">
        <v>0.185</v>
      </c>
      <c r="AD34" s="34"/>
      <c r="AE34" s="34"/>
      <c r="AF34" s="34">
        <v>1.29E-2</v>
      </c>
      <c r="AG34" s="34">
        <v>0.27750000000000002</v>
      </c>
      <c r="AH34" s="34">
        <v>0.3478</v>
      </c>
      <c r="AI34" s="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</row>
    <row r="35" spans="1:172" s="35" customFormat="1">
      <c r="A35" s="26" t="s">
        <v>182</v>
      </c>
      <c r="B35" s="26" t="s">
        <v>181</v>
      </c>
      <c r="C35" s="27" t="s">
        <v>37</v>
      </c>
      <c r="D35" s="27" t="s">
        <v>38</v>
      </c>
      <c r="E35" s="27" t="s">
        <v>39</v>
      </c>
      <c r="F35" s="27" t="s">
        <v>76</v>
      </c>
      <c r="G35" s="27" t="s">
        <v>183</v>
      </c>
      <c r="H35" s="27" t="s">
        <v>184</v>
      </c>
      <c r="I35" s="27"/>
      <c r="J35" s="27"/>
      <c r="K35" s="27"/>
      <c r="L35" s="28">
        <v>43213</v>
      </c>
      <c r="M35" s="30">
        <v>50000000</v>
      </c>
      <c r="N35" s="30"/>
      <c r="O35" s="30">
        <v>92054000</v>
      </c>
      <c r="P35" s="30"/>
      <c r="Q35" s="31" t="s">
        <v>86</v>
      </c>
      <c r="R35" s="32">
        <v>1</v>
      </c>
      <c r="S35" s="33">
        <v>2.5</v>
      </c>
      <c r="T35" s="28" t="s">
        <v>64</v>
      </c>
      <c r="U35" s="28">
        <v>42852</v>
      </c>
      <c r="V35" s="28">
        <v>42853</v>
      </c>
      <c r="W35" s="28"/>
      <c r="X35" s="34"/>
      <c r="Y35" s="34">
        <v>0.47989999999999999</v>
      </c>
      <c r="Z35" s="34"/>
      <c r="AA35" s="34">
        <v>0.314</v>
      </c>
      <c r="AB35" s="34"/>
      <c r="AC35" s="34">
        <v>5.3999999999999999E-2</v>
      </c>
      <c r="AD35" s="34"/>
      <c r="AE35" s="34"/>
      <c r="AF35" s="34"/>
      <c r="AG35" s="34">
        <v>3.3399999999999999E-2</v>
      </c>
      <c r="AH35" s="34">
        <v>0.1187</v>
      </c>
      <c r="AI35" s="34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</row>
    <row r="36" spans="1:172" s="35" customFormat="1">
      <c r="A36" s="26" t="s">
        <v>187</v>
      </c>
      <c r="B36" s="26" t="s">
        <v>188</v>
      </c>
      <c r="C36" s="27" t="s">
        <v>115</v>
      </c>
      <c r="D36" s="27" t="s">
        <v>143</v>
      </c>
      <c r="E36" s="27" t="s">
        <v>39</v>
      </c>
      <c r="F36" s="27" t="s">
        <v>233</v>
      </c>
      <c r="G36" s="27" t="s">
        <v>138</v>
      </c>
      <c r="H36" s="27"/>
      <c r="I36" s="27" t="s">
        <v>139</v>
      </c>
      <c r="J36" s="27" t="s">
        <v>189</v>
      </c>
      <c r="K36" s="27"/>
      <c r="L36" s="28">
        <v>43224</v>
      </c>
      <c r="M36" s="30"/>
      <c r="N36" s="30">
        <v>50000000</v>
      </c>
      <c r="O36" s="30"/>
      <c r="P36" s="30">
        <v>115131000</v>
      </c>
      <c r="Q36" s="31" t="s">
        <v>141</v>
      </c>
      <c r="R36" s="32">
        <v>0.94912799999999997</v>
      </c>
      <c r="S36" s="33">
        <v>5.390625</v>
      </c>
      <c r="T36" s="28" t="s">
        <v>44</v>
      </c>
      <c r="U36" s="28">
        <v>42865</v>
      </c>
      <c r="V36" s="28">
        <v>42866</v>
      </c>
      <c r="W36" s="28"/>
      <c r="X36" s="34">
        <v>0.32</v>
      </c>
      <c r="Y36" s="34">
        <v>0.14000000000000001</v>
      </c>
      <c r="Z36" s="34"/>
      <c r="AA36" s="34">
        <v>0.23</v>
      </c>
      <c r="AB36" s="34"/>
      <c r="AC36" s="34">
        <v>0.14019999999999999</v>
      </c>
      <c r="AD36" s="34"/>
      <c r="AE36" s="34"/>
      <c r="AF36" s="34">
        <v>1.4800000000000001E-2</v>
      </c>
      <c r="AG36" s="34"/>
      <c r="AH36" s="34">
        <v>5.5E-2</v>
      </c>
      <c r="AI36" s="34">
        <v>0.1</v>
      </c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/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/>
      <c r="FK36"/>
      <c r="FL36"/>
      <c r="FM36"/>
      <c r="FN36"/>
      <c r="FO36"/>
      <c r="FP36"/>
    </row>
    <row r="37" spans="1:172" s="35" customFormat="1">
      <c r="A37" s="26" t="s">
        <v>186</v>
      </c>
      <c r="B37" s="26" t="s">
        <v>185</v>
      </c>
      <c r="C37" s="27" t="s">
        <v>37</v>
      </c>
      <c r="D37" s="27" t="s">
        <v>38</v>
      </c>
      <c r="E37" s="27" t="s">
        <v>50</v>
      </c>
      <c r="F37" s="27" t="s">
        <v>51</v>
      </c>
      <c r="G37" s="27"/>
      <c r="H37" s="27" t="s">
        <v>52</v>
      </c>
      <c r="I37" s="27"/>
      <c r="J37" s="27"/>
      <c r="K37" s="27"/>
      <c r="L37" s="28">
        <v>43143</v>
      </c>
      <c r="M37" s="30">
        <v>500000</v>
      </c>
      <c r="N37" s="30"/>
      <c r="O37" s="30">
        <v>1100000</v>
      </c>
      <c r="P37" s="30"/>
      <c r="Q37" s="31" t="s">
        <v>69</v>
      </c>
      <c r="R37" s="32">
        <v>0.96494599999999997</v>
      </c>
      <c r="S37" s="33">
        <v>4.8437000000000001</v>
      </c>
      <c r="T37" s="28" t="s">
        <v>44</v>
      </c>
      <c r="U37" s="28">
        <v>42872</v>
      </c>
      <c r="V37" s="28">
        <v>42873</v>
      </c>
      <c r="W37" s="28"/>
      <c r="X37" s="34"/>
      <c r="Y37" s="34"/>
      <c r="Z37" s="34"/>
      <c r="AA37" s="34"/>
      <c r="AB37" s="34"/>
      <c r="AC37" s="34">
        <v>0.52600000000000002</v>
      </c>
      <c r="AD37" s="34"/>
      <c r="AE37" s="34">
        <v>0.25</v>
      </c>
      <c r="AF37" s="34">
        <v>0.20399999999999999</v>
      </c>
      <c r="AG37" s="34"/>
      <c r="AH37" s="34">
        <v>0.02</v>
      </c>
      <c r="AI37" s="34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</row>
    <row r="38" spans="1:172" s="35" customFormat="1">
      <c r="A38" s="26" t="s">
        <v>150</v>
      </c>
      <c r="B38" s="26" t="s">
        <v>191</v>
      </c>
      <c r="C38" s="27" t="s">
        <v>115</v>
      </c>
      <c r="D38" s="27" t="s">
        <v>143</v>
      </c>
      <c r="E38" s="27" t="s">
        <v>50</v>
      </c>
      <c r="F38" s="27" t="s">
        <v>76</v>
      </c>
      <c r="G38" s="27"/>
      <c r="H38" s="27"/>
      <c r="I38" s="27" t="s">
        <v>192</v>
      </c>
      <c r="J38" s="27" t="s">
        <v>192</v>
      </c>
      <c r="K38" s="27"/>
      <c r="L38" s="28">
        <v>43247</v>
      </c>
      <c r="M38" s="30"/>
      <c r="N38" s="30">
        <v>120000000</v>
      </c>
      <c r="O38" s="30"/>
      <c r="P38" s="30">
        <v>151535000</v>
      </c>
      <c r="Q38" s="31" t="s">
        <v>86</v>
      </c>
      <c r="R38" s="32">
        <v>1</v>
      </c>
      <c r="S38" s="33">
        <v>6.25</v>
      </c>
      <c r="T38" s="28" t="s">
        <v>64</v>
      </c>
      <c r="U38" s="28">
        <v>42886</v>
      </c>
      <c r="V38" s="28">
        <v>42887</v>
      </c>
      <c r="W38" s="28"/>
      <c r="X38" s="34">
        <v>0.28339999999999999</v>
      </c>
      <c r="Y38" s="34">
        <v>0.2132</v>
      </c>
      <c r="Z38" s="34">
        <v>2.0799999999999999E-2</v>
      </c>
      <c r="AA38" s="34"/>
      <c r="AB38" s="34">
        <v>0.20300000000000001</v>
      </c>
      <c r="AC38" s="34">
        <v>4.1700000000000001E-2</v>
      </c>
      <c r="AD38" s="34"/>
      <c r="AE38" s="34"/>
      <c r="AF38" s="34">
        <v>2.8E-3</v>
      </c>
      <c r="AG38" s="34"/>
      <c r="AH38" s="34">
        <v>0.2351</v>
      </c>
      <c r="AI38" s="34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</row>
    <row r="39" spans="1:172" s="35" customFormat="1">
      <c r="A39" s="26" t="s">
        <v>193</v>
      </c>
      <c r="B39" s="26" t="s">
        <v>194</v>
      </c>
      <c r="C39" s="27" t="s">
        <v>57</v>
      </c>
      <c r="D39" s="27" t="s">
        <v>38</v>
      </c>
      <c r="E39" s="27" t="s">
        <v>39</v>
      </c>
      <c r="F39" s="27" t="s">
        <v>51</v>
      </c>
      <c r="G39" s="27" t="s">
        <v>195</v>
      </c>
      <c r="H39" s="27"/>
      <c r="I39" s="27" t="s">
        <v>112</v>
      </c>
      <c r="J39" s="27"/>
      <c r="K39" s="27"/>
      <c r="L39" s="28">
        <v>53848</v>
      </c>
      <c r="M39" s="30"/>
      <c r="N39" s="30">
        <v>113500000</v>
      </c>
      <c r="O39" s="30"/>
      <c r="P39" s="30">
        <v>262750000</v>
      </c>
      <c r="Q39" s="31" t="s">
        <v>196</v>
      </c>
      <c r="R39" s="32">
        <v>1</v>
      </c>
      <c r="S39" s="33">
        <v>7.21875</v>
      </c>
      <c r="T39" s="28"/>
      <c r="U39" s="28">
        <v>42888</v>
      </c>
      <c r="V39" s="28">
        <v>42891</v>
      </c>
      <c r="W39" s="28"/>
      <c r="X39" s="34"/>
      <c r="Y39" s="34"/>
      <c r="Z39" s="34"/>
      <c r="AA39" s="34"/>
      <c r="AB39" s="34"/>
      <c r="AC39" s="34">
        <v>1</v>
      </c>
      <c r="AD39" s="34"/>
      <c r="AE39" s="34"/>
      <c r="AF39" s="34"/>
      <c r="AG39" s="34"/>
      <c r="AH39" s="34"/>
      <c r="AI39" s="34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</row>
    <row r="40" spans="1:172">
      <c r="A40" s="13" t="s">
        <v>197</v>
      </c>
      <c r="B40" s="13" t="s">
        <v>198</v>
      </c>
      <c r="C40" s="12" t="s">
        <v>74</v>
      </c>
      <c r="D40" s="12" t="s">
        <v>50</v>
      </c>
      <c r="E40" s="12" t="s">
        <v>39</v>
      </c>
      <c r="F40" s="12" t="s">
        <v>76</v>
      </c>
      <c r="G40" s="12" t="s">
        <v>199</v>
      </c>
      <c r="H40" s="12"/>
      <c r="I40" s="12"/>
      <c r="J40" s="12" t="s">
        <v>78</v>
      </c>
      <c r="K40" s="24"/>
      <c r="L40" s="4">
        <v>46550</v>
      </c>
      <c r="M40" s="9"/>
      <c r="N40" s="9">
        <v>30000000</v>
      </c>
      <c r="O40" s="9"/>
      <c r="P40" s="9">
        <v>127075000</v>
      </c>
      <c r="Q40" s="8" t="s">
        <v>200</v>
      </c>
      <c r="R40" s="7">
        <v>1</v>
      </c>
      <c r="S40" s="6">
        <v>7.21875</v>
      </c>
      <c r="T40" s="4" t="s">
        <v>64</v>
      </c>
      <c r="U40" s="4">
        <v>42895</v>
      </c>
      <c r="V40" s="4">
        <v>42898</v>
      </c>
      <c r="W40" s="4"/>
      <c r="X40" s="5">
        <v>0.24099999999999999</v>
      </c>
      <c r="Y40" s="5"/>
      <c r="Z40" s="5"/>
      <c r="AA40" s="5"/>
      <c r="AB40" s="5"/>
      <c r="AC40" s="5"/>
      <c r="AD40" s="5"/>
      <c r="AE40" s="5"/>
      <c r="AF40" s="5">
        <v>0.64600000000000002</v>
      </c>
      <c r="AG40" s="5"/>
      <c r="AH40" s="5">
        <v>4.6300000000000001E-2</v>
      </c>
      <c r="AI40" s="5">
        <v>6.6699999999999995E-2</v>
      </c>
    </row>
    <row r="41" spans="1:172">
      <c r="A41" s="13" t="s">
        <v>154</v>
      </c>
      <c r="B41" s="13" t="s">
        <v>201</v>
      </c>
      <c r="C41" s="12" t="s">
        <v>57</v>
      </c>
      <c r="D41" s="12" t="s">
        <v>156</v>
      </c>
      <c r="E41" s="12" t="s">
        <v>202</v>
      </c>
      <c r="F41" s="12" t="s">
        <v>51</v>
      </c>
      <c r="G41" s="12" t="s">
        <v>118</v>
      </c>
      <c r="H41" s="12"/>
      <c r="I41" s="12" t="s">
        <v>61</v>
      </c>
      <c r="J41" s="12"/>
      <c r="K41" s="24"/>
      <c r="L41" s="4">
        <v>43995</v>
      </c>
      <c r="M41" s="9"/>
      <c r="N41" s="9">
        <v>110000000</v>
      </c>
      <c r="O41" s="9"/>
      <c r="P41" s="9">
        <v>280215000</v>
      </c>
      <c r="Q41" s="8" t="s">
        <v>63</v>
      </c>
      <c r="R41" s="7">
        <v>1</v>
      </c>
      <c r="S41" s="6">
        <v>5.0625</v>
      </c>
      <c r="T41" s="4" t="s">
        <v>64</v>
      </c>
      <c r="U41" s="4">
        <v>42898</v>
      </c>
      <c r="V41" s="4">
        <v>42899</v>
      </c>
      <c r="W41" s="4"/>
      <c r="X41" s="5">
        <v>0.26040000000000002</v>
      </c>
      <c r="Y41" s="5">
        <v>0.12640000000000001</v>
      </c>
      <c r="Z41" s="5"/>
      <c r="AA41" s="5">
        <v>0.2727</v>
      </c>
      <c r="AB41" s="5"/>
      <c r="AC41" s="5">
        <v>0.15079999999999999</v>
      </c>
      <c r="AD41" s="5">
        <v>4.4999999999999997E-3</v>
      </c>
      <c r="AE41" s="5"/>
      <c r="AF41" s="5"/>
      <c r="AG41" s="5"/>
      <c r="AH41" s="5"/>
      <c r="AI41" s="5">
        <v>0.18509999999999999</v>
      </c>
    </row>
    <row r="42" spans="1:172">
      <c r="A42" s="13" t="s">
        <v>203</v>
      </c>
      <c r="B42" s="13" t="s">
        <v>204</v>
      </c>
      <c r="C42" s="12" t="s">
        <v>37</v>
      </c>
      <c r="D42" s="12" t="s">
        <v>38</v>
      </c>
      <c r="E42" s="12" t="s">
        <v>101</v>
      </c>
      <c r="F42" s="12" t="s">
        <v>51</v>
      </c>
      <c r="G42" s="12" t="s">
        <v>205</v>
      </c>
      <c r="H42" s="12" t="s">
        <v>206</v>
      </c>
      <c r="I42" s="12"/>
      <c r="J42" s="12"/>
      <c r="K42" s="24"/>
      <c r="L42" s="4">
        <v>43089</v>
      </c>
      <c r="M42" s="9">
        <v>500000</v>
      </c>
      <c r="N42" s="9"/>
      <c r="O42" s="9">
        <v>1398000</v>
      </c>
      <c r="P42" s="9"/>
      <c r="Q42" s="8" t="s">
        <v>43</v>
      </c>
      <c r="R42" s="7">
        <v>0.98522200000000004</v>
      </c>
      <c r="S42" s="6">
        <v>3</v>
      </c>
      <c r="T42" s="4" t="s">
        <v>44</v>
      </c>
      <c r="U42" s="4">
        <v>42908</v>
      </c>
      <c r="V42" s="4">
        <v>42909</v>
      </c>
      <c r="W42" s="4"/>
      <c r="X42" s="5"/>
      <c r="Y42" s="5"/>
      <c r="Z42" s="5"/>
      <c r="AA42" s="5"/>
      <c r="AB42" s="5"/>
      <c r="AC42" s="5">
        <v>0.35</v>
      </c>
      <c r="AD42" s="5"/>
      <c r="AE42" s="5">
        <v>0.4</v>
      </c>
      <c r="AF42" s="5"/>
      <c r="AG42" s="5">
        <v>0.25</v>
      </c>
      <c r="AH42" s="5"/>
      <c r="AI42" s="5"/>
    </row>
    <row r="43" spans="1:172">
      <c r="A43" s="13" t="s">
        <v>207</v>
      </c>
      <c r="B43" s="13" t="s">
        <v>208</v>
      </c>
      <c r="C43" s="12" t="s">
        <v>57</v>
      </c>
      <c r="D43" s="12" t="s">
        <v>111</v>
      </c>
      <c r="E43" s="12" t="s">
        <v>50</v>
      </c>
      <c r="F43" s="12" t="s">
        <v>51</v>
      </c>
      <c r="G43" s="12" t="s">
        <v>118</v>
      </c>
      <c r="H43" s="12"/>
      <c r="I43" s="12"/>
      <c r="J43" s="12" t="s">
        <v>61</v>
      </c>
      <c r="K43" s="24"/>
      <c r="L43" s="4">
        <v>45470</v>
      </c>
      <c r="M43" s="9"/>
      <c r="N43" s="9">
        <v>78946000</v>
      </c>
      <c r="O43" s="9"/>
      <c r="P43" s="9">
        <v>125973000</v>
      </c>
      <c r="Q43" s="8" t="s">
        <v>120</v>
      </c>
      <c r="R43" s="7">
        <v>1</v>
      </c>
      <c r="S43" s="6">
        <v>6</v>
      </c>
      <c r="T43" s="4" t="s">
        <v>64</v>
      </c>
      <c r="U43" s="4">
        <v>42912</v>
      </c>
      <c r="V43" s="4">
        <v>42913</v>
      </c>
      <c r="W43" s="4"/>
      <c r="X43" s="5">
        <v>0.5</v>
      </c>
      <c r="Y43" s="5"/>
      <c r="Z43" s="5"/>
      <c r="AA43" s="5">
        <v>6.3299999999999995E-2</v>
      </c>
      <c r="AB43" s="5"/>
      <c r="AC43" s="5">
        <v>0.1552</v>
      </c>
      <c r="AD43" s="5"/>
      <c r="AE43" s="5"/>
      <c r="AF43" s="5">
        <v>2.8E-3</v>
      </c>
      <c r="AG43" s="5"/>
      <c r="AH43" s="5">
        <v>0.12670000000000001</v>
      </c>
      <c r="AI43" s="5">
        <v>0.152</v>
      </c>
    </row>
    <row r="44" spans="1:172">
      <c r="A44" s="13" t="s">
        <v>207</v>
      </c>
      <c r="B44" s="13" t="s">
        <v>209</v>
      </c>
      <c r="C44" s="12" t="s">
        <v>57</v>
      </c>
      <c r="D44" s="12" t="s">
        <v>111</v>
      </c>
      <c r="E44" s="12" t="s">
        <v>75</v>
      </c>
      <c r="F44" s="12" t="s">
        <v>51</v>
      </c>
      <c r="G44" s="12" t="s">
        <v>118</v>
      </c>
      <c r="H44" s="12"/>
      <c r="I44" s="12"/>
      <c r="J44" s="12" t="s">
        <v>61</v>
      </c>
      <c r="K44" s="24"/>
      <c r="L44" s="4">
        <v>46565</v>
      </c>
      <c r="M44" s="9"/>
      <c r="N44" s="9">
        <v>251054000</v>
      </c>
      <c r="O44" s="9"/>
      <c r="P44" s="9">
        <v>315150000</v>
      </c>
      <c r="Q44" s="8" t="s">
        <v>200</v>
      </c>
      <c r="R44" s="7">
        <v>1</v>
      </c>
      <c r="S44" s="6">
        <v>6.53125</v>
      </c>
      <c r="T44" s="4" t="s">
        <v>64</v>
      </c>
      <c r="U44" s="4">
        <v>42912</v>
      </c>
      <c r="V44" s="4">
        <v>42913</v>
      </c>
      <c r="W44" s="4"/>
      <c r="X44" s="5">
        <v>0.95499999999999996</v>
      </c>
      <c r="Y44" s="5"/>
      <c r="Z44" s="5"/>
      <c r="AA44" s="5"/>
      <c r="AB44" s="5"/>
      <c r="AC44" s="5">
        <v>4.4400000000000002E-2</v>
      </c>
      <c r="AD44" s="5"/>
      <c r="AE44" s="5"/>
      <c r="AF44" s="5">
        <v>5.9999999999999995E-4</v>
      </c>
      <c r="AG44" s="5"/>
      <c r="AH44" s="5"/>
      <c r="AI44" s="5"/>
    </row>
    <row r="45" spans="1:172">
      <c r="A45" s="13" t="s">
        <v>186</v>
      </c>
      <c r="B45" s="13" t="s">
        <v>210</v>
      </c>
      <c r="C45" s="12" t="s">
        <v>37</v>
      </c>
      <c r="D45" s="12" t="s">
        <v>38</v>
      </c>
      <c r="E45" s="12" t="s">
        <v>50</v>
      </c>
      <c r="F45" s="12" t="s">
        <v>76</v>
      </c>
      <c r="G45" s="12"/>
      <c r="H45" s="12" t="s">
        <v>211</v>
      </c>
      <c r="I45" s="12"/>
      <c r="J45" s="12"/>
      <c r="K45" s="24"/>
      <c r="L45" s="4">
        <v>43184</v>
      </c>
      <c r="M45" s="9">
        <v>500000</v>
      </c>
      <c r="N45" s="9"/>
      <c r="O45" s="9">
        <v>1661000</v>
      </c>
      <c r="P45" s="9"/>
      <c r="Q45" s="8" t="s">
        <v>69</v>
      </c>
      <c r="R45" s="7">
        <v>0.96735199999999999</v>
      </c>
      <c r="S45" s="6">
        <v>4.5</v>
      </c>
      <c r="T45" s="4" t="s">
        <v>44</v>
      </c>
      <c r="U45" s="4">
        <v>42913</v>
      </c>
      <c r="V45" s="4">
        <v>42914</v>
      </c>
      <c r="W45" s="4"/>
      <c r="X45" s="5"/>
      <c r="Y45" s="5"/>
      <c r="Z45" s="5"/>
      <c r="AA45" s="5"/>
      <c r="AB45" s="5"/>
      <c r="AC45" s="5">
        <v>0.4</v>
      </c>
      <c r="AD45" s="5"/>
      <c r="AE45" s="5">
        <v>0.42399999999999999</v>
      </c>
      <c r="AF45" s="5">
        <v>0.17599999999999999</v>
      </c>
      <c r="AG45" s="5"/>
      <c r="AH45" s="5"/>
      <c r="AI45" s="5"/>
    </row>
    <row r="46" spans="1:172">
      <c r="A46" s="13" t="s">
        <v>150</v>
      </c>
      <c r="B46" s="13" t="s">
        <v>213</v>
      </c>
      <c r="C46" s="12" t="s">
        <v>57</v>
      </c>
      <c r="D46" s="12" t="s">
        <v>38</v>
      </c>
      <c r="E46" s="12" t="s">
        <v>39</v>
      </c>
      <c r="F46" s="12" t="s">
        <v>76</v>
      </c>
      <c r="G46" s="12"/>
      <c r="H46" s="12"/>
      <c r="I46" s="12" t="s">
        <v>102</v>
      </c>
      <c r="J46" s="12" t="s">
        <v>214</v>
      </c>
      <c r="K46" s="24"/>
      <c r="L46" s="4">
        <v>44390</v>
      </c>
      <c r="M46" s="9"/>
      <c r="N46" s="9">
        <v>99419000</v>
      </c>
      <c r="O46" s="9"/>
      <c r="P46" s="9">
        <v>109964000</v>
      </c>
      <c r="Q46" s="8" t="s">
        <v>136</v>
      </c>
      <c r="R46" s="7">
        <v>1</v>
      </c>
      <c r="S46" s="6">
        <v>6.9687499999999999E-2</v>
      </c>
      <c r="T46" s="4" t="s">
        <v>64</v>
      </c>
      <c r="U46" s="4">
        <v>42928</v>
      </c>
      <c r="V46" s="4">
        <v>42929</v>
      </c>
      <c r="W46" s="4"/>
      <c r="X46" s="5">
        <v>0.31690000000000002</v>
      </c>
      <c r="Y46" s="5">
        <v>0.30940000000000001</v>
      </c>
      <c r="Z46" s="5"/>
      <c r="AA46" s="5"/>
      <c r="AB46" s="5">
        <v>8.0500000000000002E-2</v>
      </c>
      <c r="AC46" s="5">
        <v>0.16339999999999999</v>
      </c>
      <c r="AD46" s="5"/>
      <c r="AE46" s="5"/>
      <c r="AF46" s="5">
        <v>5.8700000000000002E-2</v>
      </c>
      <c r="AG46" s="5"/>
      <c r="AH46" s="5">
        <v>7.1199999999999999E-2</v>
      </c>
      <c r="AI46" s="5"/>
    </row>
    <row r="47" spans="1:172">
      <c r="A47" s="13" t="s">
        <v>154</v>
      </c>
      <c r="B47" s="13" t="s">
        <v>220</v>
      </c>
      <c r="C47" s="12" t="s">
        <v>57</v>
      </c>
      <c r="D47" s="12" t="s">
        <v>156</v>
      </c>
      <c r="E47" s="12" t="s">
        <v>215</v>
      </c>
      <c r="F47" s="12" t="s">
        <v>51</v>
      </c>
      <c r="G47" s="12" t="s">
        <v>216</v>
      </c>
      <c r="H47" s="12"/>
      <c r="I47" s="12" t="s">
        <v>217</v>
      </c>
      <c r="J47" s="12"/>
      <c r="K47" s="24"/>
      <c r="L47" s="4">
        <v>44756</v>
      </c>
      <c r="M47" s="9"/>
      <c r="N47" s="9">
        <v>140000000</v>
      </c>
      <c r="O47" s="9"/>
      <c r="P47" s="9">
        <v>270875000</v>
      </c>
      <c r="Q47" s="8" t="s">
        <v>163</v>
      </c>
      <c r="R47" s="7">
        <v>1</v>
      </c>
      <c r="S47" s="6">
        <v>5.5E-2</v>
      </c>
      <c r="T47" s="4" t="s">
        <v>64</v>
      </c>
      <c r="U47" s="4">
        <v>42929</v>
      </c>
      <c r="V47" s="4">
        <v>42930</v>
      </c>
      <c r="W47" s="4"/>
      <c r="X47" s="5">
        <v>0.62470000000000003</v>
      </c>
      <c r="Y47" s="5">
        <v>3.0300000000000001E-2</v>
      </c>
      <c r="Z47" s="5"/>
      <c r="AA47" s="5">
        <v>0.18190000000000001</v>
      </c>
      <c r="AB47" s="5"/>
      <c r="AC47" s="5">
        <v>0.1391</v>
      </c>
      <c r="AD47" s="5"/>
      <c r="AE47" s="5"/>
      <c r="AF47" s="5">
        <v>2.3900000000000001E-2</v>
      </c>
      <c r="AG47" s="5"/>
      <c r="AH47" s="5"/>
      <c r="AI47" s="5"/>
    </row>
    <row r="48" spans="1:172">
      <c r="A48" s="13" t="s">
        <v>218</v>
      </c>
      <c r="B48" s="13" t="s">
        <v>219</v>
      </c>
      <c r="C48" s="12" t="s">
        <v>57</v>
      </c>
      <c r="D48" s="12" t="s">
        <v>111</v>
      </c>
      <c r="E48" s="12" t="s">
        <v>110</v>
      </c>
      <c r="F48" s="12" t="s">
        <v>51</v>
      </c>
      <c r="G48" s="12" t="s">
        <v>216</v>
      </c>
      <c r="H48" s="12" t="s">
        <v>112</v>
      </c>
      <c r="I48" s="12"/>
      <c r="J48" s="12"/>
      <c r="K48" s="24"/>
      <c r="L48" s="4">
        <v>43297</v>
      </c>
      <c r="M48" s="9"/>
      <c r="N48" s="9">
        <v>138902000</v>
      </c>
      <c r="O48" s="9"/>
      <c r="P48" s="9">
        <v>251012000</v>
      </c>
      <c r="Q48" s="8" t="s">
        <v>212</v>
      </c>
      <c r="R48" s="7">
        <v>0.952345</v>
      </c>
      <c r="S48" s="6">
        <v>4.9063000000000002E-2</v>
      </c>
      <c r="T48" s="4" t="s">
        <v>64</v>
      </c>
      <c r="U48" s="4">
        <v>42929</v>
      </c>
      <c r="V48" s="4">
        <v>42930</v>
      </c>
      <c r="W48" s="4"/>
      <c r="X48" s="5">
        <v>0.28799999999999998</v>
      </c>
      <c r="Y48" s="5"/>
      <c r="Z48" s="5"/>
      <c r="AA48" s="5">
        <v>0.46289999999999998</v>
      </c>
      <c r="AB48" s="5"/>
      <c r="AC48" s="5">
        <v>5.5800000000000002E-2</v>
      </c>
      <c r="AD48" s="5"/>
      <c r="AE48" s="5"/>
      <c r="AF48" s="5">
        <v>2E-3</v>
      </c>
      <c r="AG48" s="5"/>
      <c r="AH48" s="5">
        <v>2.1000000000000001E-2</v>
      </c>
      <c r="AI48" s="5">
        <v>0.1704</v>
      </c>
    </row>
    <row r="49" spans="1:35">
      <c r="A49" s="25" t="s">
        <v>142</v>
      </c>
      <c r="B49" s="25" t="s">
        <v>221</v>
      </c>
      <c r="C49" s="24" t="s">
        <v>57</v>
      </c>
      <c r="D49" s="24" t="s">
        <v>143</v>
      </c>
      <c r="E49" s="24" t="s">
        <v>39</v>
      </c>
      <c r="F49" s="24" t="s">
        <v>40</v>
      </c>
      <c r="G49" s="24" t="s">
        <v>222</v>
      </c>
      <c r="H49" s="24"/>
      <c r="I49" s="24" t="s">
        <v>103</v>
      </c>
      <c r="J49" s="24" t="s">
        <v>103</v>
      </c>
      <c r="K49" s="24"/>
      <c r="L49" s="18">
        <v>43849</v>
      </c>
      <c r="M49" s="23"/>
      <c r="N49" s="23">
        <v>50000000</v>
      </c>
      <c r="O49" s="23"/>
      <c r="P49" s="23">
        <v>61030000</v>
      </c>
      <c r="Q49" s="22" t="s">
        <v>104</v>
      </c>
      <c r="R49" s="21">
        <v>1</v>
      </c>
      <c r="S49" s="20">
        <v>6</v>
      </c>
      <c r="T49" s="18" t="s">
        <v>64</v>
      </c>
      <c r="U49" s="18">
        <v>42934</v>
      </c>
      <c r="V49" s="18">
        <v>42935</v>
      </c>
      <c r="W49" s="18"/>
      <c r="X49" s="19"/>
      <c r="Y49" s="19">
        <v>0.51529999999999998</v>
      </c>
      <c r="Z49" s="19"/>
      <c r="AA49" s="19">
        <v>0.22170000000000001</v>
      </c>
      <c r="AB49" s="19"/>
      <c r="AC49" s="19">
        <v>0.13</v>
      </c>
      <c r="AD49" s="19"/>
      <c r="AE49" s="19"/>
      <c r="AF49" s="19">
        <v>1.52E-2</v>
      </c>
      <c r="AG49" s="19"/>
      <c r="AH49" s="19">
        <v>8.0000000000000004E-4</v>
      </c>
      <c r="AI49" s="19">
        <v>0.11700000000000001</v>
      </c>
    </row>
    <row r="50" spans="1:35">
      <c r="A50" s="25" t="s">
        <v>35</v>
      </c>
      <c r="B50" s="25" t="s">
        <v>223</v>
      </c>
      <c r="C50" s="24" t="s">
        <v>37</v>
      </c>
      <c r="D50" s="24" t="s">
        <v>38</v>
      </c>
      <c r="E50" s="24" t="s">
        <v>39</v>
      </c>
      <c r="F50" s="24" t="s">
        <v>224</v>
      </c>
      <c r="G50" s="24"/>
      <c r="H50" s="24" t="s">
        <v>41</v>
      </c>
      <c r="I50" s="24"/>
      <c r="J50" s="24"/>
      <c r="K50" s="24"/>
      <c r="L50" s="18">
        <v>43206</v>
      </c>
      <c r="M50" s="23"/>
      <c r="N50" s="23">
        <v>2858000</v>
      </c>
      <c r="O50" s="23"/>
      <c r="P50" s="23">
        <v>2858000</v>
      </c>
      <c r="Q50" s="22" t="s">
        <v>69</v>
      </c>
      <c r="R50" s="21">
        <v>0.94339600000000001</v>
      </c>
      <c r="S50" s="20">
        <v>8</v>
      </c>
      <c r="T50" s="18" t="s">
        <v>87</v>
      </c>
      <c r="U50" s="18">
        <v>42935</v>
      </c>
      <c r="V50" s="18">
        <v>42936</v>
      </c>
      <c r="W50" s="18"/>
      <c r="X50" s="19"/>
      <c r="Y50" s="19"/>
      <c r="Z50" s="19"/>
      <c r="AA50" s="19"/>
      <c r="AB50" s="19"/>
      <c r="AC50" s="19"/>
      <c r="AD50" s="19"/>
      <c r="AE50" s="19">
        <v>0.55979999999999996</v>
      </c>
      <c r="AF50" s="19">
        <v>0.44019999999999998</v>
      </c>
      <c r="AG50" s="19"/>
      <c r="AH50" s="19"/>
      <c r="AI50" s="19"/>
    </row>
    <row r="51" spans="1:35">
      <c r="A51" s="25" t="s">
        <v>174</v>
      </c>
      <c r="B51" s="25" t="s">
        <v>225</v>
      </c>
      <c r="C51" s="24" t="s">
        <v>57</v>
      </c>
      <c r="D51" s="24" t="s">
        <v>38</v>
      </c>
      <c r="E51" s="24" t="s">
        <v>39</v>
      </c>
      <c r="F51" s="24" t="s">
        <v>59</v>
      </c>
      <c r="G51" s="24"/>
      <c r="H51" s="24" t="s">
        <v>175</v>
      </c>
      <c r="I51" s="24"/>
      <c r="J51" s="24"/>
      <c r="K51" s="24"/>
      <c r="L51" s="18">
        <v>43662</v>
      </c>
      <c r="M51" s="23">
        <v>1000000</v>
      </c>
      <c r="N51" s="23"/>
      <c r="O51" s="23">
        <v>3274000</v>
      </c>
      <c r="P51" s="23"/>
      <c r="Q51" s="22" t="s">
        <v>176</v>
      </c>
      <c r="R51" s="21">
        <v>1</v>
      </c>
      <c r="S51" s="20">
        <v>5.9686999999999997E-2</v>
      </c>
      <c r="T51" s="18" t="s">
        <v>64</v>
      </c>
      <c r="U51" s="18">
        <v>42941</v>
      </c>
      <c r="V51" s="18">
        <v>42942</v>
      </c>
      <c r="W51" s="18"/>
      <c r="X51" s="19"/>
      <c r="Y51" s="19"/>
      <c r="Z51" s="19"/>
      <c r="AA51" s="19"/>
      <c r="AB51" s="19">
        <v>0.80200000000000005</v>
      </c>
      <c r="AC51" s="19"/>
      <c r="AD51" s="19"/>
      <c r="AE51" s="19"/>
      <c r="AF51" s="19"/>
      <c r="AG51" s="19">
        <v>0.19800000000000001</v>
      </c>
      <c r="AH51" s="19"/>
      <c r="AI51" s="19"/>
    </row>
    <row r="52" spans="1:35">
      <c r="A52" s="25" t="s">
        <v>227</v>
      </c>
      <c r="B52" s="25" t="s">
        <v>226</v>
      </c>
      <c r="C52" s="24" t="s">
        <v>96</v>
      </c>
      <c r="D52" s="24" t="s">
        <v>50</v>
      </c>
      <c r="E52" s="24" t="s">
        <v>50</v>
      </c>
      <c r="F52" s="24" t="s">
        <v>51</v>
      </c>
      <c r="G52" s="24"/>
      <c r="H52" s="24" t="s">
        <v>112</v>
      </c>
      <c r="I52" s="24" t="s">
        <v>90</v>
      </c>
      <c r="J52" s="24"/>
      <c r="K52" s="24"/>
      <c r="L52" s="18">
        <v>44061</v>
      </c>
      <c r="M52" s="23">
        <v>9440000</v>
      </c>
      <c r="N52" s="23"/>
      <c r="O52" s="23">
        <v>16440000</v>
      </c>
      <c r="P52" s="23"/>
      <c r="Q52" s="22" t="s">
        <v>63</v>
      </c>
      <c r="R52" s="21">
        <v>1</v>
      </c>
      <c r="S52" s="20">
        <v>3.21875</v>
      </c>
      <c r="T52" s="18" t="s">
        <v>64</v>
      </c>
      <c r="U52" s="18">
        <v>42964</v>
      </c>
      <c r="V52" s="18">
        <v>42965</v>
      </c>
      <c r="W52" s="18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>
        <v>1</v>
      </c>
      <c r="AI52" s="19"/>
    </row>
    <row r="53" spans="1:35">
      <c r="A53" s="25" t="s">
        <v>297</v>
      </c>
      <c r="B53" s="25" t="s">
        <v>228</v>
      </c>
      <c r="C53" s="24" t="s">
        <v>37</v>
      </c>
      <c r="D53" s="24" t="s">
        <v>38</v>
      </c>
      <c r="E53" s="24" t="s">
        <v>50</v>
      </c>
      <c r="F53" s="24" t="s">
        <v>40</v>
      </c>
      <c r="G53" s="24"/>
      <c r="H53" s="24" t="s">
        <v>52</v>
      </c>
      <c r="I53" s="24"/>
      <c r="J53" s="24"/>
      <c r="K53" s="24"/>
      <c r="L53" s="18">
        <v>43246</v>
      </c>
      <c r="M53" s="23">
        <v>400000</v>
      </c>
      <c r="N53" s="23"/>
      <c r="O53" s="23">
        <v>1369000</v>
      </c>
      <c r="P53" s="23"/>
      <c r="Q53" s="22" t="s">
        <v>69</v>
      </c>
      <c r="R53" s="21">
        <v>0.97087400000000001</v>
      </c>
      <c r="S53" s="20">
        <v>4</v>
      </c>
      <c r="T53" s="18" t="s">
        <v>87</v>
      </c>
      <c r="U53" s="18">
        <v>42975</v>
      </c>
      <c r="V53" s="18">
        <v>42976</v>
      </c>
      <c r="W53" s="18"/>
      <c r="X53" s="19"/>
      <c r="Y53" s="19"/>
      <c r="Z53" s="19"/>
      <c r="AA53" s="19"/>
      <c r="AB53" s="19">
        <v>0.26</v>
      </c>
      <c r="AC53" s="19"/>
      <c r="AD53" s="19"/>
      <c r="AE53" s="19">
        <v>0.1275</v>
      </c>
      <c r="AF53" s="19">
        <v>0.61250000000000004</v>
      </c>
      <c r="AG53" s="19"/>
      <c r="AH53" s="19"/>
      <c r="AI53" s="19"/>
    </row>
    <row r="54" spans="1:35">
      <c r="A54" s="25" t="s">
        <v>168</v>
      </c>
      <c r="B54" s="25" t="s">
        <v>229</v>
      </c>
      <c r="C54" s="24" t="s">
        <v>49</v>
      </c>
      <c r="D54" s="24" t="s">
        <v>50</v>
      </c>
      <c r="E54" s="24" t="s">
        <v>39</v>
      </c>
      <c r="F54" s="24" t="s">
        <v>51</v>
      </c>
      <c r="G54" s="24"/>
      <c r="H54" s="24"/>
      <c r="I54" s="24" t="s">
        <v>125</v>
      </c>
      <c r="J54" s="24" t="s">
        <v>126</v>
      </c>
      <c r="K54" s="24"/>
      <c r="L54" s="18">
        <v>43336</v>
      </c>
      <c r="M54" s="23"/>
      <c r="N54" s="23">
        <v>20000000</v>
      </c>
      <c r="O54" s="23"/>
      <c r="P54" s="23">
        <v>43892000</v>
      </c>
      <c r="Q54" s="22" t="s">
        <v>86</v>
      </c>
      <c r="R54" s="21">
        <v>0.94343699999999997</v>
      </c>
      <c r="S54" s="20">
        <v>5.9954000000000001</v>
      </c>
      <c r="T54" s="18" t="s">
        <v>64</v>
      </c>
      <c r="U54" s="18">
        <v>42975</v>
      </c>
      <c r="V54" s="18">
        <v>42976</v>
      </c>
      <c r="W54" s="18"/>
      <c r="X54" s="19"/>
      <c r="Y54" s="19">
        <v>0.56669999999999998</v>
      </c>
      <c r="Z54" s="19"/>
      <c r="AA54" s="19">
        <v>0.2</v>
      </c>
      <c r="AB54" s="19"/>
      <c r="AC54" s="19">
        <v>0.02</v>
      </c>
      <c r="AD54" s="19">
        <v>0.125</v>
      </c>
      <c r="AE54" s="19"/>
      <c r="AF54" s="19">
        <v>8.9399999999999993E-2</v>
      </c>
      <c r="AG54" s="19"/>
      <c r="AH54" s="19"/>
      <c r="AI54" s="19"/>
    </row>
    <row r="55" spans="1:35">
      <c r="A55" s="25" t="s">
        <v>154</v>
      </c>
      <c r="B55" s="25" t="s">
        <v>230</v>
      </c>
      <c r="C55" s="24" t="s">
        <v>57</v>
      </c>
      <c r="D55" s="24" t="s">
        <v>156</v>
      </c>
      <c r="E55" s="24" t="s">
        <v>231</v>
      </c>
      <c r="F55" s="24" t="s">
        <v>51</v>
      </c>
      <c r="G55" s="24" t="s">
        <v>118</v>
      </c>
      <c r="H55" s="24"/>
      <c r="I55" s="24" t="s">
        <v>61</v>
      </c>
      <c r="J55" s="24"/>
      <c r="K55" s="24"/>
      <c r="L55" s="18">
        <v>44810</v>
      </c>
      <c r="M55" s="23"/>
      <c r="N55" s="23">
        <v>100000000</v>
      </c>
      <c r="O55" s="23"/>
      <c r="P55" s="23">
        <v>252495000</v>
      </c>
      <c r="Q55" s="22" t="s">
        <v>163</v>
      </c>
      <c r="R55" s="21">
        <v>1</v>
      </c>
      <c r="S55" s="20">
        <v>5.34375</v>
      </c>
      <c r="T55" s="18" t="s">
        <v>64</v>
      </c>
      <c r="U55" s="18">
        <v>42983</v>
      </c>
      <c r="V55" s="18">
        <v>42984</v>
      </c>
      <c r="W55" s="18"/>
      <c r="X55" s="19">
        <v>0.36309999999999998</v>
      </c>
      <c r="Y55" s="19">
        <v>7.17E-2</v>
      </c>
      <c r="Z55" s="19"/>
      <c r="AA55" s="19">
        <v>0.1091</v>
      </c>
      <c r="AB55" s="19"/>
      <c r="AC55" s="19">
        <v>0.38019999999999998</v>
      </c>
      <c r="AD55" s="19">
        <v>2.6100000000000002E-2</v>
      </c>
      <c r="AE55" s="19"/>
      <c r="AF55" s="19">
        <v>0.05</v>
      </c>
      <c r="AG55" s="19"/>
      <c r="AH55" s="19"/>
      <c r="AI55" s="19"/>
    </row>
    <row r="56" spans="1:35">
      <c r="A56" s="25" t="s">
        <v>142</v>
      </c>
      <c r="B56" s="25" t="s">
        <v>232</v>
      </c>
      <c r="C56" s="24" t="s">
        <v>115</v>
      </c>
      <c r="D56" s="24" t="s">
        <v>143</v>
      </c>
      <c r="E56" s="24" t="s">
        <v>39</v>
      </c>
      <c r="F56" s="24" t="s">
        <v>234</v>
      </c>
      <c r="G56" s="24" t="s">
        <v>138</v>
      </c>
      <c r="H56" s="24"/>
      <c r="I56" s="24" t="s">
        <v>139</v>
      </c>
      <c r="J56" s="24" t="s">
        <v>189</v>
      </c>
      <c r="K56" s="24"/>
      <c r="L56" s="18">
        <v>43350</v>
      </c>
      <c r="M56" s="2"/>
      <c r="N56" s="23">
        <v>50000000</v>
      </c>
      <c r="O56" s="23"/>
      <c r="P56" s="23">
        <v>203447000</v>
      </c>
      <c r="Q56" s="22" t="s">
        <v>235</v>
      </c>
      <c r="R56" s="21">
        <v>0.95491899999999996</v>
      </c>
      <c r="S56" s="20">
        <v>4.734375</v>
      </c>
      <c r="T56" s="18" t="s">
        <v>87</v>
      </c>
      <c r="U56" s="18">
        <v>42990</v>
      </c>
      <c r="V56" s="18">
        <v>42991</v>
      </c>
      <c r="W56" s="18"/>
      <c r="X56" s="19">
        <v>0.19239999999999999</v>
      </c>
      <c r="Y56" s="19">
        <v>0.216</v>
      </c>
      <c r="Z56" s="19"/>
      <c r="AA56" s="19">
        <v>0.57999999999999996</v>
      </c>
      <c r="AB56" s="19"/>
      <c r="AC56" s="19"/>
      <c r="AD56" s="19"/>
      <c r="AE56" s="19"/>
      <c r="AF56" s="19"/>
      <c r="AG56" s="19"/>
      <c r="AH56" s="19"/>
      <c r="AI56" s="19">
        <v>1.1599999999999999E-2</v>
      </c>
    </row>
    <row r="57" spans="1:35">
      <c r="A57" s="25" t="s">
        <v>227</v>
      </c>
      <c r="B57" s="25" t="s">
        <v>236</v>
      </c>
      <c r="C57" s="24" t="s">
        <v>96</v>
      </c>
      <c r="D57" s="24" t="s">
        <v>50</v>
      </c>
      <c r="E57" s="24" t="s">
        <v>50</v>
      </c>
      <c r="F57" s="24" t="s">
        <v>76</v>
      </c>
      <c r="G57" s="24"/>
      <c r="H57" s="24" t="s">
        <v>112</v>
      </c>
      <c r="I57" s="24" t="s">
        <v>90</v>
      </c>
      <c r="J57" s="24"/>
      <c r="K57" s="24"/>
      <c r="L57" s="18">
        <v>44088</v>
      </c>
      <c r="M57" s="23">
        <v>18740000</v>
      </c>
      <c r="N57" s="23"/>
      <c r="O57" s="23">
        <v>22320000</v>
      </c>
      <c r="P57" s="23"/>
      <c r="Q57" s="22" t="s">
        <v>63</v>
      </c>
      <c r="R57" s="21">
        <v>1</v>
      </c>
      <c r="S57" s="20">
        <v>3</v>
      </c>
      <c r="T57" s="18" t="s">
        <v>64</v>
      </c>
      <c r="U57" s="18">
        <v>42991</v>
      </c>
      <c r="V57" s="18">
        <v>42992</v>
      </c>
      <c r="W57" s="18"/>
      <c r="X57" s="19"/>
      <c r="Y57" s="19"/>
      <c r="Z57" s="19"/>
      <c r="AA57" s="19">
        <v>0.13300000000000001</v>
      </c>
      <c r="AB57" s="19"/>
      <c r="AC57" s="19">
        <v>0.21299999999999999</v>
      </c>
      <c r="AD57" s="19"/>
      <c r="AE57" s="19"/>
      <c r="AF57" s="19"/>
      <c r="AG57" s="19"/>
      <c r="AH57" s="19">
        <v>0.65300000000000002</v>
      </c>
      <c r="AI57" s="19"/>
    </row>
    <row r="58" spans="1:35">
      <c r="A58" s="25" t="s">
        <v>237</v>
      </c>
      <c r="B58" s="25" t="s">
        <v>238</v>
      </c>
      <c r="C58" s="24" t="s">
        <v>57</v>
      </c>
      <c r="D58" s="24" t="s">
        <v>50</v>
      </c>
      <c r="E58" s="24" t="s">
        <v>101</v>
      </c>
      <c r="F58" s="24" t="s">
        <v>51</v>
      </c>
      <c r="G58" s="24"/>
      <c r="H58" s="24"/>
      <c r="I58" s="24" t="s">
        <v>78</v>
      </c>
      <c r="J58" s="24" t="s">
        <v>78</v>
      </c>
      <c r="K58" s="24"/>
      <c r="L58" s="18">
        <v>45196</v>
      </c>
      <c r="M58" s="23"/>
      <c r="N58" s="23">
        <v>165000000</v>
      </c>
      <c r="O58" s="23"/>
      <c r="P58" s="23">
        <v>369970000</v>
      </c>
      <c r="Q58" s="22" t="s">
        <v>107</v>
      </c>
      <c r="R58" s="21">
        <v>1</v>
      </c>
      <c r="S58" s="20">
        <v>6.3125</v>
      </c>
      <c r="T58" s="18" t="s">
        <v>64</v>
      </c>
      <c r="U58" s="18">
        <v>43004</v>
      </c>
      <c r="V58" s="18">
        <v>43005</v>
      </c>
      <c r="W58" s="18"/>
      <c r="X58" s="19">
        <v>0.39389999999999997</v>
      </c>
      <c r="Y58" s="19">
        <v>0.10299999999999999</v>
      </c>
      <c r="Z58" s="19"/>
      <c r="AA58" s="19">
        <v>0.31209999999999999</v>
      </c>
      <c r="AB58" s="19"/>
      <c r="AC58" s="19">
        <v>0.16969999999999999</v>
      </c>
      <c r="AD58" s="19"/>
      <c r="AE58" s="19"/>
      <c r="AF58" s="19">
        <v>3.8999999999999998E-3</v>
      </c>
      <c r="AG58" s="19"/>
      <c r="AH58" s="19"/>
      <c r="AI58" s="19">
        <v>1.7299999999999999E-2</v>
      </c>
    </row>
    <row r="59" spans="1:35">
      <c r="A59" s="25" t="s">
        <v>237</v>
      </c>
      <c r="B59" s="25" t="s">
        <v>239</v>
      </c>
      <c r="C59" s="24" t="s">
        <v>57</v>
      </c>
      <c r="D59" s="24" t="s">
        <v>50</v>
      </c>
      <c r="E59" s="24" t="s">
        <v>110</v>
      </c>
      <c r="F59" s="24" t="s">
        <v>51</v>
      </c>
      <c r="G59" s="24"/>
      <c r="H59" s="24"/>
      <c r="I59" s="24" t="s">
        <v>78</v>
      </c>
      <c r="J59" s="24" t="s">
        <v>78</v>
      </c>
      <c r="K59" s="24"/>
      <c r="L59" s="18">
        <v>47388</v>
      </c>
      <c r="M59" s="23"/>
      <c r="N59" s="23">
        <v>165000000</v>
      </c>
      <c r="O59" s="23"/>
      <c r="P59" s="23">
        <v>188850000</v>
      </c>
      <c r="Q59" s="22" t="s">
        <v>159</v>
      </c>
      <c r="R59" s="21">
        <v>1</v>
      </c>
      <c r="S59" s="20">
        <v>7.5</v>
      </c>
      <c r="T59" s="18" t="s">
        <v>64</v>
      </c>
      <c r="U59" s="18">
        <v>43004</v>
      </c>
      <c r="V59" s="18">
        <v>43005</v>
      </c>
      <c r="W59" s="18"/>
      <c r="X59" s="19">
        <v>0.45540000000000003</v>
      </c>
      <c r="Y59" s="19"/>
      <c r="Z59" s="19"/>
      <c r="AA59" s="19">
        <v>0.17469999999999999</v>
      </c>
      <c r="AB59" s="19"/>
      <c r="AC59" s="19">
        <v>0.33889999999999998</v>
      </c>
      <c r="AD59" s="19"/>
      <c r="AE59" s="19"/>
      <c r="AF59" s="19">
        <v>9.7999999999999997E-3</v>
      </c>
      <c r="AG59" s="19"/>
      <c r="AH59" s="19"/>
      <c r="AI59" s="19">
        <v>2.12E-2</v>
      </c>
    </row>
    <row r="60" spans="1:35">
      <c r="A60" s="25" t="s">
        <v>240</v>
      </c>
      <c r="B60" s="25" t="s">
        <v>241</v>
      </c>
      <c r="C60" s="24" t="s">
        <v>57</v>
      </c>
      <c r="D60" s="24" t="s">
        <v>38</v>
      </c>
      <c r="E60" s="24" t="s">
        <v>39</v>
      </c>
      <c r="F60" s="24" t="s">
        <v>51</v>
      </c>
      <c r="G60" s="24"/>
      <c r="H60" s="24"/>
      <c r="I60" s="24" t="s">
        <v>90</v>
      </c>
      <c r="J60" s="24" t="s">
        <v>90</v>
      </c>
      <c r="K60" s="24"/>
      <c r="L60" s="18">
        <v>50311</v>
      </c>
      <c r="M60" s="23"/>
      <c r="N60" s="23">
        <v>130000000</v>
      </c>
      <c r="O60" s="23"/>
      <c r="P60" s="23">
        <v>414800000</v>
      </c>
      <c r="Q60" s="22" t="s">
        <v>242</v>
      </c>
      <c r="R60" s="21">
        <v>1</v>
      </c>
      <c r="S60" s="20">
        <v>6.59375</v>
      </c>
      <c r="T60" s="18" t="s">
        <v>64</v>
      </c>
      <c r="U60" s="18">
        <v>43005</v>
      </c>
      <c r="V60" s="18">
        <v>43006</v>
      </c>
      <c r="W60" s="18"/>
      <c r="X60" s="19">
        <v>0.29709999999999998</v>
      </c>
      <c r="Y60" s="19"/>
      <c r="Z60" s="19"/>
      <c r="AA60" s="19">
        <v>0.2</v>
      </c>
      <c r="AB60" s="19"/>
      <c r="AC60" s="19">
        <v>0.49830000000000002</v>
      </c>
      <c r="AD60" s="19"/>
      <c r="AE60" s="19"/>
      <c r="AF60" s="19">
        <v>4.5999999999999999E-3</v>
      </c>
      <c r="AG60" s="19"/>
      <c r="AH60" s="19"/>
      <c r="AI60" s="19"/>
    </row>
    <row r="61" spans="1:35">
      <c r="A61" s="25" t="s">
        <v>244</v>
      </c>
      <c r="B61" s="25" t="s">
        <v>243</v>
      </c>
      <c r="C61" s="24" t="s">
        <v>37</v>
      </c>
      <c r="D61" s="24" t="s">
        <v>38</v>
      </c>
      <c r="E61" s="24" t="s">
        <v>50</v>
      </c>
      <c r="F61" s="24" t="s">
        <v>89</v>
      </c>
      <c r="G61" s="24"/>
      <c r="H61" s="24"/>
      <c r="I61" s="24"/>
      <c r="J61" s="24"/>
      <c r="K61" s="24" t="s">
        <v>246</v>
      </c>
      <c r="L61" s="18">
        <v>43372</v>
      </c>
      <c r="M61" s="23"/>
      <c r="N61" s="23">
        <v>4675000</v>
      </c>
      <c r="O61" s="23"/>
      <c r="P61" s="23">
        <v>4828000</v>
      </c>
      <c r="Q61" s="22" t="s">
        <v>86</v>
      </c>
      <c r="R61" s="21">
        <v>1</v>
      </c>
      <c r="S61" s="20">
        <v>8.5</v>
      </c>
      <c r="T61" s="18" t="s">
        <v>64</v>
      </c>
      <c r="U61" s="18">
        <v>43011</v>
      </c>
      <c r="V61" s="18">
        <v>43012</v>
      </c>
      <c r="W61" s="18"/>
      <c r="X61" s="19"/>
      <c r="Y61" s="19"/>
      <c r="Z61" s="19">
        <v>0.32</v>
      </c>
      <c r="AA61" s="19"/>
      <c r="AB61" s="19"/>
      <c r="AC61" s="19"/>
      <c r="AD61" s="19"/>
      <c r="AE61" s="19">
        <v>0.1709</v>
      </c>
      <c r="AF61" s="19">
        <v>0.5091</v>
      </c>
      <c r="AG61" s="19"/>
      <c r="AH61" s="19"/>
      <c r="AI61" s="19"/>
    </row>
    <row r="62" spans="1:35">
      <c r="A62" s="25" t="s">
        <v>134</v>
      </c>
      <c r="B62" s="25" t="s">
        <v>247</v>
      </c>
      <c r="C62" s="24" t="s">
        <v>37</v>
      </c>
      <c r="D62" s="24" t="s">
        <v>38</v>
      </c>
      <c r="E62" s="24" t="s">
        <v>39</v>
      </c>
      <c r="F62" s="24" t="s">
        <v>59</v>
      </c>
      <c r="G62" s="24"/>
      <c r="H62" s="24" t="s">
        <v>248</v>
      </c>
      <c r="I62" s="24"/>
      <c r="J62" s="24"/>
      <c r="K62" s="24"/>
      <c r="L62" s="18">
        <v>43284</v>
      </c>
      <c r="M62" s="23"/>
      <c r="N62" s="23">
        <v>1500000</v>
      </c>
      <c r="O62" s="23"/>
      <c r="P62" s="23">
        <v>3020000</v>
      </c>
      <c r="Q62" s="22" t="s">
        <v>69</v>
      </c>
      <c r="R62" s="21">
        <v>0.94927300000000003</v>
      </c>
      <c r="S62" s="20">
        <v>7.125</v>
      </c>
      <c r="T62" s="18" t="s">
        <v>87</v>
      </c>
      <c r="U62" s="18">
        <v>43013</v>
      </c>
      <c r="V62" s="18">
        <v>43014</v>
      </c>
      <c r="W62" s="18"/>
      <c r="X62" s="19"/>
      <c r="Y62" s="19"/>
      <c r="Z62" s="19"/>
      <c r="AA62" s="19"/>
      <c r="AB62" s="19"/>
      <c r="AC62" s="19"/>
      <c r="AD62" s="19"/>
      <c r="AE62" s="19">
        <v>0.93330000000000002</v>
      </c>
      <c r="AF62" s="19"/>
      <c r="AG62" s="19">
        <v>6.6699999999999995E-2</v>
      </c>
      <c r="AH62" s="19"/>
      <c r="AI62" s="19"/>
    </row>
    <row r="63" spans="1:35">
      <c r="A63" s="25" t="s">
        <v>113</v>
      </c>
      <c r="B63" s="25" t="s">
        <v>249</v>
      </c>
      <c r="C63" s="24" t="s">
        <v>115</v>
      </c>
      <c r="D63" s="24" t="s">
        <v>38</v>
      </c>
      <c r="E63" s="24" t="s">
        <v>250</v>
      </c>
      <c r="F63" s="24" t="s">
        <v>51</v>
      </c>
      <c r="G63" s="24" t="s">
        <v>251</v>
      </c>
      <c r="H63" s="24"/>
      <c r="I63" s="24"/>
      <c r="J63" s="24"/>
      <c r="K63" s="24"/>
      <c r="L63" s="18">
        <v>43379</v>
      </c>
      <c r="M63" s="23"/>
      <c r="N63" s="23">
        <v>40000000</v>
      </c>
      <c r="O63" s="23"/>
      <c r="P63" s="23">
        <v>193465000</v>
      </c>
      <c r="Q63" s="22" t="s">
        <v>86</v>
      </c>
      <c r="R63" s="21">
        <v>0.95593799999999995</v>
      </c>
      <c r="S63" s="20">
        <v>4.6093000000000002</v>
      </c>
      <c r="T63" s="18" t="s">
        <v>87</v>
      </c>
      <c r="U63" s="18">
        <v>43018</v>
      </c>
      <c r="V63" s="18">
        <v>43019</v>
      </c>
      <c r="W63" s="18"/>
      <c r="X63" s="19">
        <v>1.7500000000000002E-2</v>
      </c>
      <c r="Y63" s="19">
        <v>0.24249999999999999</v>
      </c>
      <c r="Z63" s="19"/>
      <c r="AA63" s="19">
        <v>0.32940000000000003</v>
      </c>
      <c r="AB63" s="19"/>
      <c r="AC63" s="19">
        <v>0.13300000000000001</v>
      </c>
      <c r="AD63" s="19">
        <v>0.189</v>
      </c>
      <c r="AE63" s="19"/>
      <c r="AF63" s="19">
        <v>1.8800000000000001E-2</v>
      </c>
      <c r="AG63" s="19"/>
      <c r="AH63" s="19"/>
      <c r="AI63" s="19">
        <v>6.9900000000000004E-2</v>
      </c>
    </row>
    <row r="64" spans="1:35">
      <c r="A64" s="25" t="s">
        <v>227</v>
      </c>
      <c r="B64" s="25" t="s">
        <v>255</v>
      </c>
      <c r="C64" s="24" t="s">
        <v>74</v>
      </c>
      <c r="D64" s="24" t="s">
        <v>50</v>
      </c>
      <c r="E64" s="24" t="s">
        <v>75</v>
      </c>
      <c r="F64" s="24" t="s">
        <v>40</v>
      </c>
      <c r="G64" s="24"/>
      <c r="H64" s="24" t="s">
        <v>77</v>
      </c>
      <c r="I64" s="24" t="s">
        <v>78</v>
      </c>
      <c r="J64" s="24"/>
      <c r="K64" s="24"/>
      <c r="L64" s="18">
        <v>45942</v>
      </c>
      <c r="M64" s="23">
        <v>7400000</v>
      </c>
      <c r="N64" s="23"/>
      <c r="O64" s="23">
        <v>13700000</v>
      </c>
      <c r="P64" s="23"/>
      <c r="Q64" s="22" t="s">
        <v>80</v>
      </c>
      <c r="R64" s="21">
        <v>1</v>
      </c>
      <c r="S64" s="20" t="s">
        <v>252</v>
      </c>
      <c r="T64" s="18" t="s">
        <v>64</v>
      </c>
      <c r="U64" s="18">
        <v>43019</v>
      </c>
      <c r="V64" s="18">
        <v>43020</v>
      </c>
      <c r="W64" s="18"/>
      <c r="X64" s="19">
        <v>0.73</v>
      </c>
      <c r="Y64" s="19"/>
      <c r="Z64" s="19"/>
      <c r="AA64" s="19"/>
      <c r="AB64" s="19"/>
      <c r="AC64" s="19"/>
      <c r="AD64" s="19"/>
      <c r="AE64" s="19"/>
      <c r="AF64" s="19"/>
      <c r="AG64" s="19"/>
      <c r="AH64" s="19">
        <v>0.27</v>
      </c>
      <c r="AI64" s="19"/>
    </row>
    <row r="65" spans="1:35">
      <c r="A65" s="25" t="s">
        <v>154</v>
      </c>
      <c r="B65" s="25" t="s">
        <v>254</v>
      </c>
      <c r="C65" s="24" t="s">
        <v>57</v>
      </c>
      <c r="D65" s="24" t="s">
        <v>156</v>
      </c>
      <c r="E65" s="24" t="s">
        <v>253</v>
      </c>
      <c r="F65" s="24" t="s">
        <v>51</v>
      </c>
      <c r="G65" s="24" t="s">
        <v>118</v>
      </c>
      <c r="H65" s="24"/>
      <c r="I65" s="24" t="s">
        <v>61</v>
      </c>
      <c r="J65" s="24"/>
      <c r="K65" s="24"/>
      <c r="L65" s="18">
        <v>45578</v>
      </c>
      <c r="M65" s="23"/>
      <c r="N65" s="23">
        <v>135000000</v>
      </c>
      <c r="O65" s="23"/>
      <c r="P65" s="23">
        <v>302000000</v>
      </c>
      <c r="Q65" s="22" t="s">
        <v>120</v>
      </c>
      <c r="R65" s="21">
        <v>1</v>
      </c>
      <c r="S65" s="20">
        <v>5.46875</v>
      </c>
      <c r="T65" s="18" t="s">
        <v>64</v>
      </c>
      <c r="U65" s="18">
        <v>43020</v>
      </c>
      <c r="V65" s="18">
        <v>43021</v>
      </c>
      <c r="W65" s="18"/>
      <c r="X65" s="19">
        <v>0.4844</v>
      </c>
      <c r="Y65" s="19"/>
      <c r="Z65" s="19"/>
      <c r="AA65" s="19">
        <v>0.1037</v>
      </c>
      <c r="AB65" s="19"/>
      <c r="AC65" s="19">
        <v>0.39439999999999997</v>
      </c>
      <c r="AD65" s="19"/>
      <c r="AE65" s="19"/>
      <c r="AF65" s="19">
        <v>1.7399999999999999E-2</v>
      </c>
      <c r="AG65" s="19"/>
      <c r="AH65" s="19"/>
      <c r="AI65" s="19"/>
    </row>
    <row r="66" spans="1:35">
      <c r="A66" s="25" t="s">
        <v>97</v>
      </c>
      <c r="B66" s="25" t="s">
        <v>256</v>
      </c>
      <c r="C66" s="24" t="s">
        <v>115</v>
      </c>
      <c r="D66" s="24" t="s">
        <v>50</v>
      </c>
      <c r="E66" s="24" t="s">
        <v>39</v>
      </c>
      <c r="F66" s="24" t="s">
        <v>51</v>
      </c>
      <c r="G66" s="24" t="s">
        <v>257</v>
      </c>
      <c r="H66" s="24"/>
      <c r="I66" s="24" t="s">
        <v>116</v>
      </c>
      <c r="J66" s="24"/>
      <c r="K66" s="24"/>
      <c r="L66" s="18">
        <v>43386</v>
      </c>
      <c r="M66" s="23"/>
      <c r="N66" s="23">
        <v>70000000</v>
      </c>
      <c r="O66" s="23"/>
      <c r="P66" s="23">
        <v>216660000</v>
      </c>
      <c r="Q66" s="22" t="s">
        <v>86</v>
      </c>
      <c r="R66" s="21">
        <v>0.953125</v>
      </c>
      <c r="S66" s="20">
        <v>4.9180000000000001</v>
      </c>
      <c r="T66" s="18" t="s">
        <v>87</v>
      </c>
      <c r="U66" s="18">
        <v>43025</v>
      </c>
      <c r="V66" s="18">
        <v>43026</v>
      </c>
      <c r="W66" s="18"/>
      <c r="X66" s="19"/>
      <c r="Y66" s="19">
        <v>0.40899999999999997</v>
      </c>
      <c r="Z66" s="19"/>
      <c r="AA66" s="19">
        <v>0.47089999999999999</v>
      </c>
      <c r="AB66" s="19"/>
      <c r="AC66" s="19">
        <v>9.2899999999999996E-2</v>
      </c>
      <c r="AD66" s="19">
        <v>1.4999999999999999E-2</v>
      </c>
      <c r="AE66" s="19"/>
      <c r="AF66" s="19">
        <v>1.4E-3</v>
      </c>
      <c r="AG66" s="19"/>
      <c r="AH66" s="19"/>
      <c r="AI66" s="19">
        <v>1.09E-2</v>
      </c>
    </row>
    <row r="67" spans="1:35">
      <c r="A67" s="25" t="s">
        <v>227</v>
      </c>
      <c r="B67" s="25" t="s">
        <v>258</v>
      </c>
      <c r="C67" s="24" t="s">
        <v>74</v>
      </c>
      <c r="D67" s="24" t="s">
        <v>50</v>
      </c>
      <c r="E67" s="24" t="s">
        <v>50</v>
      </c>
      <c r="F67" s="24" t="s">
        <v>51</v>
      </c>
      <c r="G67" s="24"/>
      <c r="H67" s="24" t="s">
        <v>77</v>
      </c>
      <c r="I67" s="24" t="s">
        <v>78</v>
      </c>
      <c r="J67" s="24"/>
      <c r="K67" s="24"/>
      <c r="L67" s="18">
        <v>46686</v>
      </c>
      <c r="M67" s="23">
        <v>7000000</v>
      </c>
      <c r="N67" s="23"/>
      <c r="O67" s="23">
        <v>9000000</v>
      </c>
      <c r="P67" s="23"/>
      <c r="Q67" s="22" t="s">
        <v>200</v>
      </c>
      <c r="R67" s="21">
        <v>1</v>
      </c>
      <c r="S67" s="20">
        <v>5.9</v>
      </c>
      <c r="T67" s="18" t="s">
        <v>64</v>
      </c>
      <c r="U67" s="18">
        <v>43033</v>
      </c>
      <c r="V67" s="18">
        <v>43034</v>
      </c>
      <c r="W67" s="18"/>
      <c r="X67" s="19"/>
      <c r="Y67" s="19"/>
      <c r="Z67" s="19"/>
      <c r="AA67" s="19"/>
      <c r="AB67" s="19"/>
      <c r="AC67" s="19">
        <v>0.14299999999999999</v>
      </c>
      <c r="AD67" s="19"/>
      <c r="AE67" s="19"/>
      <c r="AF67" s="19"/>
      <c r="AG67" s="19"/>
      <c r="AH67" s="19">
        <v>0.85699999999999998</v>
      </c>
      <c r="AI67" s="19"/>
    </row>
    <row r="68" spans="1:35">
      <c r="A68" s="25" t="s">
        <v>261</v>
      </c>
      <c r="B68" s="25" t="s">
        <v>259</v>
      </c>
      <c r="C68" s="24" t="s">
        <v>37</v>
      </c>
      <c r="D68" s="24" t="s">
        <v>38</v>
      </c>
      <c r="E68" s="24" t="s">
        <v>50</v>
      </c>
      <c r="F68" s="24" t="s">
        <v>51</v>
      </c>
      <c r="G68" s="24"/>
      <c r="H68" s="24"/>
      <c r="I68" s="24" t="s">
        <v>260</v>
      </c>
      <c r="J68" s="24" t="s">
        <v>126</v>
      </c>
      <c r="K68" s="24"/>
      <c r="L68" s="18">
        <v>43395</v>
      </c>
      <c r="M68" s="23"/>
      <c r="N68" s="23">
        <v>4800000</v>
      </c>
      <c r="O68" s="23"/>
      <c r="P68" s="23">
        <v>4800000</v>
      </c>
      <c r="Q68" s="22" t="s">
        <v>86</v>
      </c>
      <c r="R68" s="21">
        <v>1</v>
      </c>
      <c r="S68" s="20">
        <v>8.4010840000000009</v>
      </c>
      <c r="T68" s="18" t="s">
        <v>64</v>
      </c>
      <c r="U68" s="18">
        <v>43034</v>
      </c>
      <c r="V68" s="18">
        <v>43035</v>
      </c>
      <c r="W68" s="18"/>
      <c r="X68" s="19"/>
      <c r="Y68" s="19"/>
      <c r="Z68" s="19"/>
      <c r="AA68" s="19">
        <v>0.72919999999999996</v>
      </c>
      <c r="AB68" s="19"/>
      <c r="AC68" s="19">
        <v>0.27079999999999999</v>
      </c>
      <c r="AD68" s="19"/>
      <c r="AE68" s="19"/>
      <c r="AF68" s="19"/>
      <c r="AG68" s="19"/>
      <c r="AH68" s="19"/>
      <c r="AI68" s="19"/>
    </row>
    <row r="69" spans="1:35">
      <c r="A69" s="25" t="s">
        <v>94</v>
      </c>
      <c r="B69" s="25" t="s">
        <v>262</v>
      </c>
      <c r="C69" s="24" t="s">
        <v>57</v>
      </c>
      <c r="D69" s="24" t="s">
        <v>156</v>
      </c>
      <c r="E69" s="24" t="s">
        <v>75</v>
      </c>
      <c r="F69" s="24" t="s">
        <v>51</v>
      </c>
      <c r="G69" s="24" t="s">
        <v>216</v>
      </c>
      <c r="H69" s="24"/>
      <c r="I69" s="24"/>
      <c r="J69" s="24" t="s">
        <v>61</v>
      </c>
      <c r="K69" s="24"/>
      <c r="L69" s="18">
        <v>44143</v>
      </c>
      <c r="M69" s="23"/>
      <c r="N69" s="23">
        <v>350000000</v>
      </c>
      <c r="O69" s="23"/>
      <c r="P69" s="23">
        <v>595910000</v>
      </c>
      <c r="Q69" s="22" t="s">
        <v>63</v>
      </c>
      <c r="R69" s="21">
        <v>1</v>
      </c>
      <c r="S69" s="20">
        <v>4.78125</v>
      </c>
      <c r="T69" s="18" t="s">
        <v>64</v>
      </c>
      <c r="U69" s="18">
        <v>43046</v>
      </c>
      <c r="V69" s="18">
        <v>43047</v>
      </c>
      <c r="W69" s="18"/>
      <c r="X69" s="19">
        <v>0.42520000000000002</v>
      </c>
      <c r="Y69" s="19">
        <v>7.8799999999999995E-2</v>
      </c>
      <c r="Z69" s="19"/>
      <c r="AA69" s="19">
        <v>0.32140000000000002</v>
      </c>
      <c r="AB69" s="19"/>
      <c r="AC69" s="19">
        <v>0.10639999999999999</v>
      </c>
      <c r="AD69" s="19">
        <v>2.8999999999999998E-3</v>
      </c>
      <c r="AE69" s="19"/>
      <c r="AF69" s="19"/>
      <c r="AG69" s="19"/>
      <c r="AH69" s="19"/>
      <c r="AI69" s="19">
        <v>6.5199999999999994E-2</v>
      </c>
    </row>
    <row r="70" spans="1:35">
      <c r="A70" s="25" t="s">
        <v>264</v>
      </c>
      <c r="B70" s="25" t="s">
        <v>263</v>
      </c>
      <c r="C70" s="24" t="s">
        <v>115</v>
      </c>
      <c r="D70" s="24" t="s">
        <v>58</v>
      </c>
      <c r="E70" s="24" t="s">
        <v>39</v>
      </c>
      <c r="F70" s="24" t="s">
        <v>51</v>
      </c>
      <c r="G70" s="24"/>
      <c r="H70" s="24"/>
      <c r="I70" s="24" t="s">
        <v>139</v>
      </c>
      <c r="J70" s="24" t="s">
        <v>189</v>
      </c>
      <c r="K70" s="24"/>
      <c r="L70" s="18">
        <v>43409</v>
      </c>
      <c r="M70" s="23"/>
      <c r="N70" s="23">
        <v>75000000</v>
      </c>
      <c r="O70" s="23"/>
      <c r="P70" s="23">
        <v>189186000</v>
      </c>
      <c r="Q70" s="22" t="s">
        <v>86</v>
      </c>
      <c r="R70" s="21">
        <v>0.95722399999999996</v>
      </c>
      <c r="S70" s="20">
        <v>4.46875</v>
      </c>
      <c r="T70" s="18" t="s">
        <v>87</v>
      </c>
      <c r="U70" s="18">
        <v>43048</v>
      </c>
      <c r="V70" s="18">
        <v>43049</v>
      </c>
      <c r="W70" s="18"/>
      <c r="X70" s="19">
        <v>0.12</v>
      </c>
      <c r="Y70" s="19">
        <v>0.41660000000000003</v>
      </c>
      <c r="Z70" s="19"/>
      <c r="AA70" s="19">
        <v>0.2646</v>
      </c>
      <c r="AB70" s="19"/>
      <c r="AC70" s="19">
        <v>0.17899999999999999</v>
      </c>
      <c r="AD70" s="19"/>
      <c r="AE70" s="19"/>
      <c r="AF70" s="19">
        <v>5.0000000000000001E-4</v>
      </c>
      <c r="AG70" s="19"/>
      <c r="AH70" s="19">
        <v>1.8700000000000001E-2</v>
      </c>
      <c r="AI70" s="19">
        <v>6.9999999999999999E-4</v>
      </c>
    </row>
    <row r="71" spans="1:35">
      <c r="A71" s="25" t="s">
        <v>266</v>
      </c>
      <c r="B71" s="25" t="s">
        <v>265</v>
      </c>
      <c r="C71" s="24" t="s">
        <v>57</v>
      </c>
      <c r="D71" s="24" t="s">
        <v>156</v>
      </c>
      <c r="E71" s="24" t="s">
        <v>39</v>
      </c>
      <c r="F71" s="24" t="s">
        <v>51</v>
      </c>
      <c r="G71" s="24"/>
      <c r="H71" s="37" t="s">
        <v>112</v>
      </c>
      <c r="I71" s="24" t="s">
        <v>112</v>
      </c>
      <c r="J71" s="24"/>
      <c r="K71" s="24"/>
      <c r="L71" s="18">
        <v>45974</v>
      </c>
      <c r="M71" s="23"/>
      <c r="N71" s="23">
        <v>100000000</v>
      </c>
      <c r="O71" s="23"/>
      <c r="P71" s="23">
        <v>231395000</v>
      </c>
      <c r="Q71" s="22" t="s">
        <v>80</v>
      </c>
      <c r="R71" s="21">
        <v>1</v>
      </c>
      <c r="S71" s="20">
        <v>5.71875</v>
      </c>
      <c r="T71" s="18" t="s">
        <v>64</v>
      </c>
      <c r="U71" s="18">
        <v>43049</v>
      </c>
      <c r="V71" s="18">
        <v>43052</v>
      </c>
      <c r="W71" s="18"/>
      <c r="X71" s="19">
        <v>0.1792</v>
      </c>
      <c r="Y71" s="19"/>
      <c r="Z71" s="19"/>
      <c r="AA71" s="19">
        <v>7.0000000000000007E-2</v>
      </c>
      <c r="AB71" s="19"/>
      <c r="AC71" s="19">
        <v>0.69440000000000002</v>
      </c>
      <c r="AD71" s="19"/>
      <c r="AE71" s="19"/>
      <c r="AF71" s="19"/>
      <c r="AG71" s="19"/>
      <c r="AH71" s="19"/>
      <c r="AI71" s="19">
        <v>5.6500000000000002E-2</v>
      </c>
    </row>
    <row r="72" spans="1:35">
      <c r="A72" s="25" t="s">
        <v>186</v>
      </c>
      <c r="B72" s="25" t="s">
        <v>267</v>
      </c>
      <c r="C72" s="24" t="s">
        <v>37</v>
      </c>
      <c r="D72" s="24" t="s">
        <v>38</v>
      </c>
      <c r="E72" s="24" t="s">
        <v>50</v>
      </c>
      <c r="F72" s="24" t="s">
        <v>59</v>
      </c>
      <c r="G72" s="24"/>
      <c r="H72" s="24" t="s">
        <v>52</v>
      </c>
      <c r="I72" s="24"/>
      <c r="J72" s="24"/>
      <c r="K72" s="24"/>
      <c r="L72" s="18">
        <v>43325</v>
      </c>
      <c r="M72" s="23">
        <v>500000</v>
      </c>
      <c r="N72" s="23"/>
      <c r="O72" s="23">
        <v>1027000</v>
      </c>
      <c r="P72" s="23"/>
      <c r="Q72" s="22" t="s">
        <v>69</v>
      </c>
      <c r="R72" s="21">
        <v>0.97087400000000001</v>
      </c>
      <c r="S72" s="20">
        <v>4</v>
      </c>
      <c r="T72" s="18" t="s">
        <v>87</v>
      </c>
      <c r="U72" s="18">
        <v>43054</v>
      </c>
      <c r="V72" s="18">
        <v>43055</v>
      </c>
      <c r="W72" s="18"/>
      <c r="X72" s="19"/>
      <c r="Y72" s="19"/>
      <c r="Z72" s="19"/>
      <c r="AA72" s="19"/>
      <c r="AB72" s="19"/>
      <c r="AC72" s="19"/>
      <c r="AD72" s="19"/>
      <c r="AE72" s="19">
        <v>0.61599999999999999</v>
      </c>
      <c r="AF72" s="19">
        <v>0.38400000000000001</v>
      </c>
      <c r="AG72" s="19"/>
      <c r="AH72" s="19"/>
      <c r="AI72" s="19"/>
    </row>
    <row r="73" spans="1:35">
      <c r="A73" s="25" t="s">
        <v>268</v>
      </c>
      <c r="B73" s="25" t="s">
        <v>269</v>
      </c>
      <c r="C73" s="24" t="s">
        <v>37</v>
      </c>
      <c r="D73" s="24" t="s">
        <v>38</v>
      </c>
      <c r="E73" s="24" t="s">
        <v>50</v>
      </c>
      <c r="F73" s="24" t="s">
        <v>40</v>
      </c>
      <c r="G73" s="24"/>
      <c r="H73" s="24" t="s">
        <v>52</v>
      </c>
      <c r="I73" s="24"/>
      <c r="J73" s="24"/>
      <c r="K73" s="24"/>
      <c r="L73" s="18">
        <v>43419</v>
      </c>
      <c r="M73" s="23"/>
      <c r="N73" s="23">
        <v>3971000</v>
      </c>
      <c r="O73" s="23"/>
      <c r="P73" s="23">
        <v>3971000</v>
      </c>
      <c r="Q73" s="22" t="s">
        <v>86</v>
      </c>
      <c r="R73" s="21">
        <v>0.92834300000000003</v>
      </c>
      <c r="S73" s="20">
        <v>7.7187999999999999</v>
      </c>
      <c r="T73" s="18" t="s">
        <v>87</v>
      </c>
      <c r="U73" s="18">
        <v>43056</v>
      </c>
      <c r="V73" s="18">
        <v>43059</v>
      </c>
      <c r="W73" s="18"/>
      <c r="X73" s="19"/>
      <c r="Y73" s="19"/>
      <c r="Z73" s="19"/>
      <c r="AA73" s="19"/>
      <c r="AB73" s="19"/>
      <c r="AC73" s="19"/>
      <c r="AD73" s="19"/>
      <c r="AE73" s="19">
        <v>0.98209999999999997</v>
      </c>
      <c r="AF73" s="19"/>
      <c r="AG73" s="19"/>
      <c r="AH73" s="19">
        <v>1.7899999999999999E-2</v>
      </c>
      <c r="AI73" s="19"/>
    </row>
    <row r="74" spans="1:35">
      <c r="A74" s="25" t="s">
        <v>35</v>
      </c>
      <c r="B74" s="25" t="s">
        <v>270</v>
      </c>
      <c r="C74" s="24" t="s">
        <v>37</v>
      </c>
      <c r="D74" s="24" t="s">
        <v>38</v>
      </c>
      <c r="E74" s="24" t="s">
        <v>39</v>
      </c>
      <c r="F74" s="24" t="s">
        <v>271</v>
      </c>
      <c r="G74" s="24"/>
      <c r="H74" s="24" t="s">
        <v>41</v>
      </c>
      <c r="I74" s="24"/>
      <c r="J74" s="24"/>
      <c r="K74" s="24"/>
      <c r="L74" s="18">
        <v>43422</v>
      </c>
      <c r="M74" s="23"/>
      <c r="N74" s="23">
        <v>3000000</v>
      </c>
      <c r="O74" s="23"/>
      <c r="P74" s="23">
        <v>3417000</v>
      </c>
      <c r="Q74" s="22" t="s">
        <v>86</v>
      </c>
      <c r="R74" s="21">
        <v>0.91954000000000002</v>
      </c>
      <c r="S74" s="20">
        <v>8.75</v>
      </c>
      <c r="T74" s="18" t="s">
        <v>87</v>
      </c>
      <c r="U74" s="18">
        <v>43061</v>
      </c>
      <c r="V74" s="18">
        <v>43062</v>
      </c>
      <c r="W74" s="18"/>
      <c r="X74" s="19"/>
      <c r="Y74" s="19"/>
      <c r="Z74" s="19"/>
      <c r="AA74" s="19"/>
      <c r="AB74" s="19"/>
      <c r="AC74" s="19"/>
      <c r="AD74" s="19"/>
      <c r="AE74" s="19">
        <v>0.94430000000000003</v>
      </c>
      <c r="AF74" s="19">
        <v>5.7000000000000002E-3</v>
      </c>
      <c r="AG74" s="19">
        <v>0.05</v>
      </c>
      <c r="AH74" s="19"/>
      <c r="AI74" s="19"/>
    </row>
    <row r="75" spans="1:35">
      <c r="A75" s="25" t="s">
        <v>227</v>
      </c>
      <c r="B75" s="25" t="s">
        <v>278</v>
      </c>
      <c r="C75" s="24" t="s">
        <v>74</v>
      </c>
      <c r="D75" s="24" t="s">
        <v>50</v>
      </c>
      <c r="E75" s="24" t="s">
        <v>50</v>
      </c>
      <c r="F75" s="24" t="s">
        <v>76</v>
      </c>
      <c r="G75" s="24"/>
      <c r="H75" s="24"/>
      <c r="I75" s="24"/>
      <c r="J75" s="24"/>
      <c r="K75" s="24"/>
      <c r="L75" s="18">
        <v>46714</v>
      </c>
      <c r="M75" s="23">
        <v>15000000</v>
      </c>
      <c r="N75" s="23"/>
      <c r="O75" s="23">
        <v>21000000</v>
      </c>
      <c r="P75" s="23"/>
      <c r="Q75" s="22" t="s">
        <v>200</v>
      </c>
      <c r="R75" s="21">
        <v>1</v>
      </c>
      <c r="S75" s="20">
        <v>5.7</v>
      </c>
      <c r="T75" s="18" t="s">
        <v>64</v>
      </c>
      <c r="U75" s="18">
        <v>43061</v>
      </c>
      <c r="V75" s="18">
        <v>43062</v>
      </c>
      <c r="W75" s="18"/>
      <c r="X75" s="19"/>
      <c r="Y75" s="19"/>
      <c r="Z75" s="19"/>
      <c r="AA75" s="19"/>
      <c r="AB75" s="19"/>
      <c r="AC75" s="19">
        <v>6.7000000000000004E-2</v>
      </c>
      <c r="AD75" s="19"/>
      <c r="AE75" s="19"/>
      <c r="AF75" s="19"/>
      <c r="AG75" s="19"/>
      <c r="AH75" s="19">
        <v>0.93300000000000005</v>
      </c>
      <c r="AI75" s="19"/>
    </row>
    <row r="76" spans="1:35">
      <c r="A76" s="25" t="s">
        <v>150</v>
      </c>
      <c r="B76" s="25" t="s">
        <v>295</v>
      </c>
      <c r="C76" s="24" t="s">
        <v>57</v>
      </c>
      <c r="D76" s="24" t="s">
        <v>38</v>
      </c>
      <c r="E76" s="24" t="s">
        <v>50</v>
      </c>
      <c r="F76" s="24" t="s">
        <v>51</v>
      </c>
      <c r="G76" s="24"/>
      <c r="H76" s="24"/>
      <c r="I76" s="24" t="s">
        <v>102</v>
      </c>
      <c r="J76" s="24" t="s">
        <v>214</v>
      </c>
      <c r="K76" s="24"/>
      <c r="L76" s="18">
        <v>44523</v>
      </c>
      <c r="M76" s="23"/>
      <c r="N76" s="23">
        <v>100000000</v>
      </c>
      <c r="O76" s="23"/>
      <c r="P76" s="23">
        <v>192216000</v>
      </c>
      <c r="Q76" s="22" t="s">
        <v>296</v>
      </c>
      <c r="R76" s="21">
        <v>1</v>
      </c>
      <c r="S76" s="20">
        <v>6.28125</v>
      </c>
      <c r="T76" s="18" t="s">
        <v>64</v>
      </c>
      <c r="U76" s="18">
        <v>43061</v>
      </c>
      <c r="V76" s="18">
        <v>43062</v>
      </c>
      <c r="W76" s="18"/>
      <c r="X76" s="19">
        <v>0.34960000000000002</v>
      </c>
      <c r="Y76" s="19">
        <v>0.33200000000000002</v>
      </c>
      <c r="Z76" s="19">
        <v>2.5000000000000001E-2</v>
      </c>
      <c r="AA76" s="19"/>
      <c r="AB76" s="19">
        <v>0.05</v>
      </c>
      <c r="AC76" s="19">
        <v>0.08</v>
      </c>
      <c r="AD76" s="19"/>
      <c r="AE76" s="19"/>
      <c r="AF76" s="19">
        <v>8.6E-3</v>
      </c>
      <c r="AG76" s="19">
        <v>7.7600000000000002E-2</v>
      </c>
      <c r="AH76" s="19">
        <v>7.7200000000000005E-2</v>
      </c>
      <c r="AI76" s="19"/>
    </row>
    <row r="77" spans="1:35">
      <c r="A77" s="25" t="s">
        <v>203</v>
      </c>
      <c r="B77" s="25" t="s">
        <v>272</v>
      </c>
      <c r="C77" s="24" t="s">
        <v>37</v>
      </c>
      <c r="D77" s="24" t="s">
        <v>38</v>
      </c>
      <c r="E77" s="24" t="s">
        <v>110</v>
      </c>
      <c r="F77" s="24" t="s">
        <v>51</v>
      </c>
      <c r="G77" s="24" t="s">
        <v>205</v>
      </c>
      <c r="H77" s="24" t="s">
        <v>274</v>
      </c>
      <c r="I77" s="24"/>
      <c r="J77" s="24"/>
      <c r="K77" s="24"/>
      <c r="L77" s="18">
        <v>43243</v>
      </c>
      <c r="M77" s="23">
        <v>450000</v>
      </c>
      <c r="N77" s="23"/>
      <c r="O77" s="23">
        <v>694000</v>
      </c>
      <c r="P77" s="23"/>
      <c r="Q77" s="22" t="s">
        <v>43</v>
      </c>
      <c r="R77" s="21">
        <v>0.98431299999999999</v>
      </c>
      <c r="S77" s="20">
        <v>3.1875</v>
      </c>
      <c r="T77" s="18" t="s">
        <v>87</v>
      </c>
      <c r="U77" s="18">
        <v>43062</v>
      </c>
      <c r="V77" s="18">
        <v>43063</v>
      </c>
      <c r="W77" s="18"/>
      <c r="X77" s="19"/>
      <c r="Y77" s="19"/>
      <c r="Z77" s="19"/>
      <c r="AA77" s="19"/>
      <c r="AB77" s="19"/>
      <c r="AC77" s="19"/>
      <c r="AD77" s="19"/>
      <c r="AE77" s="19">
        <v>1</v>
      </c>
      <c r="AF77" s="19"/>
      <c r="AG77" s="19"/>
      <c r="AH77" s="19"/>
      <c r="AI77" s="19"/>
    </row>
    <row r="78" spans="1:35">
      <c r="A78" s="25" t="s">
        <v>203</v>
      </c>
      <c r="B78" s="25" t="s">
        <v>273</v>
      </c>
      <c r="C78" s="24" t="s">
        <v>37</v>
      </c>
      <c r="D78" s="24" t="s">
        <v>38</v>
      </c>
      <c r="E78" s="24" t="s">
        <v>250</v>
      </c>
      <c r="F78" s="24" t="s">
        <v>51</v>
      </c>
      <c r="G78" s="24" t="s">
        <v>205</v>
      </c>
      <c r="H78" s="24" t="s">
        <v>274</v>
      </c>
      <c r="I78" s="24"/>
      <c r="J78" s="24"/>
      <c r="K78" s="24"/>
      <c r="L78" s="18">
        <v>43363</v>
      </c>
      <c r="M78" s="23">
        <v>250000</v>
      </c>
      <c r="N78" s="23"/>
      <c r="O78" s="23">
        <v>282000</v>
      </c>
      <c r="P78" s="23"/>
      <c r="Q78" s="22" t="s">
        <v>275</v>
      </c>
      <c r="R78" s="21">
        <v>0.97018700000000002</v>
      </c>
      <c r="S78" s="20">
        <v>3.6875</v>
      </c>
      <c r="T78" s="18" t="s">
        <v>87</v>
      </c>
      <c r="U78" s="18">
        <v>43062</v>
      </c>
      <c r="V78" s="18">
        <v>43063</v>
      </c>
      <c r="W78" s="18"/>
      <c r="X78" s="19"/>
      <c r="Y78" s="19"/>
      <c r="Z78" s="19"/>
      <c r="AA78" s="19"/>
      <c r="AB78" s="19"/>
      <c r="AC78" s="19"/>
      <c r="AD78" s="19"/>
      <c r="AE78" s="19">
        <v>0.54800000000000004</v>
      </c>
      <c r="AF78" s="19">
        <v>0.45200000000000001</v>
      </c>
      <c r="AG78" s="19"/>
      <c r="AH78" s="19"/>
      <c r="AI78" s="19"/>
    </row>
    <row r="79" spans="1:35">
      <c r="A79" s="25" t="s">
        <v>160</v>
      </c>
      <c r="B79" s="25" t="s">
        <v>276</v>
      </c>
      <c r="C79" s="24" t="s">
        <v>57</v>
      </c>
      <c r="D79" s="24" t="s">
        <v>50</v>
      </c>
      <c r="E79" s="24" t="s">
        <v>50</v>
      </c>
      <c r="F79" s="24" t="s">
        <v>51</v>
      </c>
      <c r="G79" s="24"/>
      <c r="H79" s="24"/>
      <c r="I79" s="24"/>
      <c r="J79" s="24" t="s">
        <v>277</v>
      </c>
      <c r="K79" s="24"/>
      <c r="L79" s="18">
        <v>44863</v>
      </c>
      <c r="M79" s="23">
        <v>10600000</v>
      </c>
      <c r="N79" s="23"/>
      <c r="O79" s="23">
        <v>10600000</v>
      </c>
      <c r="P79" s="23"/>
      <c r="Q79" s="22" t="s">
        <v>163</v>
      </c>
      <c r="R79" s="21">
        <v>1</v>
      </c>
      <c r="S79" s="20">
        <v>6</v>
      </c>
      <c r="T79" s="18" t="s">
        <v>64</v>
      </c>
      <c r="U79" s="18">
        <v>43062</v>
      </c>
      <c r="V79" s="18">
        <v>43063</v>
      </c>
      <c r="W79" s="18"/>
      <c r="X79" s="19"/>
      <c r="Y79" s="19">
        <v>0.14149999999999999</v>
      </c>
      <c r="Z79" s="19">
        <v>0.56599999999999995</v>
      </c>
      <c r="AA79" s="19"/>
      <c r="AB79" s="19">
        <v>9.4299999999999995E-2</v>
      </c>
      <c r="AC79" s="19"/>
      <c r="AD79" s="19"/>
      <c r="AE79" s="19"/>
      <c r="AF79" s="19">
        <v>0.1038</v>
      </c>
      <c r="AG79" s="19"/>
      <c r="AH79" s="19">
        <v>9.4299999999999995E-2</v>
      </c>
      <c r="AI79" s="19"/>
    </row>
    <row r="80" spans="1:35">
      <c r="A80" s="25" t="s">
        <v>94</v>
      </c>
      <c r="B80" s="25" t="s">
        <v>280</v>
      </c>
      <c r="C80" s="24" t="s">
        <v>96</v>
      </c>
      <c r="D80" s="24" t="s">
        <v>50</v>
      </c>
      <c r="E80" s="24" t="s">
        <v>50</v>
      </c>
      <c r="F80" s="24" t="s">
        <v>51</v>
      </c>
      <c r="G80" s="24" t="s">
        <v>118</v>
      </c>
      <c r="H80" s="24"/>
      <c r="I80" s="24"/>
      <c r="J80" s="24" t="s">
        <v>217</v>
      </c>
      <c r="K80" s="24"/>
      <c r="L80" s="18" t="s">
        <v>279</v>
      </c>
      <c r="M80" s="23"/>
      <c r="N80" s="23">
        <v>158000000</v>
      </c>
      <c r="O80" s="23"/>
      <c r="P80" s="23">
        <v>347691000</v>
      </c>
      <c r="Q80" s="22" t="s">
        <v>63</v>
      </c>
      <c r="R80" s="21">
        <v>1</v>
      </c>
      <c r="S80" s="20">
        <v>4.625</v>
      </c>
      <c r="T80" s="18" t="s">
        <v>64</v>
      </c>
      <c r="U80" s="18">
        <v>43073</v>
      </c>
      <c r="V80" s="18">
        <v>43074</v>
      </c>
      <c r="W80" s="18"/>
      <c r="X80" s="19">
        <v>0.37969999999999998</v>
      </c>
      <c r="Y80" s="19">
        <v>0.10680000000000001</v>
      </c>
      <c r="Z80" s="19"/>
      <c r="AA80" s="19">
        <v>0.32590000000000002</v>
      </c>
      <c r="AB80" s="19"/>
      <c r="AC80" s="19">
        <v>0.1487</v>
      </c>
      <c r="AD80" s="19"/>
      <c r="AE80" s="19"/>
      <c r="AF80" s="19"/>
      <c r="AG80" s="19"/>
      <c r="AH80" s="19"/>
      <c r="AI80" s="19">
        <v>3.8699999999999998E-2</v>
      </c>
    </row>
    <row r="81" spans="1:35">
      <c r="A81" s="26" t="s">
        <v>168</v>
      </c>
      <c r="B81" s="25" t="s">
        <v>281</v>
      </c>
      <c r="C81" s="24" t="s">
        <v>49</v>
      </c>
      <c r="D81" s="24" t="s">
        <v>50</v>
      </c>
      <c r="E81" s="24" t="s">
        <v>75</v>
      </c>
      <c r="F81" s="24" t="s">
        <v>51</v>
      </c>
      <c r="G81" s="24"/>
      <c r="H81" s="24"/>
      <c r="I81" s="24" t="s">
        <v>125</v>
      </c>
      <c r="J81" s="24" t="s">
        <v>126</v>
      </c>
      <c r="K81" s="24"/>
      <c r="L81" s="18">
        <v>43435</v>
      </c>
      <c r="M81" s="23"/>
      <c r="N81" s="23">
        <v>25000000</v>
      </c>
      <c r="O81" s="23"/>
      <c r="P81" s="23">
        <v>37206000</v>
      </c>
      <c r="Q81" s="22" t="s">
        <v>86</v>
      </c>
      <c r="R81" s="21">
        <v>0.94656200000000001</v>
      </c>
      <c r="S81" s="20">
        <v>5.6454000000000004</v>
      </c>
      <c r="T81" s="18" t="s">
        <v>87</v>
      </c>
      <c r="U81" s="18">
        <v>43074</v>
      </c>
      <c r="V81" s="18">
        <v>43075</v>
      </c>
      <c r="W81" s="18"/>
      <c r="X81" s="19"/>
      <c r="Y81" s="19">
        <v>0.23</v>
      </c>
      <c r="Z81" s="19"/>
      <c r="AA81" s="19">
        <v>0.2</v>
      </c>
      <c r="AB81" s="19"/>
      <c r="AC81" s="19">
        <v>0.08</v>
      </c>
      <c r="AD81" s="19">
        <v>0.3518</v>
      </c>
      <c r="AE81" s="19"/>
      <c r="AF81" s="19">
        <v>0.13819999999999999</v>
      </c>
      <c r="AG81" s="19"/>
      <c r="AH81" s="19"/>
      <c r="AI81" s="19"/>
    </row>
    <row r="82" spans="1:35">
      <c r="A82" s="25" t="s">
        <v>291</v>
      </c>
      <c r="B82" s="25" t="s">
        <v>292</v>
      </c>
      <c r="C82" s="24" t="s">
        <v>57</v>
      </c>
      <c r="D82" s="24" t="s">
        <v>38</v>
      </c>
      <c r="E82" s="24" t="s">
        <v>39</v>
      </c>
      <c r="F82" s="24" t="s">
        <v>89</v>
      </c>
      <c r="G82" s="24"/>
      <c r="H82" s="24"/>
      <c r="I82" s="24"/>
      <c r="J82" s="24" t="s">
        <v>214</v>
      </c>
      <c r="K82" s="24"/>
      <c r="L82" s="18">
        <v>44536</v>
      </c>
      <c r="M82" s="23"/>
      <c r="N82" s="23">
        <v>20000000</v>
      </c>
      <c r="O82" s="23"/>
      <c r="P82" s="23">
        <v>20000000</v>
      </c>
      <c r="Q82" s="22" t="s">
        <v>136</v>
      </c>
      <c r="R82" s="21">
        <v>1</v>
      </c>
      <c r="S82" s="20">
        <v>7.16</v>
      </c>
      <c r="T82" s="18"/>
      <c r="U82" s="18">
        <v>43074</v>
      </c>
      <c r="V82" s="18">
        <v>43075</v>
      </c>
      <c r="W82" s="18"/>
      <c r="X82" s="19"/>
      <c r="Y82" s="19"/>
      <c r="Z82" s="19">
        <v>1</v>
      </c>
      <c r="AA82" s="19"/>
      <c r="AB82" s="19"/>
      <c r="AC82" s="19"/>
      <c r="AD82" s="19"/>
      <c r="AE82" s="19"/>
      <c r="AF82" s="19"/>
      <c r="AG82" s="19"/>
      <c r="AH82" s="19"/>
      <c r="AI82" s="19"/>
    </row>
    <row r="83" spans="1:35">
      <c r="A83" s="26" t="s">
        <v>134</v>
      </c>
      <c r="B83" s="25" t="s">
        <v>282</v>
      </c>
      <c r="C83" s="24" t="s">
        <v>37</v>
      </c>
      <c r="D83" s="24" t="s">
        <v>39</v>
      </c>
      <c r="E83" s="24" t="s">
        <v>39</v>
      </c>
      <c r="F83" s="24" t="s">
        <v>224</v>
      </c>
      <c r="G83" s="24"/>
      <c r="H83" s="24" t="s">
        <v>52</v>
      </c>
      <c r="I83" s="24"/>
      <c r="J83" s="24"/>
      <c r="K83" s="24"/>
      <c r="L83" s="18">
        <v>43352</v>
      </c>
      <c r="M83" s="23"/>
      <c r="N83" s="23">
        <v>1500000</v>
      </c>
      <c r="O83" s="23"/>
      <c r="P83" s="23">
        <v>3450000</v>
      </c>
      <c r="Q83" s="22" t="s">
        <v>69</v>
      </c>
      <c r="R83" s="21">
        <v>0.95202600000000004</v>
      </c>
      <c r="S83" s="20">
        <v>6.7187999999999999</v>
      </c>
      <c r="T83" s="18" t="s">
        <v>87</v>
      </c>
      <c r="U83" s="18">
        <v>43081</v>
      </c>
      <c r="V83" s="18">
        <v>43082</v>
      </c>
      <c r="W83" s="18"/>
      <c r="X83" s="19"/>
      <c r="Y83" s="19"/>
      <c r="Z83" s="19">
        <v>0.66669999999999996</v>
      </c>
      <c r="AA83" s="19"/>
      <c r="AB83" s="19"/>
      <c r="AC83" s="19"/>
      <c r="AD83" s="19"/>
      <c r="AE83" s="19">
        <v>0.33329999999999999</v>
      </c>
      <c r="AF83" s="19"/>
      <c r="AG83" s="19"/>
      <c r="AH83" s="19"/>
      <c r="AI83" s="19"/>
    </row>
    <row r="84" spans="1:35">
      <c r="A84" s="26" t="s">
        <v>108</v>
      </c>
      <c r="B84" s="25" t="s">
        <v>283</v>
      </c>
      <c r="C84" s="24" t="s">
        <v>57</v>
      </c>
      <c r="D84" s="24" t="s">
        <v>111</v>
      </c>
      <c r="E84" s="24" t="s">
        <v>250</v>
      </c>
      <c r="F84" s="24" t="s">
        <v>51</v>
      </c>
      <c r="G84" s="24"/>
      <c r="H84" s="24" t="s">
        <v>112</v>
      </c>
      <c r="I84" s="24" t="s">
        <v>112</v>
      </c>
      <c r="J84" s="24"/>
      <c r="K84" s="24"/>
      <c r="L84" s="18">
        <v>46735</v>
      </c>
      <c r="M84" s="23"/>
      <c r="N84" s="23">
        <v>161800000</v>
      </c>
      <c r="O84" s="23"/>
      <c r="P84" s="23">
        <v>340685000</v>
      </c>
      <c r="Q84" s="22" t="s">
        <v>200</v>
      </c>
      <c r="R84" s="21">
        <v>1</v>
      </c>
      <c r="S84" s="20">
        <v>5.9375</v>
      </c>
      <c r="T84" s="18" t="s">
        <v>64</v>
      </c>
      <c r="U84" s="18">
        <v>43082</v>
      </c>
      <c r="V84" s="18">
        <v>43083</v>
      </c>
      <c r="W84" s="18"/>
      <c r="X84" s="19"/>
      <c r="Y84" s="19"/>
      <c r="Z84" s="19"/>
      <c r="AA84" s="19">
        <v>4.8000000000000001E-2</v>
      </c>
      <c r="AB84" s="19"/>
      <c r="AC84" s="19">
        <v>0.92720000000000002</v>
      </c>
      <c r="AD84" s="19"/>
      <c r="AE84" s="19"/>
      <c r="AF84" s="19"/>
      <c r="AG84" s="19"/>
      <c r="AH84" s="19">
        <v>7.4999999999999997E-3</v>
      </c>
      <c r="AI84" s="19">
        <v>1.7299999999999999E-2</v>
      </c>
    </row>
    <row r="85" spans="1:35">
      <c r="A85" s="25" t="s">
        <v>142</v>
      </c>
      <c r="B85" s="25" t="s">
        <v>284</v>
      </c>
      <c r="C85" s="24" t="s">
        <v>57</v>
      </c>
      <c r="D85" s="24" t="s">
        <v>143</v>
      </c>
      <c r="E85" s="24" t="s">
        <v>75</v>
      </c>
      <c r="F85" s="24" t="s">
        <v>51</v>
      </c>
      <c r="G85" s="24"/>
      <c r="H85" s="24"/>
      <c r="I85" s="24" t="s">
        <v>103</v>
      </c>
      <c r="J85" s="24" t="s">
        <v>103</v>
      </c>
      <c r="K85" s="24"/>
      <c r="L85" s="18">
        <v>44362</v>
      </c>
      <c r="M85" s="23"/>
      <c r="N85" s="23">
        <v>44441000</v>
      </c>
      <c r="O85" s="23"/>
      <c r="P85" s="23">
        <v>81011000</v>
      </c>
      <c r="Q85" s="22" t="s">
        <v>285</v>
      </c>
      <c r="R85" s="21">
        <v>1</v>
      </c>
      <c r="S85" s="20">
        <v>5.625</v>
      </c>
      <c r="T85" s="18" t="s">
        <v>64</v>
      </c>
      <c r="U85" s="18">
        <v>43083</v>
      </c>
      <c r="V85" s="18">
        <v>43084</v>
      </c>
      <c r="W85" s="18"/>
      <c r="X85" s="19"/>
      <c r="Y85" s="19">
        <v>0.45989999999999998</v>
      </c>
      <c r="Z85" s="19"/>
      <c r="AA85" s="19">
        <v>0.2475</v>
      </c>
      <c r="AB85" s="19"/>
      <c r="AC85" s="19">
        <v>0.2419</v>
      </c>
      <c r="AD85" s="19"/>
      <c r="AE85" s="19"/>
      <c r="AF85" s="19">
        <v>4.7999999999999996E-3</v>
      </c>
      <c r="AG85" s="19"/>
      <c r="AH85" s="19">
        <v>2.3300000000000001E-2</v>
      </c>
      <c r="AI85" s="19">
        <v>2.2499999999999999E-2</v>
      </c>
    </row>
    <row r="86" spans="1:35">
      <c r="A86" s="25" t="s">
        <v>287</v>
      </c>
      <c r="B86" s="25" t="s">
        <v>288</v>
      </c>
      <c r="C86" s="24" t="s">
        <v>37</v>
      </c>
      <c r="D86" s="24" t="s">
        <v>39</v>
      </c>
      <c r="E86" s="24" t="s">
        <v>39</v>
      </c>
      <c r="F86" s="24" t="s">
        <v>51</v>
      </c>
      <c r="G86" s="24" t="s">
        <v>289</v>
      </c>
      <c r="H86" s="24"/>
      <c r="I86" s="24"/>
      <c r="J86" s="24" t="s">
        <v>290</v>
      </c>
      <c r="K86" s="24"/>
      <c r="L86" s="18">
        <v>43447</v>
      </c>
      <c r="M86" s="23"/>
      <c r="N86" s="23">
        <v>70000000</v>
      </c>
      <c r="O86" s="23"/>
      <c r="P86" s="23">
        <v>206450000</v>
      </c>
      <c r="Q86" s="22" t="s">
        <v>86</v>
      </c>
      <c r="R86" s="21">
        <v>0.95408470000000001</v>
      </c>
      <c r="S86" s="20">
        <v>4.8125</v>
      </c>
      <c r="T86" s="18" t="s">
        <v>87</v>
      </c>
      <c r="U86" s="18">
        <v>43084</v>
      </c>
      <c r="V86" s="18">
        <v>43087</v>
      </c>
      <c r="W86" s="18"/>
      <c r="X86" s="19">
        <v>5.7099999999999998E-2</v>
      </c>
      <c r="Y86" s="19">
        <v>0.22309999999999999</v>
      </c>
      <c r="Z86" s="19">
        <v>0.2036</v>
      </c>
      <c r="AA86" s="19"/>
      <c r="AB86" s="19">
        <v>8.5599999999999996E-2</v>
      </c>
      <c r="AC86" s="19">
        <v>0.29210000000000003</v>
      </c>
      <c r="AD86" s="19"/>
      <c r="AE86" s="19"/>
      <c r="AF86" s="19"/>
      <c r="AG86" s="19"/>
      <c r="AH86" s="19">
        <v>0.1384</v>
      </c>
      <c r="AI86" s="19"/>
    </row>
    <row r="87" spans="1:35">
      <c r="A87" s="26" t="s">
        <v>168</v>
      </c>
      <c r="B87" s="25" t="s">
        <v>293</v>
      </c>
      <c r="C87" s="24" t="s">
        <v>57</v>
      </c>
      <c r="D87" s="24" t="s">
        <v>39</v>
      </c>
      <c r="E87" s="24" t="s">
        <v>39</v>
      </c>
      <c r="F87" s="24" t="s">
        <v>89</v>
      </c>
      <c r="G87" s="24"/>
      <c r="H87" s="24"/>
      <c r="I87" s="24" t="s">
        <v>175</v>
      </c>
      <c r="J87" s="24" t="s">
        <v>294</v>
      </c>
      <c r="K87" s="24"/>
      <c r="L87" s="18">
        <v>44185</v>
      </c>
      <c r="M87" s="23">
        <v>6681000</v>
      </c>
      <c r="N87" s="23"/>
      <c r="O87" s="23">
        <v>8131000</v>
      </c>
      <c r="P87" s="23"/>
      <c r="Q87" s="22" t="s">
        <v>63</v>
      </c>
      <c r="R87" s="21">
        <v>1</v>
      </c>
      <c r="S87" s="20">
        <v>5.5</v>
      </c>
      <c r="T87" s="18" t="s">
        <v>64</v>
      </c>
      <c r="U87" s="18">
        <v>43088</v>
      </c>
      <c r="V87" s="18">
        <v>43089</v>
      </c>
      <c r="W87" s="18"/>
      <c r="X87" s="19"/>
      <c r="Y87" s="19"/>
      <c r="Z87" s="19"/>
      <c r="AA87" s="19"/>
      <c r="AB87" s="19"/>
      <c r="AC87" s="19"/>
      <c r="AD87" s="19"/>
      <c r="AE87" s="19"/>
      <c r="AF87" s="19">
        <v>0.52610000000000001</v>
      </c>
      <c r="AG87" s="19"/>
      <c r="AH87" s="19">
        <v>0.47389999999999999</v>
      </c>
      <c r="AI87" s="19"/>
    </row>
    <row r="88" spans="1:35">
      <c r="A88" s="25" t="s">
        <v>150</v>
      </c>
      <c r="B88" s="25" t="s">
        <v>286</v>
      </c>
      <c r="C88" s="24" t="s">
        <v>115</v>
      </c>
      <c r="D88" s="24" t="s">
        <v>111</v>
      </c>
      <c r="E88" s="24" t="s">
        <v>75</v>
      </c>
      <c r="F88" s="24" t="s">
        <v>51</v>
      </c>
      <c r="G88" s="24" t="s">
        <v>84</v>
      </c>
      <c r="H88" s="24" t="s">
        <v>260</v>
      </c>
      <c r="I88" s="24"/>
      <c r="J88" s="24"/>
      <c r="K88" s="24"/>
      <c r="L88" s="18">
        <v>43450</v>
      </c>
      <c r="M88" s="23"/>
      <c r="N88" s="23">
        <v>70000000</v>
      </c>
      <c r="O88" s="23"/>
      <c r="P88" s="23">
        <v>144905000</v>
      </c>
      <c r="Q88" s="22" t="s">
        <v>86</v>
      </c>
      <c r="R88" s="21">
        <v>1</v>
      </c>
      <c r="S88" s="20">
        <v>4.96875</v>
      </c>
      <c r="T88" s="18" t="s">
        <v>64</v>
      </c>
      <c r="U88" s="18">
        <v>43089</v>
      </c>
      <c r="V88" s="18">
        <v>43090</v>
      </c>
      <c r="W88" s="18"/>
      <c r="X88" s="19">
        <v>0.1414</v>
      </c>
      <c r="Y88" s="19">
        <v>0.1769</v>
      </c>
      <c r="Z88" s="19"/>
      <c r="AA88" s="19"/>
      <c r="AB88" s="19">
        <v>7.1400000000000005E-2</v>
      </c>
      <c r="AC88" s="19">
        <v>0.1857</v>
      </c>
      <c r="AD88" s="19"/>
      <c r="AE88" s="19"/>
      <c r="AF88" s="19"/>
      <c r="AG88" s="19"/>
      <c r="AH88" s="19">
        <v>0.42449999999999999</v>
      </c>
      <c r="AI88" s="19"/>
    </row>
    <row r="89" spans="1:35">
      <c r="M89" s="60">
        <f>SUM(M5:M88)</f>
        <v>160447000</v>
      </c>
      <c r="N89" s="60">
        <f t="shared" ref="N89:P89" si="0">SUM(N5:N88)</f>
        <v>6679741000</v>
      </c>
      <c r="O89" s="60">
        <f t="shared" si="0"/>
        <v>240400000</v>
      </c>
      <c r="P89" s="60">
        <f t="shared" si="0"/>
        <v>12203215000</v>
      </c>
    </row>
    <row r="91" spans="1:35">
      <c r="N91" s="30">
        <f>N89+(M89*3.5)</f>
        <v>7241305500</v>
      </c>
      <c r="O91" s="30"/>
      <c r="P91" s="30">
        <f>P89+(O89*3.5)</f>
        <v>13044615000</v>
      </c>
      <c r="Q91" s="1">
        <f>P91/N91</f>
        <v>1.8014175758777198</v>
      </c>
    </row>
    <row r="95" spans="1:35">
      <c r="T95" t="s">
        <v>697</v>
      </c>
    </row>
  </sheetData>
  <mergeCells count="15">
    <mergeCell ref="X3:AI3"/>
    <mergeCell ref="A1:AI2"/>
    <mergeCell ref="V3:V4"/>
    <mergeCell ref="O3:P3"/>
    <mergeCell ref="M3:N3"/>
    <mergeCell ref="Q3:Q4"/>
    <mergeCell ref="S3:T3"/>
    <mergeCell ref="U3:U4"/>
    <mergeCell ref="A3:A4"/>
    <mergeCell ref="C3:C4"/>
    <mergeCell ref="D3:D4"/>
    <mergeCell ref="E3:E4"/>
    <mergeCell ref="F3:F4"/>
    <mergeCell ref="L3:L4"/>
    <mergeCell ref="G3:K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5" tint="0.59999389629810485"/>
  </sheetPr>
  <dimension ref="A1:FP92"/>
  <sheetViews>
    <sheetView topLeftCell="D1" zoomScale="70" zoomScaleNormal="70" workbookViewId="0">
      <pane ySplit="4" topLeftCell="A60" activePane="bottomLeft" state="frozen"/>
      <selection pane="bottomLeft" activeCell="N77" sqref="N77:Q77"/>
    </sheetView>
  </sheetViews>
  <sheetFormatPr baseColWidth="10" defaultRowHeight="14.5"/>
  <cols>
    <col min="1" max="1" width="53.1796875" bestFit="1" customWidth="1"/>
    <col min="2" max="2" width="15.7265625" customWidth="1"/>
    <col min="3" max="3" width="34.7265625" customWidth="1"/>
    <col min="4" max="5" width="11.453125" customWidth="1"/>
    <col min="6" max="6" width="6.453125" customWidth="1"/>
    <col min="7" max="7" width="10.54296875" customWidth="1"/>
    <col min="8" max="8" width="9.1796875" customWidth="1"/>
    <col min="9" max="9" width="10.453125" customWidth="1"/>
    <col min="10" max="11" width="10.54296875" customWidth="1"/>
    <col min="12" max="12" width="15.26953125" customWidth="1"/>
    <col min="13" max="13" width="13.7265625" customWidth="1"/>
    <col min="14" max="14" width="17" customWidth="1"/>
    <col min="15" max="15" width="15.26953125" customWidth="1"/>
    <col min="16" max="16" width="17" customWidth="1"/>
    <col min="17" max="17" width="11.453125" customWidth="1"/>
    <col min="18" max="18" width="12.26953125" customWidth="1"/>
    <col min="19" max="19" width="15.7265625" customWidth="1"/>
    <col min="20" max="20" width="11.453125" customWidth="1"/>
    <col min="21" max="21" width="15.26953125" customWidth="1"/>
    <col min="22" max="22" width="15.26953125" bestFit="1" customWidth="1"/>
    <col min="23" max="23" width="15.26953125" customWidth="1"/>
    <col min="24" max="27" width="11.54296875" customWidth="1"/>
    <col min="28" max="28" width="11.453125" customWidth="1"/>
    <col min="29" max="35" width="11.54296875" customWidth="1"/>
  </cols>
  <sheetData>
    <row r="1" spans="1:81">
      <c r="A1" s="87" t="s">
        <v>311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</row>
    <row r="2" spans="1:81" ht="15" thickBo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</row>
    <row r="3" spans="1:81">
      <c r="A3" s="92" t="s">
        <v>0</v>
      </c>
      <c r="B3" s="39"/>
      <c r="C3" s="92" t="s">
        <v>1</v>
      </c>
      <c r="D3" s="92" t="s">
        <v>2</v>
      </c>
      <c r="E3" s="92" t="s">
        <v>3</v>
      </c>
      <c r="F3" s="92" t="s">
        <v>4</v>
      </c>
      <c r="G3" s="97" t="s">
        <v>5</v>
      </c>
      <c r="H3" s="98"/>
      <c r="I3" s="98"/>
      <c r="J3" s="98"/>
      <c r="K3" s="99"/>
      <c r="L3" s="95" t="s">
        <v>6</v>
      </c>
      <c r="M3" s="91" t="s">
        <v>7</v>
      </c>
      <c r="N3" s="91"/>
      <c r="O3" s="91" t="s">
        <v>8</v>
      </c>
      <c r="P3" s="91"/>
      <c r="Q3" s="92" t="s">
        <v>9</v>
      </c>
      <c r="R3" s="39"/>
      <c r="S3" s="91" t="s">
        <v>10</v>
      </c>
      <c r="T3" s="91"/>
      <c r="U3" s="89" t="s">
        <v>11</v>
      </c>
      <c r="V3" s="89" t="s">
        <v>306</v>
      </c>
      <c r="W3" s="17"/>
      <c r="X3" s="84" t="s">
        <v>13</v>
      </c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6"/>
    </row>
    <row r="4" spans="1:81" ht="28.5" thickBot="1">
      <c r="A4" s="93"/>
      <c r="B4" s="40"/>
      <c r="C4" s="93"/>
      <c r="D4" s="94"/>
      <c r="E4" s="93"/>
      <c r="F4" s="93"/>
      <c r="G4" s="40" t="s">
        <v>14</v>
      </c>
      <c r="H4" s="40" t="s">
        <v>15</v>
      </c>
      <c r="I4" s="40" t="s">
        <v>16</v>
      </c>
      <c r="J4" s="40" t="s">
        <v>17</v>
      </c>
      <c r="K4" s="40" t="s">
        <v>245</v>
      </c>
      <c r="L4" s="96"/>
      <c r="M4" s="40" t="s">
        <v>18</v>
      </c>
      <c r="N4" s="40" t="s">
        <v>19</v>
      </c>
      <c r="O4" s="40" t="s">
        <v>18</v>
      </c>
      <c r="P4" s="40" t="s">
        <v>19</v>
      </c>
      <c r="Q4" s="93"/>
      <c r="R4" s="40" t="s">
        <v>20</v>
      </c>
      <c r="S4" s="40" t="s">
        <v>21</v>
      </c>
      <c r="T4" s="40" t="s">
        <v>22</v>
      </c>
      <c r="U4" s="90"/>
      <c r="V4" s="90"/>
      <c r="W4" s="38" t="s">
        <v>122</v>
      </c>
      <c r="X4" s="40" t="s">
        <v>23</v>
      </c>
      <c r="Y4" s="40" t="s">
        <v>24</v>
      </c>
      <c r="Z4" s="40" t="s">
        <v>25</v>
      </c>
      <c r="AA4" s="40" t="s">
        <v>26</v>
      </c>
      <c r="AB4" s="40" t="s">
        <v>27</v>
      </c>
      <c r="AC4" s="40" t="s">
        <v>28</v>
      </c>
      <c r="AD4" s="40" t="s">
        <v>29</v>
      </c>
      <c r="AE4" s="40" t="s">
        <v>30</v>
      </c>
      <c r="AF4" s="40" t="s">
        <v>31</v>
      </c>
      <c r="AG4" s="40" t="s">
        <v>32</v>
      </c>
      <c r="AH4" s="40" t="s">
        <v>33</v>
      </c>
      <c r="AI4" s="40" t="s">
        <v>34</v>
      </c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</row>
    <row r="5" spans="1:81">
      <c r="A5" s="25" t="s">
        <v>297</v>
      </c>
      <c r="B5" s="25" t="s">
        <v>298</v>
      </c>
      <c r="C5" s="24" t="s">
        <v>37</v>
      </c>
      <c r="D5" s="24" t="s">
        <v>38</v>
      </c>
      <c r="E5" s="24" t="s">
        <v>50</v>
      </c>
      <c r="F5" s="24" t="s">
        <v>224</v>
      </c>
      <c r="G5" s="24"/>
      <c r="H5" s="24" t="s">
        <v>248</v>
      </c>
      <c r="I5" s="24"/>
      <c r="J5" s="24"/>
      <c r="K5" s="24"/>
      <c r="L5" s="18">
        <v>43380</v>
      </c>
      <c r="M5" s="23">
        <v>500000</v>
      </c>
      <c r="N5" s="23"/>
      <c r="O5" s="23">
        <v>875000</v>
      </c>
      <c r="P5" s="23"/>
      <c r="Q5" s="22" t="s">
        <v>69</v>
      </c>
      <c r="R5" s="21">
        <v>0.97021199999999996</v>
      </c>
      <c r="S5" s="41">
        <v>4.0937000000000001</v>
      </c>
      <c r="T5" s="18" t="s">
        <v>87</v>
      </c>
      <c r="U5" s="18">
        <v>43109</v>
      </c>
      <c r="V5" s="18">
        <v>43110</v>
      </c>
      <c r="W5" s="18"/>
      <c r="X5" s="19"/>
      <c r="Y5" s="19"/>
      <c r="Z5" s="19"/>
      <c r="AA5" s="19"/>
      <c r="AB5" s="19">
        <v>0.35</v>
      </c>
      <c r="AC5" s="19"/>
      <c r="AD5" s="19"/>
      <c r="AE5" s="19">
        <v>0.65</v>
      </c>
      <c r="AF5" s="19"/>
      <c r="AG5" s="19"/>
      <c r="AH5" s="19"/>
      <c r="AI5" s="19"/>
      <c r="AJ5" s="46"/>
      <c r="AK5" s="46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</row>
    <row r="6" spans="1:81">
      <c r="A6" s="25" t="s">
        <v>299</v>
      </c>
      <c r="B6" s="25" t="s">
        <v>300</v>
      </c>
      <c r="C6" s="24" t="s">
        <v>74</v>
      </c>
      <c r="D6" s="11" t="s">
        <v>38</v>
      </c>
      <c r="E6" s="24" t="s">
        <v>39</v>
      </c>
      <c r="F6" s="11" t="s">
        <v>51</v>
      </c>
      <c r="G6" s="11"/>
      <c r="H6" s="11" t="s">
        <v>175</v>
      </c>
      <c r="I6" s="11"/>
      <c r="J6" s="11"/>
      <c r="K6" s="11"/>
      <c r="L6" s="10">
        <v>46784</v>
      </c>
      <c r="M6" s="23"/>
      <c r="N6" s="23">
        <v>1910000</v>
      </c>
      <c r="O6" s="23"/>
      <c r="P6" s="23">
        <v>1910000</v>
      </c>
      <c r="Q6" s="22" t="s">
        <v>200</v>
      </c>
      <c r="R6" s="21">
        <v>1</v>
      </c>
      <c r="S6" s="41">
        <v>11.5</v>
      </c>
      <c r="T6" s="10" t="s">
        <v>64</v>
      </c>
      <c r="U6" s="10">
        <v>43131</v>
      </c>
      <c r="V6" s="10">
        <v>43132</v>
      </c>
      <c r="W6" s="10"/>
      <c r="X6" s="19"/>
      <c r="Y6" s="19"/>
      <c r="Z6" s="19"/>
      <c r="AA6" s="19"/>
      <c r="AB6" s="19"/>
      <c r="AC6" s="19"/>
      <c r="AD6" s="19"/>
      <c r="AE6" s="19"/>
      <c r="AF6" s="19">
        <v>0.1047</v>
      </c>
      <c r="AG6" s="19"/>
      <c r="AH6" s="19">
        <v>0.89529999999999998</v>
      </c>
      <c r="AI6" s="19"/>
      <c r="AJ6" s="46"/>
      <c r="AK6" s="46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</row>
    <row r="7" spans="1:81" s="35" customFormat="1">
      <c r="A7" s="26" t="s">
        <v>157</v>
      </c>
      <c r="B7" s="26" t="s">
        <v>301</v>
      </c>
      <c r="C7" s="27" t="s">
        <v>57</v>
      </c>
      <c r="D7" s="27" t="s">
        <v>302</v>
      </c>
      <c r="E7" s="27" t="s">
        <v>50</v>
      </c>
      <c r="F7" s="27" t="s">
        <v>51</v>
      </c>
      <c r="G7" s="27"/>
      <c r="H7" s="27"/>
      <c r="I7" s="27" t="s">
        <v>90</v>
      </c>
      <c r="J7" s="27" t="s">
        <v>158</v>
      </c>
      <c r="K7" s="27"/>
      <c r="L7" s="28">
        <v>46791</v>
      </c>
      <c r="M7" s="30"/>
      <c r="N7" s="30">
        <v>200000000</v>
      </c>
      <c r="O7" s="30"/>
      <c r="P7" s="30">
        <v>480890000</v>
      </c>
      <c r="Q7" s="31" t="s">
        <v>200</v>
      </c>
      <c r="R7" s="32">
        <v>1</v>
      </c>
      <c r="S7" s="44">
        <v>5.78125</v>
      </c>
      <c r="T7" s="28" t="s">
        <v>64</v>
      </c>
      <c r="U7" s="28">
        <v>43138</v>
      </c>
      <c r="V7" s="28">
        <v>43139</v>
      </c>
      <c r="W7" s="28"/>
      <c r="X7" s="34">
        <v>0.35499999999999998</v>
      </c>
      <c r="Y7" s="34"/>
      <c r="Z7" s="34"/>
      <c r="AA7" s="34"/>
      <c r="AB7" s="34"/>
      <c r="AC7" s="34">
        <v>0.624</v>
      </c>
      <c r="AD7" s="34"/>
      <c r="AE7" s="34"/>
      <c r="AF7" s="34"/>
      <c r="AG7" s="34"/>
      <c r="AH7" s="34">
        <v>2.1000000000000001E-2</v>
      </c>
      <c r="AI7" s="34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</row>
    <row r="8" spans="1:81" s="35" customFormat="1">
      <c r="A8" s="26" t="s">
        <v>113</v>
      </c>
      <c r="B8" s="26" t="s">
        <v>303</v>
      </c>
      <c r="C8" s="27" t="s">
        <v>115</v>
      </c>
      <c r="D8" s="27" t="s">
        <v>38</v>
      </c>
      <c r="E8" s="27" t="s">
        <v>250</v>
      </c>
      <c r="F8" s="27" t="s">
        <v>76</v>
      </c>
      <c r="G8" s="27" t="s">
        <v>257</v>
      </c>
      <c r="H8" s="27"/>
      <c r="I8" s="27" t="s">
        <v>116</v>
      </c>
      <c r="J8" s="47"/>
      <c r="K8" s="47"/>
      <c r="L8" s="28">
        <v>43503</v>
      </c>
      <c r="M8" s="29"/>
      <c r="N8" s="30">
        <v>40000000</v>
      </c>
      <c r="O8" s="29"/>
      <c r="P8" s="30">
        <v>114540000</v>
      </c>
      <c r="Q8" s="31" t="s">
        <v>86</v>
      </c>
      <c r="R8" s="32">
        <v>0.96375</v>
      </c>
      <c r="S8" s="44">
        <v>3.7612999999999999</v>
      </c>
      <c r="T8" s="28" t="s">
        <v>87</v>
      </c>
      <c r="U8" s="28">
        <v>43140</v>
      </c>
      <c r="V8" s="28">
        <v>43143</v>
      </c>
      <c r="W8" s="28"/>
      <c r="X8" s="34">
        <v>0.35</v>
      </c>
      <c r="Y8" s="34">
        <v>0.3014</v>
      </c>
      <c r="Z8" s="34"/>
      <c r="AA8" s="34">
        <v>2.5000000000000001E-2</v>
      </c>
      <c r="AB8" s="34"/>
      <c r="AC8" s="34">
        <v>8.7499999999999994E-2</v>
      </c>
      <c r="AD8" s="34">
        <v>1.2500000000000001E-2</v>
      </c>
      <c r="AE8" s="34"/>
      <c r="AF8" s="34">
        <v>8.6E-3</v>
      </c>
      <c r="AG8" s="34"/>
      <c r="AH8" s="34"/>
      <c r="AI8" s="34">
        <v>0.215</v>
      </c>
      <c r="AJ8" s="46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</row>
    <row r="9" spans="1:81" s="35" customFormat="1">
      <c r="A9" s="26" t="s">
        <v>168</v>
      </c>
      <c r="B9" s="26" t="s">
        <v>304</v>
      </c>
      <c r="C9" s="27" t="s">
        <v>49</v>
      </c>
      <c r="D9" s="27" t="s">
        <v>302</v>
      </c>
      <c r="E9" s="27" t="s">
        <v>39</v>
      </c>
      <c r="F9" s="27" t="s">
        <v>76</v>
      </c>
      <c r="G9" s="27"/>
      <c r="H9" s="27"/>
      <c r="I9" s="27" t="s">
        <v>125</v>
      </c>
      <c r="J9" s="27" t="s">
        <v>170</v>
      </c>
      <c r="K9" s="47"/>
      <c r="L9" s="28">
        <v>43511</v>
      </c>
      <c r="M9" s="30"/>
      <c r="N9" s="30">
        <v>20000000</v>
      </c>
      <c r="O9" s="30"/>
      <c r="P9" s="30">
        <v>35292000</v>
      </c>
      <c r="Q9" s="31" t="s">
        <v>86</v>
      </c>
      <c r="R9" s="32">
        <v>0.95250000000000001</v>
      </c>
      <c r="S9" s="44">
        <v>4.9869000000000003</v>
      </c>
      <c r="T9" s="28" t="s">
        <v>87</v>
      </c>
      <c r="U9" s="28">
        <v>43150</v>
      </c>
      <c r="V9" s="28">
        <v>43151</v>
      </c>
      <c r="W9" s="28"/>
      <c r="X9" s="34"/>
      <c r="Y9" s="34">
        <v>0.31530000000000002</v>
      </c>
      <c r="Z9" s="34"/>
      <c r="AA9" s="34"/>
      <c r="AB9" s="34"/>
      <c r="AC9" s="34">
        <v>0.15</v>
      </c>
      <c r="AD9" s="34">
        <v>0.28000000000000003</v>
      </c>
      <c r="AE9" s="34"/>
      <c r="AF9" s="34">
        <v>0.25469999999999998</v>
      </c>
      <c r="AG9" s="34"/>
      <c r="AH9" s="34"/>
      <c r="AI9" s="34"/>
      <c r="AJ9" s="46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</row>
    <row r="10" spans="1:81" s="35" customFormat="1">
      <c r="A10" s="26" t="s">
        <v>297</v>
      </c>
      <c r="B10" s="26" t="s">
        <v>305</v>
      </c>
      <c r="C10" s="27" t="s">
        <v>37</v>
      </c>
      <c r="D10" s="27" t="s">
        <v>38</v>
      </c>
      <c r="E10" s="27" t="s">
        <v>50</v>
      </c>
      <c r="F10" s="27" t="s">
        <v>271</v>
      </c>
      <c r="G10" s="27"/>
      <c r="H10" s="27" t="s">
        <v>248</v>
      </c>
      <c r="I10" s="27"/>
      <c r="J10" s="47"/>
      <c r="K10" s="47"/>
      <c r="L10" s="28">
        <v>43422</v>
      </c>
      <c r="M10" s="30">
        <v>500000</v>
      </c>
      <c r="N10" s="30"/>
      <c r="O10" s="30">
        <v>557000</v>
      </c>
      <c r="P10" s="30"/>
      <c r="Q10" s="31" t="s">
        <v>69</v>
      </c>
      <c r="R10" s="32">
        <v>0.96385500000000002</v>
      </c>
      <c r="S10" s="44">
        <v>5</v>
      </c>
      <c r="T10" s="28" t="s">
        <v>87</v>
      </c>
      <c r="U10" s="28">
        <v>43151</v>
      </c>
      <c r="V10" s="28">
        <v>43152</v>
      </c>
      <c r="W10" s="28"/>
      <c r="X10" s="34"/>
      <c r="Y10" s="34"/>
      <c r="Z10" s="34"/>
      <c r="AA10" s="34"/>
      <c r="AB10" s="34"/>
      <c r="AC10" s="34"/>
      <c r="AD10" s="34"/>
      <c r="AE10" s="34">
        <v>0.31</v>
      </c>
      <c r="AF10" s="34">
        <v>0.69</v>
      </c>
      <c r="AG10" s="34"/>
      <c r="AH10" s="34"/>
      <c r="AI10" s="34"/>
      <c r="AJ10" s="46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</row>
    <row r="11" spans="1:81" s="35" customFormat="1">
      <c r="A11" s="26" t="s">
        <v>142</v>
      </c>
      <c r="B11" s="26" t="s">
        <v>307</v>
      </c>
      <c r="C11" s="27" t="s">
        <v>115</v>
      </c>
      <c r="D11" s="27" t="s">
        <v>58</v>
      </c>
      <c r="E11" s="27" t="s">
        <v>39</v>
      </c>
      <c r="F11" s="27" t="s">
        <v>76</v>
      </c>
      <c r="G11" s="27"/>
      <c r="H11" s="47"/>
      <c r="I11" s="27" t="s">
        <v>139</v>
      </c>
      <c r="J11" s="27" t="s">
        <v>189</v>
      </c>
      <c r="K11" s="27"/>
      <c r="L11" s="28">
        <v>43513</v>
      </c>
      <c r="M11" s="29"/>
      <c r="N11" s="30">
        <v>75000000</v>
      </c>
      <c r="O11" s="30"/>
      <c r="P11" s="30">
        <v>115105000</v>
      </c>
      <c r="Q11" s="31" t="s">
        <v>86</v>
      </c>
      <c r="R11" s="32">
        <v>0.96443599999999996</v>
      </c>
      <c r="S11" s="44">
        <v>3.6875</v>
      </c>
      <c r="T11" s="28" t="s">
        <v>87</v>
      </c>
      <c r="U11" s="28">
        <v>43152</v>
      </c>
      <c r="V11" s="28">
        <v>43153</v>
      </c>
      <c r="W11" s="28"/>
      <c r="X11" s="34">
        <v>0.33329999999999999</v>
      </c>
      <c r="Y11" s="34">
        <v>0.1467</v>
      </c>
      <c r="Z11" s="34"/>
      <c r="AA11" s="34">
        <v>0.28899999999999998</v>
      </c>
      <c r="AB11" s="34"/>
      <c r="AC11" s="34">
        <v>0.13</v>
      </c>
      <c r="AD11" s="34"/>
      <c r="AE11" s="34"/>
      <c r="AF11" s="34"/>
      <c r="AG11" s="34"/>
      <c r="AH11" s="34">
        <v>0.10100000000000001</v>
      </c>
      <c r="AI11" s="34"/>
      <c r="AJ11" s="46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</row>
    <row r="12" spans="1:81" s="35" customFormat="1">
      <c r="A12" s="26" t="s">
        <v>308</v>
      </c>
      <c r="B12" s="26" t="s">
        <v>309</v>
      </c>
      <c r="C12" s="27" t="s">
        <v>37</v>
      </c>
      <c r="D12" s="27" t="s">
        <v>38</v>
      </c>
      <c r="E12" s="27" t="s">
        <v>39</v>
      </c>
      <c r="F12" s="27" t="s">
        <v>51</v>
      </c>
      <c r="G12" s="27"/>
      <c r="H12" s="27" t="s">
        <v>310</v>
      </c>
      <c r="I12" s="27"/>
      <c r="J12" s="27"/>
      <c r="K12" s="27"/>
      <c r="L12" s="28">
        <v>43520</v>
      </c>
      <c r="M12" s="30">
        <v>742000</v>
      </c>
      <c r="N12" s="30"/>
      <c r="O12" s="30">
        <v>742000</v>
      </c>
      <c r="P12" s="30"/>
      <c r="Q12" s="31" t="s">
        <v>86</v>
      </c>
      <c r="R12" s="32">
        <v>0.94506800000000002</v>
      </c>
      <c r="S12" s="44">
        <v>5.8125</v>
      </c>
      <c r="T12" s="28" t="s">
        <v>87</v>
      </c>
      <c r="U12" s="28">
        <v>43159</v>
      </c>
      <c r="V12" s="28">
        <v>43160</v>
      </c>
      <c r="W12" s="28"/>
      <c r="X12" s="34"/>
      <c r="Y12" s="34"/>
      <c r="Z12" s="34"/>
      <c r="AA12" s="34"/>
      <c r="AB12" s="34"/>
      <c r="AC12" s="34"/>
      <c r="AD12" s="34"/>
      <c r="AE12" s="34">
        <v>0.98380000000000001</v>
      </c>
      <c r="AF12" s="34">
        <v>1.6199999999999999E-2</v>
      </c>
      <c r="AG12" s="34"/>
      <c r="AH12" s="34"/>
      <c r="AI12" s="34"/>
      <c r="AJ12" s="46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</row>
    <row r="13" spans="1:81" s="35" customFormat="1">
      <c r="A13" s="26" t="s">
        <v>203</v>
      </c>
      <c r="B13" s="26" t="s">
        <v>312</v>
      </c>
      <c r="C13" s="27" t="s">
        <v>37</v>
      </c>
      <c r="D13" s="27" t="s">
        <v>38</v>
      </c>
      <c r="E13" s="27" t="s">
        <v>314</v>
      </c>
      <c r="F13" s="27" t="s">
        <v>51</v>
      </c>
      <c r="G13" s="27" t="s">
        <v>205</v>
      </c>
      <c r="H13" s="27" t="s">
        <v>206</v>
      </c>
      <c r="I13" s="27"/>
      <c r="J13" s="27"/>
      <c r="K13" s="27"/>
      <c r="L13" s="28">
        <v>43353</v>
      </c>
      <c r="M13" s="30">
        <v>600000</v>
      </c>
      <c r="N13" s="30"/>
      <c r="O13" s="30">
        <v>1610000</v>
      </c>
      <c r="P13" s="30"/>
      <c r="Q13" s="31" t="s">
        <v>43</v>
      </c>
      <c r="R13" s="32">
        <v>0.98401000000000005</v>
      </c>
      <c r="S13" s="44">
        <v>3.25</v>
      </c>
      <c r="T13" s="28" t="s">
        <v>87</v>
      </c>
      <c r="U13" s="28">
        <v>43172</v>
      </c>
      <c r="V13" s="28">
        <v>43173</v>
      </c>
      <c r="W13" s="28"/>
      <c r="X13" s="34"/>
      <c r="Y13" s="34"/>
      <c r="Z13" s="34"/>
      <c r="AA13" s="34"/>
      <c r="AB13" s="34"/>
      <c r="AC13" s="34">
        <v>0.2</v>
      </c>
      <c r="AD13" s="34"/>
      <c r="AE13" s="34">
        <v>0.16669999999999999</v>
      </c>
      <c r="AF13" s="34">
        <v>0.1333</v>
      </c>
      <c r="AG13" s="34">
        <v>0.5</v>
      </c>
      <c r="AH13" s="34"/>
      <c r="AI13" s="34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</row>
    <row r="14" spans="1:81" s="35" customFormat="1">
      <c r="A14" s="26" t="s">
        <v>203</v>
      </c>
      <c r="B14" s="26" t="s">
        <v>313</v>
      </c>
      <c r="C14" s="27" t="s">
        <v>37</v>
      </c>
      <c r="D14" s="27" t="s">
        <v>38</v>
      </c>
      <c r="E14" s="27" t="s">
        <v>315</v>
      </c>
      <c r="F14" s="27" t="s">
        <v>51</v>
      </c>
      <c r="G14" s="27" t="s">
        <v>205</v>
      </c>
      <c r="H14" s="27" t="s">
        <v>206</v>
      </c>
      <c r="I14" s="27"/>
      <c r="J14" s="27"/>
      <c r="K14" s="27"/>
      <c r="L14" s="28">
        <v>43473</v>
      </c>
      <c r="M14" s="30">
        <v>600000</v>
      </c>
      <c r="N14" s="30"/>
      <c r="O14" s="30">
        <v>1411000</v>
      </c>
      <c r="P14" s="30"/>
      <c r="Q14" s="31" t="s">
        <v>275</v>
      </c>
      <c r="R14" s="32">
        <v>0.96701000000000004</v>
      </c>
      <c r="S14" s="44">
        <v>4.0937999999999999</v>
      </c>
      <c r="T14" s="28" t="s">
        <v>87</v>
      </c>
      <c r="U14" s="28">
        <v>43172</v>
      </c>
      <c r="V14" s="28">
        <v>43173</v>
      </c>
      <c r="W14" s="28"/>
      <c r="X14" s="34"/>
      <c r="Y14" s="34"/>
      <c r="Z14" s="34"/>
      <c r="AA14" s="34"/>
      <c r="AB14" s="34"/>
      <c r="AC14" s="34">
        <v>0.33329999999999999</v>
      </c>
      <c r="AD14" s="34"/>
      <c r="AE14" s="34">
        <v>0.2833</v>
      </c>
      <c r="AF14" s="34">
        <v>0.2167</v>
      </c>
      <c r="AG14" s="34">
        <v>0.16669999999999999</v>
      </c>
      <c r="AH14" s="34"/>
      <c r="AI14" s="34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</row>
    <row r="15" spans="1:81" s="35" customFormat="1">
      <c r="A15" s="26" t="s">
        <v>316</v>
      </c>
      <c r="B15" s="26" t="s">
        <v>317</v>
      </c>
      <c r="C15" s="27" t="s">
        <v>57</v>
      </c>
      <c r="D15" s="27" t="s">
        <v>156</v>
      </c>
      <c r="E15" s="27" t="s">
        <v>50</v>
      </c>
      <c r="F15" s="27" t="s">
        <v>51</v>
      </c>
      <c r="G15" s="27"/>
      <c r="H15" s="48" t="s">
        <v>112</v>
      </c>
      <c r="I15" s="27" t="s">
        <v>112</v>
      </c>
      <c r="J15" s="27"/>
      <c r="K15" s="27"/>
      <c r="L15" s="28">
        <v>46102</v>
      </c>
      <c r="M15" s="30"/>
      <c r="N15" s="30">
        <v>100000000</v>
      </c>
      <c r="O15" s="30"/>
      <c r="P15" s="30">
        <v>202200000</v>
      </c>
      <c r="Q15" s="31" t="s">
        <v>80</v>
      </c>
      <c r="R15" s="32">
        <v>1</v>
      </c>
      <c r="S15" s="44">
        <v>5.375</v>
      </c>
      <c r="T15" s="28" t="s">
        <v>64</v>
      </c>
      <c r="U15" s="28">
        <v>43179</v>
      </c>
      <c r="V15" s="28">
        <v>43180</v>
      </c>
      <c r="W15" s="28"/>
      <c r="X15" s="34">
        <v>0.43340000000000001</v>
      </c>
      <c r="Y15" s="34"/>
      <c r="Z15" s="34"/>
      <c r="AA15" s="34">
        <v>0.14000000000000001</v>
      </c>
      <c r="AB15" s="34"/>
      <c r="AC15" s="34">
        <v>0.42120000000000002</v>
      </c>
      <c r="AD15" s="34"/>
      <c r="AE15" s="34"/>
      <c r="AF15" s="34"/>
      <c r="AG15" s="34"/>
      <c r="AH15" s="34"/>
      <c r="AI15" s="34">
        <v>5.4999999999999997E-3</v>
      </c>
      <c r="AJ15" s="46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</row>
    <row r="16" spans="1:81" s="35" customFormat="1">
      <c r="A16" s="26" t="s">
        <v>150</v>
      </c>
      <c r="B16" s="26" t="s">
        <v>318</v>
      </c>
      <c r="C16" s="27" t="s">
        <v>115</v>
      </c>
      <c r="D16" s="27" t="s">
        <v>143</v>
      </c>
      <c r="E16" s="27" t="s">
        <v>39</v>
      </c>
      <c r="F16" s="27" t="s">
        <v>76</v>
      </c>
      <c r="G16" s="27" t="s">
        <v>153</v>
      </c>
      <c r="H16" s="27"/>
      <c r="I16" s="27" t="s">
        <v>319</v>
      </c>
      <c r="J16" s="27"/>
      <c r="K16" s="27"/>
      <c r="L16" s="28">
        <v>43541</v>
      </c>
      <c r="M16" s="30"/>
      <c r="N16" s="30">
        <v>80000000</v>
      </c>
      <c r="O16" s="30"/>
      <c r="P16" s="30">
        <v>107690000</v>
      </c>
      <c r="Q16" s="31" t="s">
        <v>86</v>
      </c>
      <c r="R16" s="32">
        <v>1</v>
      </c>
      <c r="S16" s="44">
        <v>4.3125</v>
      </c>
      <c r="T16" s="28" t="s">
        <v>64</v>
      </c>
      <c r="U16" s="28">
        <v>43180</v>
      </c>
      <c r="V16" s="28">
        <v>43181</v>
      </c>
      <c r="W16" s="28"/>
      <c r="X16" s="34">
        <v>0.2472</v>
      </c>
      <c r="Y16" s="34">
        <v>0.31979999999999997</v>
      </c>
      <c r="Z16" s="34"/>
      <c r="AA16" s="34"/>
      <c r="AB16" s="34"/>
      <c r="AC16" s="34"/>
      <c r="AD16" s="34">
        <v>2.4899999999999999E-2</v>
      </c>
      <c r="AE16" s="34"/>
      <c r="AF16" s="34"/>
      <c r="AG16" s="34"/>
      <c r="AH16" s="34">
        <v>0.40810000000000002</v>
      </c>
      <c r="AI16" s="34"/>
      <c r="AJ16" s="46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</row>
    <row r="17" spans="1:81" s="35" customFormat="1">
      <c r="A17" s="26" t="s">
        <v>297</v>
      </c>
      <c r="B17" s="26" t="s">
        <v>320</v>
      </c>
      <c r="C17" s="27" t="s">
        <v>37</v>
      </c>
      <c r="D17" s="27" t="s">
        <v>38</v>
      </c>
      <c r="E17" s="27" t="s">
        <v>50</v>
      </c>
      <c r="F17" s="27" t="s">
        <v>321</v>
      </c>
      <c r="G17" s="27"/>
      <c r="H17" s="27" t="s">
        <v>248</v>
      </c>
      <c r="I17" s="27"/>
      <c r="J17" s="27"/>
      <c r="K17" s="27"/>
      <c r="L17" s="28">
        <v>43457</v>
      </c>
      <c r="M17" s="30">
        <v>500000</v>
      </c>
      <c r="N17" s="30"/>
      <c r="O17" s="30">
        <v>839000</v>
      </c>
      <c r="P17" s="30"/>
      <c r="Q17" s="31" t="s">
        <v>69</v>
      </c>
      <c r="R17" s="32">
        <v>0.96298499999999998</v>
      </c>
      <c r="S17" s="44">
        <v>5.125</v>
      </c>
      <c r="T17" s="28" t="s">
        <v>87</v>
      </c>
      <c r="U17" s="28">
        <v>43186</v>
      </c>
      <c r="V17" s="28">
        <v>43187</v>
      </c>
      <c r="W17" s="28"/>
      <c r="X17" s="34"/>
      <c r="Y17" s="34"/>
      <c r="Z17" s="34"/>
      <c r="AA17" s="34"/>
      <c r="AB17" s="34"/>
      <c r="AC17" s="34"/>
      <c r="AD17" s="34"/>
      <c r="AE17" s="34">
        <v>0.57199999999999995</v>
      </c>
      <c r="AF17" s="34">
        <v>0.42799999999999999</v>
      </c>
      <c r="AG17" s="34"/>
      <c r="AH17" s="34"/>
      <c r="AI17" s="34"/>
      <c r="AJ17" s="46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</row>
    <row r="18" spans="1:81" s="35" customFormat="1">
      <c r="A18" s="42" t="s">
        <v>168</v>
      </c>
      <c r="B18" s="26" t="s">
        <v>322</v>
      </c>
      <c r="C18" s="27" t="s">
        <v>49</v>
      </c>
      <c r="D18" s="27" t="s">
        <v>302</v>
      </c>
      <c r="E18" s="27" t="s">
        <v>75</v>
      </c>
      <c r="F18" s="27" t="s">
        <v>76</v>
      </c>
      <c r="G18" s="27"/>
      <c r="H18" s="27"/>
      <c r="I18" s="27" t="s">
        <v>125</v>
      </c>
      <c r="J18" s="27" t="s">
        <v>126</v>
      </c>
      <c r="K18" s="27"/>
      <c r="L18" s="28">
        <v>43560</v>
      </c>
      <c r="M18" s="30"/>
      <c r="N18" s="30">
        <v>15500000</v>
      </c>
      <c r="O18" s="30"/>
      <c r="P18" s="30">
        <v>21359000</v>
      </c>
      <c r="Q18" s="31" t="s">
        <v>86</v>
      </c>
      <c r="R18" s="32">
        <v>0.95374999999999999</v>
      </c>
      <c r="S18" s="44">
        <v>4.8493000000000004</v>
      </c>
      <c r="T18" s="28" t="s">
        <v>87</v>
      </c>
      <c r="U18" s="28">
        <v>43199</v>
      </c>
      <c r="V18" s="28">
        <v>43200</v>
      </c>
      <c r="W18" s="34"/>
      <c r="X18" s="34"/>
      <c r="Y18" s="34">
        <v>0.17419999999999999</v>
      </c>
      <c r="Z18" s="34"/>
      <c r="AA18" s="34">
        <v>0.25</v>
      </c>
      <c r="AB18" s="34"/>
      <c r="AC18" s="34">
        <v>0.19350000000000001</v>
      </c>
      <c r="AD18" s="34">
        <v>0.14460000000000001</v>
      </c>
      <c r="AE18" s="34"/>
      <c r="AF18" s="34">
        <v>0.23769999999999999</v>
      </c>
      <c r="AG18" s="34"/>
      <c r="AH18" s="34"/>
      <c r="AI18" s="34"/>
      <c r="AJ18" s="46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</row>
    <row r="19" spans="1:81" s="35" customFormat="1">
      <c r="A19" s="42" t="s">
        <v>154</v>
      </c>
      <c r="B19" s="26" t="s">
        <v>323</v>
      </c>
      <c r="C19" s="27" t="s">
        <v>57</v>
      </c>
      <c r="D19" s="27" t="s">
        <v>156</v>
      </c>
      <c r="E19" s="27" t="s">
        <v>324</v>
      </c>
      <c r="F19" s="27" t="s">
        <v>51</v>
      </c>
      <c r="G19" s="27" t="s">
        <v>216</v>
      </c>
      <c r="H19" s="47"/>
      <c r="I19" s="27" t="s">
        <v>217</v>
      </c>
      <c r="J19" s="27"/>
      <c r="K19" s="27"/>
      <c r="L19" s="28">
        <v>45766</v>
      </c>
      <c r="M19" s="30"/>
      <c r="N19" s="30">
        <v>105120000</v>
      </c>
      <c r="O19" s="30"/>
      <c r="P19" s="30">
        <v>201120000</v>
      </c>
      <c r="Q19" s="31" t="s">
        <v>120</v>
      </c>
      <c r="R19" s="32">
        <v>1</v>
      </c>
      <c r="S19" s="44">
        <v>5.5</v>
      </c>
      <c r="T19" s="28" t="s">
        <v>64</v>
      </c>
      <c r="U19" s="28">
        <v>43208</v>
      </c>
      <c r="V19" s="28">
        <v>43209</v>
      </c>
      <c r="W19" s="28"/>
      <c r="X19" s="34">
        <v>0.17599999999999999</v>
      </c>
      <c r="Y19" s="34"/>
      <c r="Z19" s="34"/>
      <c r="AA19" s="34">
        <v>0.1522</v>
      </c>
      <c r="AB19" s="34"/>
      <c r="AC19" s="34">
        <v>0.66020000000000001</v>
      </c>
      <c r="AD19" s="34"/>
      <c r="AE19" s="34"/>
      <c r="AF19" s="34">
        <v>1.1599999999999999E-2</v>
      </c>
      <c r="AG19" s="34"/>
      <c r="AH19" s="34"/>
      <c r="AI19" s="34"/>
      <c r="AJ19" s="46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</row>
    <row r="20" spans="1:81" s="35" customFormat="1">
      <c r="A20" s="26" t="s">
        <v>174</v>
      </c>
      <c r="B20" s="26" t="s">
        <v>325</v>
      </c>
      <c r="C20" s="27" t="s">
        <v>57</v>
      </c>
      <c r="D20" s="27" t="s">
        <v>38</v>
      </c>
      <c r="E20" s="27" t="s">
        <v>39</v>
      </c>
      <c r="F20" s="27" t="s">
        <v>224</v>
      </c>
      <c r="G20" s="27"/>
      <c r="H20" s="27" t="s">
        <v>326</v>
      </c>
      <c r="I20" s="27"/>
      <c r="J20" s="27"/>
      <c r="K20" s="27"/>
      <c r="L20" s="28">
        <v>43935</v>
      </c>
      <c r="M20" s="30">
        <v>598000</v>
      </c>
      <c r="N20" s="30"/>
      <c r="O20" s="30">
        <v>598000</v>
      </c>
      <c r="P20" s="30"/>
      <c r="Q20" s="31" t="s">
        <v>327</v>
      </c>
      <c r="R20" s="32">
        <v>1</v>
      </c>
      <c r="S20" s="44">
        <v>7</v>
      </c>
      <c r="T20" s="28" t="s">
        <v>64</v>
      </c>
      <c r="U20" s="28">
        <v>43214</v>
      </c>
      <c r="V20" s="28">
        <v>43215</v>
      </c>
      <c r="W20" s="28"/>
      <c r="X20" s="34"/>
      <c r="Y20" s="34"/>
      <c r="Z20" s="34"/>
      <c r="AA20" s="34"/>
      <c r="AB20" s="34">
        <v>0.33439999999999998</v>
      </c>
      <c r="AC20" s="34"/>
      <c r="AD20" s="34"/>
      <c r="AE20" s="34"/>
      <c r="AF20" s="34">
        <v>0.49830000000000002</v>
      </c>
      <c r="AG20" s="34">
        <v>0.16719999999999999</v>
      </c>
      <c r="AH20" s="34"/>
      <c r="AI20" s="34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</row>
    <row r="21" spans="1:81" s="35" customFormat="1">
      <c r="A21" s="26" t="s">
        <v>328</v>
      </c>
      <c r="B21" s="26" t="s">
        <v>329</v>
      </c>
      <c r="C21" s="27" t="s">
        <v>37</v>
      </c>
      <c r="D21" s="27" t="s">
        <v>38</v>
      </c>
      <c r="E21" s="27" t="s">
        <v>39</v>
      </c>
      <c r="F21" s="27" t="s">
        <v>51</v>
      </c>
      <c r="G21" s="27"/>
      <c r="H21" s="27"/>
      <c r="I21" s="27"/>
      <c r="J21" s="27" t="s">
        <v>330</v>
      </c>
      <c r="K21" s="27"/>
      <c r="L21" s="28">
        <v>43486</v>
      </c>
      <c r="M21" s="30">
        <v>7500000</v>
      </c>
      <c r="N21" s="30"/>
      <c r="O21" s="30">
        <v>7722000</v>
      </c>
      <c r="P21" s="30"/>
      <c r="Q21" s="31" t="s">
        <v>69</v>
      </c>
      <c r="R21" s="32">
        <v>0.95033000000000001</v>
      </c>
      <c r="S21" s="44">
        <v>6.9687999999999999</v>
      </c>
      <c r="T21" s="28" t="s">
        <v>87</v>
      </c>
      <c r="U21" s="28">
        <v>43215</v>
      </c>
      <c r="V21" s="28">
        <v>43216</v>
      </c>
      <c r="W21" s="28"/>
      <c r="X21" s="34"/>
      <c r="Y21" s="34"/>
      <c r="Z21" s="34"/>
      <c r="AA21" s="34"/>
      <c r="AB21" s="34"/>
      <c r="AC21" s="34">
        <v>0.02</v>
      </c>
      <c r="AD21" s="34"/>
      <c r="AE21" s="34">
        <v>0.72</v>
      </c>
      <c r="AF21" s="34">
        <v>0.22</v>
      </c>
      <c r="AG21" s="34">
        <v>0.04</v>
      </c>
      <c r="AH21" s="34"/>
      <c r="AI21" s="34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</row>
    <row r="22" spans="1:81" s="35" customFormat="1">
      <c r="A22" s="26" t="s">
        <v>334</v>
      </c>
      <c r="B22" s="26" t="s">
        <v>331</v>
      </c>
      <c r="C22" s="27" t="s">
        <v>332</v>
      </c>
      <c r="D22" s="27" t="s">
        <v>38</v>
      </c>
      <c r="E22" s="27" t="s">
        <v>39</v>
      </c>
      <c r="F22" s="27" t="s">
        <v>51</v>
      </c>
      <c r="G22" s="27" t="s">
        <v>333</v>
      </c>
      <c r="H22" s="27"/>
      <c r="I22" s="27"/>
      <c r="J22" s="27" t="s">
        <v>91</v>
      </c>
      <c r="K22" s="27"/>
      <c r="L22" s="28">
        <v>50534</v>
      </c>
      <c r="M22" s="30"/>
      <c r="N22" s="30">
        <v>250000000</v>
      </c>
      <c r="O22" s="30"/>
      <c r="P22" s="30">
        <v>444000000</v>
      </c>
      <c r="Q22" s="31" t="s">
        <v>242</v>
      </c>
      <c r="R22" s="32">
        <v>1</v>
      </c>
      <c r="S22" s="44">
        <v>7.4375</v>
      </c>
      <c r="T22" s="28" t="s">
        <v>64</v>
      </c>
      <c r="U22" s="28">
        <v>43228</v>
      </c>
      <c r="V22" s="28">
        <v>43229</v>
      </c>
      <c r="W22" s="28"/>
      <c r="X22" s="34">
        <v>0.57999999999999996</v>
      </c>
      <c r="Y22" s="34"/>
      <c r="Z22" s="34"/>
      <c r="AA22" s="34"/>
      <c r="AB22" s="34"/>
      <c r="AC22" s="34">
        <v>0.40799999999999997</v>
      </c>
      <c r="AD22" s="34"/>
      <c r="AE22" s="34"/>
      <c r="AF22" s="34"/>
      <c r="AG22" s="34"/>
      <c r="AH22" s="34">
        <v>1.2E-2</v>
      </c>
      <c r="AI22" s="34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</row>
    <row r="23" spans="1:81" s="35" customFormat="1">
      <c r="A23" s="26" t="s">
        <v>334</v>
      </c>
      <c r="B23" s="26" t="s">
        <v>335</v>
      </c>
      <c r="C23" s="27" t="s">
        <v>332</v>
      </c>
      <c r="D23" s="27" t="s">
        <v>38</v>
      </c>
      <c r="E23" s="27" t="s">
        <v>50</v>
      </c>
      <c r="F23" s="27" t="s">
        <v>51</v>
      </c>
      <c r="G23" s="27" t="s">
        <v>333</v>
      </c>
      <c r="H23" s="28"/>
      <c r="I23" s="27"/>
      <c r="J23" s="27" t="s">
        <v>91</v>
      </c>
      <c r="K23" s="27"/>
      <c r="L23" s="28">
        <v>50534</v>
      </c>
      <c r="M23" s="30"/>
      <c r="N23" s="30">
        <v>100000000</v>
      </c>
      <c r="O23" s="30"/>
      <c r="P23" s="30">
        <v>283000000</v>
      </c>
      <c r="Q23" s="31" t="s">
        <v>242</v>
      </c>
      <c r="R23" s="32">
        <v>1</v>
      </c>
      <c r="S23" s="44">
        <v>3.78125</v>
      </c>
      <c r="T23" s="28" t="s">
        <v>64</v>
      </c>
      <c r="U23" s="28">
        <v>43228</v>
      </c>
      <c r="V23" s="28">
        <v>43229</v>
      </c>
      <c r="W23" s="28"/>
      <c r="X23" s="34"/>
      <c r="Y23" s="34"/>
      <c r="Z23" s="34"/>
      <c r="AA23" s="34"/>
      <c r="AB23" s="34"/>
      <c r="AC23" s="34">
        <v>1</v>
      </c>
      <c r="AD23" s="34"/>
      <c r="AE23" s="34"/>
      <c r="AF23" s="34"/>
      <c r="AG23" s="34"/>
      <c r="AH23" s="34"/>
      <c r="AI23" s="34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</row>
    <row r="24" spans="1:81" s="35" customFormat="1">
      <c r="A24" s="26" t="s">
        <v>142</v>
      </c>
      <c r="B24" s="26" t="s">
        <v>336</v>
      </c>
      <c r="C24" s="27" t="s">
        <v>115</v>
      </c>
      <c r="D24" s="27" t="s">
        <v>58</v>
      </c>
      <c r="E24" s="27" t="s">
        <v>39</v>
      </c>
      <c r="F24" s="27" t="s">
        <v>40</v>
      </c>
      <c r="G24" s="27"/>
      <c r="H24" s="27"/>
      <c r="I24" s="27" t="s">
        <v>139</v>
      </c>
      <c r="J24" s="27" t="s">
        <v>189</v>
      </c>
      <c r="K24" s="27"/>
      <c r="L24" s="28">
        <v>43590</v>
      </c>
      <c r="M24" s="30"/>
      <c r="N24" s="30">
        <v>75000000</v>
      </c>
      <c r="O24" s="30"/>
      <c r="P24" s="30">
        <v>142810000</v>
      </c>
      <c r="Q24" s="31" t="s">
        <v>86</v>
      </c>
      <c r="R24" s="32">
        <v>0.96560000000000001</v>
      </c>
      <c r="S24" s="44">
        <v>3.5625</v>
      </c>
      <c r="T24" s="28" t="s">
        <v>87</v>
      </c>
      <c r="U24" s="28">
        <v>43229</v>
      </c>
      <c r="V24" s="28">
        <v>43230</v>
      </c>
      <c r="W24" s="28"/>
      <c r="X24" s="34">
        <v>0.61670000000000003</v>
      </c>
      <c r="Y24" s="34">
        <v>0.2089</v>
      </c>
      <c r="Z24" s="34"/>
      <c r="AA24" s="34">
        <v>0.126</v>
      </c>
      <c r="AB24" s="34"/>
      <c r="AC24" s="34"/>
      <c r="AD24" s="34"/>
      <c r="AE24" s="34"/>
      <c r="AF24" s="34">
        <v>1.2999999999999999E-3</v>
      </c>
      <c r="AG24" s="34"/>
      <c r="AH24" s="34">
        <v>4.7100000000000003E-2</v>
      </c>
      <c r="AI24" s="34"/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</row>
    <row r="25" spans="1:81" s="35" customFormat="1">
      <c r="A25" s="26" t="s">
        <v>150</v>
      </c>
      <c r="B25" s="26" t="s">
        <v>337</v>
      </c>
      <c r="C25" s="27" t="s">
        <v>57</v>
      </c>
      <c r="D25" s="27" t="s">
        <v>38</v>
      </c>
      <c r="E25" s="27" t="s">
        <v>50</v>
      </c>
      <c r="F25" s="27" t="s">
        <v>76</v>
      </c>
      <c r="G25" s="27"/>
      <c r="H25" s="27"/>
      <c r="I25" s="27" t="s">
        <v>102</v>
      </c>
      <c r="J25" s="27" t="s">
        <v>102</v>
      </c>
      <c r="K25" s="27"/>
      <c r="L25" s="28">
        <v>44691</v>
      </c>
      <c r="M25" s="30"/>
      <c r="N25" s="30">
        <v>60000000</v>
      </c>
      <c r="O25" s="30"/>
      <c r="P25" s="30">
        <v>106013000</v>
      </c>
      <c r="Q25" s="31" t="s">
        <v>296</v>
      </c>
      <c r="R25" s="32">
        <v>1</v>
      </c>
      <c r="S25" s="44">
        <v>5.84375</v>
      </c>
      <c r="T25" s="28" t="s">
        <v>64</v>
      </c>
      <c r="U25" s="28">
        <v>43229</v>
      </c>
      <c r="V25" s="28">
        <v>43230</v>
      </c>
      <c r="W25" s="28"/>
      <c r="X25" s="34">
        <v>0.41549999999999998</v>
      </c>
      <c r="Y25" s="34">
        <v>0.26379999999999998</v>
      </c>
      <c r="Z25" s="34"/>
      <c r="AA25" s="34"/>
      <c r="AB25" s="34">
        <v>6.7599999999999993E-2</v>
      </c>
      <c r="AC25" s="34">
        <v>3.3300000000000003E-2</v>
      </c>
      <c r="AD25" s="34"/>
      <c r="AE25" s="34"/>
      <c r="AF25" s="34">
        <v>1.6999999999999999E-3</v>
      </c>
      <c r="AG25" s="34">
        <v>1.67E-2</v>
      </c>
      <c r="AH25" s="34">
        <v>0.2014</v>
      </c>
      <c r="AI25" s="34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</row>
    <row r="26" spans="1:81" s="35" customFormat="1">
      <c r="A26" s="26" t="s">
        <v>154</v>
      </c>
      <c r="B26" s="26" t="s">
        <v>340</v>
      </c>
      <c r="C26" s="27" t="s">
        <v>57</v>
      </c>
      <c r="D26" s="27" t="s">
        <v>156</v>
      </c>
      <c r="E26" s="27" t="s">
        <v>202</v>
      </c>
      <c r="F26" s="27" t="s">
        <v>76</v>
      </c>
      <c r="G26" s="27" t="s">
        <v>216</v>
      </c>
      <c r="H26" s="27"/>
      <c r="I26" s="27" t="s">
        <v>217</v>
      </c>
      <c r="J26" s="27"/>
      <c r="K26" s="27"/>
      <c r="L26" s="28">
        <v>44331</v>
      </c>
      <c r="M26" s="30"/>
      <c r="N26" s="30">
        <v>70000000</v>
      </c>
      <c r="O26" s="30"/>
      <c r="P26" s="30">
        <v>161115000</v>
      </c>
      <c r="Q26" s="31" t="s">
        <v>63</v>
      </c>
      <c r="R26" s="32">
        <v>1</v>
      </c>
      <c r="S26" s="44">
        <v>4.1875</v>
      </c>
      <c r="T26" s="28" t="s">
        <v>64</v>
      </c>
      <c r="U26" s="28">
        <v>43234</v>
      </c>
      <c r="V26" s="28">
        <v>43235</v>
      </c>
      <c r="W26" s="28"/>
      <c r="X26" s="34">
        <v>0.21429999999999999</v>
      </c>
      <c r="Y26" s="34">
        <v>0.18290000000000001</v>
      </c>
      <c r="Z26" s="34"/>
      <c r="AA26" s="34">
        <v>0.34339999999999998</v>
      </c>
      <c r="AB26" s="34"/>
      <c r="AC26" s="34">
        <v>0.15359999999999999</v>
      </c>
      <c r="AD26" s="34">
        <v>7.7899999999999997E-2</v>
      </c>
      <c r="AE26" s="34"/>
      <c r="AF26" s="34">
        <v>5.1000000000000004E-3</v>
      </c>
      <c r="AG26" s="34"/>
      <c r="AH26" s="34"/>
      <c r="AI26" s="34">
        <v>2.29E-2</v>
      </c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</row>
    <row r="27" spans="1:81" s="35" customFormat="1">
      <c r="A27" s="26" t="s">
        <v>154</v>
      </c>
      <c r="B27" s="26" t="s">
        <v>338</v>
      </c>
      <c r="C27" s="27" t="s">
        <v>57</v>
      </c>
      <c r="D27" s="27" t="s">
        <v>156</v>
      </c>
      <c r="E27" s="27" t="s">
        <v>339</v>
      </c>
      <c r="F27" s="27" t="s">
        <v>51</v>
      </c>
      <c r="G27" s="27" t="s">
        <v>216</v>
      </c>
      <c r="H27" s="27"/>
      <c r="I27" s="27" t="s">
        <v>217</v>
      </c>
      <c r="J27" s="27"/>
      <c r="K27" s="27"/>
      <c r="L27" s="28">
        <v>47618</v>
      </c>
      <c r="M27" s="30"/>
      <c r="N27" s="30">
        <v>60000000</v>
      </c>
      <c r="O27" s="30"/>
      <c r="P27" s="30">
        <v>159880000</v>
      </c>
      <c r="Q27" s="31" t="s">
        <v>159</v>
      </c>
      <c r="R27" s="32">
        <v>1</v>
      </c>
      <c r="S27" s="44">
        <v>3.09375</v>
      </c>
      <c r="T27" s="28" t="s">
        <v>64</v>
      </c>
      <c r="U27" s="28">
        <v>43234</v>
      </c>
      <c r="V27" s="28">
        <v>43235</v>
      </c>
      <c r="W27" s="28"/>
      <c r="X27" s="34"/>
      <c r="Y27" s="34"/>
      <c r="Z27" s="34"/>
      <c r="AA27" s="34"/>
      <c r="AB27" s="34"/>
      <c r="AC27" s="34">
        <v>0.99950000000000006</v>
      </c>
      <c r="AD27" s="34"/>
      <c r="AE27" s="34"/>
      <c r="AF27" s="34"/>
      <c r="AG27" s="34"/>
      <c r="AH27" s="34"/>
      <c r="AI27" s="34">
        <v>5.0000000000000001E-4</v>
      </c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</row>
    <row r="28" spans="1:81" s="35" customFormat="1">
      <c r="A28" s="26" t="s">
        <v>308</v>
      </c>
      <c r="B28" s="26" t="s">
        <v>341</v>
      </c>
      <c r="C28" s="27" t="s">
        <v>37</v>
      </c>
      <c r="D28" s="27" t="s">
        <v>38</v>
      </c>
      <c r="E28" s="27" t="s">
        <v>39</v>
      </c>
      <c r="F28" s="27" t="s">
        <v>76</v>
      </c>
      <c r="G28" s="27"/>
      <c r="H28" s="27" t="s">
        <v>310</v>
      </c>
      <c r="I28" s="27"/>
      <c r="J28" s="27"/>
      <c r="K28" s="27"/>
      <c r="L28" s="28">
        <v>43603</v>
      </c>
      <c r="M28" s="30">
        <v>258000</v>
      </c>
      <c r="N28" s="30"/>
      <c r="O28" s="30">
        <v>390000</v>
      </c>
      <c r="P28" s="30"/>
      <c r="Q28" s="31" t="s">
        <v>86</v>
      </c>
      <c r="R28" s="32">
        <v>0.94339600000000001</v>
      </c>
      <c r="S28" s="44">
        <v>6</v>
      </c>
      <c r="T28" s="28" t="s">
        <v>87</v>
      </c>
      <c r="U28" s="28">
        <v>43242</v>
      </c>
      <c r="V28" s="28">
        <v>43243</v>
      </c>
      <c r="W28" s="28"/>
      <c r="X28" s="34"/>
      <c r="Y28" s="34"/>
      <c r="Z28" s="34"/>
      <c r="AA28" s="34"/>
      <c r="AB28" s="34"/>
      <c r="AC28" s="34"/>
      <c r="AD28" s="34"/>
      <c r="AE28" s="34">
        <v>0.624</v>
      </c>
      <c r="AF28" s="34">
        <v>0.376</v>
      </c>
      <c r="AG28" s="34"/>
      <c r="AH28" s="34"/>
      <c r="AI28" s="34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</row>
    <row r="29" spans="1:81" s="35" customFormat="1">
      <c r="A29" s="26" t="s">
        <v>297</v>
      </c>
      <c r="B29" s="26" t="s">
        <v>342</v>
      </c>
      <c r="C29" s="27" t="s">
        <v>37</v>
      </c>
      <c r="D29" s="27" t="s">
        <v>38</v>
      </c>
      <c r="E29" s="27" t="s">
        <v>50</v>
      </c>
      <c r="F29" s="27" t="s">
        <v>343</v>
      </c>
      <c r="G29" s="27"/>
      <c r="H29" s="27" t="s">
        <v>248</v>
      </c>
      <c r="I29" s="27"/>
      <c r="J29" s="27"/>
      <c r="K29" s="27"/>
      <c r="L29" s="28">
        <v>43514</v>
      </c>
      <c r="M29" s="30">
        <v>400000</v>
      </c>
      <c r="N29" s="30"/>
      <c r="O29" s="30">
        <v>925000</v>
      </c>
      <c r="P29" s="30"/>
      <c r="Q29" s="31" t="s">
        <v>69</v>
      </c>
      <c r="R29" s="32">
        <v>0.96429100000000001</v>
      </c>
      <c r="S29" s="44">
        <v>4.9375</v>
      </c>
      <c r="T29" s="28" t="s">
        <v>87</v>
      </c>
      <c r="U29" s="28">
        <v>43243</v>
      </c>
      <c r="V29" s="28">
        <v>43244</v>
      </c>
      <c r="W29" s="28"/>
      <c r="X29" s="34"/>
      <c r="Y29" s="34"/>
      <c r="Z29" s="34">
        <v>0.69499999999999995</v>
      </c>
      <c r="AA29" s="34"/>
      <c r="AB29" s="34"/>
      <c r="AC29" s="34"/>
      <c r="AD29" s="34"/>
      <c r="AE29" s="34"/>
      <c r="AF29" s="34">
        <v>0.13250000000000001</v>
      </c>
      <c r="AG29" s="34">
        <v>0.17249999999999999</v>
      </c>
      <c r="AH29" s="34"/>
      <c r="AI29" s="34"/>
      <c r="AJ29" s="46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</row>
    <row r="30" spans="1:81" s="35" customFormat="1">
      <c r="A30" s="26" t="s">
        <v>150</v>
      </c>
      <c r="B30" s="26" t="s">
        <v>344</v>
      </c>
      <c r="C30" s="27" t="s">
        <v>115</v>
      </c>
      <c r="D30" s="27" t="s">
        <v>302</v>
      </c>
      <c r="E30" s="27" t="s">
        <v>39</v>
      </c>
      <c r="F30" s="27" t="s">
        <v>59</v>
      </c>
      <c r="G30" s="27" t="s">
        <v>345</v>
      </c>
      <c r="H30" s="27"/>
      <c r="I30" s="27" t="s">
        <v>346</v>
      </c>
      <c r="J30" s="27"/>
      <c r="K30" s="27"/>
      <c r="L30" s="28">
        <v>43610</v>
      </c>
      <c r="M30" s="30"/>
      <c r="N30" s="30">
        <v>70000000</v>
      </c>
      <c r="O30" s="30"/>
      <c r="P30" s="30">
        <v>180810000</v>
      </c>
      <c r="Q30" s="31" t="s">
        <v>86</v>
      </c>
      <c r="R30" s="32">
        <v>1</v>
      </c>
      <c r="S30" s="44">
        <v>4.09375</v>
      </c>
      <c r="T30" s="28" t="s">
        <v>64</v>
      </c>
      <c r="U30" s="28">
        <v>43249</v>
      </c>
      <c r="V30" s="28">
        <v>43250</v>
      </c>
      <c r="W30" s="28"/>
      <c r="X30" s="34">
        <v>0.10539999999999999</v>
      </c>
      <c r="Y30" s="34">
        <v>0.37359999999999999</v>
      </c>
      <c r="Z30" s="34"/>
      <c r="AA30" s="34">
        <v>0.26050000000000001</v>
      </c>
      <c r="AB30" s="34"/>
      <c r="AC30" s="34">
        <v>5.7099999999999998E-2</v>
      </c>
      <c r="AD30" s="34"/>
      <c r="AE30" s="34"/>
      <c r="AF30" s="34"/>
      <c r="AG30" s="34">
        <v>0.14330000000000001</v>
      </c>
      <c r="AH30" s="34">
        <v>6.0199999999999997E-2</v>
      </c>
      <c r="AI30" s="34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</row>
    <row r="31" spans="1:81" s="35" customFormat="1">
      <c r="A31" s="26" t="s">
        <v>174</v>
      </c>
      <c r="B31" s="26" t="s">
        <v>347</v>
      </c>
      <c r="C31" s="27" t="s">
        <v>57</v>
      </c>
      <c r="D31" s="27" t="s">
        <v>38</v>
      </c>
      <c r="E31" s="27" t="s">
        <v>39</v>
      </c>
      <c r="F31" s="27" t="s">
        <v>271</v>
      </c>
      <c r="G31" s="27"/>
      <c r="H31" s="27" t="s">
        <v>326</v>
      </c>
      <c r="I31" s="27"/>
      <c r="J31" s="27"/>
      <c r="K31" s="27"/>
      <c r="L31" s="28">
        <v>43971</v>
      </c>
      <c r="M31" s="30">
        <v>800000</v>
      </c>
      <c r="N31" s="30"/>
      <c r="O31" s="30">
        <v>990000</v>
      </c>
      <c r="P31" s="30"/>
      <c r="Q31" s="31" t="s">
        <v>327</v>
      </c>
      <c r="R31" s="32">
        <v>1</v>
      </c>
      <c r="S31" s="44">
        <v>6.9062999999999999</v>
      </c>
      <c r="T31" s="28" t="s">
        <v>64</v>
      </c>
      <c r="U31" s="28">
        <v>43250</v>
      </c>
      <c r="V31" s="28">
        <v>43251</v>
      </c>
      <c r="W31" s="28"/>
      <c r="X31" s="34"/>
      <c r="Y31" s="34"/>
      <c r="Z31" s="34"/>
      <c r="AA31" s="34"/>
      <c r="AB31" s="34">
        <v>0.75</v>
      </c>
      <c r="AC31" s="34"/>
      <c r="AD31" s="34"/>
      <c r="AE31" s="34"/>
      <c r="AF31" s="34">
        <v>0.125</v>
      </c>
      <c r="AG31" s="34">
        <v>0.125</v>
      </c>
      <c r="AH31" s="34"/>
      <c r="AI31" s="34"/>
      <c r="AJ31" s="46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</row>
    <row r="32" spans="1:81" s="35" customFormat="1">
      <c r="A32" s="26" t="s">
        <v>94</v>
      </c>
      <c r="B32" s="26" t="s">
        <v>348</v>
      </c>
      <c r="C32" s="27" t="s">
        <v>57</v>
      </c>
      <c r="D32" s="27" t="s">
        <v>349</v>
      </c>
      <c r="E32" s="27" t="s">
        <v>39</v>
      </c>
      <c r="F32" s="27" t="s">
        <v>51</v>
      </c>
      <c r="G32" s="27" t="s">
        <v>118</v>
      </c>
      <c r="H32" s="27"/>
      <c r="I32" s="27"/>
      <c r="J32" s="27" t="s">
        <v>217</v>
      </c>
      <c r="K32" s="27"/>
      <c r="L32" s="28">
        <v>44348</v>
      </c>
      <c r="M32" s="30"/>
      <c r="N32" s="30">
        <v>132425000</v>
      </c>
      <c r="O32" s="30"/>
      <c r="P32" s="30">
        <v>212320000</v>
      </c>
      <c r="Q32" s="31" t="s">
        <v>63</v>
      </c>
      <c r="R32" s="32">
        <v>1</v>
      </c>
      <c r="S32" s="44">
        <v>4.4375</v>
      </c>
      <c r="T32" s="28" t="s">
        <v>64</v>
      </c>
      <c r="U32" s="28">
        <v>43251</v>
      </c>
      <c r="V32" s="28">
        <v>43252</v>
      </c>
      <c r="W32" s="28"/>
      <c r="X32" s="34">
        <v>0.37759999999999999</v>
      </c>
      <c r="Y32" s="34">
        <v>0.1095</v>
      </c>
      <c r="Z32" s="34"/>
      <c r="AA32" s="34">
        <v>0.34060000000000001</v>
      </c>
      <c r="AB32" s="34"/>
      <c r="AC32" s="34">
        <v>7.5499999999999998E-2</v>
      </c>
      <c r="AD32" s="34">
        <v>1.5100000000000001E-2</v>
      </c>
      <c r="AE32" s="34"/>
      <c r="AF32" s="34"/>
      <c r="AG32" s="34"/>
      <c r="AH32" s="34"/>
      <c r="AI32" s="34">
        <v>8.1699999999999995E-2</v>
      </c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</row>
    <row r="33" spans="1:172" s="35" customFormat="1">
      <c r="A33" s="26" t="s">
        <v>97</v>
      </c>
      <c r="B33" s="26" t="s">
        <v>350</v>
      </c>
      <c r="C33" s="27" t="s">
        <v>57</v>
      </c>
      <c r="D33" s="27" t="s">
        <v>38</v>
      </c>
      <c r="E33" s="27" t="s">
        <v>39</v>
      </c>
      <c r="F33" s="27" t="s">
        <v>51</v>
      </c>
      <c r="G33" s="27" t="s">
        <v>199</v>
      </c>
      <c r="H33" s="27"/>
      <c r="I33" s="27" t="s">
        <v>103</v>
      </c>
      <c r="J33" s="27"/>
      <c r="K33" s="27"/>
      <c r="L33" s="28">
        <v>43989</v>
      </c>
      <c r="M33" s="30"/>
      <c r="N33" s="30">
        <v>70000000</v>
      </c>
      <c r="O33" s="30"/>
      <c r="P33" s="30">
        <v>112575000</v>
      </c>
      <c r="Q33" s="31" t="s">
        <v>176</v>
      </c>
      <c r="R33" s="32">
        <v>1</v>
      </c>
      <c r="S33" s="44">
        <v>4.8125</v>
      </c>
      <c r="T33" s="28" t="s">
        <v>64</v>
      </c>
      <c r="U33" s="28">
        <v>43257</v>
      </c>
      <c r="V33" s="28">
        <v>43258</v>
      </c>
      <c r="W33" s="28"/>
      <c r="X33" s="34"/>
      <c r="Y33" s="34">
        <v>0.37140000000000001</v>
      </c>
      <c r="Z33" s="34"/>
      <c r="AA33" s="34">
        <v>3.5700000000000003E-2</v>
      </c>
      <c r="AB33" s="34"/>
      <c r="AC33" s="34">
        <v>0.36749999999999999</v>
      </c>
      <c r="AD33" s="34">
        <v>0.15709999999999999</v>
      </c>
      <c r="AE33" s="34"/>
      <c r="AF33" s="34"/>
      <c r="AG33" s="34"/>
      <c r="AH33" s="34"/>
      <c r="AI33" s="34">
        <v>6.8199999999999997E-2</v>
      </c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</row>
    <row r="34" spans="1:172" s="35" customFormat="1">
      <c r="A34" s="26" t="s">
        <v>351</v>
      </c>
      <c r="B34" s="26" t="s">
        <v>352</v>
      </c>
      <c r="C34" s="27" t="s">
        <v>57</v>
      </c>
      <c r="D34" s="27" t="s">
        <v>111</v>
      </c>
      <c r="E34" s="27" t="s">
        <v>75</v>
      </c>
      <c r="F34" s="27" t="s">
        <v>76</v>
      </c>
      <c r="G34" s="27" t="s">
        <v>216</v>
      </c>
      <c r="H34" s="27"/>
      <c r="I34" s="27"/>
      <c r="J34" s="27" t="s">
        <v>112</v>
      </c>
      <c r="K34" s="27"/>
      <c r="L34" s="28">
        <v>46917</v>
      </c>
      <c r="M34" s="30"/>
      <c r="N34" s="30">
        <v>230000000</v>
      </c>
      <c r="O34" s="30"/>
      <c r="P34" s="30">
        <v>323360000</v>
      </c>
      <c r="Q34" s="31" t="s">
        <v>200</v>
      </c>
      <c r="R34" s="32">
        <v>1</v>
      </c>
      <c r="S34" s="44">
        <v>6.71875</v>
      </c>
      <c r="T34" s="28" t="s">
        <v>64</v>
      </c>
      <c r="U34" s="28">
        <v>43263</v>
      </c>
      <c r="V34" s="28">
        <v>43264</v>
      </c>
      <c r="W34" s="28"/>
      <c r="X34" s="34">
        <v>0.49859999999999999</v>
      </c>
      <c r="Y34" s="34"/>
      <c r="Z34" s="34"/>
      <c r="AA34" s="34">
        <v>4.7800000000000002E-2</v>
      </c>
      <c r="AB34" s="34"/>
      <c r="AC34" s="34">
        <v>0.4335</v>
      </c>
      <c r="AD34" s="34"/>
      <c r="AE34" s="34"/>
      <c r="AF34" s="34">
        <v>2.2000000000000001E-3</v>
      </c>
      <c r="AG34" s="34"/>
      <c r="AH34" s="34">
        <v>4.0000000000000002E-4</v>
      </c>
      <c r="AI34" s="34">
        <v>1.7399999999999999E-2</v>
      </c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</row>
    <row r="35" spans="1:172" s="35" customFormat="1">
      <c r="A35" s="26" t="s">
        <v>94</v>
      </c>
      <c r="B35" s="26" t="s">
        <v>353</v>
      </c>
      <c r="C35" s="27" t="s">
        <v>57</v>
      </c>
      <c r="D35" s="27" t="s">
        <v>349</v>
      </c>
      <c r="E35" s="27" t="s">
        <v>39</v>
      </c>
      <c r="F35" s="27" t="s">
        <v>76</v>
      </c>
      <c r="G35" s="27" t="s">
        <v>112</v>
      </c>
      <c r="H35" s="27"/>
      <c r="I35" s="27"/>
      <c r="J35" s="27" t="s">
        <v>112</v>
      </c>
      <c r="K35" s="27"/>
      <c r="L35" s="28">
        <v>44360</v>
      </c>
      <c r="M35" s="23"/>
      <c r="N35" s="30">
        <v>69435000</v>
      </c>
      <c r="O35" s="30"/>
      <c r="P35" s="30">
        <v>130080000</v>
      </c>
      <c r="Q35" s="31" t="s">
        <v>63</v>
      </c>
      <c r="R35" s="32">
        <v>1</v>
      </c>
      <c r="S35" s="44">
        <v>4.5</v>
      </c>
      <c r="T35" s="28" t="s">
        <v>64</v>
      </c>
      <c r="U35" s="28">
        <v>43263</v>
      </c>
      <c r="V35" s="28">
        <v>43264</v>
      </c>
      <c r="W35" s="28"/>
      <c r="X35" s="34">
        <v>0.43209999999999998</v>
      </c>
      <c r="Y35" s="34"/>
      <c r="Z35" s="34"/>
      <c r="AA35" s="34">
        <v>0.39400000000000002</v>
      </c>
      <c r="AB35" s="34"/>
      <c r="AC35" s="34">
        <v>0.13669999999999999</v>
      </c>
      <c r="AD35" s="34">
        <v>1.44E-2</v>
      </c>
      <c r="AE35" s="34"/>
      <c r="AF35" s="34"/>
      <c r="AG35" s="34"/>
      <c r="AH35" s="34"/>
      <c r="AI35" s="34">
        <v>2.2800000000000001E-2</v>
      </c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/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/>
      <c r="FK35"/>
      <c r="FL35"/>
      <c r="FM35"/>
      <c r="FN35"/>
      <c r="FO35"/>
      <c r="FP35"/>
    </row>
    <row r="36" spans="1:172" s="46" customFormat="1">
      <c r="A36" s="43" t="s">
        <v>177</v>
      </c>
      <c r="B36" s="26" t="s">
        <v>354</v>
      </c>
      <c r="C36" s="24" t="s">
        <v>355</v>
      </c>
      <c r="D36" s="24" t="s">
        <v>58</v>
      </c>
      <c r="E36" s="24" t="s">
        <v>110</v>
      </c>
      <c r="F36" s="24" t="s">
        <v>76</v>
      </c>
      <c r="G36" s="24" t="s">
        <v>199</v>
      </c>
      <c r="H36" s="24" t="s">
        <v>78</v>
      </c>
      <c r="I36" s="24"/>
      <c r="J36" s="24"/>
      <c r="K36" s="24"/>
      <c r="L36" s="18">
        <v>44726</v>
      </c>
      <c r="M36" s="23">
        <v>3403000</v>
      </c>
      <c r="N36" s="23"/>
      <c r="O36" s="23">
        <v>5903000</v>
      </c>
      <c r="P36" s="23"/>
      <c r="Q36" s="22" t="s">
        <v>296</v>
      </c>
      <c r="R36" s="21">
        <v>1</v>
      </c>
      <c r="S36" s="20">
        <v>5.65625</v>
      </c>
      <c r="T36" s="18" t="s">
        <v>64</v>
      </c>
      <c r="U36" s="28">
        <v>43264</v>
      </c>
      <c r="V36" s="28">
        <v>43265</v>
      </c>
      <c r="W36" s="18"/>
      <c r="X36" s="19"/>
      <c r="Y36" s="19">
        <v>0.2586</v>
      </c>
      <c r="Z36" s="19"/>
      <c r="AA36" s="19"/>
      <c r="AB36" s="19">
        <v>0.21160000000000001</v>
      </c>
      <c r="AC36" s="19">
        <v>0.1469</v>
      </c>
      <c r="AD36" s="19"/>
      <c r="AE36" s="19"/>
      <c r="AF36" s="19">
        <v>3.5299999999999998E-2</v>
      </c>
      <c r="AG36" s="19">
        <v>0.20569999999999999</v>
      </c>
      <c r="AH36" s="19">
        <v>0.1419</v>
      </c>
      <c r="AI36" s="19"/>
    </row>
    <row r="37" spans="1:172" s="35" customFormat="1">
      <c r="A37" s="26" t="s">
        <v>203</v>
      </c>
      <c r="B37" s="26" t="s">
        <v>356</v>
      </c>
      <c r="C37" s="27" t="s">
        <v>37</v>
      </c>
      <c r="D37" s="27" t="s">
        <v>38</v>
      </c>
      <c r="E37" s="27" t="s">
        <v>124</v>
      </c>
      <c r="F37" s="27" t="s">
        <v>51</v>
      </c>
      <c r="G37" s="27" t="s">
        <v>205</v>
      </c>
      <c r="H37" s="27" t="s">
        <v>206</v>
      </c>
      <c r="I37" s="27"/>
      <c r="J37" s="27"/>
      <c r="K37" s="27"/>
      <c r="L37" s="28">
        <v>43446</v>
      </c>
      <c r="M37" s="23">
        <v>500000</v>
      </c>
      <c r="N37" s="45">
        <f>M37*R37</f>
        <v>491551.5</v>
      </c>
      <c r="O37" s="23">
        <v>1020000</v>
      </c>
      <c r="P37" s="30"/>
      <c r="Q37" s="31" t="s">
        <v>43</v>
      </c>
      <c r="R37" s="32">
        <v>0.98310299999999995</v>
      </c>
      <c r="S37" s="44">
        <v>3.4375</v>
      </c>
      <c r="T37" s="28" t="s">
        <v>87</v>
      </c>
      <c r="U37" s="28">
        <v>43265</v>
      </c>
      <c r="V37" s="28">
        <v>43266</v>
      </c>
      <c r="W37" s="28"/>
      <c r="X37" s="34"/>
      <c r="Y37" s="34"/>
      <c r="Z37" s="34"/>
      <c r="AA37" s="34"/>
      <c r="AB37" s="34"/>
      <c r="AC37" s="34"/>
      <c r="AD37" s="34"/>
      <c r="AE37" s="34">
        <v>0.2</v>
      </c>
      <c r="AF37" s="34">
        <v>0.04</v>
      </c>
      <c r="AG37" s="34">
        <v>0.76</v>
      </c>
      <c r="AH37" s="34"/>
      <c r="AI37" s="34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/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/>
      <c r="FK37"/>
      <c r="FL37"/>
      <c r="FM37"/>
      <c r="FN37"/>
      <c r="FO37"/>
      <c r="FP37"/>
    </row>
    <row r="38" spans="1:172" s="35" customFormat="1">
      <c r="A38" s="26" t="s">
        <v>203</v>
      </c>
      <c r="B38" s="26" t="s">
        <v>357</v>
      </c>
      <c r="C38" s="27" t="s">
        <v>37</v>
      </c>
      <c r="D38" s="27" t="s">
        <v>38</v>
      </c>
      <c r="E38" s="27" t="s">
        <v>358</v>
      </c>
      <c r="F38" s="27" t="s">
        <v>51</v>
      </c>
      <c r="G38" s="27" t="s">
        <v>205</v>
      </c>
      <c r="H38" s="27" t="s">
        <v>206</v>
      </c>
      <c r="I38" s="27"/>
      <c r="J38" s="27"/>
      <c r="K38" s="27"/>
      <c r="L38" s="28">
        <v>43566</v>
      </c>
      <c r="M38" s="23">
        <v>500000</v>
      </c>
      <c r="N38" s="45">
        <f>M38*R38</f>
        <v>482897.5</v>
      </c>
      <c r="O38" s="23">
        <v>1185000</v>
      </c>
      <c r="P38" s="30"/>
      <c r="Q38" s="31" t="s">
        <v>275</v>
      </c>
      <c r="R38" s="32">
        <v>0.96579499999999996</v>
      </c>
      <c r="S38" s="44">
        <v>4.25</v>
      </c>
      <c r="T38" s="28" t="s">
        <v>87</v>
      </c>
      <c r="U38" s="28">
        <v>43265</v>
      </c>
      <c r="V38" s="28">
        <v>43266</v>
      </c>
      <c r="W38" s="28"/>
      <c r="X38" s="34"/>
      <c r="Y38" s="34"/>
      <c r="Z38" s="34"/>
      <c r="AA38" s="34"/>
      <c r="AB38" s="34"/>
      <c r="AC38" s="34"/>
      <c r="AD38" s="34"/>
      <c r="AE38" s="34">
        <v>0.5</v>
      </c>
      <c r="AF38" s="34">
        <v>0.05</v>
      </c>
      <c r="AG38" s="34">
        <v>0.45</v>
      </c>
      <c r="AH38" s="34"/>
      <c r="AI38" s="34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/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/>
      <c r="FK38"/>
      <c r="FL38"/>
      <c r="FM38"/>
      <c r="FN38"/>
      <c r="FO38"/>
      <c r="FP38"/>
    </row>
    <row r="39" spans="1:172" s="35" customFormat="1">
      <c r="A39" s="26" t="s">
        <v>168</v>
      </c>
      <c r="B39" s="26" t="s">
        <v>359</v>
      </c>
      <c r="C39" s="27" t="s">
        <v>57</v>
      </c>
      <c r="D39" s="27" t="s">
        <v>38</v>
      </c>
      <c r="E39" s="27" t="s">
        <v>50</v>
      </c>
      <c r="F39" s="27" t="s">
        <v>51</v>
      </c>
      <c r="G39" s="27"/>
      <c r="H39" s="27"/>
      <c r="I39" s="27" t="s">
        <v>175</v>
      </c>
      <c r="J39" s="27" t="s">
        <v>294</v>
      </c>
      <c r="K39" s="27"/>
      <c r="L39" s="28">
        <v>44366</v>
      </c>
      <c r="M39" s="23">
        <v>6588000</v>
      </c>
      <c r="N39" s="30"/>
      <c r="O39" s="23">
        <v>7441000</v>
      </c>
      <c r="P39" s="30"/>
      <c r="Q39" s="31" t="s">
        <v>63</v>
      </c>
      <c r="R39" s="32">
        <v>1</v>
      </c>
      <c r="S39" s="44">
        <v>6</v>
      </c>
      <c r="T39" s="28" t="s">
        <v>64</v>
      </c>
      <c r="U39" s="28">
        <v>43269</v>
      </c>
      <c r="V39" s="28">
        <v>43270</v>
      </c>
      <c r="W39" s="28"/>
      <c r="X39" s="34"/>
      <c r="Y39" s="34"/>
      <c r="Z39" s="34"/>
      <c r="AA39" s="34">
        <v>0.25</v>
      </c>
      <c r="AB39" s="34"/>
      <c r="AC39" s="34"/>
      <c r="AD39" s="34"/>
      <c r="AE39" s="34"/>
      <c r="AF39" s="34">
        <v>0.73480000000000001</v>
      </c>
      <c r="AG39" s="34"/>
      <c r="AH39" s="34">
        <v>1.52E-2</v>
      </c>
      <c r="AI39" s="34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/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/>
      <c r="FK39"/>
      <c r="FL39"/>
      <c r="FM39"/>
      <c r="FN39"/>
      <c r="FO39"/>
      <c r="FP39"/>
    </row>
    <row r="40" spans="1:172" s="35" customFormat="1">
      <c r="A40" s="42" t="s">
        <v>297</v>
      </c>
      <c r="B40" s="26" t="s">
        <v>360</v>
      </c>
      <c r="C40" s="27" t="s">
        <v>37</v>
      </c>
      <c r="D40" s="27" t="s">
        <v>38</v>
      </c>
      <c r="E40" s="27" t="s">
        <v>50</v>
      </c>
      <c r="F40" s="27" t="s">
        <v>140</v>
      </c>
      <c r="G40" s="27"/>
      <c r="H40" s="27" t="s">
        <v>248</v>
      </c>
      <c r="I40" s="27"/>
      <c r="J40" s="27"/>
      <c r="K40" s="27"/>
      <c r="L40" s="28">
        <v>43542</v>
      </c>
      <c r="M40" s="23">
        <v>600000</v>
      </c>
      <c r="N40" s="30"/>
      <c r="O40" s="23">
        <v>731000</v>
      </c>
      <c r="P40" s="30"/>
      <c r="Q40" s="31" t="s">
        <v>69</v>
      </c>
      <c r="R40" s="32">
        <v>0.96407299999999996</v>
      </c>
      <c r="S40" s="44">
        <v>4.9687999999999999</v>
      </c>
      <c r="T40" s="28" t="s">
        <v>87</v>
      </c>
      <c r="U40" s="28">
        <v>43271</v>
      </c>
      <c r="V40" s="28">
        <v>43272</v>
      </c>
      <c r="W40" s="28"/>
      <c r="X40" s="34"/>
      <c r="Y40" s="34"/>
      <c r="Z40" s="34"/>
      <c r="AA40" s="34"/>
      <c r="AB40" s="34"/>
      <c r="AC40" s="34"/>
      <c r="AD40" s="34"/>
      <c r="AE40" s="34">
        <v>0.44829999999999998</v>
      </c>
      <c r="AF40" s="34">
        <v>0.38500000000000001</v>
      </c>
      <c r="AG40" s="34">
        <v>0.16669999999999999</v>
      </c>
      <c r="AH40" s="34"/>
      <c r="AI40" s="34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/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/>
      <c r="FK40"/>
      <c r="FL40"/>
      <c r="FM40"/>
      <c r="FN40"/>
      <c r="FO40"/>
      <c r="FP40"/>
    </row>
    <row r="41" spans="1:172">
      <c r="A41" s="25" t="s">
        <v>150</v>
      </c>
      <c r="B41" s="26" t="s">
        <v>361</v>
      </c>
      <c r="C41" s="24" t="s">
        <v>115</v>
      </c>
      <c r="D41" s="24" t="s">
        <v>302</v>
      </c>
      <c r="E41" s="24" t="s">
        <v>39</v>
      </c>
      <c r="F41" s="24" t="s">
        <v>224</v>
      </c>
      <c r="G41" s="24" t="s">
        <v>345</v>
      </c>
      <c r="H41" s="24"/>
      <c r="I41" s="24" t="s">
        <v>362</v>
      </c>
      <c r="J41" s="24"/>
      <c r="K41" s="24"/>
      <c r="L41" s="18">
        <v>43632</v>
      </c>
      <c r="M41" s="23"/>
      <c r="N41" s="30">
        <v>30000000</v>
      </c>
      <c r="O41" s="23"/>
      <c r="P41" s="30">
        <v>72565000</v>
      </c>
      <c r="Q41" s="22" t="s">
        <v>86</v>
      </c>
      <c r="R41" s="21">
        <v>1</v>
      </c>
      <c r="S41" s="20">
        <v>4.09375</v>
      </c>
      <c r="T41" s="18" t="s">
        <v>64</v>
      </c>
      <c r="U41" s="28">
        <v>43271</v>
      </c>
      <c r="V41" s="28">
        <v>43272</v>
      </c>
      <c r="W41" s="18"/>
      <c r="X41" s="19">
        <v>9.2299999999999993E-2</v>
      </c>
      <c r="Y41" s="19">
        <v>0.25969999999999999</v>
      </c>
      <c r="Z41" s="19"/>
      <c r="AA41" s="19">
        <v>0.1</v>
      </c>
      <c r="AB41" s="19"/>
      <c r="AC41" s="19"/>
      <c r="AD41" s="19"/>
      <c r="AE41" s="19"/>
      <c r="AF41" s="19"/>
      <c r="AG41" s="19">
        <v>5.8299999999999998E-2</v>
      </c>
      <c r="AH41" s="19">
        <v>0.48970000000000002</v>
      </c>
      <c r="AI41" s="19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</row>
    <row r="42" spans="1:172">
      <c r="A42" s="25" t="s">
        <v>287</v>
      </c>
      <c r="B42" s="26" t="s">
        <v>363</v>
      </c>
      <c r="C42" s="24" t="s">
        <v>37</v>
      </c>
      <c r="D42" s="24" t="s">
        <v>38</v>
      </c>
      <c r="E42" s="24" t="s">
        <v>50</v>
      </c>
      <c r="F42" s="24" t="s">
        <v>51</v>
      </c>
      <c r="G42" s="24" t="s">
        <v>364</v>
      </c>
      <c r="H42" s="24"/>
      <c r="I42" s="24"/>
      <c r="J42" s="24" t="s">
        <v>365</v>
      </c>
      <c r="K42" s="24"/>
      <c r="L42" s="18">
        <v>43633</v>
      </c>
      <c r="M42" s="23"/>
      <c r="N42" s="30">
        <v>50000000</v>
      </c>
      <c r="O42" s="23"/>
      <c r="P42" s="30">
        <v>56300000</v>
      </c>
      <c r="Q42" s="22" t="s">
        <v>86</v>
      </c>
      <c r="R42" s="21">
        <v>0.96009599999999995</v>
      </c>
      <c r="S42" s="20">
        <v>4.15625</v>
      </c>
      <c r="T42" s="18" t="s">
        <v>87</v>
      </c>
      <c r="U42" s="28">
        <v>43272</v>
      </c>
      <c r="V42" s="28">
        <v>43273</v>
      </c>
      <c r="W42" s="18"/>
      <c r="X42" s="19">
        <v>0.33439999999999998</v>
      </c>
      <c r="Y42" s="19">
        <v>0.26700000000000002</v>
      </c>
      <c r="Z42" s="19"/>
      <c r="AA42" s="19">
        <v>0.04</v>
      </c>
      <c r="AB42" s="19">
        <v>0.17499999999999999</v>
      </c>
      <c r="AC42" s="19">
        <v>0.02</v>
      </c>
      <c r="AD42" s="19"/>
      <c r="AE42" s="19"/>
      <c r="AF42" s="19"/>
      <c r="AG42" s="19"/>
      <c r="AH42" s="19">
        <v>0.1636</v>
      </c>
      <c r="AI42" s="19"/>
    </row>
    <row r="43" spans="1:172">
      <c r="A43" s="25" t="s">
        <v>55</v>
      </c>
      <c r="B43" s="25" t="s">
        <v>366</v>
      </c>
      <c r="C43" s="24" t="s">
        <v>57</v>
      </c>
      <c r="D43" s="24" t="s">
        <v>58</v>
      </c>
      <c r="E43" s="24" t="s">
        <v>75</v>
      </c>
      <c r="F43" s="24" t="s">
        <v>51</v>
      </c>
      <c r="G43" s="24" t="s">
        <v>118</v>
      </c>
      <c r="H43" s="24"/>
      <c r="I43" s="24"/>
      <c r="J43" s="24" t="s">
        <v>112</v>
      </c>
      <c r="K43" s="24"/>
      <c r="L43" s="18">
        <v>44386</v>
      </c>
      <c r="M43" s="23"/>
      <c r="N43" s="30">
        <v>70770000</v>
      </c>
      <c r="O43" s="23"/>
      <c r="P43" s="30">
        <v>184580000</v>
      </c>
      <c r="Q43" s="22" t="s">
        <v>63</v>
      </c>
      <c r="R43" s="21">
        <v>1</v>
      </c>
      <c r="S43" s="20">
        <v>4.59375</v>
      </c>
      <c r="T43" s="18" t="s">
        <v>64</v>
      </c>
      <c r="U43" s="18">
        <v>43287</v>
      </c>
      <c r="V43" s="18">
        <v>43290</v>
      </c>
      <c r="W43" s="18"/>
      <c r="X43" s="19"/>
      <c r="Y43" s="19">
        <v>0.1696</v>
      </c>
      <c r="Z43" s="19"/>
      <c r="AA43" s="19">
        <v>0.44779999999999998</v>
      </c>
      <c r="AB43" s="19"/>
      <c r="AC43" s="19">
        <v>0.2049</v>
      </c>
      <c r="AD43" s="19"/>
      <c r="AE43" s="19"/>
      <c r="AF43" s="19"/>
      <c r="AG43" s="19"/>
      <c r="AH43" s="19">
        <v>5.5500000000000001E-2</v>
      </c>
      <c r="AI43" s="19">
        <v>0.1222</v>
      </c>
    </row>
    <row r="44" spans="1:172">
      <c r="A44" s="25" t="s">
        <v>367</v>
      </c>
      <c r="B44" s="25" t="s">
        <v>368</v>
      </c>
      <c r="C44" s="24" t="s">
        <v>57</v>
      </c>
      <c r="D44" s="24" t="s">
        <v>111</v>
      </c>
      <c r="E44" s="24" t="s">
        <v>39</v>
      </c>
      <c r="F44" s="24" t="s">
        <v>51</v>
      </c>
      <c r="G44" s="24" t="s">
        <v>118</v>
      </c>
      <c r="H44" s="24"/>
      <c r="I44" s="24"/>
      <c r="J44" s="24" t="s">
        <v>217</v>
      </c>
      <c r="K44" s="24"/>
      <c r="L44" s="18">
        <v>44387</v>
      </c>
      <c r="M44" s="23"/>
      <c r="N44" s="30">
        <v>104790000</v>
      </c>
      <c r="O44" s="23"/>
      <c r="P44" s="30">
        <v>286790000</v>
      </c>
      <c r="Q44" s="22" t="s">
        <v>63</v>
      </c>
      <c r="R44" s="21">
        <v>1</v>
      </c>
      <c r="S44" s="20">
        <v>4.5625</v>
      </c>
      <c r="T44" s="18" t="s">
        <v>64</v>
      </c>
      <c r="U44" s="18">
        <v>43290</v>
      </c>
      <c r="V44" s="18">
        <v>43291</v>
      </c>
      <c r="W44" s="18"/>
      <c r="X44" s="19"/>
      <c r="Y44" s="19">
        <v>0.27</v>
      </c>
      <c r="Z44" s="19"/>
      <c r="AA44" s="19">
        <v>0.38400000000000001</v>
      </c>
      <c r="AB44" s="19"/>
      <c r="AC44" s="19">
        <v>0.26700000000000002</v>
      </c>
      <c r="AD44" s="19">
        <v>1.9E-2</v>
      </c>
      <c r="AE44" s="19"/>
      <c r="AF44" s="19"/>
      <c r="AG44" s="19"/>
      <c r="AH44" s="19">
        <v>0.06</v>
      </c>
      <c r="AI44" s="19"/>
    </row>
    <row r="45" spans="1:172">
      <c r="A45" s="25" t="s">
        <v>94</v>
      </c>
      <c r="B45" s="25" t="s">
        <v>369</v>
      </c>
      <c r="C45" s="24" t="s">
        <v>57</v>
      </c>
      <c r="D45" s="24" t="s">
        <v>349</v>
      </c>
      <c r="E45" s="24" t="s">
        <v>50</v>
      </c>
      <c r="F45" s="24" t="s">
        <v>51</v>
      </c>
      <c r="G45" s="24" t="s">
        <v>112</v>
      </c>
      <c r="H45" s="24"/>
      <c r="I45" s="24"/>
      <c r="J45" s="24" t="s">
        <v>112</v>
      </c>
      <c r="K45" s="24"/>
      <c r="L45" s="18">
        <v>45118</v>
      </c>
      <c r="M45" s="23"/>
      <c r="N45" s="30">
        <v>100000000</v>
      </c>
      <c r="O45" s="23"/>
      <c r="P45" s="30">
        <v>205275000</v>
      </c>
      <c r="Q45" s="22" t="s">
        <v>163</v>
      </c>
      <c r="R45" s="21">
        <v>1</v>
      </c>
      <c r="S45" s="20">
        <v>5.53125</v>
      </c>
      <c r="T45" s="18" t="s">
        <v>64</v>
      </c>
      <c r="U45" s="18">
        <v>43291</v>
      </c>
      <c r="V45" s="18">
        <v>43292</v>
      </c>
      <c r="W45" s="18"/>
      <c r="X45" s="19">
        <v>0.35220000000000001</v>
      </c>
      <c r="Y45" s="19">
        <v>0.06</v>
      </c>
      <c r="Z45" s="19"/>
      <c r="AA45" s="19">
        <v>0.34200000000000003</v>
      </c>
      <c r="AB45" s="19"/>
      <c r="AC45" s="19">
        <v>0.1361</v>
      </c>
      <c r="AD45" s="19"/>
      <c r="AE45" s="19"/>
      <c r="AF45" s="19"/>
      <c r="AG45" s="19"/>
      <c r="AH45" s="19"/>
      <c r="AI45" s="19">
        <v>0.10979999999999999</v>
      </c>
    </row>
    <row r="46" spans="1:172">
      <c r="A46" s="25" t="s">
        <v>370</v>
      </c>
      <c r="B46" s="25" t="s">
        <v>371</v>
      </c>
      <c r="C46" s="24" t="s">
        <v>115</v>
      </c>
      <c r="D46" s="24" t="s">
        <v>38</v>
      </c>
      <c r="E46" s="24" t="s">
        <v>50</v>
      </c>
      <c r="F46" s="24" t="s">
        <v>51</v>
      </c>
      <c r="G46" s="24"/>
      <c r="H46" s="24" t="s">
        <v>248</v>
      </c>
      <c r="I46" s="24" t="s">
        <v>372</v>
      </c>
      <c r="J46" s="24"/>
      <c r="K46" s="24"/>
      <c r="L46" s="18">
        <v>43653</v>
      </c>
      <c r="M46" s="23"/>
      <c r="N46" s="30">
        <v>13686000</v>
      </c>
      <c r="O46" s="23"/>
      <c r="P46" s="30">
        <v>16686000</v>
      </c>
      <c r="Q46" s="22" t="s">
        <v>86</v>
      </c>
      <c r="R46" s="21">
        <v>0.94702600000000003</v>
      </c>
      <c r="S46" s="20">
        <v>5.5937200000000002</v>
      </c>
      <c r="T46" s="18" t="s">
        <v>87</v>
      </c>
      <c r="U46" s="18">
        <v>43292</v>
      </c>
      <c r="V46" s="18">
        <v>43293</v>
      </c>
      <c r="W46" s="18"/>
      <c r="X46" s="19"/>
      <c r="Y46" s="19">
        <v>0.1096</v>
      </c>
      <c r="Z46" s="19">
        <v>7.3099999999999998E-2</v>
      </c>
      <c r="AA46" s="19"/>
      <c r="AB46" s="19"/>
      <c r="AC46" s="19">
        <v>8.77E-2</v>
      </c>
      <c r="AD46" s="19">
        <v>0.64739999999999998</v>
      </c>
      <c r="AE46" s="19"/>
      <c r="AF46" s="19">
        <v>5.8999999999999999E-3</v>
      </c>
      <c r="AG46" s="19">
        <v>7.3099999999999998E-2</v>
      </c>
      <c r="AH46" s="19">
        <v>3.3E-3</v>
      </c>
      <c r="AI46" s="19"/>
    </row>
    <row r="47" spans="1:172">
      <c r="A47" s="26" t="s">
        <v>174</v>
      </c>
      <c r="B47" s="25" t="s">
        <v>373</v>
      </c>
      <c r="C47" s="24" t="s">
        <v>57</v>
      </c>
      <c r="D47" s="24" t="s">
        <v>38</v>
      </c>
      <c r="E47" s="24" t="s">
        <v>39</v>
      </c>
      <c r="F47" s="24" t="s">
        <v>321</v>
      </c>
      <c r="G47" s="24"/>
      <c r="H47" s="24" t="s">
        <v>326</v>
      </c>
      <c r="I47" s="24"/>
      <c r="J47" s="24"/>
      <c r="K47" s="24"/>
      <c r="L47" s="18">
        <v>44026</v>
      </c>
      <c r="M47" s="23">
        <v>787000</v>
      </c>
      <c r="N47" s="30"/>
      <c r="O47" s="23">
        <v>787000</v>
      </c>
      <c r="P47" s="30"/>
      <c r="Q47" s="22" t="s">
        <v>327</v>
      </c>
      <c r="R47" s="21">
        <v>1</v>
      </c>
      <c r="S47" s="20">
        <v>7</v>
      </c>
      <c r="T47" s="18" t="s">
        <v>64</v>
      </c>
      <c r="U47" s="18">
        <v>43305</v>
      </c>
      <c r="V47" s="18">
        <v>43306</v>
      </c>
      <c r="W47" s="18"/>
      <c r="X47" s="19"/>
      <c r="Y47" s="19"/>
      <c r="Z47" s="19"/>
      <c r="AA47" s="19"/>
      <c r="AB47" s="19"/>
      <c r="AC47" s="19"/>
      <c r="AD47" s="19"/>
      <c r="AE47" s="19">
        <v>0.38119999999999998</v>
      </c>
      <c r="AF47" s="19">
        <v>0.30109999999999998</v>
      </c>
      <c r="AG47" s="19">
        <v>0.31769999999999998</v>
      </c>
      <c r="AH47" s="19"/>
      <c r="AI47" s="19"/>
    </row>
    <row r="48" spans="1:172">
      <c r="A48" s="25" t="s">
        <v>94</v>
      </c>
      <c r="B48" s="25" t="s">
        <v>374</v>
      </c>
      <c r="C48" s="24" t="s">
        <v>57</v>
      </c>
      <c r="D48" s="24" t="s">
        <v>349</v>
      </c>
      <c r="E48" s="24" t="s">
        <v>50</v>
      </c>
      <c r="F48" s="24" t="s">
        <v>76</v>
      </c>
      <c r="G48" s="24" t="s">
        <v>112</v>
      </c>
      <c r="H48" s="24"/>
      <c r="I48" s="24"/>
      <c r="J48" s="24" t="s">
        <v>112</v>
      </c>
      <c r="K48" s="24"/>
      <c r="L48" s="18">
        <v>45153</v>
      </c>
      <c r="M48" s="23"/>
      <c r="N48" s="30">
        <v>73465000</v>
      </c>
      <c r="O48" s="23"/>
      <c r="P48" s="30">
        <v>181750000</v>
      </c>
      <c r="Q48" s="22" t="s">
        <v>163</v>
      </c>
      <c r="R48" s="21">
        <v>1</v>
      </c>
      <c r="S48" s="20">
        <v>5.625</v>
      </c>
      <c r="T48" s="18" t="s">
        <v>64</v>
      </c>
      <c r="U48" s="18">
        <v>43326</v>
      </c>
      <c r="V48" s="18">
        <v>43327</v>
      </c>
      <c r="W48" s="18"/>
      <c r="X48" s="19">
        <v>0.23139999999999999</v>
      </c>
      <c r="Y48" s="19">
        <v>5.4399999999999997E-2</v>
      </c>
      <c r="Z48" s="19"/>
      <c r="AA48" s="19">
        <v>0.50180000000000002</v>
      </c>
      <c r="AB48" s="19"/>
      <c r="AC48" s="19">
        <v>8.4400000000000003E-2</v>
      </c>
      <c r="AD48" s="19"/>
      <c r="AE48" s="19"/>
      <c r="AF48" s="19"/>
      <c r="AG48" s="19"/>
      <c r="AH48" s="19"/>
      <c r="AI48" s="19">
        <v>0.128</v>
      </c>
    </row>
    <row r="49" spans="1:172" s="35" customFormat="1">
      <c r="A49" s="42" t="s">
        <v>297</v>
      </c>
      <c r="B49" s="26" t="s">
        <v>375</v>
      </c>
      <c r="C49" s="27" t="s">
        <v>37</v>
      </c>
      <c r="D49" s="27" t="s">
        <v>38</v>
      </c>
      <c r="E49" s="27" t="s">
        <v>50</v>
      </c>
      <c r="F49" s="27" t="s">
        <v>233</v>
      </c>
      <c r="G49" s="27"/>
      <c r="H49" s="27" t="s">
        <v>248</v>
      </c>
      <c r="I49" s="27"/>
      <c r="J49" s="27"/>
      <c r="K49" s="27"/>
      <c r="L49" s="28">
        <v>43598</v>
      </c>
      <c r="M49" s="23">
        <v>500000</v>
      </c>
      <c r="N49" s="30"/>
      <c r="O49" s="23">
        <v>679000</v>
      </c>
      <c r="P49" s="30"/>
      <c r="Q49" s="31" t="s">
        <v>69</v>
      </c>
      <c r="R49" s="32">
        <v>0.96579400000000004</v>
      </c>
      <c r="S49" s="44">
        <v>4.75</v>
      </c>
      <c r="T49" s="28" t="s">
        <v>87</v>
      </c>
      <c r="U49" s="28">
        <v>43327</v>
      </c>
      <c r="V49" s="28">
        <v>43328</v>
      </c>
      <c r="W49" s="28"/>
      <c r="X49" s="34"/>
      <c r="Y49" s="34"/>
      <c r="Z49" s="34"/>
      <c r="AA49" s="34"/>
      <c r="AB49" s="34">
        <v>0.71199999999999997</v>
      </c>
      <c r="AC49" s="34"/>
      <c r="AD49" s="34"/>
      <c r="AE49" s="34">
        <v>0.22800000000000001</v>
      </c>
      <c r="AF49" s="34">
        <v>0.06</v>
      </c>
      <c r="AG49" s="34"/>
      <c r="AH49" s="34"/>
      <c r="AI49" s="34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</row>
    <row r="50" spans="1:172" s="46" customFormat="1">
      <c r="A50" s="43" t="s">
        <v>177</v>
      </c>
      <c r="B50" s="26" t="s">
        <v>376</v>
      </c>
      <c r="C50" s="24" t="s">
        <v>355</v>
      </c>
      <c r="D50" s="24" t="s">
        <v>58</v>
      </c>
      <c r="E50" s="24" t="s">
        <v>250</v>
      </c>
      <c r="F50" s="24" t="s">
        <v>51</v>
      </c>
      <c r="G50" s="24" t="s">
        <v>199</v>
      </c>
      <c r="H50" s="24" t="s">
        <v>78</v>
      </c>
      <c r="I50" s="24"/>
      <c r="J50" s="24"/>
      <c r="K50" s="24"/>
      <c r="L50" s="18">
        <v>44797</v>
      </c>
      <c r="M50" s="23">
        <v>7555000</v>
      </c>
      <c r="N50" s="23"/>
      <c r="O50" s="23">
        <v>10455000</v>
      </c>
      <c r="P50" s="23"/>
      <c r="Q50" s="22" t="s">
        <v>296</v>
      </c>
      <c r="R50" s="21">
        <v>1</v>
      </c>
      <c r="S50" s="20">
        <v>5.375</v>
      </c>
      <c r="T50" s="18" t="s">
        <v>64</v>
      </c>
      <c r="U50" s="28">
        <v>43335</v>
      </c>
      <c r="V50" s="28">
        <v>43336</v>
      </c>
      <c r="W50" s="18"/>
      <c r="X50" s="19"/>
      <c r="Y50" s="19">
        <v>0.3574</v>
      </c>
      <c r="Z50" s="19"/>
      <c r="AA50" s="19"/>
      <c r="AB50" s="19"/>
      <c r="AC50" s="19">
        <v>0.34420000000000001</v>
      </c>
      <c r="AD50" s="19"/>
      <c r="AE50" s="19"/>
      <c r="AF50" s="19">
        <v>1.8100000000000002E-2</v>
      </c>
      <c r="AG50" s="19">
        <v>0.18529999999999999</v>
      </c>
      <c r="AH50" s="19">
        <v>9.5000000000000001E-2</v>
      </c>
      <c r="AI50" s="19"/>
    </row>
    <row r="51" spans="1:172">
      <c r="A51" s="25" t="s">
        <v>142</v>
      </c>
      <c r="B51" s="25" t="s">
        <v>377</v>
      </c>
      <c r="C51" s="24" t="s">
        <v>57</v>
      </c>
      <c r="D51" s="24" t="s">
        <v>143</v>
      </c>
      <c r="E51" s="24" t="s">
        <v>75</v>
      </c>
      <c r="F51" s="24" t="s">
        <v>76</v>
      </c>
      <c r="G51" s="24"/>
      <c r="H51" s="24"/>
      <c r="I51" s="24" t="s">
        <v>103</v>
      </c>
      <c r="J51" s="24" t="s">
        <v>103</v>
      </c>
      <c r="K51" s="24"/>
      <c r="L51" s="18">
        <v>44621</v>
      </c>
      <c r="M51" s="23"/>
      <c r="N51" s="30">
        <v>42440000</v>
      </c>
      <c r="O51" s="23"/>
      <c r="P51" s="30">
        <v>65550000</v>
      </c>
      <c r="Q51" s="22" t="s">
        <v>285</v>
      </c>
      <c r="R51" s="21">
        <v>1</v>
      </c>
      <c r="S51" s="20">
        <v>5.6875</v>
      </c>
      <c r="T51" s="18" t="s">
        <v>64</v>
      </c>
      <c r="U51" s="18">
        <v>43340</v>
      </c>
      <c r="V51" s="18">
        <v>43341</v>
      </c>
      <c r="W51" s="18"/>
      <c r="X51" s="19">
        <v>0.25</v>
      </c>
      <c r="Y51" s="19">
        <v>0.2828</v>
      </c>
      <c r="Z51" s="19"/>
      <c r="AA51" s="19">
        <v>8.2500000000000004E-2</v>
      </c>
      <c r="AB51" s="19"/>
      <c r="AC51" s="19">
        <v>0.24740000000000001</v>
      </c>
      <c r="AD51" s="19"/>
      <c r="AE51" s="19"/>
      <c r="AF51" s="19"/>
      <c r="AG51" s="19"/>
      <c r="AH51" s="19">
        <v>1.67E-2</v>
      </c>
      <c r="AI51" s="19">
        <v>0.1206</v>
      </c>
    </row>
    <row r="52" spans="1:172">
      <c r="A52" s="25" t="s">
        <v>203</v>
      </c>
      <c r="B52" s="25" t="s">
        <v>378</v>
      </c>
      <c r="C52" s="24" t="s">
        <v>37</v>
      </c>
      <c r="D52" s="24" t="s">
        <v>38</v>
      </c>
      <c r="E52" s="24" t="s">
        <v>75</v>
      </c>
      <c r="F52" s="24" t="s">
        <v>76</v>
      </c>
      <c r="G52" s="27" t="s">
        <v>205</v>
      </c>
      <c r="H52" s="27" t="s">
        <v>206</v>
      </c>
      <c r="I52" s="24"/>
      <c r="J52" s="24"/>
      <c r="K52" s="24"/>
      <c r="L52" s="18">
        <v>43521</v>
      </c>
      <c r="M52" s="23"/>
      <c r="N52" s="30">
        <v>1580000</v>
      </c>
      <c r="O52" s="23"/>
      <c r="P52" s="30">
        <v>3880000</v>
      </c>
      <c r="Q52" s="22" t="s">
        <v>43</v>
      </c>
      <c r="R52" s="49">
        <v>0.97457000000000005</v>
      </c>
      <c r="S52" s="20">
        <v>5.2187999999999999</v>
      </c>
      <c r="T52" s="18" t="s">
        <v>87</v>
      </c>
      <c r="U52" s="18">
        <v>43340</v>
      </c>
      <c r="V52" s="18">
        <v>43341</v>
      </c>
      <c r="W52" s="18"/>
      <c r="X52" s="19"/>
      <c r="Y52" s="19"/>
      <c r="Z52" s="19">
        <v>0.63290000000000002</v>
      </c>
      <c r="AA52" s="19"/>
      <c r="AB52" s="19"/>
      <c r="AC52" s="19"/>
      <c r="AD52" s="19"/>
      <c r="AE52" s="19">
        <v>0.26579999999999998</v>
      </c>
      <c r="AF52" s="19">
        <v>0.1013</v>
      </c>
      <c r="AG52" s="19"/>
      <c r="AH52" s="19"/>
      <c r="AI52" s="19"/>
    </row>
    <row r="53" spans="1:172">
      <c r="A53" s="25" t="s">
        <v>168</v>
      </c>
      <c r="B53" s="25" t="s">
        <v>379</v>
      </c>
      <c r="C53" s="27" t="s">
        <v>49</v>
      </c>
      <c r="D53" s="24" t="s">
        <v>302</v>
      </c>
      <c r="E53" s="24" t="s">
        <v>39</v>
      </c>
      <c r="F53" s="24" t="s">
        <v>40</v>
      </c>
      <c r="G53" s="24"/>
      <c r="H53" s="24"/>
      <c r="I53" s="27" t="s">
        <v>125</v>
      </c>
      <c r="J53" s="27" t="s">
        <v>380</v>
      </c>
      <c r="K53" s="24"/>
      <c r="L53" s="18">
        <v>43707</v>
      </c>
      <c r="M53" s="23"/>
      <c r="N53" s="30">
        <v>17490000</v>
      </c>
      <c r="O53" s="23"/>
      <c r="P53" s="30">
        <v>17630000</v>
      </c>
      <c r="Q53" s="22" t="s">
        <v>86</v>
      </c>
      <c r="R53" s="21">
        <v>0.95281300000000002</v>
      </c>
      <c r="S53" s="20">
        <v>4.952</v>
      </c>
      <c r="T53" s="18" t="s">
        <v>64</v>
      </c>
      <c r="U53" s="18">
        <v>43346</v>
      </c>
      <c r="V53" s="18">
        <v>43347</v>
      </c>
      <c r="W53" s="18"/>
      <c r="X53" s="19"/>
      <c r="Y53" s="19">
        <v>0.63</v>
      </c>
      <c r="Z53" s="19"/>
      <c r="AA53" s="19"/>
      <c r="AB53" s="19"/>
      <c r="AC53" s="19"/>
      <c r="AD53" s="19">
        <v>0.28999999999999998</v>
      </c>
      <c r="AE53" s="19"/>
      <c r="AF53" s="19">
        <v>0.08</v>
      </c>
      <c r="AG53" s="19"/>
      <c r="AH53" s="19"/>
      <c r="AI53" s="19"/>
    </row>
    <row r="54" spans="1:172">
      <c r="A54" s="25" t="s">
        <v>134</v>
      </c>
      <c r="B54" s="25" t="s">
        <v>381</v>
      </c>
      <c r="C54" s="24" t="s">
        <v>37</v>
      </c>
      <c r="D54" s="24" t="s">
        <v>38</v>
      </c>
      <c r="E54" s="24" t="s">
        <v>39</v>
      </c>
      <c r="F54" s="24" t="s">
        <v>271</v>
      </c>
      <c r="G54" s="24"/>
      <c r="H54" s="24" t="s">
        <v>248</v>
      </c>
      <c r="I54" s="24"/>
      <c r="J54" s="24"/>
      <c r="K54" s="24"/>
      <c r="L54" s="18">
        <v>43619</v>
      </c>
      <c r="M54" s="23"/>
      <c r="N54" s="30">
        <v>1500000</v>
      </c>
      <c r="O54" s="23"/>
      <c r="P54" s="30">
        <v>2452000</v>
      </c>
      <c r="Q54" s="22" t="s">
        <v>69</v>
      </c>
      <c r="R54" s="21">
        <v>0.95245100000000005</v>
      </c>
      <c r="S54" s="20">
        <v>6.6562999999999999</v>
      </c>
      <c r="T54" s="18" t="s">
        <v>87</v>
      </c>
      <c r="U54" s="18">
        <v>43348</v>
      </c>
      <c r="V54" s="18">
        <v>43349</v>
      </c>
      <c r="W54" s="18"/>
      <c r="X54" s="19"/>
      <c r="Y54" s="19"/>
      <c r="Z54" s="19">
        <v>3.2000000000000001E-2</v>
      </c>
      <c r="AA54" s="19"/>
      <c r="AB54" s="19"/>
      <c r="AC54" s="19"/>
      <c r="AD54" s="19"/>
      <c r="AE54" s="19">
        <v>0.9</v>
      </c>
      <c r="AF54" s="19">
        <v>6.8000000000000005E-2</v>
      </c>
      <c r="AG54" s="19"/>
      <c r="AH54" s="19"/>
      <c r="AI54" s="19"/>
    </row>
    <row r="55" spans="1:172">
      <c r="A55" s="25" t="s">
        <v>94</v>
      </c>
      <c r="B55" s="25" t="s">
        <v>382</v>
      </c>
      <c r="C55" s="24" t="s">
        <v>57</v>
      </c>
      <c r="D55" s="24" t="s">
        <v>349</v>
      </c>
      <c r="E55" s="24" t="s">
        <v>39</v>
      </c>
      <c r="F55" s="24" t="s">
        <v>40</v>
      </c>
      <c r="G55" s="24" t="s">
        <v>112</v>
      </c>
      <c r="H55" s="24"/>
      <c r="I55" s="24"/>
      <c r="J55" s="24" t="s">
        <v>112</v>
      </c>
      <c r="K55" s="24"/>
      <c r="L55" s="18">
        <v>44460</v>
      </c>
      <c r="M55" s="23"/>
      <c r="N55" s="30">
        <v>70000000</v>
      </c>
      <c r="O55" s="23"/>
      <c r="P55" s="30">
        <v>115525000</v>
      </c>
      <c r="Q55" s="22" t="s">
        <v>63</v>
      </c>
      <c r="R55" s="21">
        <v>1</v>
      </c>
      <c r="S55" s="20">
        <v>4.78125</v>
      </c>
      <c r="T55" s="18" t="s">
        <v>64</v>
      </c>
      <c r="U55" s="18">
        <v>43363</v>
      </c>
      <c r="V55" s="18">
        <v>43364</v>
      </c>
      <c r="W55" s="18"/>
      <c r="X55" s="19">
        <v>0.25119999999999998</v>
      </c>
      <c r="Y55" s="19">
        <v>2.86E-2</v>
      </c>
      <c r="Z55" s="19"/>
      <c r="AA55" s="19">
        <v>0.41799999999999998</v>
      </c>
      <c r="AB55" s="19"/>
      <c r="AC55" s="19">
        <v>0.14829999999999999</v>
      </c>
      <c r="AD55" s="19">
        <v>8.5699999999999998E-2</v>
      </c>
      <c r="AE55" s="19"/>
      <c r="AF55" s="19"/>
      <c r="AG55" s="19"/>
      <c r="AH55" s="19"/>
      <c r="AI55" s="19">
        <v>6.8199999999999997E-2</v>
      </c>
    </row>
    <row r="56" spans="1:172">
      <c r="A56" s="25" t="s">
        <v>97</v>
      </c>
      <c r="B56" s="25" t="s">
        <v>383</v>
      </c>
      <c r="C56" s="24" t="s">
        <v>115</v>
      </c>
      <c r="D56" s="24" t="s">
        <v>302</v>
      </c>
      <c r="E56" s="24" t="s">
        <v>39</v>
      </c>
      <c r="F56" s="24" t="s">
        <v>76</v>
      </c>
      <c r="G56" s="24" t="s">
        <v>153</v>
      </c>
      <c r="H56" s="24"/>
      <c r="I56" s="24" t="s">
        <v>116</v>
      </c>
      <c r="J56" s="24"/>
      <c r="K56" s="24"/>
      <c r="L56" s="18">
        <v>43729</v>
      </c>
      <c r="M56" s="23"/>
      <c r="N56" s="30">
        <v>63160000</v>
      </c>
      <c r="O56" s="23"/>
      <c r="P56" s="30">
        <v>100060000</v>
      </c>
      <c r="Q56" s="22" t="s">
        <v>86</v>
      </c>
      <c r="R56" s="21">
        <v>0.95531299999999997</v>
      </c>
      <c r="S56" s="20">
        <v>4.6778000000000004</v>
      </c>
      <c r="T56" s="18" t="s">
        <v>87</v>
      </c>
      <c r="U56" s="18">
        <v>43368</v>
      </c>
      <c r="V56" s="18">
        <v>43369</v>
      </c>
      <c r="W56" s="18"/>
      <c r="X56" s="19">
        <v>0.39579999999999999</v>
      </c>
      <c r="Y56" s="19">
        <v>0.28499999999999998</v>
      </c>
      <c r="Z56" s="19"/>
      <c r="AA56" s="19"/>
      <c r="AB56" s="19"/>
      <c r="AC56" s="19">
        <v>7.3599999999999999E-2</v>
      </c>
      <c r="AD56" s="19">
        <v>0.22639999999999999</v>
      </c>
      <c r="AE56" s="19"/>
      <c r="AF56" s="19">
        <v>7.3000000000000001E-3</v>
      </c>
      <c r="AG56" s="19"/>
      <c r="AH56" s="19"/>
      <c r="AI56" s="19">
        <v>1.1900000000000001E-2</v>
      </c>
    </row>
    <row r="57" spans="1:172">
      <c r="A57" s="25" t="s">
        <v>55</v>
      </c>
      <c r="B57" s="25" t="s">
        <v>384</v>
      </c>
      <c r="C57" s="24" t="s">
        <v>57</v>
      </c>
      <c r="D57" s="24" t="s">
        <v>58</v>
      </c>
      <c r="E57" s="24" t="s">
        <v>75</v>
      </c>
      <c r="F57" s="24" t="s">
        <v>76</v>
      </c>
      <c r="G57" s="24" t="s">
        <v>216</v>
      </c>
      <c r="H57" s="24"/>
      <c r="I57" s="24"/>
      <c r="J57" s="24" t="s">
        <v>112</v>
      </c>
      <c r="K57" s="24"/>
      <c r="L57" s="18">
        <v>44478</v>
      </c>
      <c r="M57" s="23"/>
      <c r="N57" s="30">
        <v>42200000</v>
      </c>
      <c r="O57" s="23"/>
      <c r="P57" s="30">
        <v>97200000</v>
      </c>
      <c r="Q57" s="22" t="s">
        <v>63</v>
      </c>
      <c r="R57" s="21">
        <v>1</v>
      </c>
      <c r="S57" s="20">
        <v>4.875</v>
      </c>
      <c r="T57" s="18" t="s">
        <v>64</v>
      </c>
      <c r="U57" s="18">
        <v>43378</v>
      </c>
      <c r="V57" s="18">
        <v>43382</v>
      </c>
      <c r="W57" s="18"/>
      <c r="X57" s="19"/>
      <c r="Y57" s="19">
        <v>0.14219999999999999</v>
      </c>
      <c r="Z57" s="19"/>
      <c r="AA57" s="19">
        <v>0.51900000000000002</v>
      </c>
      <c r="AB57" s="19"/>
      <c r="AC57" s="19">
        <v>0.29620000000000002</v>
      </c>
      <c r="AD57" s="19"/>
      <c r="AE57" s="19"/>
      <c r="AF57" s="19"/>
      <c r="AG57" s="19"/>
      <c r="AH57" s="19">
        <v>4.2700000000000002E-2</v>
      </c>
      <c r="AI57" s="19"/>
    </row>
    <row r="58" spans="1:172">
      <c r="A58" s="25" t="s">
        <v>297</v>
      </c>
      <c r="B58" s="25" t="s">
        <v>385</v>
      </c>
      <c r="C58" s="24" t="s">
        <v>37</v>
      </c>
      <c r="D58" s="24" t="s">
        <v>38</v>
      </c>
      <c r="E58" s="24" t="s">
        <v>50</v>
      </c>
      <c r="F58" s="24" t="s">
        <v>234</v>
      </c>
      <c r="G58" s="24"/>
      <c r="H58" s="27" t="s">
        <v>248</v>
      </c>
      <c r="I58" s="24"/>
      <c r="J58" s="24"/>
      <c r="K58" s="24"/>
      <c r="L58" s="18">
        <v>43655</v>
      </c>
      <c r="M58" s="23">
        <v>500000</v>
      </c>
      <c r="N58" s="30"/>
      <c r="O58" s="30">
        <v>634000</v>
      </c>
      <c r="P58" s="30"/>
      <c r="Q58" s="22" t="s">
        <v>69</v>
      </c>
      <c r="R58" s="21">
        <v>0.96603799999999995</v>
      </c>
      <c r="S58" s="20">
        <v>4.6875</v>
      </c>
      <c r="T58" s="18" t="s">
        <v>87</v>
      </c>
      <c r="U58" s="18">
        <v>43384</v>
      </c>
      <c r="V58" s="18">
        <v>43385</v>
      </c>
      <c r="W58" s="18"/>
      <c r="X58" s="19"/>
      <c r="Y58" s="19"/>
      <c r="Z58" s="19"/>
      <c r="AA58" s="19"/>
      <c r="AB58" s="19">
        <v>0.378</v>
      </c>
      <c r="AC58" s="19"/>
      <c r="AD58" s="19"/>
      <c r="AE58" s="19"/>
      <c r="AF58" s="19">
        <v>0.622</v>
      </c>
      <c r="AG58" s="19"/>
      <c r="AH58" s="19"/>
      <c r="AI58" s="19"/>
    </row>
    <row r="59" spans="1:172">
      <c r="A59" s="25" t="s">
        <v>328</v>
      </c>
      <c r="B59" s="25" t="s">
        <v>386</v>
      </c>
      <c r="C59" s="24" t="s">
        <v>37</v>
      </c>
      <c r="D59" s="24" t="s">
        <v>38</v>
      </c>
      <c r="E59" s="24" t="s">
        <v>50</v>
      </c>
      <c r="F59" s="24" t="s">
        <v>51</v>
      </c>
      <c r="G59" s="24"/>
      <c r="H59" s="24"/>
      <c r="I59" s="24"/>
      <c r="J59" s="24" t="s">
        <v>387</v>
      </c>
      <c r="K59" s="24"/>
      <c r="L59" s="18">
        <v>43658</v>
      </c>
      <c r="M59" s="23">
        <v>5132000</v>
      </c>
      <c r="N59" s="30"/>
      <c r="O59" s="23">
        <v>5415000</v>
      </c>
      <c r="P59" s="30"/>
      <c r="Q59" s="22" t="s">
        <v>69</v>
      </c>
      <c r="R59" s="21">
        <v>0.95351600000000003</v>
      </c>
      <c r="S59" s="20">
        <v>6.5</v>
      </c>
      <c r="T59" s="18" t="s">
        <v>87</v>
      </c>
      <c r="U59" s="18">
        <v>43385</v>
      </c>
      <c r="V59" s="18">
        <v>43388</v>
      </c>
      <c r="W59" s="18"/>
      <c r="X59" s="19"/>
      <c r="Y59" s="19"/>
      <c r="Z59" s="19">
        <v>6.8199999999999997E-2</v>
      </c>
      <c r="AA59" s="19"/>
      <c r="AB59" s="19"/>
      <c r="AC59" s="19">
        <v>0.76970000000000005</v>
      </c>
      <c r="AD59" s="19"/>
      <c r="AE59" s="19">
        <v>3.9E-2</v>
      </c>
      <c r="AF59" s="19">
        <v>0.1231</v>
      </c>
      <c r="AG59" s="19"/>
      <c r="AH59" s="19"/>
      <c r="AI59" s="19"/>
    </row>
    <row r="60" spans="1:172">
      <c r="A60" s="25" t="s">
        <v>388</v>
      </c>
      <c r="B60" s="25" t="s">
        <v>389</v>
      </c>
      <c r="C60" s="24" t="s">
        <v>57</v>
      </c>
      <c r="D60" s="24" t="s">
        <v>302</v>
      </c>
      <c r="E60" s="24" t="s">
        <v>39</v>
      </c>
      <c r="F60" s="24" t="s">
        <v>51</v>
      </c>
      <c r="G60" s="24" t="s">
        <v>222</v>
      </c>
      <c r="H60" s="24"/>
      <c r="I60" s="24" t="s">
        <v>103</v>
      </c>
      <c r="J60" s="24"/>
      <c r="K60" s="24"/>
      <c r="L60" s="18">
        <v>44853</v>
      </c>
      <c r="M60" s="23"/>
      <c r="N60" s="30">
        <v>70000000</v>
      </c>
      <c r="O60" s="23"/>
      <c r="P60" s="30">
        <v>87047000</v>
      </c>
      <c r="Q60" s="22" t="s">
        <v>136</v>
      </c>
      <c r="R60" s="21">
        <v>1</v>
      </c>
      <c r="S60" s="20">
        <v>7.21875</v>
      </c>
      <c r="T60" s="18" t="s">
        <v>64</v>
      </c>
      <c r="U60" s="18">
        <v>43391</v>
      </c>
      <c r="V60" s="18">
        <v>43392</v>
      </c>
      <c r="W60" s="18"/>
      <c r="X60" s="19">
        <v>0.15340000000000001</v>
      </c>
      <c r="Y60" s="19">
        <v>6.88E-2</v>
      </c>
      <c r="Z60" s="19"/>
      <c r="AA60" s="19">
        <v>0.1</v>
      </c>
      <c r="AB60" s="19"/>
      <c r="AC60" s="19">
        <v>0.1429</v>
      </c>
      <c r="AD60" s="19"/>
      <c r="AE60" s="19"/>
      <c r="AF60" s="19">
        <v>0.41270000000000001</v>
      </c>
      <c r="AG60" s="19"/>
      <c r="AH60" s="19">
        <v>8.0000000000000002E-3</v>
      </c>
      <c r="AI60" s="19">
        <v>0.1143</v>
      </c>
    </row>
    <row r="61" spans="1:172">
      <c r="A61" s="25" t="s">
        <v>390</v>
      </c>
      <c r="B61" s="25" t="s">
        <v>391</v>
      </c>
      <c r="C61" s="24" t="s">
        <v>37</v>
      </c>
      <c r="D61" s="24" t="s">
        <v>38</v>
      </c>
      <c r="E61" s="24" t="s">
        <v>39</v>
      </c>
      <c r="F61" s="24" t="s">
        <v>51</v>
      </c>
      <c r="G61" s="24" t="s">
        <v>118</v>
      </c>
      <c r="H61" s="24"/>
      <c r="I61" s="24"/>
      <c r="J61" s="24" t="s">
        <v>112</v>
      </c>
      <c r="K61" s="24"/>
      <c r="L61" s="18">
        <v>43758</v>
      </c>
      <c r="M61" s="23"/>
      <c r="N61" s="30">
        <v>150000000</v>
      </c>
      <c r="O61" s="23"/>
      <c r="P61" s="30">
        <v>195926000</v>
      </c>
      <c r="Q61" s="22" t="s">
        <v>86</v>
      </c>
      <c r="R61" s="21">
        <v>0.959233</v>
      </c>
      <c r="S61" s="20">
        <v>4.25</v>
      </c>
      <c r="T61" s="18" t="s">
        <v>87</v>
      </c>
      <c r="U61" s="18">
        <v>43397</v>
      </c>
      <c r="V61" s="18">
        <v>43398</v>
      </c>
      <c r="W61" s="18"/>
      <c r="X61" s="19">
        <v>0.08</v>
      </c>
      <c r="Y61" s="19">
        <v>0.12670000000000001</v>
      </c>
      <c r="Z61" s="19"/>
      <c r="AA61" s="19">
        <v>0.47189999999999999</v>
      </c>
      <c r="AB61" s="19"/>
      <c r="AC61" s="19">
        <v>0.08</v>
      </c>
      <c r="AD61" s="19"/>
      <c r="AE61" s="19"/>
      <c r="AF61" s="19">
        <v>4.3E-3</v>
      </c>
      <c r="AG61" s="19"/>
      <c r="AH61" s="19">
        <v>0.2198</v>
      </c>
      <c r="AI61" s="19">
        <v>1.7299999999999999E-2</v>
      </c>
    </row>
    <row r="62" spans="1:172">
      <c r="A62" s="25" t="s">
        <v>390</v>
      </c>
      <c r="B62" s="25" t="s">
        <v>392</v>
      </c>
      <c r="C62" s="24" t="s">
        <v>57</v>
      </c>
      <c r="D62" s="24" t="s">
        <v>38</v>
      </c>
      <c r="E62" s="24" t="s">
        <v>39</v>
      </c>
      <c r="F62" s="24" t="s">
        <v>51</v>
      </c>
      <c r="G62" s="24" t="s">
        <v>118</v>
      </c>
      <c r="H62" s="24"/>
      <c r="I62" s="24"/>
      <c r="J62" s="24" t="s">
        <v>112</v>
      </c>
      <c r="K62" s="24"/>
      <c r="L62" s="18">
        <v>45590</v>
      </c>
      <c r="M62" s="23"/>
      <c r="N62" s="30">
        <v>219790000</v>
      </c>
      <c r="O62" s="23"/>
      <c r="P62" s="30">
        <v>434790000</v>
      </c>
      <c r="Q62" s="22" t="s">
        <v>107</v>
      </c>
      <c r="R62" s="21">
        <v>1</v>
      </c>
      <c r="S62" s="20">
        <v>6.5</v>
      </c>
      <c r="T62" s="18" t="s">
        <v>64</v>
      </c>
      <c r="U62" s="18">
        <v>43397</v>
      </c>
      <c r="V62" s="18">
        <v>43398</v>
      </c>
      <c r="W62" s="18"/>
      <c r="X62" s="19">
        <v>0.39579999999999999</v>
      </c>
      <c r="Y62" s="19">
        <v>2.2700000000000001E-2</v>
      </c>
      <c r="Z62" s="19"/>
      <c r="AA62" s="19">
        <v>0.23200000000000001</v>
      </c>
      <c r="AB62" s="19"/>
      <c r="AC62" s="19">
        <v>0.26250000000000001</v>
      </c>
      <c r="AD62" s="19"/>
      <c r="AE62" s="19"/>
      <c r="AF62" s="19">
        <v>4.7999999999999996E-3</v>
      </c>
      <c r="AG62" s="19"/>
      <c r="AH62" s="19">
        <v>1.83E-2</v>
      </c>
      <c r="AI62" s="19">
        <v>6.3700000000000007E-2</v>
      </c>
    </row>
    <row r="63" spans="1:172">
      <c r="A63" s="25" t="s">
        <v>142</v>
      </c>
      <c r="B63" s="25" t="s">
        <v>395</v>
      </c>
      <c r="C63" s="24" t="s">
        <v>115</v>
      </c>
      <c r="D63" s="24" t="s">
        <v>143</v>
      </c>
      <c r="E63" s="24" t="s">
        <v>39</v>
      </c>
      <c r="F63" s="24" t="s">
        <v>396</v>
      </c>
      <c r="G63" s="24"/>
      <c r="H63" s="24"/>
      <c r="I63" s="24" t="s">
        <v>139</v>
      </c>
      <c r="J63" s="24" t="s">
        <v>189</v>
      </c>
      <c r="K63" s="24"/>
      <c r="L63" s="18">
        <v>43759</v>
      </c>
      <c r="M63" s="23"/>
      <c r="N63" s="30">
        <v>65000000</v>
      </c>
      <c r="O63" s="23"/>
      <c r="P63" s="30">
        <v>106891000</v>
      </c>
      <c r="Q63" s="22" t="s">
        <v>86</v>
      </c>
      <c r="R63" s="21">
        <v>0.95636600000000005</v>
      </c>
      <c r="S63" s="20">
        <v>4.5625</v>
      </c>
      <c r="T63" s="18" t="s">
        <v>87</v>
      </c>
      <c r="U63" s="18">
        <v>43398</v>
      </c>
      <c r="V63" s="18">
        <v>43399</v>
      </c>
      <c r="W63" s="18"/>
      <c r="X63" s="19">
        <v>0.2077</v>
      </c>
      <c r="Y63" s="19">
        <v>6.8599999999999994E-2</v>
      </c>
      <c r="Z63" s="19"/>
      <c r="AA63" s="19">
        <v>0.42309999999999998</v>
      </c>
      <c r="AB63" s="19"/>
      <c r="AC63" s="19">
        <v>9.4000000000000004E-3</v>
      </c>
      <c r="AD63" s="19"/>
      <c r="AE63" s="19"/>
      <c r="AF63" s="19">
        <v>5.0000000000000001E-4</v>
      </c>
      <c r="AG63" s="19"/>
      <c r="AH63" s="19">
        <v>0.25640000000000002</v>
      </c>
      <c r="AI63" s="19">
        <v>3.4299999999999997E-2</v>
      </c>
    </row>
    <row r="64" spans="1:172">
      <c r="A64" s="25" t="s">
        <v>393</v>
      </c>
      <c r="B64" s="25" t="s">
        <v>394</v>
      </c>
      <c r="C64" s="24" t="s">
        <v>57</v>
      </c>
      <c r="D64" s="24" t="s">
        <v>111</v>
      </c>
      <c r="E64" s="24" t="s">
        <v>314</v>
      </c>
      <c r="F64" s="24" t="s">
        <v>51</v>
      </c>
      <c r="G64" s="24"/>
      <c r="H64" s="24" t="s">
        <v>112</v>
      </c>
      <c r="I64" s="24" t="s">
        <v>112</v>
      </c>
      <c r="J64" s="24"/>
      <c r="K64" s="24"/>
      <c r="L64" s="18">
        <v>47056</v>
      </c>
      <c r="M64" s="23"/>
      <c r="N64" s="30">
        <v>167350000</v>
      </c>
      <c r="O64" s="23"/>
      <c r="P64" s="30">
        <v>386280000</v>
      </c>
      <c r="Q64" s="22" t="s">
        <v>200</v>
      </c>
      <c r="R64" s="21">
        <v>1</v>
      </c>
      <c r="S64" s="20">
        <v>7</v>
      </c>
      <c r="T64" s="18" t="s">
        <v>64</v>
      </c>
      <c r="U64" s="18">
        <v>43402</v>
      </c>
      <c r="V64" s="18">
        <v>43403</v>
      </c>
      <c r="W64" s="18"/>
      <c r="X64" s="19">
        <v>0.20330000000000001</v>
      </c>
      <c r="Y64" s="19"/>
      <c r="Z64" s="19"/>
      <c r="AA64" s="19">
        <v>2.3900000000000001E-2</v>
      </c>
      <c r="AB64" s="19"/>
      <c r="AC64" s="19">
        <v>0.75949999999999995</v>
      </c>
      <c r="AD64" s="19"/>
      <c r="AE64" s="19"/>
      <c r="AF64" s="19">
        <v>1.0200000000000001E-2</v>
      </c>
      <c r="AG64" s="19"/>
      <c r="AH64" s="19">
        <v>3.0000000000000001E-3</v>
      </c>
      <c r="AI64" s="19"/>
    </row>
    <row r="65" spans="1:35">
      <c r="A65" s="25" t="s">
        <v>203</v>
      </c>
      <c r="B65" s="25" t="s">
        <v>397</v>
      </c>
      <c r="C65" s="24" t="s">
        <v>37</v>
      </c>
      <c r="D65" s="24" t="s">
        <v>38</v>
      </c>
      <c r="E65" s="24" t="s">
        <v>250</v>
      </c>
      <c r="F65" s="24" t="s">
        <v>76</v>
      </c>
      <c r="G65" s="24" t="s">
        <v>205</v>
      </c>
      <c r="H65" s="24" t="s">
        <v>206</v>
      </c>
      <c r="I65" s="24"/>
      <c r="J65" s="24"/>
      <c r="K65" s="24"/>
      <c r="L65" s="18">
        <v>43718</v>
      </c>
      <c r="M65" s="23">
        <v>250000</v>
      </c>
      <c r="N65" s="30"/>
      <c r="O65" s="23">
        <v>630000</v>
      </c>
      <c r="P65" s="30"/>
      <c r="Q65" s="22" t="s">
        <v>275</v>
      </c>
      <c r="R65" s="21">
        <v>0.96506599999999998</v>
      </c>
      <c r="S65" s="20">
        <v>4.3437999999999999</v>
      </c>
      <c r="T65" s="18" t="s">
        <v>87</v>
      </c>
      <c r="U65" s="18">
        <v>43417</v>
      </c>
      <c r="V65" s="18">
        <v>43418</v>
      </c>
      <c r="W65" s="18"/>
      <c r="X65" s="19"/>
      <c r="Y65" s="19"/>
      <c r="Z65" s="19">
        <v>0.62</v>
      </c>
      <c r="AA65" s="19"/>
      <c r="AB65" s="19"/>
      <c r="AC65" s="19"/>
      <c r="AD65" s="19"/>
      <c r="AE65" s="19"/>
      <c r="AF65" s="19">
        <v>0.38</v>
      </c>
      <c r="AG65" s="19"/>
      <c r="AH65" s="19"/>
      <c r="AI65" s="19"/>
    </row>
    <row r="66" spans="1:35">
      <c r="A66" s="25" t="s">
        <v>203</v>
      </c>
      <c r="B66" s="25" t="s">
        <v>398</v>
      </c>
      <c r="C66" s="24" t="s">
        <v>37</v>
      </c>
      <c r="D66" s="24" t="s">
        <v>38</v>
      </c>
      <c r="E66" s="24" t="s">
        <v>314</v>
      </c>
      <c r="F66" s="24" t="s">
        <v>76</v>
      </c>
      <c r="G66" s="24" t="s">
        <v>205</v>
      </c>
      <c r="H66" s="24" t="s">
        <v>206</v>
      </c>
      <c r="I66" s="24"/>
      <c r="J66" s="24"/>
      <c r="K66" s="24"/>
      <c r="L66" s="18">
        <v>43598</v>
      </c>
      <c r="M66" s="23">
        <v>600000</v>
      </c>
      <c r="N66" s="30"/>
      <c r="O66" s="23">
        <v>725000</v>
      </c>
      <c r="P66" s="30"/>
      <c r="Q66" s="22" t="s">
        <v>43</v>
      </c>
      <c r="R66" s="21">
        <v>0.97799499999999995</v>
      </c>
      <c r="S66" s="20">
        <v>4.5</v>
      </c>
      <c r="T66" s="18" t="s">
        <v>87</v>
      </c>
      <c r="U66" s="18">
        <v>43417</v>
      </c>
      <c r="V66" s="18">
        <v>43418</v>
      </c>
      <c r="W66" s="18"/>
      <c r="X66" s="19"/>
      <c r="Y66" s="19"/>
      <c r="Z66" s="19">
        <v>0.16669999999999999</v>
      </c>
      <c r="AA66" s="19"/>
      <c r="AB66" s="19"/>
      <c r="AC66" s="19"/>
      <c r="AD66" s="19"/>
      <c r="AE66" s="19"/>
      <c r="AF66" s="19">
        <v>0.83330000000000004</v>
      </c>
      <c r="AG66" s="19"/>
      <c r="AH66" s="19"/>
      <c r="AI66" s="19"/>
    </row>
    <row r="67" spans="1:35">
      <c r="A67" s="25" t="s">
        <v>97</v>
      </c>
      <c r="B67" s="25" t="s">
        <v>399</v>
      </c>
      <c r="C67" s="24" t="s">
        <v>115</v>
      </c>
      <c r="D67" s="24" t="s">
        <v>302</v>
      </c>
      <c r="E67" s="24" t="s">
        <v>39</v>
      </c>
      <c r="F67" s="24" t="s">
        <v>40</v>
      </c>
      <c r="G67" s="24" t="s">
        <v>153</v>
      </c>
      <c r="H67" s="24"/>
      <c r="I67" s="24" t="s">
        <v>116</v>
      </c>
      <c r="J67" s="24"/>
      <c r="K67" s="24"/>
      <c r="L67" s="18">
        <v>43785</v>
      </c>
      <c r="M67" s="23"/>
      <c r="N67" s="30">
        <v>47306000</v>
      </c>
      <c r="O67" s="23"/>
      <c r="P67" s="30">
        <v>92166000</v>
      </c>
      <c r="Q67" s="22" t="s">
        <v>86</v>
      </c>
      <c r="R67" s="21">
        <v>0.95343699999999998</v>
      </c>
      <c r="S67" s="20">
        <v>4.8836000000000004</v>
      </c>
      <c r="T67" s="18" t="s">
        <v>87</v>
      </c>
      <c r="U67" s="18">
        <v>43424</v>
      </c>
      <c r="V67" s="18">
        <v>43425</v>
      </c>
      <c r="W67" s="18"/>
      <c r="X67" s="19">
        <v>0.17760000000000001</v>
      </c>
      <c r="Y67" s="19">
        <v>0.49399999999999999</v>
      </c>
      <c r="Z67" s="19"/>
      <c r="AA67" s="19"/>
      <c r="AB67" s="19"/>
      <c r="AC67" s="19">
        <v>0.1057</v>
      </c>
      <c r="AD67" s="19">
        <v>0.1459</v>
      </c>
      <c r="AE67" s="19"/>
      <c r="AF67" s="19">
        <v>5.4999999999999997E-3</v>
      </c>
      <c r="AG67" s="19"/>
      <c r="AH67" s="19"/>
      <c r="AI67" s="19">
        <v>7.1400000000000005E-2</v>
      </c>
    </row>
    <row r="68" spans="1:35">
      <c r="A68" s="25" t="s">
        <v>328</v>
      </c>
      <c r="B68" s="25" t="s">
        <v>400</v>
      </c>
      <c r="C68" s="24" t="s">
        <v>37</v>
      </c>
      <c r="D68" s="24" t="s">
        <v>38</v>
      </c>
      <c r="E68" s="24" t="s">
        <v>50</v>
      </c>
      <c r="F68" s="24" t="s">
        <v>76</v>
      </c>
      <c r="G68" s="24"/>
      <c r="H68" s="24"/>
      <c r="I68" s="24"/>
      <c r="J68" s="24" t="s">
        <v>387</v>
      </c>
      <c r="K68" s="24"/>
      <c r="L68" s="18">
        <v>43696</v>
      </c>
      <c r="M68" s="23">
        <v>2300000</v>
      </c>
      <c r="N68" s="30"/>
      <c r="O68" s="23">
        <v>3030000</v>
      </c>
      <c r="P68" s="30"/>
      <c r="Q68" s="22" t="s">
        <v>69</v>
      </c>
      <c r="R68" s="21">
        <v>0.95351600000000003</v>
      </c>
      <c r="S68" s="20">
        <v>6.5</v>
      </c>
      <c r="T68" s="18" t="s">
        <v>87</v>
      </c>
      <c r="U68" s="18">
        <v>43425</v>
      </c>
      <c r="V68" s="18">
        <v>43426</v>
      </c>
      <c r="W68" s="18"/>
      <c r="X68" s="19"/>
      <c r="Y68" s="19"/>
      <c r="Z68" s="19"/>
      <c r="AA68" s="19"/>
      <c r="AB68" s="19"/>
      <c r="AC68" s="19">
        <v>0.73350000000000004</v>
      </c>
      <c r="AD68" s="19"/>
      <c r="AE68" s="19"/>
      <c r="AF68" s="19">
        <v>6.7400000000000002E-2</v>
      </c>
      <c r="AG68" s="19">
        <v>0.1991</v>
      </c>
      <c r="AH68" s="19"/>
      <c r="AI68" s="19"/>
    </row>
    <row r="69" spans="1:35">
      <c r="A69" s="25" t="s">
        <v>297</v>
      </c>
      <c r="B69" s="25" t="s">
        <v>401</v>
      </c>
      <c r="C69" s="24" t="s">
        <v>37</v>
      </c>
      <c r="D69" s="24" t="s">
        <v>38</v>
      </c>
      <c r="E69" s="24" t="s">
        <v>50</v>
      </c>
      <c r="F69" s="24" t="s">
        <v>396</v>
      </c>
      <c r="G69" s="24"/>
      <c r="H69" s="27" t="s">
        <v>248</v>
      </c>
      <c r="I69" s="24"/>
      <c r="J69" s="24"/>
      <c r="K69" s="24"/>
      <c r="L69" s="18">
        <v>43697</v>
      </c>
      <c r="M69" s="23">
        <v>500000</v>
      </c>
      <c r="N69" s="30"/>
      <c r="O69" s="23">
        <v>630000</v>
      </c>
      <c r="P69" s="30"/>
      <c r="Q69" s="22" t="s">
        <v>69</v>
      </c>
      <c r="R69" s="21">
        <v>0.95693799999999996</v>
      </c>
      <c r="S69" s="20">
        <v>6</v>
      </c>
      <c r="T69" s="18" t="s">
        <v>87</v>
      </c>
      <c r="U69" s="18">
        <v>43426</v>
      </c>
      <c r="V69" s="18">
        <v>43427</v>
      </c>
      <c r="W69" s="18"/>
      <c r="X69" s="19"/>
      <c r="Y69" s="19"/>
      <c r="Z69" s="19"/>
      <c r="AA69" s="19"/>
      <c r="AB69" s="19">
        <v>0.8</v>
      </c>
      <c r="AC69" s="19"/>
      <c r="AD69" s="19"/>
      <c r="AE69" s="19"/>
      <c r="AF69" s="19">
        <v>0.2</v>
      </c>
      <c r="AG69" s="19"/>
      <c r="AH69" s="19"/>
      <c r="AI69" s="19"/>
    </row>
    <row r="70" spans="1:35">
      <c r="A70" s="25" t="s">
        <v>287</v>
      </c>
      <c r="B70" s="25" t="s">
        <v>407</v>
      </c>
      <c r="C70" s="24" t="s">
        <v>37</v>
      </c>
      <c r="D70" s="24" t="s">
        <v>38</v>
      </c>
      <c r="E70" s="24" t="s">
        <v>75</v>
      </c>
      <c r="F70" s="24" t="s">
        <v>51</v>
      </c>
      <c r="G70" s="24" t="s">
        <v>408</v>
      </c>
      <c r="H70" s="27"/>
      <c r="I70" s="24"/>
      <c r="J70" s="24" t="s">
        <v>409</v>
      </c>
      <c r="K70" s="24"/>
      <c r="L70" s="18">
        <v>43799</v>
      </c>
      <c r="M70" s="23"/>
      <c r="N70" s="30">
        <v>38580000</v>
      </c>
      <c r="O70" s="23"/>
      <c r="P70" s="30">
        <v>38580000</v>
      </c>
      <c r="Q70" s="22" t="s">
        <v>86</v>
      </c>
      <c r="R70" s="21">
        <v>0.95238100000000003</v>
      </c>
      <c r="S70" s="20">
        <v>5</v>
      </c>
      <c r="T70" s="18" t="s">
        <v>87</v>
      </c>
      <c r="U70" s="18">
        <v>43438</v>
      </c>
      <c r="V70" s="18">
        <v>43439</v>
      </c>
      <c r="W70" s="18"/>
      <c r="X70" s="19">
        <v>0.25919999999999999</v>
      </c>
      <c r="Y70" s="19">
        <v>0.1166</v>
      </c>
      <c r="Z70" s="19"/>
      <c r="AA70" s="19">
        <v>0.12959999999999999</v>
      </c>
      <c r="AB70" s="19">
        <v>7.7799999999999994E-2</v>
      </c>
      <c r="AC70" s="19">
        <v>0.2462</v>
      </c>
      <c r="AD70" s="19"/>
      <c r="AE70" s="19"/>
      <c r="AF70" s="19">
        <v>8.0000000000000004E-4</v>
      </c>
      <c r="AG70" s="19">
        <v>2.5899999999999999E-2</v>
      </c>
      <c r="AH70" s="19">
        <v>0.1439</v>
      </c>
      <c r="AI70" s="19"/>
    </row>
    <row r="71" spans="1:35">
      <c r="A71" s="25" t="s">
        <v>168</v>
      </c>
      <c r="B71" s="25" t="s">
        <v>402</v>
      </c>
      <c r="C71" s="24" t="s">
        <v>49</v>
      </c>
      <c r="D71" s="24" t="s">
        <v>302</v>
      </c>
      <c r="E71" s="24" t="s">
        <v>75</v>
      </c>
      <c r="F71" s="24" t="s">
        <v>40</v>
      </c>
      <c r="G71" s="24"/>
      <c r="H71" s="24"/>
      <c r="I71" s="24" t="s">
        <v>125</v>
      </c>
      <c r="J71" s="24" t="s">
        <v>403</v>
      </c>
      <c r="K71" s="24"/>
      <c r="L71" s="18">
        <v>43800</v>
      </c>
      <c r="M71" s="23"/>
      <c r="N71" s="30">
        <v>15616000</v>
      </c>
      <c r="O71" s="23"/>
      <c r="P71" s="30">
        <v>17666000</v>
      </c>
      <c r="Q71" s="22" t="s">
        <v>86</v>
      </c>
      <c r="R71" s="21">
        <v>0.94437499999999996</v>
      </c>
      <c r="S71" s="20">
        <v>5.8901000000000003</v>
      </c>
      <c r="T71" s="18" t="s">
        <v>87</v>
      </c>
      <c r="U71" s="18">
        <v>43439</v>
      </c>
      <c r="V71" s="18">
        <v>43440</v>
      </c>
      <c r="W71" s="18"/>
      <c r="X71" s="19"/>
      <c r="Y71" s="19">
        <v>0.25609999999999999</v>
      </c>
      <c r="Z71" s="19"/>
      <c r="AA71" s="19"/>
      <c r="AB71" s="19"/>
      <c r="AC71" s="19">
        <v>0.25609999999999999</v>
      </c>
      <c r="AD71" s="19"/>
      <c r="AE71" s="19"/>
      <c r="AF71" s="19">
        <v>0.48770000000000002</v>
      </c>
      <c r="AG71" s="19"/>
      <c r="AH71" s="19"/>
      <c r="AI71" s="19"/>
    </row>
    <row r="72" spans="1:35">
      <c r="A72" s="25" t="s">
        <v>150</v>
      </c>
      <c r="B72" s="25" t="s">
        <v>410</v>
      </c>
      <c r="C72" s="24" t="s">
        <v>115</v>
      </c>
      <c r="D72" s="24" t="s">
        <v>143</v>
      </c>
      <c r="E72" s="24" t="s">
        <v>50</v>
      </c>
      <c r="F72" s="24" t="s">
        <v>59</v>
      </c>
      <c r="G72" s="24" t="s">
        <v>153</v>
      </c>
      <c r="H72" s="24"/>
      <c r="I72" s="24" t="s">
        <v>319</v>
      </c>
      <c r="J72" s="24"/>
      <c r="K72" s="24"/>
      <c r="L72" s="18">
        <v>43812</v>
      </c>
      <c r="M72" s="23"/>
      <c r="N72" s="30">
        <v>59440000</v>
      </c>
      <c r="O72" s="23"/>
      <c r="P72" s="30">
        <v>67440000</v>
      </c>
      <c r="Q72" s="22" t="s">
        <v>86</v>
      </c>
      <c r="R72" s="21">
        <v>1</v>
      </c>
      <c r="S72" s="20">
        <v>4.96875</v>
      </c>
      <c r="T72" s="18" t="s">
        <v>64</v>
      </c>
      <c r="U72" s="18">
        <v>43451</v>
      </c>
      <c r="V72" s="18">
        <v>43452</v>
      </c>
      <c r="W72" s="18"/>
      <c r="X72" s="19">
        <v>6.7299999999999999E-2</v>
      </c>
      <c r="Y72" s="19">
        <v>0.3281</v>
      </c>
      <c r="Z72" s="19"/>
      <c r="AA72" s="19">
        <v>0.16819999999999999</v>
      </c>
      <c r="AB72" s="19">
        <v>0.1346</v>
      </c>
      <c r="AC72" s="19">
        <v>0.17660000000000001</v>
      </c>
      <c r="AD72" s="19"/>
      <c r="AE72" s="19"/>
      <c r="AF72" s="19"/>
      <c r="AG72" s="19">
        <v>8.3999999999999995E-3</v>
      </c>
      <c r="AH72" s="19">
        <v>0.1168</v>
      </c>
      <c r="AI72" s="19"/>
    </row>
    <row r="73" spans="1:35">
      <c r="A73" s="25" t="s">
        <v>203</v>
      </c>
      <c r="B73" s="25" t="s">
        <v>404</v>
      </c>
      <c r="C73" s="24" t="s">
        <v>37</v>
      </c>
      <c r="D73" s="24" t="s">
        <v>38</v>
      </c>
      <c r="E73" s="24" t="s">
        <v>110</v>
      </c>
      <c r="F73" s="24" t="s">
        <v>76</v>
      </c>
      <c r="G73" s="24" t="s">
        <v>205</v>
      </c>
      <c r="H73" s="24" t="s">
        <v>206</v>
      </c>
      <c r="I73" s="24"/>
      <c r="J73" s="24"/>
      <c r="K73" s="24"/>
      <c r="L73" s="18">
        <v>43633</v>
      </c>
      <c r="M73" s="23">
        <v>500000</v>
      </c>
      <c r="N73" s="30"/>
      <c r="O73" s="23">
        <v>570000</v>
      </c>
      <c r="P73" s="30"/>
      <c r="Q73" s="22" t="s">
        <v>43</v>
      </c>
      <c r="R73" s="21">
        <v>0.97442099999999998</v>
      </c>
      <c r="S73" s="20">
        <v>5.25</v>
      </c>
      <c r="T73" s="18" t="s">
        <v>87</v>
      </c>
      <c r="U73" s="18">
        <v>43452</v>
      </c>
      <c r="V73" s="18">
        <v>43453</v>
      </c>
      <c r="W73" s="18"/>
      <c r="X73" s="19"/>
      <c r="Y73" s="19"/>
      <c r="Z73" s="19"/>
      <c r="AA73" s="19"/>
      <c r="AB73" s="19"/>
      <c r="AC73" s="19"/>
      <c r="AD73" s="19"/>
      <c r="AE73" s="19"/>
      <c r="AF73" s="19">
        <v>1</v>
      </c>
      <c r="AG73" s="19"/>
      <c r="AH73" s="19"/>
      <c r="AI73" s="19"/>
    </row>
    <row r="74" spans="1:35">
      <c r="A74" s="25" t="s">
        <v>297</v>
      </c>
      <c r="B74" s="25" t="s">
        <v>405</v>
      </c>
      <c r="C74" s="24" t="s">
        <v>37</v>
      </c>
      <c r="D74" s="24" t="s">
        <v>38</v>
      </c>
      <c r="E74" s="24" t="s">
        <v>50</v>
      </c>
      <c r="F74" s="24" t="s">
        <v>406</v>
      </c>
      <c r="G74" s="24"/>
      <c r="H74" s="24" t="s">
        <v>248</v>
      </c>
      <c r="I74" s="24"/>
      <c r="J74" s="24"/>
      <c r="K74" s="24"/>
      <c r="L74" s="18">
        <v>43732</v>
      </c>
      <c r="M74" s="23">
        <v>500000</v>
      </c>
      <c r="N74" s="30"/>
      <c r="O74" s="23">
        <v>578000</v>
      </c>
      <c r="P74" s="30"/>
      <c r="Q74" s="22" t="s">
        <v>69</v>
      </c>
      <c r="R74" s="21">
        <v>0.95011880000000004</v>
      </c>
      <c r="S74" s="20">
        <v>7</v>
      </c>
      <c r="T74" s="18" t="s">
        <v>87</v>
      </c>
      <c r="U74" s="18">
        <v>43461</v>
      </c>
      <c r="V74" s="18">
        <v>43462</v>
      </c>
      <c r="W74" s="18"/>
      <c r="X74" s="19"/>
      <c r="Y74" s="19"/>
      <c r="Z74" s="19"/>
      <c r="AA74" s="19"/>
      <c r="AB74" s="19"/>
      <c r="AC74" s="19"/>
      <c r="AD74" s="19"/>
      <c r="AE74" s="19"/>
      <c r="AF74" s="19">
        <v>1</v>
      </c>
      <c r="AG74" s="19"/>
      <c r="AH74" s="19"/>
      <c r="AI74" s="19"/>
    </row>
    <row r="75" spans="1:35">
      <c r="A75" s="25"/>
      <c r="B75" s="25"/>
      <c r="C75" s="24"/>
      <c r="D75" s="24"/>
      <c r="E75" s="24"/>
      <c r="F75" s="24"/>
      <c r="G75" s="24"/>
      <c r="H75" s="37"/>
      <c r="I75" s="24"/>
      <c r="J75" s="24"/>
      <c r="K75" s="24"/>
      <c r="L75" s="18"/>
      <c r="M75" s="23">
        <f>SUM(M5:M74)</f>
        <v>43713000</v>
      </c>
      <c r="N75" s="23">
        <f t="shared" ref="N75:P75" si="0">SUM(N5:N74)</f>
        <v>3339527449</v>
      </c>
      <c r="O75" s="23">
        <f t="shared" si="0"/>
        <v>57072000</v>
      </c>
      <c r="P75" s="23">
        <f t="shared" si="0"/>
        <v>6369098000</v>
      </c>
      <c r="Q75" s="22"/>
      <c r="R75" s="21"/>
      <c r="S75" s="20"/>
      <c r="T75" s="18"/>
      <c r="U75" s="18"/>
      <c r="V75" s="18"/>
      <c r="W75" s="18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</row>
    <row r="76" spans="1:35">
      <c r="A76" s="25"/>
      <c r="B76" s="25"/>
      <c r="C76" s="24"/>
      <c r="D76" s="24"/>
      <c r="E76" s="24"/>
      <c r="F76" s="24"/>
      <c r="G76" s="24"/>
      <c r="H76" s="24"/>
      <c r="I76" s="24"/>
      <c r="J76" s="24"/>
      <c r="K76" s="24"/>
      <c r="L76" s="18"/>
      <c r="M76" s="23"/>
      <c r="N76" s="30"/>
      <c r="O76" s="23"/>
      <c r="P76" s="30"/>
      <c r="Q76" s="22"/>
      <c r="R76" s="21"/>
      <c r="S76" s="20"/>
      <c r="T76" s="18"/>
      <c r="U76" s="18"/>
      <c r="V76" s="18"/>
      <c r="W76" s="18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</row>
    <row r="77" spans="1:35">
      <c r="A77" s="25"/>
      <c r="B77" s="25"/>
      <c r="C77" s="24"/>
      <c r="D77" s="24"/>
      <c r="E77" s="24"/>
      <c r="F77" s="24"/>
      <c r="G77" s="24"/>
      <c r="H77" s="24"/>
      <c r="I77" s="24"/>
      <c r="J77" s="24"/>
      <c r="K77" s="24"/>
      <c r="L77" s="18"/>
      <c r="M77" s="23"/>
      <c r="N77" s="30">
        <f>N75+(M75*3.5)</f>
        <v>3492522949</v>
      </c>
      <c r="O77" s="30"/>
      <c r="P77" s="30">
        <f>P75+(O75*3.5)</f>
        <v>6568850000</v>
      </c>
      <c r="Q77" s="1">
        <f>P77/N77</f>
        <v>1.8808323083119132</v>
      </c>
      <c r="R77" s="21"/>
      <c r="S77" s="20"/>
      <c r="T77" s="18"/>
      <c r="U77" s="18"/>
      <c r="V77" s="18"/>
      <c r="W77" s="18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spans="1:35">
      <c r="A78" s="25"/>
      <c r="B78" s="25"/>
      <c r="C78" s="24"/>
      <c r="D78" s="24"/>
      <c r="E78" s="24"/>
      <c r="F78" s="24"/>
      <c r="G78" s="24"/>
      <c r="H78" s="24"/>
      <c r="I78" s="24"/>
      <c r="J78" s="24"/>
      <c r="K78" s="24"/>
      <c r="L78" s="18"/>
      <c r="M78" s="23"/>
      <c r="N78" s="30"/>
      <c r="O78" s="23"/>
      <c r="P78" s="30"/>
      <c r="Q78" s="22"/>
      <c r="R78" s="21"/>
      <c r="S78" s="20"/>
      <c r="T78" s="18"/>
      <c r="U78" s="18"/>
      <c r="V78" s="18"/>
      <c r="W78" s="18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spans="1:35">
      <c r="A79" s="25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18"/>
      <c r="M79" s="23"/>
      <c r="N79" s="30"/>
      <c r="O79" s="23"/>
      <c r="P79" s="30"/>
      <c r="Q79" s="22"/>
      <c r="R79" s="21"/>
      <c r="S79" s="20"/>
      <c r="T79" s="18"/>
      <c r="U79" s="18"/>
      <c r="V79" s="18"/>
      <c r="W79" s="18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</row>
    <row r="80" spans="1:35">
      <c r="A80" s="25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18"/>
      <c r="M80" s="23"/>
      <c r="N80" s="30"/>
      <c r="O80" s="23"/>
      <c r="P80" s="30"/>
      <c r="Q80" s="22"/>
      <c r="R80" s="21"/>
      <c r="S80" s="20"/>
      <c r="T80" s="18"/>
      <c r="U80" s="18"/>
      <c r="V80" s="18"/>
      <c r="W80" s="18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</row>
    <row r="81" spans="1:35">
      <c r="A81" s="25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18"/>
      <c r="M81" s="23"/>
      <c r="N81" s="23"/>
      <c r="O81" s="23"/>
      <c r="P81" s="23"/>
      <c r="Q81" s="22"/>
      <c r="R81" s="21"/>
      <c r="S81" s="20"/>
      <c r="T81" s="18"/>
      <c r="U81" s="18"/>
      <c r="V81" s="18"/>
      <c r="W81" s="18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</row>
    <row r="82" spans="1:35">
      <c r="A82" s="25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18"/>
      <c r="M82" s="23"/>
      <c r="N82" s="23"/>
      <c r="O82" s="23"/>
      <c r="P82" s="23"/>
      <c r="Q82" s="22"/>
      <c r="R82" s="21"/>
      <c r="S82" s="20"/>
      <c r="T82" s="18"/>
      <c r="U82" s="18"/>
      <c r="V82" s="18"/>
      <c r="W82" s="18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</row>
    <row r="83" spans="1:35">
      <c r="A83" s="25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18"/>
      <c r="M83" s="23"/>
      <c r="N83" s="23"/>
      <c r="O83" s="23"/>
      <c r="P83" s="23"/>
      <c r="Q83" s="22"/>
      <c r="R83" s="21"/>
      <c r="S83" s="20"/>
      <c r="T83" s="18"/>
      <c r="U83" s="18"/>
      <c r="V83" s="18"/>
      <c r="W83" s="18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</row>
    <row r="84" spans="1:35">
      <c r="A84" s="25"/>
      <c r="B84" s="25"/>
      <c r="C84" s="24"/>
      <c r="D84" s="24"/>
      <c r="E84" s="24"/>
      <c r="F84" s="24"/>
      <c r="G84" s="24"/>
      <c r="H84" s="24"/>
      <c r="I84" s="24"/>
      <c r="J84" s="24"/>
      <c r="K84" s="24"/>
      <c r="L84" s="18"/>
      <c r="M84" s="23"/>
      <c r="N84" s="23"/>
      <c r="O84" s="23"/>
      <c r="P84" s="23"/>
      <c r="Q84" s="22"/>
      <c r="R84" s="21"/>
      <c r="S84" s="20"/>
      <c r="T84" s="18"/>
      <c r="U84" s="18"/>
      <c r="V84" s="18"/>
      <c r="W84" s="18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</row>
    <row r="85" spans="1:35">
      <c r="A85" s="26"/>
      <c r="B85" s="25"/>
      <c r="C85" s="24"/>
      <c r="D85" s="24"/>
      <c r="E85" s="24"/>
      <c r="F85" s="24"/>
      <c r="G85" s="24"/>
      <c r="H85" s="24"/>
      <c r="I85" s="24"/>
      <c r="J85" s="24"/>
      <c r="K85" s="24"/>
      <c r="L85" s="18"/>
      <c r="M85" s="23"/>
      <c r="N85" s="23"/>
      <c r="O85" s="23"/>
      <c r="P85" s="23"/>
      <c r="Q85" s="22"/>
      <c r="R85" s="21"/>
      <c r="S85" s="20"/>
      <c r="T85" s="18"/>
      <c r="U85" s="18"/>
      <c r="V85" s="18"/>
      <c r="W85" s="18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</row>
    <row r="86" spans="1:35">
      <c r="A86" s="25"/>
      <c r="B86" s="25"/>
      <c r="C86" s="24"/>
      <c r="D86" s="24"/>
      <c r="E86" s="24"/>
      <c r="F86" s="24"/>
      <c r="G86" s="24"/>
      <c r="H86" s="24"/>
      <c r="I86" s="24"/>
      <c r="J86" s="24"/>
      <c r="K86" s="24"/>
      <c r="L86" s="18"/>
      <c r="M86" s="23"/>
      <c r="N86" s="23"/>
      <c r="O86" s="23"/>
      <c r="P86" s="23"/>
      <c r="Q86" s="22"/>
      <c r="R86" s="21"/>
      <c r="S86" s="20"/>
      <c r="T86" s="18"/>
      <c r="U86" s="18"/>
      <c r="V86" s="18"/>
      <c r="W86" s="18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</row>
    <row r="87" spans="1:35">
      <c r="A87" s="26"/>
      <c r="B87" s="25"/>
      <c r="C87" s="24"/>
      <c r="D87" s="24"/>
      <c r="E87" s="24"/>
      <c r="F87" s="24"/>
      <c r="G87" s="24"/>
      <c r="H87" s="24"/>
      <c r="I87" s="24"/>
      <c r="J87" s="24"/>
      <c r="K87" s="24"/>
      <c r="L87" s="18"/>
      <c r="M87" s="23"/>
      <c r="N87" s="23"/>
      <c r="O87" s="23"/>
      <c r="P87" s="23"/>
      <c r="Q87" s="22"/>
      <c r="R87" s="21"/>
      <c r="S87" s="20"/>
      <c r="T87" s="18"/>
      <c r="U87" s="18"/>
      <c r="V87" s="18"/>
      <c r="W87" s="18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</row>
    <row r="88" spans="1:35">
      <c r="A88" s="26"/>
      <c r="B88" s="25"/>
      <c r="C88" s="24"/>
      <c r="D88" s="24"/>
      <c r="E88" s="24"/>
      <c r="F88" s="24"/>
      <c r="G88" s="24"/>
      <c r="H88" s="24"/>
      <c r="I88" s="24"/>
      <c r="J88" s="24"/>
      <c r="K88" s="24"/>
      <c r="L88" s="18"/>
      <c r="M88" s="23"/>
      <c r="N88" s="23"/>
      <c r="O88" s="23"/>
      <c r="P88" s="23"/>
      <c r="Q88" s="22"/>
      <c r="R88" s="21"/>
      <c r="S88" s="20"/>
      <c r="T88" s="18"/>
      <c r="U88" s="18"/>
      <c r="V88" s="18"/>
      <c r="W88" s="18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</row>
    <row r="89" spans="1:35">
      <c r="A89" s="25"/>
      <c r="B89" s="25"/>
      <c r="C89" s="24"/>
      <c r="D89" s="24"/>
      <c r="E89" s="24"/>
      <c r="F89" s="24"/>
      <c r="G89" s="24"/>
      <c r="H89" s="24"/>
      <c r="I89" s="24"/>
      <c r="J89" s="24"/>
      <c r="K89" s="24"/>
      <c r="L89" s="18"/>
      <c r="M89" s="23"/>
      <c r="N89" s="23"/>
      <c r="O89" s="23"/>
      <c r="P89" s="23"/>
      <c r="Q89" s="22"/>
      <c r="R89" s="21"/>
      <c r="S89" s="20"/>
      <c r="T89" s="18"/>
      <c r="U89" s="18"/>
      <c r="V89" s="18"/>
      <c r="W89" s="18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</row>
    <row r="90" spans="1:35">
      <c r="A90" s="25"/>
      <c r="B90" s="25"/>
      <c r="C90" s="24"/>
      <c r="D90" s="24"/>
      <c r="E90" s="24"/>
      <c r="F90" s="24"/>
      <c r="G90" s="24"/>
      <c r="H90" s="24"/>
      <c r="I90" s="24"/>
      <c r="J90" s="24"/>
      <c r="K90" s="24"/>
      <c r="L90" s="18"/>
      <c r="M90" s="23"/>
      <c r="N90" s="23"/>
      <c r="O90" s="23"/>
      <c r="P90" s="23"/>
      <c r="Q90" s="22"/>
      <c r="R90" s="21"/>
      <c r="S90" s="20"/>
      <c r="T90" s="18"/>
      <c r="U90" s="18"/>
      <c r="V90" s="18"/>
      <c r="W90" s="18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</row>
    <row r="91" spans="1:35">
      <c r="A91" s="26"/>
      <c r="B91" s="25"/>
      <c r="C91" s="24"/>
      <c r="D91" s="24"/>
      <c r="E91" s="24"/>
      <c r="F91" s="24"/>
      <c r="G91" s="24"/>
      <c r="H91" s="24"/>
      <c r="I91" s="24"/>
      <c r="J91" s="24"/>
      <c r="K91" s="24"/>
      <c r="L91" s="18"/>
      <c r="M91" s="23"/>
      <c r="N91" s="23"/>
      <c r="O91" s="23"/>
      <c r="P91" s="23"/>
      <c r="Q91" s="22"/>
      <c r="R91" s="21"/>
      <c r="S91" s="20"/>
      <c r="T91" s="18"/>
      <c r="U91" s="18"/>
      <c r="V91" s="18"/>
      <c r="W91" s="18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</row>
    <row r="92" spans="1:35">
      <c r="A92" s="25"/>
      <c r="B92" s="25"/>
      <c r="C92" s="24"/>
      <c r="D92" s="24"/>
      <c r="E92" s="24"/>
      <c r="F92" s="24"/>
      <c r="G92" s="24"/>
      <c r="H92" s="24"/>
      <c r="I92" s="24"/>
      <c r="J92" s="24"/>
      <c r="K92" s="24"/>
      <c r="L92" s="18"/>
      <c r="M92" s="23"/>
      <c r="N92" s="23"/>
      <c r="O92" s="23"/>
      <c r="P92" s="23"/>
      <c r="Q92" s="22"/>
      <c r="R92" s="21"/>
      <c r="S92" s="20"/>
      <c r="T92" s="18"/>
      <c r="U92" s="18"/>
      <c r="V92" s="18"/>
      <c r="W92" s="18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</row>
  </sheetData>
  <mergeCells count="15">
    <mergeCell ref="A1:AI2"/>
    <mergeCell ref="A3:A4"/>
    <mergeCell ref="C3:C4"/>
    <mergeCell ref="D3:D4"/>
    <mergeCell ref="E3:E4"/>
    <mergeCell ref="F3:F4"/>
    <mergeCell ref="G3:K3"/>
    <mergeCell ref="L3:L4"/>
    <mergeCell ref="M3:N3"/>
    <mergeCell ref="O3:P3"/>
    <mergeCell ref="Q3:Q4"/>
    <mergeCell ref="S3:T3"/>
    <mergeCell ref="U3:U4"/>
    <mergeCell ref="V3:V4"/>
    <mergeCell ref="X3:AI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5" tint="0.59999389629810485"/>
  </sheetPr>
  <dimension ref="A1:FQ116"/>
  <sheetViews>
    <sheetView topLeftCell="E1" zoomScale="70" zoomScaleNormal="70" workbookViewId="0">
      <pane ySplit="4" topLeftCell="A84" activePane="bottomLeft" state="frozen"/>
      <selection pane="bottomLeft" activeCell="N102" sqref="N102:Q104"/>
    </sheetView>
  </sheetViews>
  <sheetFormatPr baseColWidth="10" defaultRowHeight="14.5"/>
  <cols>
    <col min="1" max="1" width="53.1796875" bestFit="1" customWidth="1"/>
    <col min="2" max="2" width="15.7265625" customWidth="1"/>
    <col min="3" max="3" width="34.7265625" customWidth="1"/>
    <col min="4" max="5" width="11.453125" customWidth="1"/>
    <col min="6" max="6" width="6.453125" customWidth="1"/>
    <col min="7" max="7" width="10.54296875" customWidth="1"/>
    <col min="8" max="8" width="9.1796875" customWidth="1"/>
    <col min="9" max="9" width="10.453125" customWidth="1"/>
    <col min="10" max="12" width="10.54296875" customWidth="1"/>
    <col min="13" max="13" width="15.26953125" customWidth="1"/>
    <col min="14" max="14" width="13.7265625" customWidth="1"/>
    <col min="15" max="15" width="17" customWidth="1"/>
    <col min="16" max="16" width="15.26953125" customWidth="1"/>
    <col min="17" max="17" width="17" customWidth="1"/>
    <col min="18" max="18" width="11.453125" customWidth="1"/>
    <col min="19" max="19" width="12.26953125" customWidth="1"/>
    <col min="20" max="20" width="15.7265625" customWidth="1"/>
    <col min="21" max="21" width="11.453125" customWidth="1"/>
    <col min="22" max="22" width="15.26953125" customWidth="1"/>
    <col min="23" max="23" width="15.26953125" bestFit="1" customWidth="1"/>
    <col min="24" max="24" width="15.26953125" customWidth="1"/>
    <col min="25" max="28" width="11.54296875" customWidth="1"/>
    <col min="29" max="29" width="11.453125" customWidth="1"/>
    <col min="30" max="36" width="11.54296875" customWidth="1"/>
  </cols>
  <sheetData>
    <row r="1" spans="1:82">
      <c r="A1" s="87" t="s">
        <v>411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  <c r="AJ1" s="87"/>
    </row>
    <row r="2" spans="1:82" ht="15" thickBo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  <c r="AJ2" s="88"/>
    </row>
    <row r="3" spans="1:82">
      <c r="A3" s="92" t="s">
        <v>0</v>
      </c>
      <c r="B3" s="51"/>
      <c r="C3" s="92" t="s">
        <v>1</v>
      </c>
      <c r="D3" s="92" t="s">
        <v>2</v>
      </c>
      <c r="E3" s="92" t="s">
        <v>3</v>
      </c>
      <c r="F3" s="92" t="s">
        <v>4</v>
      </c>
      <c r="G3" s="97" t="s">
        <v>5</v>
      </c>
      <c r="H3" s="98"/>
      <c r="I3" s="98"/>
      <c r="J3" s="98"/>
      <c r="K3" s="98"/>
      <c r="L3" s="99"/>
      <c r="M3" s="95" t="s">
        <v>6</v>
      </c>
      <c r="N3" s="91" t="s">
        <v>7</v>
      </c>
      <c r="O3" s="91"/>
      <c r="P3" s="91" t="s">
        <v>8</v>
      </c>
      <c r="Q3" s="91"/>
      <c r="R3" s="92" t="s">
        <v>9</v>
      </c>
      <c r="S3" s="51"/>
      <c r="T3" s="91" t="s">
        <v>10</v>
      </c>
      <c r="U3" s="91"/>
      <c r="V3" s="89" t="s">
        <v>11</v>
      </c>
      <c r="W3" s="89" t="s">
        <v>306</v>
      </c>
      <c r="X3" s="17"/>
      <c r="Y3" s="84" t="s">
        <v>13</v>
      </c>
      <c r="Z3" s="85"/>
      <c r="AA3" s="85"/>
      <c r="AB3" s="85"/>
      <c r="AC3" s="85"/>
      <c r="AD3" s="85"/>
      <c r="AE3" s="85"/>
      <c r="AF3" s="85"/>
      <c r="AG3" s="85"/>
      <c r="AH3" s="85"/>
      <c r="AI3" s="85"/>
      <c r="AJ3" s="86"/>
    </row>
    <row r="4" spans="1:82" ht="28.5" thickBot="1">
      <c r="A4" s="93"/>
      <c r="B4" s="52"/>
      <c r="C4" s="93"/>
      <c r="D4" s="94"/>
      <c r="E4" s="93"/>
      <c r="F4" s="93"/>
      <c r="G4" s="52" t="s">
        <v>14</v>
      </c>
      <c r="H4" s="52" t="s">
        <v>15</v>
      </c>
      <c r="I4" s="52" t="s">
        <v>16</v>
      </c>
      <c r="J4" s="52" t="s">
        <v>17</v>
      </c>
      <c r="K4" s="58" t="s">
        <v>245</v>
      </c>
      <c r="L4" s="52" t="s">
        <v>619</v>
      </c>
      <c r="M4" s="96"/>
      <c r="N4" s="52" t="s">
        <v>18</v>
      </c>
      <c r="O4" s="52" t="s">
        <v>19</v>
      </c>
      <c r="P4" s="52" t="s">
        <v>18</v>
      </c>
      <c r="Q4" s="52" t="s">
        <v>19</v>
      </c>
      <c r="R4" s="93"/>
      <c r="S4" s="52" t="s">
        <v>20</v>
      </c>
      <c r="T4" s="52" t="s">
        <v>21</v>
      </c>
      <c r="U4" s="52" t="s">
        <v>22</v>
      </c>
      <c r="V4" s="90"/>
      <c r="W4" s="90"/>
      <c r="X4" s="50" t="s">
        <v>122</v>
      </c>
      <c r="Y4" s="52" t="s">
        <v>23</v>
      </c>
      <c r="Z4" s="52" t="s">
        <v>24</v>
      </c>
      <c r="AA4" s="52" t="s">
        <v>25</v>
      </c>
      <c r="AB4" s="52" t="s">
        <v>26</v>
      </c>
      <c r="AC4" s="52" t="s">
        <v>27</v>
      </c>
      <c r="AD4" s="52" t="s">
        <v>28</v>
      </c>
      <c r="AE4" s="52" t="s">
        <v>29</v>
      </c>
      <c r="AF4" s="52" t="s">
        <v>30</v>
      </c>
      <c r="AG4" s="52" t="s">
        <v>31</v>
      </c>
      <c r="AH4" s="52" t="s">
        <v>32</v>
      </c>
      <c r="AI4" s="52" t="s">
        <v>33</v>
      </c>
      <c r="AJ4" s="52" t="s">
        <v>34</v>
      </c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  <c r="CD4" s="46"/>
    </row>
    <row r="5" spans="1:82">
      <c r="A5" s="26" t="s">
        <v>142</v>
      </c>
      <c r="B5" s="25" t="s">
        <v>414</v>
      </c>
      <c r="C5" s="27" t="s">
        <v>57</v>
      </c>
      <c r="D5" s="11" t="s">
        <v>143</v>
      </c>
      <c r="E5" s="24" t="s">
        <v>101</v>
      </c>
      <c r="F5" s="11" t="s">
        <v>51</v>
      </c>
      <c r="G5" s="11"/>
      <c r="H5" s="11"/>
      <c r="I5" s="11" t="s">
        <v>103</v>
      </c>
      <c r="J5" s="11" t="s">
        <v>103</v>
      </c>
      <c r="K5" s="11"/>
      <c r="L5" s="11"/>
      <c r="M5" s="10">
        <v>44364</v>
      </c>
      <c r="N5" s="23"/>
      <c r="O5" s="23">
        <v>40735000</v>
      </c>
      <c r="P5" s="23"/>
      <c r="Q5" s="23">
        <v>57752000</v>
      </c>
      <c r="R5" s="22" t="s">
        <v>104</v>
      </c>
      <c r="S5" s="21">
        <v>1</v>
      </c>
      <c r="T5" s="41">
        <v>6.03125</v>
      </c>
      <c r="U5" s="10" t="s">
        <v>413</v>
      </c>
      <c r="V5" s="10">
        <v>43481</v>
      </c>
      <c r="W5" s="10">
        <v>43482</v>
      </c>
      <c r="X5" s="10"/>
      <c r="Y5" s="19"/>
      <c r="Z5" s="19">
        <v>0.39300000000000002</v>
      </c>
      <c r="AA5" s="19"/>
      <c r="AB5" s="19">
        <v>0.17199999999999999</v>
      </c>
      <c r="AC5" s="19"/>
      <c r="AD5" s="19">
        <v>0.32500000000000001</v>
      </c>
      <c r="AE5" s="19"/>
      <c r="AF5" s="19"/>
      <c r="AG5" s="19">
        <v>1.4E-2</v>
      </c>
      <c r="AH5" s="19"/>
      <c r="AI5" s="19">
        <v>2.1999999999999999E-2</v>
      </c>
      <c r="AJ5" s="19">
        <v>7.3999999999999996E-2</v>
      </c>
      <c r="AK5" s="54"/>
      <c r="AL5" s="46"/>
      <c r="AM5" s="46"/>
      <c r="AN5" s="46"/>
      <c r="AO5" s="46"/>
      <c r="AP5" s="46"/>
      <c r="AQ5" s="46"/>
      <c r="AR5" s="46"/>
      <c r="AS5" s="46"/>
      <c r="AT5" s="46"/>
      <c r="AU5" s="46"/>
      <c r="AV5" s="46"/>
      <c r="AW5" s="46"/>
      <c r="AX5" s="46"/>
      <c r="AY5" s="46"/>
      <c r="AZ5" s="46"/>
      <c r="BA5" s="46"/>
      <c r="BB5" s="46"/>
      <c r="BC5" s="46"/>
      <c r="BD5" s="46"/>
      <c r="BE5" s="46"/>
      <c r="BF5" s="46"/>
      <c r="BG5" s="46"/>
      <c r="BH5" s="46"/>
      <c r="BI5" s="46"/>
      <c r="BJ5" s="46"/>
      <c r="BK5" s="46"/>
      <c r="BL5" s="46"/>
      <c r="BM5" s="46"/>
      <c r="BN5" s="46"/>
      <c r="BO5" s="46"/>
      <c r="BP5" s="46"/>
      <c r="BQ5" s="46"/>
      <c r="BR5" s="46"/>
      <c r="BS5" s="46"/>
      <c r="BT5" s="46"/>
      <c r="BU5" s="46"/>
      <c r="BV5" s="46"/>
      <c r="BW5" s="46"/>
      <c r="BX5" s="46"/>
      <c r="BY5" s="46"/>
      <c r="BZ5" s="46"/>
      <c r="CA5" s="46"/>
      <c r="CB5" s="46"/>
      <c r="CC5" s="46"/>
      <c r="CD5" s="46"/>
    </row>
    <row r="6" spans="1:82" s="35" customFormat="1">
      <c r="A6" s="26" t="s">
        <v>142</v>
      </c>
      <c r="B6" s="26" t="s">
        <v>412</v>
      </c>
      <c r="C6" s="27" t="s">
        <v>115</v>
      </c>
      <c r="D6" s="27" t="s">
        <v>58</v>
      </c>
      <c r="E6" s="27" t="s">
        <v>39</v>
      </c>
      <c r="F6" s="27" t="s">
        <v>59</v>
      </c>
      <c r="G6" s="27"/>
      <c r="H6" s="27"/>
      <c r="I6" s="27" t="s">
        <v>139</v>
      </c>
      <c r="J6" s="27" t="s">
        <v>189</v>
      </c>
      <c r="K6" s="27"/>
      <c r="L6" s="27"/>
      <c r="M6" s="28">
        <v>43842</v>
      </c>
      <c r="N6" s="30"/>
      <c r="O6" s="30">
        <v>49070000</v>
      </c>
      <c r="P6" s="30"/>
      <c r="Q6" s="30">
        <v>99184000</v>
      </c>
      <c r="R6" s="31" t="s">
        <v>86</v>
      </c>
      <c r="S6" s="32">
        <v>0.95408499999999996</v>
      </c>
      <c r="T6" s="44">
        <v>4.8125</v>
      </c>
      <c r="U6" s="28" t="s">
        <v>87</v>
      </c>
      <c r="V6" s="10">
        <v>43481</v>
      </c>
      <c r="W6" s="10">
        <v>43482</v>
      </c>
      <c r="X6" s="28"/>
      <c r="Y6" s="34">
        <v>0.50949999999999995</v>
      </c>
      <c r="Z6" s="34">
        <v>0.13250000000000001</v>
      </c>
      <c r="AA6" s="34"/>
      <c r="AB6" s="34">
        <v>8.1500000000000003E-2</v>
      </c>
      <c r="AC6" s="34"/>
      <c r="AD6" s="34">
        <v>0.19359999999999999</v>
      </c>
      <c r="AE6" s="34"/>
      <c r="AF6" s="34"/>
      <c r="AG6" s="34"/>
      <c r="AH6" s="34"/>
      <c r="AI6" s="34">
        <v>4.0000000000000002E-4</v>
      </c>
      <c r="AJ6" s="34">
        <v>8.2500000000000004E-2</v>
      </c>
      <c r="AK6" s="54"/>
      <c r="AL6" s="46"/>
      <c r="AM6" s="46"/>
      <c r="AN6" s="46"/>
      <c r="AO6" s="46"/>
      <c r="AP6" s="46"/>
      <c r="AQ6" s="46"/>
      <c r="AR6" s="46"/>
      <c r="AS6" s="46"/>
      <c r="AT6" s="46"/>
      <c r="AU6" s="46"/>
      <c r="AV6" s="46"/>
      <c r="AW6" s="46"/>
      <c r="AX6" s="46"/>
      <c r="AY6" s="46"/>
      <c r="AZ6" s="46"/>
      <c r="BA6" s="46"/>
      <c r="BB6" s="46"/>
      <c r="BC6" s="46"/>
      <c r="BD6" s="46"/>
      <c r="BE6" s="46"/>
      <c r="BF6" s="46"/>
      <c r="BG6" s="46"/>
      <c r="BH6" s="46"/>
      <c r="BI6" s="46"/>
      <c r="BJ6" s="46"/>
      <c r="BK6" s="46"/>
      <c r="BL6" s="46"/>
      <c r="BM6" s="46"/>
      <c r="BN6" s="46"/>
      <c r="BO6" s="46"/>
      <c r="BP6" s="46"/>
      <c r="BQ6" s="46"/>
      <c r="BR6" s="46"/>
      <c r="BS6" s="46"/>
      <c r="BT6" s="46"/>
      <c r="BU6" s="46"/>
      <c r="BV6" s="46"/>
      <c r="BW6" s="46"/>
      <c r="BX6" s="46"/>
      <c r="BY6" s="46"/>
      <c r="BZ6" s="46"/>
      <c r="CA6" s="46"/>
      <c r="CB6" s="46"/>
      <c r="CC6" s="46"/>
      <c r="CD6" s="46"/>
    </row>
    <row r="7" spans="1:82" s="35" customFormat="1">
      <c r="A7" s="26" t="s">
        <v>415</v>
      </c>
      <c r="B7" s="26" t="s">
        <v>416</v>
      </c>
      <c r="C7" s="27" t="s">
        <v>74</v>
      </c>
      <c r="D7" s="27" t="s">
        <v>417</v>
      </c>
      <c r="E7" s="27" t="s">
        <v>39</v>
      </c>
      <c r="F7" s="27" t="s">
        <v>89</v>
      </c>
      <c r="G7" s="27"/>
      <c r="H7" s="27"/>
      <c r="I7" s="27" t="s">
        <v>78</v>
      </c>
      <c r="J7" s="11" t="s">
        <v>103</v>
      </c>
      <c r="K7" s="47"/>
      <c r="L7" s="47"/>
      <c r="M7" s="28">
        <v>47147</v>
      </c>
      <c r="N7" s="30">
        <v>20000000</v>
      </c>
      <c r="O7" s="30"/>
      <c r="P7" s="53">
        <v>48170000</v>
      </c>
      <c r="Q7" s="30"/>
      <c r="R7" s="31" t="s">
        <v>200</v>
      </c>
      <c r="S7" s="32">
        <v>1</v>
      </c>
      <c r="T7" s="44">
        <v>6</v>
      </c>
      <c r="U7" s="28" t="s">
        <v>413</v>
      </c>
      <c r="V7" s="28">
        <v>43493</v>
      </c>
      <c r="W7" s="28">
        <v>43494</v>
      </c>
      <c r="X7" s="32"/>
      <c r="Y7" s="34">
        <v>0.12690000000000001</v>
      </c>
      <c r="Z7" s="34">
        <v>0.16250000000000001</v>
      </c>
      <c r="AA7" s="34"/>
      <c r="AB7" s="34"/>
      <c r="AC7" s="34">
        <v>0.1431</v>
      </c>
      <c r="AD7" s="34"/>
      <c r="AE7" s="34"/>
      <c r="AF7" s="34"/>
      <c r="AG7" s="34">
        <v>5.0599999999999999E-2</v>
      </c>
      <c r="AH7" s="34">
        <v>5.2299999999999999E-2</v>
      </c>
      <c r="AI7" s="34">
        <v>0.4647</v>
      </c>
      <c r="AJ7" s="34"/>
      <c r="AK7" s="54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  <c r="CD7" s="46"/>
    </row>
    <row r="8" spans="1:82" s="35" customFormat="1">
      <c r="A8" s="26" t="s">
        <v>418</v>
      </c>
      <c r="B8" s="25" t="s">
        <v>419</v>
      </c>
      <c r="C8" s="27" t="s">
        <v>57</v>
      </c>
      <c r="D8" s="27" t="s">
        <v>421</v>
      </c>
      <c r="E8" s="27" t="s">
        <v>39</v>
      </c>
      <c r="F8" s="27" t="s">
        <v>51</v>
      </c>
      <c r="G8" s="27"/>
      <c r="H8" s="27"/>
      <c r="I8" s="27" t="s">
        <v>112</v>
      </c>
      <c r="J8" s="27" t="s">
        <v>112</v>
      </c>
      <c r="K8" s="47"/>
      <c r="L8" s="47"/>
      <c r="M8" s="28">
        <v>47150</v>
      </c>
      <c r="N8" s="30"/>
      <c r="O8" s="30">
        <v>260000000</v>
      </c>
      <c r="P8" s="30"/>
      <c r="Q8" s="30">
        <f>+O8*2.5</f>
        <v>650000000</v>
      </c>
      <c r="R8" s="31" t="s">
        <v>200</v>
      </c>
      <c r="S8" s="32">
        <v>1</v>
      </c>
      <c r="T8" s="44">
        <v>6.6875</v>
      </c>
      <c r="U8" s="28" t="s">
        <v>413</v>
      </c>
      <c r="V8" s="28">
        <v>43496</v>
      </c>
      <c r="W8" s="28">
        <v>43497</v>
      </c>
      <c r="X8" s="28"/>
      <c r="Y8" s="34">
        <v>0.66100000000000003</v>
      </c>
      <c r="Z8" s="34"/>
      <c r="AA8" s="34"/>
      <c r="AB8" s="34">
        <v>8.1699999999999995E-2</v>
      </c>
      <c r="AC8" s="34"/>
      <c r="AD8" s="34">
        <v>0.23100000000000001</v>
      </c>
      <c r="AE8" s="34"/>
      <c r="AF8" s="34"/>
      <c r="AG8" s="34">
        <v>1.01E-2</v>
      </c>
      <c r="AH8" s="34"/>
      <c r="AI8" s="34">
        <v>8.0000000000000004E-4</v>
      </c>
      <c r="AJ8" s="34">
        <v>1.54E-2</v>
      </c>
      <c r="AK8" s="54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  <c r="CD8" s="46"/>
    </row>
    <row r="9" spans="1:82" s="35" customFormat="1">
      <c r="A9" s="26" t="s">
        <v>418</v>
      </c>
      <c r="B9" s="26" t="s">
        <v>420</v>
      </c>
      <c r="C9" s="27" t="s">
        <v>57</v>
      </c>
      <c r="D9" s="27" t="s">
        <v>421</v>
      </c>
      <c r="E9" s="27" t="s">
        <v>39</v>
      </c>
      <c r="F9" s="27" t="s">
        <v>51</v>
      </c>
      <c r="G9" s="27"/>
      <c r="H9" s="27"/>
      <c r="I9" s="27" t="s">
        <v>112</v>
      </c>
      <c r="J9" s="27" t="s">
        <v>112</v>
      </c>
      <c r="K9" s="47"/>
      <c r="L9" s="47"/>
      <c r="M9" s="28">
        <v>48976</v>
      </c>
      <c r="N9" s="30"/>
      <c r="O9" s="30">
        <v>310000000</v>
      </c>
      <c r="P9" s="30"/>
      <c r="Q9" s="30">
        <f>+O9*1.8</f>
        <v>558000000</v>
      </c>
      <c r="R9" s="31" t="s">
        <v>422</v>
      </c>
      <c r="S9" s="32">
        <v>1</v>
      </c>
      <c r="T9" s="44">
        <v>6.84375</v>
      </c>
      <c r="U9" s="28" t="s">
        <v>413</v>
      </c>
      <c r="V9" s="28">
        <v>43496</v>
      </c>
      <c r="W9" s="28">
        <v>43497</v>
      </c>
      <c r="X9" s="32"/>
      <c r="Y9" s="34">
        <v>0.31709999999999999</v>
      </c>
      <c r="Z9" s="34"/>
      <c r="AA9" s="34"/>
      <c r="AB9" s="34">
        <v>0.1072</v>
      </c>
      <c r="AC9" s="34"/>
      <c r="AD9" s="34">
        <v>0.54430000000000001</v>
      </c>
      <c r="AE9" s="34"/>
      <c r="AF9" s="34"/>
      <c r="AG9" s="34">
        <v>4.0000000000000002E-4</v>
      </c>
      <c r="AH9" s="34"/>
      <c r="AI9" s="34">
        <v>1.1999999999999999E-3</v>
      </c>
      <c r="AJ9" s="34">
        <v>2.9700000000000001E-2</v>
      </c>
      <c r="AK9" s="54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  <c r="CD9" s="46"/>
    </row>
    <row r="10" spans="1:82" s="35" customFormat="1">
      <c r="A10" s="26" t="s">
        <v>423</v>
      </c>
      <c r="B10" s="26" t="s">
        <v>424</v>
      </c>
      <c r="C10" s="27" t="s">
        <v>49</v>
      </c>
      <c r="D10" s="27" t="s">
        <v>421</v>
      </c>
      <c r="E10" s="27" t="s">
        <v>39</v>
      </c>
      <c r="F10" s="27" t="s">
        <v>59</v>
      </c>
      <c r="G10" s="27"/>
      <c r="H10" s="47"/>
      <c r="I10" s="27" t="s">
        <v>125</v>
      </c>
      <c r="J10" s="27" t="s">
        <v>380</v>
      </c>
      <c r="K10" s="27"/>
      <c r="L10" s="27"/>
      <c r="M10" s="28">
        <v>43875</v>
      </c>
      <c r="N10" s="29"/>
      <c r="O10" s="30">
        <v>20000000</v>
      </c>
      <c r="P10" s="30"/>
      <c r="Q10" s="30">
        <v>23974000</v>
      </c>
      <c r="R10" s="31" t="s">
        <v>86</v>
      </c>
      <c r="S10" s="32">
        <v>0.94125000000000003</v>
      </c>
      <c r="T10" s="44">
        <v>6.2416999999999998</v>
      </c>
      <c r="U10" s="28" t="s">
        <v>87</v>
      </c>
      <c r="V10" s="28">
        <v>43514</v>
      </c>
      <c r="W10" s="28">
        <v>43515</v>
      </c>
      <c r="X10" s="28"/>
      <c r="Y10" s="34"/>
      <c r="Z10" s="34">
        <v>0.03</v>
      </c>
      <c r="AA10" s="34"/>
      <c r="AB10" s="34"/>
      <c r="AC10" s="34"/>
      <c r="AD10" s="34">
        <v>0.35</v>
      </c>
      <c r="AE10" s="34">
        <v>0.1</v>
      </c>
      <c r="AF10" s="34"/>
      <c r="AG10" s="34">
        <v>0.52</v>
      </c>
      <c r="AH10" s="34"/>
      <c r="AI10" s="34"/>
      <c r="AJ10" s="34"/>
      <c r="AK10" s="54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  <c r="CD10" s="46"/>
    </row>
    <row r="11" spans="1:82" s="35" customFormat="1">
      <c r="A11" s="26" t="s">
        <v>297</v>
      </c>
      <c r="B11" s="26" t="s">
        <v>425</v>
      </c>
      <c r="C11" s="27" t="s">
        <v>37</v>
      </c>
      <c r="D11" s="27" t="s">
        <v>38</v>
      </c>
      <c r="E11" s="27" t="s">
        <v>50</v>
      </c>
      <c r="F11" s="27" t="s">
        <v>426</v>
      </c>
      <c r="G11" s="27"/>
      <c r="H11" s="27" t="s">
        <v>248</v>
      </c>
      <c r="I11" s="27"/>
      <c r="J11" s="27"/>
      <c r="K11" s="27"/>
      <c r="L11" s="27"/>
      <c r="M11" s="28">
        <v>43788</v>
      </c>
      <c r="N11" s="30">
        <v>400000</v>
      </c>
      <c r="O11" s="30"/>
      <c r="P11" s="30">
        <v>633000</v>
      </c>
      <c r="Q11" s="30"/>
      <c r="R11" s="31" t="s">
        <v>69</v>
      </c>
      <c r="S11" s="32">
        <v>0.95181400000000005</v>
      </c>
      <c r="T11" s="44">
        <v>6.75</v>
      </c>
      <c r="U11" s="28" t="s">
        <v>87</v>
      </c>
      <c r="V11" s="28">
        <v>43517</v>
      </c>
      <c r="W11" s="28">
        <v>43518</v>
      </c>
      <c r="X11" s="28"/>
      <c r="Y11" s="34"/>
      <c r="Z11" s="34"/>
      <c r="AA11" s="34"/>
      <c r="AB11" s="34"/>
      <c r="AC11" s="34"/>
      <c r="AD11" s="34"/>
      <c r="AE11" s="34"/>
      <c r="AF11" s="34"/>
      <c r="AG11" s="34">
        <v>0.71</v>
      </c>
      <c r="AH11" s="34">
        <v>0.16500000000000001</v>
      </c>
      <c r="AI11" s="34">
        <v>0.125</v>
      </c>
      <c r="AJ11" s="34"/>
      <c r="AK11" s="54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  <c r="CD11" s="46"/>
    </row>
    <row r="12" spans="1:82" s="35" customFormat="1">
      <c r="A12" s="26" t="s">
        <v>661</v>
      </c>
      <c r="B12" s="26" t="s">
        <v>662</v>
      </c>
      <c r="C12" s="27" t="s">
        <v>74</v>
      </c>
      <c r="D12" s="27" t="s">
        <v>111</v>
      </c>
      <c r="E12" s="27" t="s">
        <v>50</v>
      </c>
      <c r="F12" s="27" t="s">
        <v>51</v>
      </c>
      <c r="G12" s="27"/>
      <c r="H12" s="27" t="s">
        <v>77</v>
      </c>
      <c r="I12" s="27" t="s">
        <v>78</v>
      </c>
      <c r="J12" s="27"/>
      <c r="K12" s="27"/>
      <c r="L12" s="27"/>
      <c r="M12" s="74">
        <v>47177</v>
      </c>
      <c r="N12" s="30"/>
      <c r="O12" s="30">
        <v>98698000</v>
      </c>
      <c r="P12" s="30"/>
      <c r="Q12" s="30">
        <v>208244000</v>
      </c>
      <c r="R12" s="72" t="s">
        <v>200</v>
      </c>
      <c r="S12" s="32">
        <v>1</v>
      </c>
      <c r="T12" s="73">
        <v>7.0625</v>
      </c>
      <c r="U12" s="71" t="s">
        <v>64</v>
      </c>
      <c r="V12" s="75">
        <v>43523</v>
      </c>
      <c r="W12" s="28">
        <v>43524</v>
      </c>
      <c r="X12" s="28"/>
      <c r="Y12" s="34">
        <v>0.30399999999999999</v>
      </c>
      <c r="Z12" s="34">
        <v>7.0900000000000005E-2</v>
      </c>
      <c r="AA12" s="34"/>
      <c r="AB12" s="34"/>
      <c r="AC12" s="34"/>
      <c r="AD12" s="34">
        <v>0.33939999999999998</v>
      </c>
      <c r="AE12" s="34"/>
      <c r="AF12" s="34"/>
      <c r="AG12" s="34">
        <v>0.23499999999999999</v>
      </c>
      <c r="AH12" s="34"/>
      <c r="AI12" s="34"/>
      <c r="AJ12" s="34">
        <v>5.0700000000000002E-2</v>
      </c>
      <c r="AK12" s="54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  <c r="CD12" s="46"/>
    </row>
    <row r="13" spans="1:82" s="35" customFormat="1">
      <c r="A13" s="26" t="s">
        <v>150</v>
      </c>
      <c r="B13" s="26" t="s">
        <v>433</v>
      </c>
      <c r="C13" s="27" t="s">
        <v>115</v>
      </c>
      <c r="D13" s="27" t="s">
        <v>143</v>
      </c>
      <c r="E13" s="27" t="s">
        <v>50</v>
      </c>
      <c r="F13" s="27" t="s">
        <v>224</v>
      </c>
      <c r="G13" s="27" t="s">
        <v>257</v>
      </c>
      <c r="H13" s="27"/>
      <c r="I13" s="27" t="s">
        <v>116</v>
      </c>
      <c r="J13" s="27"/>
      <c r="K13" s="27"/>
      <c r="L13" s="27"/>
      <c r="M13" s="28">
        <v>43890</v>
      </c>
      <c r="N13" s="30"/>
      <c r="O13" s="30">
        <v>40000000</v>
      </c>
      <c r="P13" s="30"/>
      <c r="Q13" s="30">
        <v>102525000</v>
      </c>
      <c r="R13" s="31" t="s">
        <v>86</v>
      </c>
      <c r="S13" s="32">
        <v>1</v>
      </c>
      <c r="T13" s="44">
        <v>4.8125</v>
      </c>
      <c r="U13" s="28" t="s">
        <v>413</v>
      </c>
      <c r="V13" s="28">
        <v>43529</v>
      </c>
      <c r="W13" s="28">
        <v>43530</v>
      </c>
      <c r="X13" s="28"/>
      <c r="Y13" s="34">
        <v>0.2462</v>
      </c>
      <c r="Z13" s="34">
        <v>0.28749999999999998</v>
      </c>
      <c r="AA13" s="34"/>
      <c r="AB13" s="34">
        <v>0.2</v>
      </c>
      <c r="AC13" s="34"/>
      <c r="AD13" s="34"/>
      <c r="AE13" s="34"/>
      <c r="AF13" s="34"/>
      <c r="AG13" s="34">
        <v>1.5E-3</v>
      </c>
      <c r="AH13" s="34"/>
      <c r="AI13" s="34">
        <v>0.26490000000000002</v>
      </c>
      <c r="AJ13" s="34"/>
      <c r="AK13" s="54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</row>
    <row r="14" spans="1:82" s="35" customFormat="1">
      <c r="A14" s="26" t="s">
        <v>427</v>
      </c>
      <c r="B14" s="26" t="s">
        <v>428</v>
      </c>
      <c r="C14" s="27" t="s">
        <v>37</v>
      </c>
      <c r="D14" s="27" t="s">
        <v>38</v>
      </c>
      <c r="E14" s="27" t="s">
        <v>39</v>
      </c>
      <c r="F14" s="27" t="s">
        <v>51</v>
      </c>
      <c r="G14" s="27"/>
      <c r="H14" s="27"/>
      <c r="I14" s="27"/>
      <c r="J14" s="27"/>
      <c r="K14" s="27" t="s">
        <v>152</v>
      </c>
      <c r="L14" s="27" t="s">
        <v>152</v>
      </c>
      <c r="M14" s="28">
        <v>43712</v>
      </c>
      <c r="N14" s="30">
        <v>575000</v>
      </c>
      <c r="O14" s="30"/>
      <c r="P14" s="30">
        <v>575000</v>
      </c>
      <c r="Q14" s="30"/>
      <c r="R14" s="31" t="s">
        <v>43</v>
      </c>
      <c r="S14" s="32">
        <v>0.95808400000000005</v>
      </c>
      <c r="T14" s="44">
        <v>8.75</v>
      </c>
      <c r="U14" s="28" t="s">
        <v>87</v>
      </c>
      <c r="V14" s="28">
        <v>43531</v>
      </c>
      <c r="W14" s="28">
        <v>43532</v>
      </c>
      <c r="X14" s="28"/>
      <c r="Y14" s="34"/>
      <c r="Z14" s="34"/>
      <c r="AA14" s="34"/>
      <c r="AB14" s="34"/>
      <c r="AC14" s="34"/>
      <c r="AD14" s="34">
        <v>0.86960000000000004</v>
      </c>
      <c r="AE14" s="34"/>
      <c r="AF14" s="34"/>
      <c r="AG14" s="34">
        <v>0.13039999999999999</v>
      </c>
      <c r="AH14" s="34"/>
      <c r="AI14" s="34"/>
      <c r="AJ14" s="34"/>
      <c r="AK14" s="54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  <c r="CD14" s="46"/>
    </row>
    <row r="15" spans="1:82" s="35" customFormat="1">
      <c r="A15" s="26" t="s">
        <v>113</v>
      </c>
      <c r="B15" s="26" t="s">
        <v>429</v>
      </c>
      <c r="C15" s="27" t="s">
        <v>115</v>
      </c>
      <c r="D15" s="27" t="s">
        <v>38</v>
      </c>
      <c r="E15" s="27" t="s">
        <v>250</v>
      </c>
      <c r="F15" s="27" t="s">
        <v>40</v>
      </c>
      <c r="G15" s="27" t="s">
        <v>257</v>
      </c>
      <c r="H15" s="27"/>
      <c r="I15" s="27" t="s">
        <v>116</v>
      </c>
      <c r="J15" s="27"/>
      <c r="K15" s="27"/>
      <c r="L15" s="27"/>
      <c r="M15" s="28">
        <v>43897</v>
      </c>
      <c r="N15" s="30"/>
      <c r="O15" s="30">
        <v>30000000</v>
      </c>
      <c r="P15" s="30"/>
      <c r="Q15" s="30">
        <v>120235000</v>
      </c>
      <c r="R15" s="31" t="s">
        <v>86</v>
      </c>
      <c r="S15" s="32">
        <v>0.95499999999999996</v>
      </c>
      <c r="T15" s="44">
        <v>4.7119999999999997</v>
      </c>
      <c r="U15" s="28" t="s">
        <v>87</v>
      </c>
      <c r="V15" s="28">
        <v>43536</v>
      </c>
      <c r="W15" s="28">
        <v>43537</v>
      </c>
      <c r="X15" s="28"/>
      <c r="Y15" s="34">
        <v>0.76429999999999998</v>
      </c>
      <c r="Z15" s="34">
        <v>2.1700000000000001E-2</v>
      </c>
      <c r="AA15" s="34"/>
      <c r="AB15" s="34">
        <v>2.5700000000000001E-2</v>
      </c>
      <c r="AC15" s="34"/>
      <c r="AD15" s="34"/>
      <c r="AE15" s="34">
        <v>0.16669999999999999</v>
      </c>
      <c r="AF15" s="34"/>
      <c r="AG15" s="34"/>
      <c r="AH15" s="34"/>
      <c r="AI15" s="34"/>
      <c r="AJ15" s="34">
        <v>2.1700000000000001E-2</v>
      </c>
      <c r="AK15" s="54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  <c r="CD15" s="46"/>
    </row>
    <row r="16" spans="1:82" s="35" customFormat="1">
      <c r="A16" s="26" t="s">
        <v>308</v>
      </c>
      <c r="B16" s="26" t="s">
        <v>430</v>
      </c>
      <c r="C16" s="27" t="s">
        <v>37</v>
      </c>
      <c r="D16" s="27" t="s">
        <v>38</v>
      </c>
      <c r="E16" s="27" t="s">
        <v>39</v>
      </c>
      <c r="F16" s="27" t="s">
        <v>40</v>
      </c>
      <c r="G16" s="27"/>
      <c r="H16" s="27" t="s">
        <v>310</v>
      </c>
      <c r="I16" s="27"/>
      <c r="J16" s="27"/>
      <c r="K16" s="27"/>
      <c r="L16" s="27"/>
      <c r="M16" s="28">
        <v>43897</v>
      </c>
      <c r="N16" s="30">
        <v>500000</v>
      </c>
      <c r="O16" s="30"/>
      <c r="P16" s="30">
        <v>752000</v>
      </c>
      <c r="Q16" s="30"/>
      <c r="R16" s="31" t="s">
        <v>86</v>
      </c>
      <c r="S16" s="32">
        <v>0.938967</v>
      </c>
      <c r="T16" s="44">
        <v>6.5</v>
      </c>
      <c r="U16" s="28" t="s">
        <v>87</v>
      </c>
      <c r="V16" s="28">
        <v>43536</v>
      </c>
      <c r="W16" s="28">
        <v>43537</v>
      </c>
      <c r="X16" s="28"/>
      <c r="Y16" s="34"/>
      <c r="Z16" s="34"/>
      <c r="AA16" s="34"/>
      <c r="AB16" s="34"/>
      <c r="AC16" s="34"/>
      <c r="AD16" s="34"/>
      <c r="AE16" s="34"/>
      <c r="AF16" s="34"/>
      <c r="AG16" s="34">
        <v>0.91400000000000003</v>
      </c>
      <c r="AH16" s="34">
        <v>8.5999999999999993E-2</v>
      </c>
      <c r="AI16" s="34"/>
      <c r="AJ16" s="34"/>
      <c r="AK16" s="54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  <c r="CD16" s="46"/>
    </row>
    <row r="17" spans="1:82" s="35" customFormat="1">
      <c r="A17" s="26" t="s">
        <v>431</v>
      </c>
      <c r="B17" s="26" t="s">
        <v>432</v>
      </c>
      <c r="C17" s="27" t="s">
        <v>37</v>
      </c>
      <c r="D17" s="27" t="s">
        <v>38</v>
      </c>
      <c r="E17" s="27" t="s">
        <v>39</v>
      </c>
      <c r="F17" s="27" t="s">
        <v>51</v>
      </c>
      <c r="G17" s="27" t="s">
        <v>183</v>
      </c>
      <c r="H17" s="27"/>
      <c r="I17" s="27"/>
      <c r="J17" s="27"/>
      <c r="K17" s="27"/>
      <c r="L17" s="27"/>
      <c r="M17" s="28">
        <v>43898</v>
      </c>
      <c r="N17" s="30">
        <v>2478000</v>
      </c>
      <c r="O17" s="30"/>
      <c r="P17" s="30">
        <v>4203000</v>
      </c>
      <c r="Q17" s="30"/>
      <c r="R17" s="31" t="s">
        <v>86</v>
      </c>
      <c r="S17" s="32">
        <v>0.94955489999999998</v>
      </c>
      <c r="T17" s="44">
        <v>5.3125</v>
      </c>
      <c r="U17" s="28" t="s">
        <v>87</v>
      </c>
      <c r="V17" s="28">
        <v>43537</v>
      </c>
      <c r="W17" s="28">
        <v>43538</v>
      </c>
      <c r="X17" s="28"/>
      <c r="Y17" s="34"/>
      <c r="Z17" s="34"/>
      <c r="AA17" s="34"/>
      <c r="AB17" s="34"/>
      <c r="AC17" s="34"/>
      <c r="AD17" s="34">
        <v>0.60529999999999995</v>
      </c>
      <c r="AE17" s="34"/>
      <c r="AF17" s="34"/>
      <c r="AG17" s="34">
        <v>0.12230000000000001</v>
      </c>
      <c r="AH17" s="34">
        <v>0.23200000000000001</v>
      </c>
      <c r="AI17" s="34">
        <v>4.0399999999999998E-2</v>
      </c>
      <c r="AJ17" s="34"/>
      <c r="AK17" s="54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  <c r="CD17" s="46"/>
    </row>
    <row r="18" spans="1:82" s="35" customFormat="1">
      <c r="A18" s="26" t="s">
        <v>434</v>
      </c>
      <c r="B18" s="26" t="s">
        <v>435</v>
      </c>
      <c r="C18" s="27" t="s">
        <v>115</v>
      </c>
      <c r="D18" s="27" t="s">
        <v>38</v>
      </c>
      <c r="E18" s="27" t="s">
        <v>39</v>
      </c>
      <c r="F18" s="27" t="s">
        <v>51</v>
      </c>
      <c r="G18" s="27" t="s">
        <v>436</v>
      </c>
      <c r="H18" s="27"/>
      <c r="I18" s="27" t="s">
        <v>437</v>
      </c>
      <c r="J18" s="27" t="s">
        <v>438</v>
      </c>
      <c r="K18" s="27"/>
      <c r="L18" s="27"/>
      <c r="M18" s="28">
        <v>43910</v>
      </c>
      <c r="N18" s="30"/>
      <c r="O18" s="30">
        <v>150000000</v>
      </c>
      <c r="P18" s="30"/>
      <c r="Q18" s="30">
        <v>260250000</v>
      </c>
      <c r="R18" s="31" t="s">
        <v>86</v>
      </c>
      <c r="S18" s="32">
        <v>0.95894500000000005</v>
      </c>
      <c r="T18" s="44">
        <v>4.28125</v>
      </c>
      <c r="U18" s="28" t="s">
        <v>87</v>
      </c>
      <c r="V18" s="28">
        <v>43549</v>
      </c>
      <c r="W18" s="28">
        <v>43550</v>
      </c>
      <c r="X18" s="28"/>
      <c r="Y18" s="34">
        <v>0.77170000000000005</v>
      </c>
      <c r="Z18" s="34"/>
      <c r="AA18" s="34"/>
      <c r="AB18" s="34">
        <v>0.1067</v>
      </c>
      <c r="AC18" s="34"/>
      <c r="AD18" s="34">
        <v>6.3299999999999995E-2</v>
      </c>
      <c r="AE18" s="34"/>
      <c r="AF18" s="34"/>
      <c r="AG18" s="34"/>
      <c r="AH18" s="34">
        <v>3.3E-3</v>
      </c>
      <c r="AI18" s="34">
        <v>5.5E-2</v>
      </c>
      <c r="AJ18" s="34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  <c r="CD18" s="46"/>
    </row>
    <row r="19" spans="1:82" s="35" customFormat="1">
      <c r="A19" s="26" t="s">
        <v>434</v>
      </c>
      <c r="B19" s="26" t="s">
        <v>439</v>
      </c>
      <c r="C19" s="27" t="s">
        <v>57</v>
      </c>
      <c r="D19" s="27" t="s">
        <v>421</v>
      </c>
      <c r="E19" s="27" t="s">
        <v>110</v>
      </c>
      <c r="F19" s="27" t="s">
        <v>51</v>
      </c>
      <c r="G19" s="27" t="s">
        <v>90</v>
      </c>
      <c r="H19" s="27"/>
      <c r="I19" s="27" t="s">
        <v>90</v>
      </c>
      <c r="J19" s="27" t="s">
        <v>90</v>
      </c>
      <c r="K19" s="27"/>
      <c r="L19" s="27"/>
      <c r="M19" s="28">
        <v>47203</v>
      </c>
      <c r="N19" s="30"/>
      <c r="O19" s="30">
        <v>150000000</v>
      </c>
      <c r="P19" s="30"/>
      <c r="Q19" s="30">
        <v>375075000</v>
      </c>
      <c r="R19" s="31" t="s">
        <v>440</v>
      </c>
      <c r="S19" s="32">
        <v>1</v>
      </c>
      <c r="T19" s="44">
        <v>3.40625</v>
      </c>
      <c r="U19" s="28" t="s">
        <v>413</v>
      </c>
      <c r="V19" s="28">
        <v>43549</v>
      </c>
      <c r="W19" s="28">
        <v>43550</v>
      </c>
      <c r="X19" s="34"/>
      <c r="Y19" s="34">
        <v>2.2599999999999999E-2</v>
      </c>
      <c r="Z19" s="34"/>
      <c r="AA19" s="34"/>
      <c r="AB19" s="34">
        <v>9.3299999999999994E-2</v>
      </c>
      <c r="AC19" s="34"/>
      <c r="AD19" s="34">
        <v>0.88400000000000001</v>
      </c>
      <c r="AE19" s="34"/>
      <c r="AF19" s="34"/>
      <c r="AG19" s="34"/>
      <c r="AH19" s="34"/>
      <c r="AI19" s="34"/>
      <c r="AJ19" s="34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  <c r="CD19" s="46"/>
    </row>
    <row r="20" spans="1:82" s="35" customFormat="1">
      <c r="A20" s="42" t="s">
        <v>142</v>
      </c>
      <c r="B20" s="26" t="s">
        <v>441</v>
      </c>
      <c r="C20" s="27" t="s">
        <v>115</v>
      </c>
      <c r="D20" s="27" t="s">
        <v>58</v>
      </c>
      <c r="E20" s="27" t="s">
        <v>39</v>
      </c>
      <c r="F20" s="27" t="s">
        <v>224</v>
      </c>
      <c r="G20" s="27"/>
      <c r="H20" s="47"/>
      <c r="I20" s="27" t="s">
        <v>139</v>
      </c>
      <c r="J20" s="27" t="s">
        <v>189</v>
      </c>
      <c r="K20" s="27"/>
      <c r="L20" s="27"/>
      <c r="M20" s="28">
        <v>43912</v>
      </c>
      <c r="N20" s="30"/>
      <c r="O20" s="30">
        <v>73220000</v>
      </c>
      <c r="P20" s="30"/>
      <c r="Q20" s="30">
        <v>110485000</v>
      </c>
      <c r="R20" s="31" t="s">
        <v>86</v>
      </c>
      <c r="S20" s="32">
        <v>0.95693799999999996</v>
      </c>
      <c r="T20" s="44">
        <v>4.5</v>
      </c>
      <c r="U20" s="28" t="s">
        <v>87</v>
      </c>
      <c r="V20" s="28">
        <v>43551</v>
      </c>
      <c r="W20" s="28">
        <v>43552</v>
      </c>
      <c r="X20" s="28"/>
      <c r="Y20" s="34">
        <v>0.219</v>
      </c>
      <c r="Z20" s="34">
        <v>0.35899999999999999</v>
      </c>
      <c r="AA20" s="34"/>
      <c r="AB20" s="34">
        <v>0.246</v>
      </c>
      <c r="AC20" s="34"/>
      <c r="AD20" s="34"/>
      <c r="AE20" s="34"/>
      <c r="AF20" s="34"/>
      <c r="AG20" s="34">
        <v>4.1000000000000002E-2</v>
      </c>
      <c r="AH20" s="34"/>
      <c r="AI20" s="34">
        <v>9.4E-2</v>
      </c>
      <c r="AJ20" s="34">
        <v>4.2000000000000003E-2</v>
      </c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  <c r="CD20" s="46"/>
    </row>
    <row r="21" spans="1:82" s="35" customFormat="1">
      <c r="A21" s="26" t="s">
        <v>297</v>
      </c>
      <c r="B21" s="26" t="s">
        <v>443</v>
      </c>
      <c r="C21" s="27" t="s">
        <v>37</v>
      </c>
      <c r="D21" s="27" t="s">
        <v>38</v>
      </c>
      <c r="E21" s="27" t="s">
        <v>50</v>
      </c>
      <c r="F21" s="27" t="s">
        <v>444</v>
      </c>
      <c r="G21" s="27"/>
      <c r="H21" s="27" t="s">
        <v>248</v>
      </c>
      <c r="I21" s="27"/>
      <c r="J21" s="27"/>
      <c r="K21" s="27"/>
      <c r="L21" s="27"/>
      <c r="M21" s="28">
        <v>43822</v>
      </c>
      <c r="N21" s="30">
        <v>600000</v>
      </c>
      <c r="O21" s="30"/>
      <c r="P21" s="30">
        <v>1022000</v>
      </c>
      <c r="Q21" s="30"/>
      <c r="R21" s="31" t="s">
        <v>69</v>
      </c>
      <c r="S21" s="32">
        <v>0.95351600000000003</v>
      </c>
      <c r="T21" s="44">
        <v>6.5</v>
      </c>
      <c r="U21" s="28" t="s">
        <v>87</v>
      </c>
      <c r="V21" s="28">
        <v>43551</v>
      </c>
      <c r="W21" s="28">
        <v>43552</v>
      </c>
      <c r="X21" s="28"/>
      <c r="Y21" s="34"/>
      <c r="Z21" s="34"/>
      <c r="AA21" s="34"/>
      <c r="AB21" s="34"/>
      <c r="AC21" s="34"/>
      <c r="AD21" s="34"/>
      <c r="AE21" s="34"/>
      <c r="AF21" s="34"/>
      <c r="AG21" s="34">
        <v>1</v>
      </c>
      <c r="AH21" s="34"/>
      <c r="AI21" s="34"/>
      <c r="AJ21" s="34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  <c r="CD21" s="46"/>
    </row>
    <row r="22" spans="1:82" s="35" customFormat="1">
      <c r="A22" s="26" t="s">
        <v>393</v>
      </c>
      <c r="B22" s="26" t="s">
        <v>442</v>
      </c>
      <c r="C22" s="27" t="s">
        <v>57</v>
      </c>
      <c r="D22" s="27" t="s">
        <v>417</v>
      </c>
      <c r="E22" s="27" t="s">
        <v>315</v>
      </c>
      <c r="F22" s="27" t="s">
        <v>51</v>
      </c>
      <c r="G22" s="27"/>
      <c r="H22" s="27" t="s">
        <v>112</v>
      </c>
      <c r="I22" s="27" t="s">
        <v>112</v>
      </c>
      <c r="J22" s="27"/>
      <c r="K22" s="27"/>
      <c r="L22" s="27"/>
      <c r="M22" s="28">
        <v>46115</v>
      </c>
      <c r="N22" s="30"/>
      <c r="O22" s="30">
        <v>82800000</v>
      </c>
      <c r="P22" s="30"/>
      <c r="Q22" s="30">
        <v>186025000</v>
      </c>
      <c r="R22" s="31" t="s">
        <v>120</v>
      </c>
      <c r="S22" s="32">
        <v>1</v>
      </c>
      <c r="T22" s="44">
        <v>5.75</v>
      </c>
      <c r="U22" s="28" t="s">
        <v>413</v>
      </c>
      <c r="V22" s="28">
        <v>43557</v>
      </c>
      <c r="W22" s="28">
        <v>43558</v>
      </c>
      <c r="X22" s="28"/>
      <c r="Y22" s="34">
        <v>0.35909999999999997</v>
      </c>
      <c r="Z22" s="34"/>
      <c r="AA22" s="34"/>
      <c r="AB22" s="34">
        <v>0.151</v>
      </c>
      <c r="AC22" s="34"/>
      <c r="AD22" s="34">
        <v>0.42709999999999998</v>
      </c>
      <c r="AE22" s="34"/>
      <c r="AF22" s="34"/>
      <c r="AG22" s="34">
        <v>2.3999999999999998E-3</v>
      </c>
      <c r="AH22" s="34"/>
      <c r="AI22" s="34">
        <v>6.0400000000000002E-2</v>
      </c>
      <c r="AJ22" s="34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  <c r="CD22" s="46"/>
    </row>
    <row r="23" spans="1:82" s="35" customFormat="1">
      <c r="A23" s="26" t="s">
        <v>458</v>
      </c>
      <c r="B23" s="26" t="s">
        <v>459</v>
      </c>
      <c r="C23" s="27" t="s">
        <v>37</v>
      </c>
      <c r="D23" s="27" t="s">
        <v>38</v>
      </c>
      <c r="E23" s="27" t="s">
        <v>101</v>
      </c>
      <c r="F23" s="27" t="s">
        <v>51</v>
      </c>
      <c r="G23" s="27" t="s">
        <v>138</v>
      </c>
      <c r="H23" s="27"/>
      <c r="I23" s="27"/>
      <c r="J23" s="27" t="s">
        <v>365</v>
      </c>
      <c r="K23" s="27"/>
      <c r="L23" s="27"/>
      <c r="M23" s="28">
        <v>43925</v>
      </c>
      <c r="N23" s="30"/>
      <c r="O23" s="30">
        <v>39280000</v>
      </c>
      <c r="P23" s="30"/>
      <c r="Q23" s="30">
        <v>86080000</v>
      </c>
      <c r="R23" s="31" t="s">
        <v>86</v>
      </c>
      <c r="S23" s="32">
        <v>0.95636600000000005</v>
      </c>
      <c r="T23" s="44">
        <v>4.5625</v>
      </c>
      <c r="U23" s="28" t="s">
        <v>87</v>
      </c>
      <c r="V23" s="28">
        <v>43564</v>
      </c>
      <c r="W23" s="28">
        <v>43565</v>
      </c>
      <c r="X23" s="28"/>
      <c r="Y23" s="34">
        <v>0.53969999999999996</v>
      </c>
      <c r="Z23" s="34">
        <v>0.26729999999999998</v>
      </c>
      <c r="AA23" s="34"/>
      <c r="AB23" s="34"/>
      <c r="AC23" s="34">
        <v>6.3600000000000004E-2</v>
      </c>
      <c r="AD23" s="34"/>
      <c r="AE23" s="34"/>
      <c r="AF23" s="34"/>
      <c r="AG23" s="34">
        <v>8.0000000000000004E-4</v>
      </c>
      <c r="AH23" s="34"/>
      <c r="AI23" s="34">
        <v>0.12859999999999999</v>
      </c>
      <c r="AJ23" s="34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  <c r="CD23" s="46"/>
    </row>
    <row r="24" spans="1:82" s="35" customFormat="1">
      <c r="A24" s="26" t="s">
        <v>150</v>
      </c>
      <c r="B24" s="26" t="s">
        <v>663</v>
      </c>
      <c r="C24" s="27" t="s">
        <v>57</v>
      </c>
      <c r="D24" s="76" t="s">
        <v>38</v>
      </c>
      <c r="E24" s="76" t="s">
        <v>75</v>
      </c>
      <c r="F24" s="76" t="s">
        <v>51</v>
      </c>
      <c r="G24" s="76" t="s">
        <v>103</v>
      </c>
      <c r="H24" s="76"/>
      <c r="I24" s="76" t="s">
        <v>102</v>
      </c>
      <c r="J24" s="27"/>
      <c r="K24" s="27"/>
      <c r="L24" s="27"/>
      <c r="M24" s="77">
        <v>45028</v>
      </c>
      <c r="N24" s="30"/>
      <c r="O24" s="30">
        <v>95885000</v>
      </c>
      <c r="P24" s="30"/>
      <c r="Q24" s="30">
        <v>98885000</v>
      </c>
      <c r="R24" s="31" t="s">
        <v>136</v>
      </c>
      <c r="S24" s="32">
        <v>1</v>
      </c>
      <c r="T24">
        <v>6.40625</v>
      </c>
      <c r="U24" s="77" t="s">
        <v>64</v>
      </c>
      <c r="V24" s="79">
        <v>43566</v>
      </c>
      <c r="W24" s="79">
        <v>43567</v>
      </c>
      <c r="X24" s="28"/>
      <c r="Y24" s="34">
        <v>0.5736</v>
      </c>
      <c r="Z24" s="34">
        <v>0.21379999999999999</v>
      </c>
      <c r="AA24" s="34"/>
      <c r="AB24" s="34">
        <v>3.1300000000000001E-2</v>
      </c>
      <c r="AC24" s="34">
        <v>2.0899999999999998E-2</v>
      </c>
      <c r="AD24" s="34">
        <v>0.1043</v>
      </c>
      <c r="AE24" s="34"/>
      <c r="AF24" s="34"/>
      <c r="AG24" s="34"/>
      <c r="AH24" s="34">
        <v>1.04E-2</v>
      </c>
      <c r="AI24" s="34">
        <v>4.5699999999999998E-2</v>
      </c>
      <c r="AJ24" s="34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  <c r="CD24" s="46"/>
    </row>
    <row r="25" spans="1:82" s="35" customFormat="1">
      <c r="A25" s="26" t="s">
        <v>445</v>
      </c>
      <c r="B25" s="26" t="s">
        <v>446</v>
      </c>
      <c r="C25" s="27" t="s">
        <v>57</v>
      </c>
      <c r="D25" s="27" t="s">
        <v>58</v>
      </c>
      <c r="E25" s="27" t="s">
        <v>39</v>
      </c>
      <c r="F25" s="27" t="s">
        <v>51</v>
      </c>
      <c r="G25" s="27"/>
      <c r="H25" s="28"/>
      <c r="I25" s="27" t="s">
        <v>90</v>
      </c>
      <c r="J25" s="27" t="s">
        <v>91</v>
      </c>
      <c r="K25" s="27"/>
      <c r="L25" s="27"/>
      <c r="M25" s="28">
        <v>44677</v>
      </c>
      <c r="N25" s="30"/>
      <c r="O25" s="30">
        <v>100000000</v>
      </c>
      <c r="P25" s="30"/>
      <c r="Q25" s="30">
        <v>140550000</v>
      </c>
      <c r="R25" s="31" t="s">
        <v>63</v>
      </c>
      <c r="S25" s="32">
        <v>1</v>
      </c>
      <c r="T25" s="44">
        <v>5.125</v>
      </c>
      <c r="U25" s="28" t="s">
        <v>413</v>
      </c>
      <c r="V25" s="28">
        <v>43580</v>
      </c>
      <c r="W25" s="28">
        <v>43581</v>
      </c>
      <c r="X25" s="28"/>
      <c r="Y25" s="34">
        <v>0.80800000000000005</v>
      </c>
      <c r="Z25" s="34">
        <v>7.2999999999999995E-2</v>
      </c>
      <c r="AA25" s="34"/>
      <c r="AB25" s="34">
        <v>0.04</v>
      </c>
      <c r="AC25" s="34"/>
      <c r="AD25" s="34">
        <v>0.02</v>
      </c>
      <c r="AE25" s="34"/>
      <c r="AF25" s="34"/>
      <c r="AG25" s="34"/>
      <c r="AH25" s="34"/>
      <c r="AI25" s="34">
        <v>0.06</v>
      </c>
      <c r="AJ25" s="34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  <c r="CD25" s="46"/>
    </row>
    <row r="26" spans="1:82" s="35" customFormat="1">
      <c r="A26" s="26" t="s">
        <v>448</v>
      </c>
      <c r="B26" s="26" t="s">
        <v>449</v>
      </c>
      <c r="C26" s="27" t="s">
        <v>115</v>
      </c>
      <c r="D26" s="27" t="s">
        <v>38</v>
      </c>
      <c r="E26" s="27" t="s">
        <v>50</v>
      </c>
      <c r="F26" s="27" t="s">
        <v>51</v>
      </c>
      <c r="G26" s="27"/>
      <c r="H26" s="27" t="s">
        <v>450</v>
      </c>
      <c r="I26" s="27" t="s">
        <v>139</v>
      </c>
      <c r="J26" s="27"/>
      <c r="K26" s="27"/>
      <c r="L26" s="27"/>
      <c r="M26" s="28">
        <v>43945</v>
      </c>
      <c r="N26" s="30"/>
      <c r="O26" s="30">
        <v>50000000</v>
      </c>
      <c r="P26" s="30"/>
      <c r="Q26" s="30">
        <v>82300000</v>
      </c>
      <c r="R26" s="31" t="s">
        <v>86</v>
      </c>
      <c r="S26" s="32">
        <v>1</v>
      </c>
      <c r="T26" s="44">
        <v>4.625</v>
      </c>
      <c r="U26" s="28" t="s">
        <v>413</v>
      </c>
      <c r="V26" s="28">
        <v>43584</v>
      </c>
      <c r="W26" s="28">
        <v>43585</v>
      </c>
      <c r="X26" s="28"/>
      <c r="Y26" s="34">
        <v>0.49</v>
      </c>
      <c r="Z26" s="34">
        <v>0.14000000000000001</v>
      </c>
      <c r="AA26" s="34"/>
      <c r="AB26" s="34">
        <v>0.2</v>
      </c>
      <c r="AC26" s="34"/>
      <c r="AD26" s="34">
        <v>0.08</v>
      </c>
      <c r="AE26" s="34">
        <v>0.06</v>
      </c>
      <c r="AF26" s="34"/>
      <c r="AG26" s="34"/>
      <c r="AH26" s="34"/>
      <c r="AI26" s="34">
        <v>0.03</v>
      </c>
      <c r="AJ26" s="34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  <c r="CD26" s="46"/>
    </row>
    <row r="27" spans="1:82" s="35" customFormat="1">
      <c r="A27" s="26" t="s">
        <v>388</v>
      </c>
      <c r="B27" s="26" t="s">
        <v>447</v>
      </c>
      <c r="C27" s="27" t="s">
        <v>115</v>
      </c>
      <c r="D27" s="27" t="s">
        <v>38</v>
      </c>
      <c r="E27" s="27" t="s">
        <v>39</v>
      </c>
      <c r="F27" s="27" t="s">
        <v>51</v>
      </c>
      <c r="G27" s="27" t="s">
        <v>205</v>
      </c>
      <c r="H27" s="27"/>
      <c r="I27" s="27" t="s">
        <v>139</v>
      </c>
      <c r="J27" s="27"/>
      <c r="K27" s="27"/>
      <c r="L27" s="27"/>
      <c r="M27" s="28">
        <v>43948</v>
      </c>
      <c r="N27" s="30"/>
      <c r="O27" s="30">
        <v>43286000</v>
      </c>
      <c r="P27" s="30"/>
      <c r="Q27" s="30">
        <v>83161000</v>
      </c>
      <c r="R27" s="31" t="s">
        <v>86</v>
      </c>
      <c r="S27" s="32">
        <v>0.95011900000000005</v>
      </c>
      <c r="T27" s="44">
        <v>5.25</v>
      </c>
      <c r="U27" s="28" t="s">
        <v>87</v>
      </c>
      <c r="V27" s="28">
        <v>43587</v>
      </c>
      <c r="W27" s="28">
        <v>43588</v>
      </c>
      <c r="X27" s="28"/>
      <c r="Y27" s="34"/>
      <c r="Z27" s="34">
        <v>0.80400000000000005</v>
      </c>
      <c r="AA27" s="34"/>
      <c r="AB27" s="34"/>
      <c r="AC27" s="34"/>
      <c r="AD27" s="34">
        <v>0.107</v>
      </c>
      <c r="AE27" s="34"/>
      <c r="AF27" s="34"/>
      <c r="AG27" s="34">
        <v>8.9999999999999993E-3</v>
      </c>
      <c r="AH27" s="34"/>
      <c r="AI27" s="34">
        <v>6.6000000000000003E-2</v>
      </c>
      <c r="AJ27" s="34">
        <v>1.4E-2</v>
      </c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  <c r="CD27" s="46"/>
    </row>
    <row r="28" spans="1:82" s="35" customFormat="1">
      <c r="A28" s="26" t="s">
        <v>452</v>
      </c>
      <c r="B28" s="26" t="s">
        <v>451</v>
      </c>
      <c r="C28" s="27" t="s">
        <v>115</v>
      </c>
      <c r="D28" s="27" t="s">
        <v>421</v>
      </c>
      <c r="E28" s="27" t="s">
        <v>39</v>
      </c>
      <c r="F28" s="27" t="s">
        <v>51</v>
      </c>
      <c r="G28" s="27"/>
      <c r="H28" s="27" t="s">
        <v>450</v>
      </c>
      <c r="I28" s="27" t="s">
        <v>139</v>
      </c>
      <c r="J28" s="27"/>
      <c r="K28" s="27"/>
      <c r="L28" s="27"/>
      <c r="M28" s="28">
        <v>43960</v>
      </c>
      <c r="N28" s="30"/>
      <c r="O28" s="30">
        <v>80000000</v>
      </c>
      <c r="P28" s="30"/>
      <c r="Q28" s="30">
        <v>149374000</v>
      </c>
      <c r="R28" s="31" t="s">
        <v>86</v>
      </c>
      <c r="S28" s="32">
        <v>0.95722399999999996</v>
      </c>
      <c r="T28" s="44">
        <v>4.46875</v>
      </c>
      <c r="U28" s="28" t="s">
        <v>87</v>
      </c>
      <c r="V28" s="28">
        <v>43599</v>
      </c>
      <c r="W28" s="28">
        <v>43600</v>
      </c>
      <c r="X28" s="28"/>
      <c r="Y28" s="34">
        <v>0.46360000000000001</v>
      </c>
      <c r="Z28" s="34">
        <v>0.39560000000000001</v>
      </c>
      <c r="AA28" s="34"/>
      <c r="AB28" s="34">
        <v>2.5000000000000001E-2</v>
      </c>
      <c r="AC28" s="34"/>
      <c r="AD28" s="34">
        <v>0.05</v>
      </c>
      <c r="AE28" s="34"/>
      <c r="AF28" s="34"/>
      <c r="AG28" s="34"/>
      <c r="AH28" s="34"/>
      <c r="AI28" s="34">
        <v>5.5899999999999998E-2</v>
      </c>
      <c r="AJ28" s="34">
        <v>9.9000000000000008E-3</v>
      </c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  <c r="CD28" s="46"/>
    </row>
    <row r="29" spans="1:82" s="35" customFormat="1">
      <c r="A29" s="26" t="s">
        <v>453</v>
      </c>
      <c r="B29" s="26" t="s">
        <v>454</v>
      </c>
      <c r="C29" s="27" t="s">
        <v>57</v>
      </c>
      <c r="D29" s="27" t="s">
        <v>156</v>
      </c>
      <c r="E29" s="27" t="s">
        <v>75</v>
      </c>
      <c r="F29" s="27" t="s">
        <v>51</v>
      </c>
      <c r="G29" s="27"/>
      <c r="H29" s="55" t="s">
        <v>457</v>
      </c>
      <c r="I29" s="27" t="s">
        <v>112</v>
      </c>
      <c r="J29" s="27"/>
      <c r="K29" s="27"/>
      <c r="L29" s="27"/>
      <c r="M29" s="28">
        <v>46889</v>
      </c>
      <c r="N29" s="30"/>
      <c r="O29" s="30">
        <v>130000000</v>
      </c>
      <c r="P29" s="30"/>
      <c r="Q29" s="30">
        <v>341405000</v>
      </c>
      <c r="R29" s="31" t="s">
        <v>455</v>
      </c>
      <c r="S29" s="32">
        <v>1</v>
      </c>
      <c r="T29" s="44">
        <v>5.90625</v>
      </c>
      <c r="U29" s="28" t="s">
        <v>413</v>
      </c>
      <c r="V29" s="28">
        <v>43600</v>
      </c>
      <c r="W29" s="28">
        <v>43601</v>
      </c>
      <c r="X29" s="28"/>
      <c r="Y29" s="34">
        <v>0.34429999999999999</v>
      </c>
      <c r="Z29" s="34"/>
      <c r="AA29" s="34"/>
      <c r="AB29" s="34">
        <v>0.35770000000000002</v>
      </c>
      <c r="AC29" s="34"/>
      <c r="AD29" s="34">
        <v>0.1918</v>
      </c>
      <c r="AE29" s="34"/>
      <c r="AF29" s="34"/>
      <c r="AG29" s="34"/>
      <c r="AH29" s="34"/>
      <c r="AI29" s="34"/>
      <c r="AJ29" s="34">
        <v>0.1062</v>
      </c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  <c r="CD29" s="46"/>
    </row>
    <row r="30" spans="1:82" s="35" customFormat="1">
      <c r="A30" s="26" t="s">
        <v>423</v>
      </c>
      <c r="B30" s="26" t="s">
        <v>456</v>
      </c>
      <c r="C30" s="27" t="s">
        <v>49</v>
      </c>
      <c r="D30" s="27" t="s">
        <v>421</v>
      </c>
      <c r="E30" s="27" t="s">
        <v>75</v>
      </c>
      <c r="F30" s="27" t="s">
        <v>59</v>
      </c>
      <c r="G30" s="27"/>
      <c r="H30" s="27"/>
      <c r="I30" s="27" t="s">
        <v>125</v>
      </c>
      <c r="J30" s="27" t="s">
        <v>403</v>
      </c>
      <c r="K30" s="27"/>
      <c r="L30" s="27"/>
      <c r="M30" s="28">
        <v>43961</v>
      </c>
      <c r="N30" s="30"/>
      <c r="O30" s="30">
        <v>21000000</v>
      </c>
      <c r="P30" s="30"/>
      <c r="Q30" s="30">
        <v>27862000</v>
      </c>
      <c r="R30" s="31" t="s">
        <v>86</v>
      </c>
      <c r="S30" s="32">
        <v>0.94312499999999999</v>
      </c>
      <c r="T30" s="44">
        <v>6.0305</v>
      </c>
      <c r="U30" s="28" t="s">
        <v>87</v>
      </c>
      <c r="V30" s="28">
        <v>43600</v>
      </c>
      <c r="W30" s="28">
        <v>43601</v>
      </c>
      <c r="X30" s="28"/>
      <c r="Y30" s="34"/>
      <c r="Z30" s="34"/>
      <c r="AA30" s="34"/>
      <c r="AB30" s="34">
        <v>0.1429</v>
      </c>
      <c r="AC30" s="34"/>
      <c r="AD30" s="34">
        <v>0.1484</v>
      </c>
      <c r="AE30" s="34"/>
      <c r="AF30" s="34"/>
      <c r="AG30" s="34">
        <v>0.70879999999999999</v>
      </c>
      <c r="AH30" s="34"/>
      <c r="AI30" s="34"/>
      <c r="AJ30" s="34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  <c r="CD30" s="46"/>
    </row>
    <row r="31" spans="1:82" s="35" customFormat="1">
      <c r="A31" s="26" t="s">
        <v>150</v>
      </c>
      <c r="B31" s="26" t="s">
        <v>460</v>
      </c>
      <c r="C31" s="27" t="s">
        <v>115</v>
      </c>
      <c r="D31" s="27" t="s">
        <v>143</v>
      </c>
      <c r="E31" s="27" t="s">
        <v>39</v>
      </c>
      <c r="F31" s="27" t="s">
        <v>40</v>
      </c>
      <c r="G31" s="27" t="s">
        <v>153</v>
      </c>
      <c r="H31" s="27"/>
      <c r="I31" s="27" t="s">
        <v>319</v>
      </c>
      <c r="J31" s="27"/>
      <c r="K31" s="27"/>
      <c r="L31" s="27"/>
      <c r="M31" s="28">
        <v>43975</v>
      </c>
      <c r="N31" s="30"/>
      <c r="O31" s="30">
        <v>71300000</v>
      </c>
      <c r="P31" s="30"/>
      <c r="Q31" s="30">
        <v>115550000</v>
      </c>
      <c r="R31" s="31" t="s">
        <v>86</v>
      </c>
      <c r="S31" s="32">
        <v>1</v>
      </c>
      <c r="T31" s="44">
        <v>4.5625</v>
      </c>
      <c r="U31" s="28" t="s">
        <v>413</v>
      </c>
      <c r="V31" s="28">
        <v>43614</v>
      </c>
      <c r="W31" s="28">
        <v>43615</v>
      </c>
      <c r="X31" s="28"/>
      <c r="Y31" s="34">
        <v>0.52590000000000003</v>
      </c>
      <c r="Z31" s="34">
        <v>0.1052</v>
      </c>
      <c r="AA31" s="34"/>
      <c r="AB31" s="34">
        <v>0.14030000000000001</v>
      </c>
      <c r="AC31" s="34">
        <v>0.1865</v>
      </c>
      <c r="AD31" s="34"/>
      <c r="AE31" s="34"/>
      <c r="AF31" s="34"/>
      <c r="AG31" s="34"/>
      <c r="AH31" s="34">
        <v>1.4E-2</v>
      </c>
      <c r="AI31" s="34">
        <v>2.81E-2</v>
      </c>
      <c r="AJ31" s="34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  <c r="CD31" s="46"/>
    </row>
    <row r="32" spans="1:82" s="35" customFormat="1">
      <c r="A32" s="26" t="s">
        <v>427</v>
      </c>
      <c r="B32" s="26" t="s">
        <v>461</v>
      </c>
      <c r="C32" s="27" t="s">
        <v>37</v>
      </c>
      <c r="D32" s="27" t="s">
        <v>38</v>
      </c>
      <c r="E32" s="27" t="s">
        <v>39</v>
      </c>
      <c r="F32" s="27" t="s">
        <v>76</v>
      </c>
      <c r="G32" s="27"/>
      <c r="H32" s="27"/>
      <c r="I32" s="27"/>
      <c r="J32" s="27"/>
      <c r="K32" s="27" t="s">
        <v>152</v>
      </c>
      <c r="L32" s="27" t="s">
        <v>152</v>
      </c>
      <c r="M32" s="28">
        <v>43795</v>
      </c>
      <c r="N32" s="30">
        <v>345000</v>
      </c>
      <c r="O32" s="30"/>
      <c r="P32" s="30">
        <v>345000</v>
      </c>
      <c r="Q32" s="30"/>
      <c r="R32" s="31" t="s">
        <v>43</v>
      </c>
      <c r="S32" s="32">
        <v>0.95837079999999997</v>
      </c>
      <c r="T32" s="44">
        <v>8.6875</v>
      </c>
      <c r="U32" s="28" t="s">
        <v>87</v>
      </c>
      <c r="V32" s="28">
        <v>43614</v>
      </c>
      <c r="W32" s="28">
        <v>43615</v>
      </c>
      <c r="X32" s="28"/>
      <c r="Y32" s="34"/>
      <c r="Z32" s="34"/>
      <c r="AA32" s="34"/>
      <c r="AB32" s="34"/>
      <c r="AC32" s="34"/>
      <c r="AD32" s="34"/>
      <c r="AE32" s="34"/>
      <c r="AF32" s="34">
        <v>2.3199999999999998E-2</v>
      </c>
      <c r="AG32" s="34">
        <v>0.9768</v>
      </c>
      <c r="AH32" s="34"/>
      <c r="AI32" s="34"/>
      <c r="AJ32" s="34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  <c r="CD32" s="46"/>
    </row>
    <row r="33" spans="1:173" s="35" customFormat="1">
      <c r="A33" s="26" t="s">
        <v>174</v>
      </c>
      <c r="B33" s="26" t="s">
        <v>462</v>
      </c>
      <c r="C33" s="27" t="s">
        <v>37</v>
      </c>
      <c r="D33" s="27" t="s">
        <v>38</v>
      </c>
      <c r="E33" s="27" t="s">
        <v>75</v>
      </c>
      <c r="F33" s="27" t="s">
        <v>51</v>
      </c>
      <c r="G33" s="27"/>
      <c r="H33" s="27" t="s">
        <v>248</v>
      </c>
      <c r="I33" s="27"/>
      <c r="J33" s="27"/>
      <c r="K33" s="27"/>
      <c r="L33" s="27"/>
      <c r="M33" s="28">
        <v>43796</v>
      </c>
      <c r="N33" s="30">
        <v>700000</v>
      </c>
      <c r="O33" s="30"/>
      <c r="P33" s="30">
        <v>1532000</v>
      </c>
      <c r="Q33" s="30"/>
      <c r="R33" s="31" t="s">
        <v>43</v>
      </c>
      <c r="S33" s="32">
        <v>0.96852300000000002</v>
      </c>
      <c r="T33" s="44">
        <v>6.5</v>
      </c>
      <c r="U33" s="28" t="s">
        <v>87</v>
      </c>
      <c r="V33" s="28">
        <v>43615</v>
      </c>
      <c r="W33" s="28">
        <v>43616</v>
      </c>
      <c r="X33" s="28"/>
      <c r="Y33" s="34"/>
      <c r="Z33" s="34"/>
      <c r="AA33" s="34"/>
      <c r="AB33" s="34"/>
      <c r="AC33" s="34">
        <v>0.11</v>
      </c>
      <c r="AD33" s="34">
        <v>6.5699999999999995E-2</v>
      </c>
      <c r="AE33" s="34"/>
      <c r="AF33" s="34">
        <v>0.46139999999999998</v>
      </c>
      <c r="AG33" s="34">
        <v>0.01</v>
      </c>
      <c r="AH33" s="34">
        <v>0.28139999999999998</v>
      </c>
      <c r="AI33" s="34">
        <v>7.1400000000000005E-2</v>
      </c>
      <c r="AJ33" s="34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  <c r="CD33" s="46"/>
    </row>
    <row r="34" spans="1:173" s="35" customFormat="1">
      <c r="A34" s="26" t="s">
        <v>203</v>
      </c>
      <c r="B34" s="26" t="s">
        <v>463</v>
      </c>
      <c r="C34" s="27" t="s">
        <v>49</v>
      </c>
      <c r="D34" s="27" t="s">
        <v>421</v>
      </c>
      <c r="E34" s="27" t="s">
        <v>39</v>
      </c>
      <c r="F34" s="27" t="s">
        <v>51</v>
      </c>
      <c r="G34" s="27"/>
      <c r="H34" s="27" t="s">
        <v>206</v>
      </c>
      <c r="I34" s="27" t="s">
        <v>464</v>
      </c>
      <c r="J34" s="27"/>
      <c r="K34" s="27"/>
      <c r="L34" s="27"/>
      <c r="M34" s="28">
        <v>43796</v>
      </c>
      <c r="N34" s="30">
        <v>3000000</v>
      </c>
      <c r="O34" s="30"/>
      <c r="P34" s="30">
        <v>3837000</v>
      </c>
      <c r="Q34" s="30"/>
      <c r="R34" s="31" t="s">
        <v>43</v>
      </c>
      <c r="S34" s="32">
        <v>0.97442099999999998</v>
      </c>
      <c r="T34" s="44">
        <v>5.25</v>
      </c>
      <c r="U34" s="28" t="s">
        <v>87</v>
      </c>
      <c r="V34" s="28">
        <v>43615</v>
      </c>
      <c r="W34" s="28">
        <v>43616</v>
      </c>
      <c r="X34" s="28"/>
      <c r="Y34" s="34"/>
      <c r="Z34" s="34">
        <v>0.12670000000000001</v>
      </c>
      <c r="AA34" s="34"/>
      <c r="AB34" s="34"/>
      <c r="AC34" s="34">
        <v>0.43030000000000002</v>
      </c>
      <c r="AD34" s="34">
        <v>0.16669999999999999</v>
      </c>
      <c r="AE34" s="34"/>
      <c r="AF34" s="34"/>
      <c r="AG34" s="34">
        <v>8.6999999999999994E-2</v>
      </c>
      <c r="AH34" s="34">
        <v>9.4299999999999995E-2</v>
      </c>
      <c r="AI34" s="34">
        <v>9.5000000000000001E-2</v>
      </c>
      <c r="AJ34" s="34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  <c r="CD34" s="46"/>
    </row>
    <row r="35" spans="1:173" s="35" customFormat="1">
      <c r="A35" s="26" t="s">
        <v>203</v>
      </c>
      <c r="B35" s="26" t="s">
        <v>465</v>
      </c>
      <c r="C35" s="27" t="s">
        <v>49</v>
      </c>
      <c r="D35" s="27" t="s">
        <v>421</v>
      </c>
      <c r="E35" s="27" t="s">
        <v>50</v>
      </c>
      <c r="F35" s="27" t="s">
        <v>51</v>
      </c>
      <c r="G35" s="27"/>
      <c r="H35" s="27" t="s">
        <v>206</v>
      </c>
      <c r="I35" s="27" t="s">
        <v>464</v>
      </c>
      <c r="J35" s="27"/>
      <c r="K35" s="27"/>
      <c r="L35" s="27"/>
      <c r="M35" s="28">
        <v>43976</v>
      </c>
      <c r="N35" s="30">
        <v>3000000</v>
      </c>
      <c r="O35" s="30"/>
      <c r="P35" s="30">
        <v>4121000</v>
      </c>
      <c r="Q35" s="30"/>
      <c r="R35" s="31" t="s">
        <v>86</v>
      </c>
      <c r="S35" s="32">
        <v>0.95040100000000005</v>
      </c>
      <c r="T35" s="44">
        <v>5.21875</v>
      </c>
      <c r="U35" s="28" t="s">
        <v>87</v>
      </c>
      <c r="V35" s="28">
        <v>43615</v>
      </c>
      <c r="W35" s="28">
        <v>43616</v>
      </c>
      <c r="X35" s="28"/>
      <c r="Y35" s="34"/>
      <c r="Z35" s="34">
        <v>2.6700000000000002E-2</v>
      </c>
      <c r="AA35" s="34"/>
      <c r="AB35" s="34"/>
      <c r="AC35" s="34">
        <v>0.44600000000000001</v>
      </c>
      <c r="AD35" s="34"/>
      <c r="AE35" s="34"/>
      <c r="AF35" s="34"/>
      <c r="AG35" s="34">
        <v>0.32869999999999999</v>
      </c>
      <c r="AH35" s="34">
        <v>0.1187</v>
      </c>
      <c r="AI35" s="34">
        <v>0.08</v>
      </c>
      <c r="AJ35" s="34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  <c r="CD35" s="46"/>
    </row>
    <row r="36" spans="1:173" s="35" customFormat="1">
      <c r="A36" s="26" t="s">
        <v>458</v>
      </c>
      <c r="B36" s="26" t="s">
        <v>466</v>
      </c>
      <c r="C36" s="27" t="s">
        <v>37</v>
      </c>
      <c r="D36" s="27" t="s">
        <v>38</v>
      </c>
      <c r="E36" s="27" t="s">
        <v>39</v>
      </c>
      <c r="F36" s="27" t="s">
        <v>76</v>
      </c>
      <c r="G36" s="27" t="s">
        <v>138</v>
      </c>
      <c r="H36" s="27"/>
      <c r="I36" s="27"/>
      <c r="J36" s="27" t="s">
        <v>365</v>
      </c>
      <c r="K36" s="27"/>
      <c r="L36" s="27"/>
      <c r="M36" s="28">
        <v>43990</v>
      </c>
      <c r="N36" s="30"/>
      <c r="O36" s="30">
        <v>40600000</v>
      </c>
      <c r="P36" s="30"/>
      <c r="Q36" s="30">
        <v>91380000</v>
      </c>
      <c r="R36" s="31" t="s">
        <v>86</v>
      </c>
      <c r="S36" s="32">
        <v>0.95808400000000005</v>
      </c>
      <c r="T36" s="44">
        <v>4.375</v>
      </c>
      <c r="U36" s="28" t="s">
        <v>87</v>
      </c>
      <c r="V36" s="28">
        <v>43629</v>
      </c>
      <c r="W36" s="28">
        <v>43630</v>
      </c>
      <c r="X36" s="28"/>
      <c r="Y36" s="34">
        <v>0.50490000000000002</v>
      </c>
      <c r="Z36" s="34">
        <v>0.1724</v>
      </c>
      <c r="AA36" s="34"/>
      <c r="AB36" s="34">
        <v>4.9299999999999997E-2</v>
      </c>
      <c r="AC36" s="34">
        <v>7.3899999999999993E-2</v>
      </c>
      <c r="AD36" s="34">
        <v>6.1600000000000002E-2</v>
      </c>
      <c r="AE36" s="34"/>
      <c r="AF36" s="34"/>
      <c r="AG36" s="34"/>
      <c r="AH36" s="34">
        <v>3.6900000000000002E-2</v>
      </c>
      <c r="AI36" s="34">
        <v>0.10100000000000001</v>
      </c>
      <c r="AJ36" s="34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  <c r="CD36" s="46"/>
    </row>
    <row r="37" spans="1:173" s="35" customFormat="1">
      <c r="A37" s="26" t="s">
        <v>113</v>
      </c>
      <c r="B37" s="26" t="s">
        <v>477</v>
      </c>
      <c r="C37" s="27" t="s">
        <v>115</v>
      </c>
      <c r="D37" s="27" t="s">
        <v>38</v>
      </c>
      <c r="E37" s="27" t="s">
        <v>250</v>
      </c>
      <c r="F37" s="27" t="s">
        <v>59</v>
      </c>
      <c r="G37" s="27" t="s">
        <v>257</v>
      </c>
      <c r="H37" s="27"/>
      <c r="I37" s="27" t="s">
        <v>116</v>
      </c>
      <c r="J37" s="27"/>
      <c r="K37" s="27"/>
      <c r="L37" s="27"/>
      <c r="M37" s="28">
        <v>43995</v>
      </c>
      <c r="N37" s="30"/>
      <c r="O37" s="30">
        <v>30000000</v>
      </c>
      <c r="P37" s="30"/>
      <c r="Q37" s="30">
        <v>70090000</v>
      </c>
      <c r="R37" s="31" t="s">
        <v>86</v>
      </c>
      <c r="S37" s="32">
        <v>0.95843800000000001</v>
      </c>
      <c r="T37" s="44">
        <v>4.3365</v>
      </c>
      <c r="U37" s="28" t="s">
        <v>87</v>
      </c>
      <c r="V37" s="28">
        <v>43634</v>
      </c>
      <c r="W37" s="28">
        <v>43635</v>
      </c>
      <c r="X37" s="28"/>
      <c r="Y37" s="34">
        <v>3.3300000000000003E-2</v>
      </c>
      <c r="Z37" s="34">
        <v>0.1</v>
      </c>
      <c r="AA37" s="34"/>
      <c r="AB37" s="34">
        <v>0.15620000000000001</v>
      </c>
      <c r="AC37" s="34"/>
      <c r="AD37" s="34">
        <v>0.19270000000000001</v>
      </c>
      <c r="AE37" s="34">
        <v>0.35320000000000001</v>
      </c>
      <c r="AF37" s="34"/>
      <c r="AG37" s="34"/>
      <c r="AH37" s="34"/>
      <c r="AI37" s="34"/>
      <c r="AJ37" s="34">
        <v>0.16470000000000001</v>
      </c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  <c r="CD37" s="46"/>
    </row>
    <row r="38" spans="1:173" s="35" customFormat="1">
      <c r="A38" s="42" t="s">
        <v>177</v>
      </c>
      <c r="B38" s="26" t="s">
        <v>475</v>
      </c>
      <c r="C38" s="24" t="s">
        <v>355</v>
      </c>
      <c r="D38" s="27" t="s">
        <v>58</v>
      </c>
      <c r="E38" s="27" t="s">
        <v>314</v>
      </c>
      <c r="F38" s="27" t="s">
        <v>51</v>
      </c>
      <c r="G38" s="27"/>
      <c r="H38" s="27" t="s">
        <v>476</v>
      </c>
      <c r="I38" s="27" t="s">
        <v>103</v>
      </c>
      <c r="J38" s="27"/>
      <c r="K38" s="27"/>
      <c r="L38" s="27"/>
      <c r="M38" s="28">
        <v>45096</v>
      </c>
      <c r="N38" s="30">
        <v>8062000</v>
      </c>
      <c r="O38" s="30"/>
      <c r="P38" s="30">
        <v>11362000</v>
      </c>
      <c r="Q38" s="30"/>
      <c r="R38" s="31" t="s">
        <v>296</v>
      </c>
      <c r="S38" s="32">
        <v>1</v>
      </c>
      <c r="T38" s="44">
        <v>5.3125</v>
      </c>
      <c r="U38" s="28" t="s">
        <v>413</v>
      </c>
      <c r="V38" s="28">
        <v>43634</v>
      </c>
      <c r="W38" s="28">
        <v>43635</v>
      </c>
      <c r="X38" s="28"/>
      <c r="Y38" s="34"/>
      <c r="Z38" s="34">
        <v>0.13639999999999999</v>
      </c>
      <c r="AA38" s="34"/>
      <c r="AB38" s="34">
        <v>0.124</v>
      </c>
      <c r="AC38" s="34">
        <v>0.27229999999999999</v>
      </c>
      <c r="AD38" s="34">
        <v>0.24809999999999999</v>
      </c>
      <c r="AE38" s="34"/>
      <c r="AF38" s="34"/>
      <c r="AG38" s="34">
        <v>9.6799999999999997E-2</v>
      </c>
      <c r="AH38" s="34"/>
      <c r="AI38" s="34">
        <v>0.12239999999999999</v>
      </c>
      <c r="AJ38" s="34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  <c r="CD38" s="46"/>
    </row>
    <row r="39" spans="1:173" s="35" customFormat="1">
      <c r="A39" s="26" t="s">
        <v>142</v>
      </c>
      <c r="B39" s="26" t="s">
        <v>474</v>
      </c>
      <c r="C39" s="27" t="s">
        <v>115</v>
      </c>
      <c r="D39" s="27" t="s">
        <v>143</v>
      </c>
      <c r="E39" s="27" t="s">
        <v>50</v>
      </c>
      <c r="F39" s="27" t="s">
        <v>51</v>
      </c>
      <c r="G39" s="27"/>
      <c r="H39" s="27"/>
      <c r="I39" s="27" t="s">
        <v>139</v>
      </c>
      <c r="J39" s="27" t="s">
        <v>189</v>
      </c>
      <c r="K39" s="27"/>
      <c r="L39" s="27"/>
      <c r="M39" s="28">
        <v>43997</v>
      </c>
      <c r="N39" s="30"/>
      <c r="O39" s="30">
        <v>74895000</v>
      </c>
      <c r="P39" s="30"/>
      <c r="Q39" s="30">
        <v>150070000</v>
      </c>
      <c r="R39" s="31" t="s">
        <v>86</v>
      </c>
      <c r="S39" s="32">
        <v>0.96009599999999995</v>
      </c>
      <c r="T39" s="44">
        <v>4.15625</v>
      </c>
      <c r="U39" s="28" t="s">
        <v>87</v>
      </c>
      <c r="V39" s="28">
        <v>43636</v>
      </c>
      <c r="W39" s="28">
        <v>43637</v>
      </c>
      <c r="X39" s="28"/>
      <c r="Y39" s="34">
        <v>0.49399999999999999</v>
      </c>
      <c r="Z39" s="34">
        <v>0.22700000000000001</v>
      </c>
      <c r="AA39" s="34"/>
      <c r="AB39" s="34">
        <v>0.16500000000000001</v>
      </c>
      <c r="AC39" s="34"/>
      <c r="AD39" s="34">
        <v>0.02</v>
      </c>
      <c r="AE39" s="34"/>
      <c r="AF39" s="34"/>
      <c r="AG39" s="34">
        <v>1E-3</v>
      </c>
      <c r="AH39" s="34"/>
      <c r="AI39" s="34">
        <v>9.2999999999999999E-2</v>
      </c>
      <c r="AJ39" s="34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  <c r="CD39" s="46"/>
    </row>
    <row r="40" spans="1:173" s="35" customFormat="1">
      <c r="A40" s="26" t="s">
        <v>470</v>
      </c>
      <c r="B40" s="26" t="s">
        <v>471</v>
      </c>
      <c r="C40" s="27" t="s">
        <v>115</v>
      </c>
      <c r="D40" s="27" t="s">
        <v>58</v>
      </c>
      <c r="E40" s="27" t="s">
        <v>39</v>
      </c>
      <c r="F40" s="27" t="s">
        <v>51</v>
      </c>
      <c r="G40" s="27" t="s">
        <v>472</v>
      </c>
      <c r="H40" s="27"/>
      <c r="I40" s="27"/>
      <c r="J40" s="27" t="s">
        <v>473</v>
      </c>
      <c r="K40" s="27"/>
      <c r="L40" s="27"/>
      <c r="M40" s="28">
        <v>44002</v>
      </c>
      <c r="N40" s="30"/>
      <c r="O40" s="30">
        <v>100000</v>
      </c>
      <c r="P40" s="30"/>
      <c r="Q40" s="30">
        <v>164300000</v>
      </c>
      <c r="R40" s="31" t="s">
        <v>86</v>
      </c>
      <c r="S40" s="32">
        <v>0.96067199999999997</v>
      </c>
      <c r="T40" s="44">
        <v>4.09375</v>
      </c>
      <c r="U40" s="28" t="s">
        <v>87</v>
      </c>
      <c r="V40" s="28">
        <v>43641</v>
      </c>
      <c r="W40" s="28">
        <v>43642</v>
      </c>
      <c r="X40" s="28"/>
      <c r="Y40" s="34">
        <v>0.39700000000000002</v>
      </c>
      <c r="Z40" s="34">
        <v>3.6999999999999998E-2</v>
      </c>
      <c r="AA40" s="34"/>
      <c r="AB40" s="34"/>
      <c r="AC40" s="34"/>
      <c r="AD40" s="34">
        <v>5.3999999999999999E-2</v>
      </c>
      <c r="AE40" s="34">
        <v>0.1</v>
      </c>
      <c r="AF40" s="34"/>
      <c r="AG40" s="34"/>
      <c r="AH40" s="34"/>
      <c r="AI40" s="34">
        <v>0.41199999999999998</v>
      </c>
      <c r="AJ40" s="34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  <c r="CD40" s="46"/>
    </row>
    <row r="41" spans="1:173" s="35" customFormat="1">
      <c r="A41" s="26" t="s">
        <v>328</v>
      </c>
      <c r="B41" s="26" t="s">
        <v>468</v>
      </c>
      <c r="C41" s="27" t="s">
        <v>37</v>
      </c>
      <c r="D41" s="27" t="s">
        <v>38</v>
      </c>
      <c r="E41" s="27" t="s">
        <v>75</v>
      </c>
      <c r="F41" s="27" t="s">
        <v>51</v>
      </c>
      <c r="G41" s="27"/>
      <c r="H41" s="27"/>
      <c r="I41" s="27"/>
      <c r="J41" s="27" t="s">
        <v>469</v>
      </c>
      <c r="K41" s="27"/>
      <c r="L41" s="27"/>
      <c r="M41" s="28">
        <v>43913</v>
      </c>
      <c r="N41" s="30">
        <v>7225000</v>
      </c>
      <c r="O41" s="30"/>
      <c r="P41" s="30">
        <v>7279000</v>
      </c>
      <c r="Q41" s="30"/>
      <c r="R41" s="31" t="s">
        <v>69</v>
      </c>
      <c r="S41" s="32">
        <v>0.95351600000000003</v>
      </c>
      <c r="T41" s="44">
        <v>6.5</v>
      </c>
      <c r="U41" s="28" t="s">
        <v>87</v>
      </c>
      <c r="V41" s="28">
        <v>43642</v>
      </c>
      <c r="W41" s="28">
        <v>43643</v>
      </c>
      <c r="X41" s="28"/>
      <c r="Y41" s="34"/>
      <c r="Z41" s="34"/>
      <c r="AA41" s="34">
        <v>2.7699999999999999E-2</v>
      </c>
      <c r="AB41" s="34"/>
      <c r="AC41" s="34"/>
      <c r="AD41" s="34">
        <v>0.69199999999999995</v>
      </c>
      <c r="AE41" s="34"/>
      <c r="AF41" s="34">
        <v>2.7699999999999999E-2</v>
      </c>
      <c r="AG41" s="34">
        <v>0.23880000000000001</v>
      </c>
      <c r="AH41" s="34">
        <v>1.38E-2</v>
      </c>
      <c r="AI41" s="34"/>
      <c r="AJ41" s="34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  <c r="CD41" s="46"/>
    </row>
    <row r="42" spans="1:173" s="35" customFormat="1">
      <c r="A42" s="26" t="s">
        <v>113</v>
      </c>
      <c r="B42" s="26" t="s">
        <v>467</v>
      </c>
      <c r="C42" s="27" t="s">
        <v>115</v>
      </c>
      <c r="D42" s="27" t="s">
        <v>38</v>
      </c>
      <c r="E42" s="27" t="s">
        <v>250</v>
      </c>
      <c r="F42" s="27" t="s">
        <v>224</v>
      </c>
      <c r="G42" s="27" t="s">
        <v>257</v>
      </c>
      <c r="H42" s="27"/>
      <c r="I42" s="27" t="s">
        <v>116</v>
      </c>
      <c r="J42" s="27"/>
      <c r="K42" s="27"/>
      <c r="L42" s="27"/>
      <c r="M42" s="28">
        <v>44003</v>
      </c>
      <c r="N42" s="23"/>
      <c r="O42" s="30">
        <v>30000000</v>
      </c>
      <c r="P42" s="30"/>
      <c r="Q42" s="30">
        <v>70855000</v>
      </c>
      <c r="R42" s="31" t="s">
        <v>86</v>
      </c>
      <c r="S42" s="32">
        <v>0.95968799999999999</v>
      </c>
      <c r="T42" s="44">
        <v>4.2005999999999997</v>
      </c>
      <c r="U42" s="28" t="s">
        <v>87</v>
      </c>
      <c r="V42" s="28">
        <v>43642</v>
      </c>
      <c r="W42" s="28">
        <v>43643</v>
      </c>
      <c r="X42" s="28"/>
      <c r="Y42" s="34">
        <v>4.7699999999999999E-2</v>
      </c>
      <c r="Z42" s="34">
        <v>0.57479999999999998</v>
      </c>
      <c r="AA42" s="34"/>
      <c r="AB42" s="34"/>
      <c r="AC42" s="34"/>
      <c r="AD42" s="34"/>
      <c r="AE42" s="34">
        <v>0.11899999999999999</v>
      </c>
      <c r="AF42" s="34"/>
      <c r="AG42" s="34">
        <v>8.5000000000000006E-3</v>
      </c>
      <c r="AH42" s="34"/>
      <c r="AI42" s="34"/>
      <c r="AJ42" s="34">
        <v>0.25</v>
      </c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/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/>
      <c r="FK42"/>
      <c r="FL42"/>
      <c r="FM42"/>
      <c r="FN42"/>
      <c r="FO42"/>
      <c r="FP42"/>
      <c r="FQ42"/>
    </row>
    <row r="43" spans="1:173" s="35" customFormat="1">
      <c r="A43" s="26" t="s">
        <v>150</v>
      </c>
      <c r="B43" s="26" t="s">
        <v>664</v>
      </c>
      <c r="C43" s="27" t="s">
        <v>665</v>
      </c>
      <c r="D43" s="27" t="s">
        <v>302</v>
      </c>
      <c r="E43" s="27" t="s">
        <v>50</v>
      </c>
      <c r="F43" s="27" t="s">
        <v>51</v>
      </c>
      <c r="G43" s="27" t="s">
        <v>666</v>
      </c>
      <c r="H43" s="27"/>
      <c r="I43" s="27" t="s">
        <v>260</v>
      </c>
      <c r="J43" s="27"/>
      <c r="K43" s="27"/>
      <c r="L43" s="27"/>
      <c r="M43" s="28">
        <v>44010</v>
      </c>
      <c r="N43" s="23"/>
      <c r="O43" s="30">
        <v>50000000</v>
      </c>
      <c r="P43" s="30"/>
      <c r="Q43" s="30">
        <v>56180000</v>
      </c>
      <c r="R43" s="31" t="s">
        <v>86</v>
      </c>
      <c r="S43" s="21">
        <v>1</v>
      </c>
      <c r="T43" s="78">
        <v>4.40625</v>
      </c>
      <c r="U43" s="77" t="s">
        <v>64</v>
      </c>
      <c r="V43" s="79">
        <v>43649</v>
      </c>
      <c r="W43" s="79">
        <v>43650</v>
      </c>
      <c r="X43" s="28"/>
      <c r="Y43" s="34">
        <v>0.3649</v>
      </c>
      <c r="Z43" s="34">
        <v>0.32</v>
      </c>
      <c r="AA43" s="34"/>
      <c r="AB43" s="34"/>
      <c r="AC43" s="34"/>
      <c r="AD43" s="34">
        <v>3.15E-2</v>
      </c>
      <c r="AE43" s="34"/>
      <c r="AF43" s="34"/>
      <c r="AG43" s="34"/>
      <c r="AH43" s="34">
        <v>9.6000000000000002E-2</v>
      </c>
      <c r="AI43" s="34">
        <v>0.18759999999999999</v>
      </c>
      <c r="AJ43" s="34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  <c r="CD43" s="46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/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/>
      <c r="FK43"/>
      <c r="FL43"/>
      <c r="FM43"/>
      <c r="FN43"/>
      <c r="FO43"/>
      <c r="FP43"/>
      <c r="FQ43"/>
    </row>
    <row r="44" spans="1:173" s="46" customFormat="1">
      <c r="A44" s="42" t="s">
        <v>485</v>
      </c>
      <c r="B44" s="26" t="s">
        <v>484</v>
      </c>
      <c r="C44" s="24" t="s">
        <v>57</v>
      </c>
      <c r="D44" s="24" t="s">
        <v>349</v>
      </c>
      <c r="E44" s="24" t="s">
        <v>39</v>
      </c>
      <c r="F44" s="24" t="s">
        <v>59</v>
      </c>
      <c r="G44" s="24"/>
      <c r="H44" s="56"/>
      <c r="I44" s="24"/>
      <c r="J44" s="24"/>
      <c r="K44" s="24"/>
      <c r="L44" s="24"/>
      <c r="M44" s="18">
        <v>44746</v>
      </c>
      <c r="N44" s="23"/>
      <c r="O44" s="23">
        <v>120000000</v>
      </c>
      <c r="P44" s="23"/>
      <c r="Q44" s="23">
        <v>162200000</v>
      </c>
      <c r="R44" s="22" t="s">
        <v>63</v>
      </c>
      <c r="S44" s="21">
        <v>1</v>
      </c>
      <c r="T44" s="20">
        <v>4.3125</v>
      </c>
      <c r="U44" s="18" t="s">
        <v>413</v>
      </c>
      <c r="V44" s="28">
        <v>43649</v>
      </c>
      <c r="W44" s="28">
        <v>43650</v>
      </c>
      <c r="X44" s="18"/>
      <c r="Y44" s="19">
        <v>0.36849999999999999</v>
      </c>
      <c r="Z44" s="19"/>
      <c r="AA44" s="19"/>
      <c r="AB44" s="19">
        <v>0.36249999999999999</v>
      </c>
      <c r="AC44" s="19"/>
      <c r="AD44" s="19">
        <v>0.14169999999999999</v>
      </c>
      <c r="AE44" s="19">
        <v>9.2100000000000001E-2</v>
      </c>
      <c r="AF44" s="19"/>
      <c r="AG44" s="19"/>
      <c r="AH44" s="19"/>
      <c r="AI44" s="19"/>
      <c r="AJ44" s="19">
        <v>3.5299999999999998E-2</v>
      </c>
    </row>
    <row r="45" spans="1:173" s="46" customFormat="1">
      <c r="A45" s="42" t="s">
        <v>667</v>
      </c>
      <c r="B45" s="26" t="s">
        <v>668</v>
      </c>
      <c r="C45" s="24" t="s">
        <v>57</v>
      </c>
      <c r="D45" s="24" t="s">
        <v>302</v>
      </c>
      <c r="E45" s="24" t="s">
        <v>39</v>
      </c>
      <c r="F45" s="24" t="s">
        <v>51</v>
      </c>
      <c r="G45" s="24" t="s">
        <v>103</v>
      </c>
      <c r="H45" s="56"/>
      <c r="I45" s="24" t="s">
        <v>78</v>
      </c>
      <c r="J45" s="24"/>
      <c r="K45" s="24"/>
      <c r="L45" s="24"/>
      <c r="M45" s="18">
        <v>46208</v>
      </c>
      <c r="N45" s="23"/>
      <c r="O45" s="23">
        <v>150000000</v>
      </c>
      <c r="P45" s="23"/>
      <c r="Q45" s="23">
        <v>340085000</v>
      </c>
      <c r="R45" s="80" t="s">
        <v>120</v>
      </c>
      <c r="S45" s="21">
        <v>1</v>
      </c>
      <c r="T45" s="20">
        <v>5.75</v>
      </c>
      <c r="U45" s="77" t="s">
        <v>64</v>
      </c>
      <c r="V45" s="28">
        <v>43650</v>
      </c>
      <c r="W45" s="28">
        <v>43651</v>
      </c>
      <c r="X45" s="18"/>
      <c r="Y45" s="19">
        <v>0.18</v>
      </c>
      <c r="Z45" s="19">
        <v>0.22650000000000001</v>
      </c>
      <c r="AA45" s="19"/>
      <c r="AB45" s="19">
        <v>3.3300000000000003E-2</v>
      </c>
      <c r="AC45" s="19"/>
      <c r="AD45" s="19">
        <v>0.45729999999999998</v>
      </c>
      <c r="AE45" s="19"/>
      <c r="AF45" s="19"/>
      <c r="AG45" s="19"/>
      <c r="AH45" s="19">
        <v>6.7000000000000002E-3</v>
      </c>
      <c r="AI45" s="19">
        <v>9.6199999999999994E-2</v>
      </c>
      <c r="AJ45" s="19"/>
    </row>
    <row r="46" spans="1:173" s="46" customFormat="1">
      <c r="A46" s="42" t="s">
        <v>297</v>
      </c>
      <c r="B46" s="26" t="s">
        <v>483</v>
      </c>
      <c r="C46" s="24" t="s">
        <v>37</v>
      </c>
      <c r="D46" s="24" t="s">
        <v>421</v>
      </c>
      <c r="E46" s="24" t="s">
        <v>39</v>
      </c>
      <c r="F46" s="24" t="s">
        <v>51</v>
      </c>
      <c r="G46" s="24"/>
      <c r="H46" s="56" t="s">
        <v>248</v>
      </c>
      <c r="I46" s="24"/>
      <c r="J46" s="24"/>
      <c r="K46" s="24"/>
      <c r="L46" s="24"/>
      <c r="M46" s="18">
        <v>43924</v>
      </c>
      <c r="N46" s="23">
        <v>500000</v>
      </c>
      <c r="O46" s="23"/>
      <c r="P46" s="23">
        <v>600000</v>
      </c>
      <c r="Q46" s="23"/>
      <c r="R46" s="22" t="s">
        <v>69</v>
      </c>
      <c r="S46" s="21">
        <v>0.95351600000000003</v>
      </c>
      <c r="T46" s="20">
        <v>6.5</v>
      </c>
      <c r="U46" s="18" t="s">
        <v>87</v>
      </c>
      <c r="V46" s="28">
        <v>43651</v>
      </c>
      <c r="W46" s="28">
        <v>43654</v>
      </c>
      <c r="X46" s="18"/>
      <c r="Y46" s="19"/>
      <c r="Z46" s="19"/>
      <c r="AA46" s="19"/>
      <c r="AB46" s="19"/>
      <c r="AC46" s="19"/>
      <c r="AD46" s="19"/>
      <c r="AE46" s="19"/>
      <c r="AF46" s="19"/>
      <c r="AG46" s="19">
        <v>1</v>
      </c>
      <c r="AH46" s="19"/>
      <c r="AI46" s="19"/>
      <c r="AJ46" s="19"/>
    </row>
    <row r="47" spans="1:173" s="35" customFormat="1">
      <c r="A47" s="26" t="s">
        <v>55</v>
      </c>
      <c r="B47" s="26" t="s">
        <v>480</v>
      </c>
      <c r="C47" s="27" t="s">
        <v>57</v>
      </c>
      <c r="D47" s="27" t="s">
        <v>58</v>
      </c>
      <c r="E47" s="27" t="s">
        <v>75</v>
      </c>
      <c r="F47" s="27" t="s">
        <v>40</v>
      </c>
      <c r="G47" s="27" t="s">
        <v>216</v>
      </c>
      <c r="H47" s="27"/>
      <c r="I47" s="27"/>
      <c r="J47" s="27" t="s">
        <v>112</v>
      </c>
      <c r="K47" s="27"/>
      <c r="L47" s="27"/>
      <c r="M47" s="28">
        <v>44752</v>
      </c>
      <c r="N47" s="23"/>
      <c r="O47" s="45">
        <v>109310000</v>
      </c>
      <c r="P47" s="23"/>
      <c r="Q47" s="30">
        <v>141780000</v>
      </c>
      <c r="R47" s="31" t="s">
        <v>63</v>
      </c>
      <c r="S47" s="32">
        <v>1</v>
      </c>
      <c r="T47" s="44">
        <v>4.25</v>
      </c>
      <c r="U47" s="28" t="s">
        <v>413</v>
      </c>
      <c r="V47" s="28">
        <v>43655</v>
      </c>
      <c r="W47" s="28">
        <v>43656</v>
      </c>
      <c r="X47" s="28"/>
      <c r="Y47" s="34">
        <v>0.34960000000000002</v>
      </c>
      <c r="Z47" s="34"/>
      <c r="AA47" s="34"/>
      <c r="AB47" s="34">
        <v>0.45019999999999999</v>
      </c>
      <c r="AC47" s="34"/>
      <c r="AD47" s="34">
        <v>0.183</v>
      </c>
      <c r="AE47" s="34"/>
      <c r="AF47" s="34"/>
      <c r="AG47" s="34">
        <v>2.5999999999999999E-3</v>
      </c>
      <c r="AH47" s="34"/>
      <c r="AI47" s="34">
        <v>1.46E-2</v>
      </c>
      <c r="AJ47" s="34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 s="46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  <c r="FQ47"/>
    </row>
    <row r="48" spans="1:173" s="46" customFormat="1">
      <c r="A48" s="42" t="s">
        <v>453</v>
      </c>
      <c r="B48" s="26" t="s">
        <v>478</v>
      </c>
      <c r="C48" s="24" t="s">
        <v>57</v>
      </c>
      <c r="D48" s="24" t="s">
        <v>156</v>
      </c>
      <c r="E48" s="24" t="s">
        <v>101</v>
      </c>
      <c r="F48" s="24" t="s">
        <v>51</v>
      </c>
      <c r="G48" s="24"/>
      <c r="H48" s="56" t="s">
        <v>479</v>
      </c>
      <c r="I48" s="24" t="s">
        <v>112</v>
      </c>
      <c r="J48" s="24"/>
      <c r="K48" s="24"/>
      <c r="L48" s="24"/>
      <c r="M48" s="18">
        <v>46580</v>
      </c>
      <c r="N48" s="23"/>
      <c r="O48" s="23">
        <v>90000000</v>
      </c>
      <c r="P48" s="23"/>
      <c r="Q48" s="23">
        <v>195050000</v>
      </c>
      <c r="R48" s="22" t="s">
        <v>80</v>
      </c>
      <c r="S48" s="21">
        <v>1</v>
      </c>
      <c r="T48" s="20">
        <v>5.0625</v>
      </c>
      <c r="U48" s="18" t="s">
        <v>413</v>
      </c>
      <c r="V48" s="28">
        <v>43657</v>
      </c>
      <c r="W48" s="28">
        <v>43658</v>
      </c>
      <c r="X48" s="18"/>
      <c r="Y48" s="19">
        <v>0.5</v>
      </c>
      <c r="Z48" s="19"/>
      <c r="AA48" s="19"/>
      <c r="AB48" s="19">
        <v>0.33329999999999999</v>
      </c>
      <c r="AC48" s="19"/>
      <c r="AD48" s="19">
        <v>0.15609999999999999</v>
      </c>
      <c r="AE48" s="19"/>
      <c r="AF48" s="19"/>
      <c r="AG48" s="19"/>
      <c r="AH48" s="19"/>
      <c r="AI48" s="19"/>
      <c r="AJ48" s="19">
        <v>1.06E-2</v>
      </c>
    </row>
    <row r="49" spans="1:173" s="46" customFormat="1" ht="15" customHeight="1">
      <c r="A49" s="42" t="s">
        <v>174</v>
      </c>
      <c r="B49" s="26" t="s">
        <v>506</v>
      </c>
      <c r="C49" s="24" t="s">
        <v>37</v>
      </c>
      <c r="D49" s="24" t="s">
        <v>38</v>
      </c>
      <c r="E49" s="24" t="s">
        <v>75</v>
      </c>
      <c r="F49" s="24" t="s">
        <v>76</v>
      </c>
      <c r="G49" s="24"/>
      <c r="H49" s="56" t="s">
        <v>248</v>
      </c>
      <c r="I49" s="24"/>
      <c r="J49" s="24"/>
      <c r="K49" s="24"/>
      <c r="L49" s="24"/>
      <c r="M49" s="18">
        <v>43841</v>
      </c>
      <c r="N49" s="23">
        <v>500000</v>
      </c>
      <c r="O49" s="23"/>
      <c r="P49" s="23">
        <v>1514000</v>
      </c>
      <c r="Q49" s="23"/>
      <c r="R49" s="22" t="s">
        <v>43</v>
      </c>
      <c r="S49" s="21">
        <v>0.97087380000000001</v>
      </c>
      <c r="T49" s="20">
        <v>6</v>
      </c>
      <c r="U49" s="18" t="s">
        <v>87</v>
      </c>
      <c r="V49" s="28">
        <v>43658</v>
      </c>
      <c r="W49" s="28">
        <v>43661</v>
      </c>
      <c r="X49" s="18"/>
      <c r="Y49" s="19"/>
      <c r="Z49" s="19"/>
      <c r="AA49" s="19"/>
      <c r="AB49" s="19"/>
      <c r="AC49" s="19"/>
      <c r="AD49" s="19"/>
      <c r="AE49" s="19"/>
      <c r="AF49" s="19">
        <v>0.106</v>
      </c>
      <c r="AG49" s="19">
        <v>0.35399999999999998</v>
      </c>
      <c r="AH49" s="19">
        <v>0.54</v>
      </c>
      <c r="AI49" s="19"/>
      <c r="AJ49" s="19"/>
    </row>
    <row r="50" spans="1:173" s="35" customFormat="1">
      <c r="A50" s="26" t="s">
        <v>168</v>
      </c>
      <c r="B50" s="26" t="s">
        <v>481</v>
      </c>
      <c r="C50" s="27" t="s">
        <v>49</v>
      </c>
      <c r="D50" s="27" t="s">
        <v>302</v>
      </c>
      <c r="E50" s="27" t="s">
        <v>101</v>
      </c>
      <c r="F50" s="27" t="s">
        <v>51</v>
      </c>
      <c r="G50" s="27"/>
      <c r="H50" s="27"/>
      <c r="I50" s="27" t="s">
        <v>125</v>
      </c>
      <c r="J50" s="27" t="s">
        <v>482</v>
      </c>
      <c r="K50" s="27"/>
      <c r="L50" s="27"/>
      <c r="M50" s="28">
        <v>44021</v>
      </c>
      <c r="N50" s="23">
        <v>15500000</v>
      </c>
      <c r="O50" s="30"/>
      <c r="P50" s="23">
        <v>23166000</v>
      </c>
      <c r="Q50" s="30"/>
      <c r="R50" s="31" t="s">
        <v>86</v>
      </c>
      <c r="S50" s="32">
        <v>0.94312499999999999</v>
      </c>
      <c r="T50" s="44">
        <v>6.0305</v>
      </c>
      <c r="U50" s="28" t="s">
        <v>87</v>
      </c>
      <c r="V50" s="28">
        <v>43658</v>
      </c>
      <c r="W50" s="28">
        <v>43661</v>
      </c>
      <c r="X50" s="28"/>
      <c r="Y50" s="34"/>
      <c r="Z50" s="34">
        <v>0.44409999999999999</v>
      </c>
      <c r="AA50" s="34"/>
      <c r="AB50" s="34">
        <v>6.4500000000000002E-2</v>
      </c>
      <c r="AC50" s="34"/>
      <c r="AD50" s="34">
        <v>0.2452</v>
      </c>
      <c r="AE50" s="34">
        <v>6.4500000000000002E-2</v>
      </c>
      <c r="AF50" s="34"/>
      <c r="AG50" s="34">
        <v>0.1817</v>
      </c>
      <c r="AH50" s="34"/>
      <c r="AI50" s="34"/>
      <c r="AJ50" s="34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 s="46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  <c r="FQ50"/>
    </row>
    <row r="51" spans="1:173" s="35" customFormat="1">
      <c r="A51" s="26" t="s">
        <v>119</v>
      </c>
      <c r="B51" s="26" t="s">
        <v>492</v>
      </c>
      <c r="C51" s="27" t="s">
        <v>57</v>
      </c>
      <c r="D51" s="27" t="s">
        <v>38</v>
      </c>
      <c r="E51" s="27" t="s">
        <v>110</v>
      </c>
      <c r="F51" s="27" t="s">
        <v>51</v>
      </c>
      <c r="G51" s="27"/>
      <c r="H51" s="27"/>
      <c r="I51" s="27" t="s">
        <v>112</v>
      </c>
      <c r="J51" s="27" t="s">
        <v>217</v>
      </c>
      <c r="K51" s="27"/>
      <c r="L51" s="27"/>
      <c r="M51" s="28">
        <v>46220</v>
      </c>
      <c r="N51" s="23"/>
      <c r="O51" s="30">
        <v>250000000</v>
      </c>
      <c r="P51" s="23"/>
      <c r="Q51" s="30">
        <v>355955000</v>
      </c>
      <c r="R51" s="31" t="s">
        <v>120</v>
      </c>
      <c r="S51" s="32">
        <v>1</v>
      </c>
      <c r="T51" s="44">
        <v>5.03125</v>
      </c>
      <c r="U51" s="28" t="s">
        <v>413</v>
      </c>
      <c r="V51" s="28">
        <v>43661</v>
      </c>
      <c r="W51" s="28">
        <v>43662</v>
      </c>
      <c r="X51" s="28"/>
      <c r="Y51" s="34">
        <v>0.75</v>
      </c>
      <c r="Z51" s="34"/>
      <c r="AA51" s="34"/>
      <c r="AB51" s="34">
        <v>4.8000000000000001E-2</v>
      </c>
      <c r="AC51" s="34"/>
      <c r="AD51" s="34">
        <v>0.1132</v>
      </c>
      <c r="AE51" s="34"/>
      <c r="AF51" s="34"/>
      <c r="AG51" s="34"/>
      <c r="AH51" s="34"/>
      <c r="AI51" s="34"/>
      <c r="AJ51" s="34">
        <v>8.8800000000000004E-2</v>
      </c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 s="46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  <c r="FQ51"/>
    </row>
    <row r="52" spans="1:173">
      <c r="A52" s="26" t="s">
        <v>445</v>
      </c>
      <c r="B52" s="26" t="s">
        <v>486</v>
      </c>
      <c r="C52" s="24" t="s">
        <v>57</v>
      </c>
      <c r="D52" s="24" t="s">
        <v>58</v>
      </c>
      <c r="E52" s="24" t="s">
        <v>50</v>
      </c>
      <c r="F52" s="24" t="s">
        <v>51</v>
      </c>
      <c r="G52" s="24"/>
      <c r="H52" s="24"/>
      <c r="I52" s="24" t="s">
        <v>90</v>
      </c>
      <c r="J52" s="24" t="s">
        <v>91</v>
      </c>
      <c r="K52" s="24"/>
      <c r="L52" s="24"/>
      <c r="M52" s="18">
        <v>47318</v>
      </c>
      <c r="N52" s="23"/>
      <c r="O52" s="30">
        <v>100000000</v>
      </c>
      <c r="P52" s="23"/>
      <c r="Q52" s="30">
        <v>202050000</v>
      </c>
      <c r="R52" s="22" t="s">
        <v>200</v>
      </c>
      <c r="S52" s="21">
        <v>1</v>
      </c>
      <c r="T52" s="20" t="s">
        <v>489</v>
      </c>
      <c r="U52" s="18" t="s">
        <v>64</v>
      </c>
      <c r="V52" s="28">
        <v>43664</v>
      </c>
      <c r="W52" s="28">
        <v>43665</v>
      </c>
      <c r="X52" s="18"/>
      <c r="Y52" s="19"/>
      <c r="Z52" s="19"/>
      <c r="AA52" s="19"/>
      <c r="AB52" s="19">
        <v>7.0000000000000007E-2</v>
      </c>
      <c r="AC52" s="19"/>
      <c r="AD52" s="19">
        <v>0.93</v>
      </c>
      <c r="AE52" s="19"/>
      <c r="AF52" s="19"/>
      <c r="AG52" s="19"/>
      <c r="AH52" s="19"/>
      <c r="AI52" s="19"/>
      <c r="AJ52" s="19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</row>
    <row r="53" spans="1:173">
      <c r="A53" s="26" t="s">
        <v>227</v>
      </c>
      <c r="B53" s="26" t="s">
        <v>490</v>
      </c>
      <c r="C53" s="24" t="s">
        <v>115</v>
      </c>
      <c r="D53" s="24" t="s">
        <v>143</v>
      </c>
      <c r="E53" s="24" t="s">
        <v>50</v>
      </c>
      <c r="F53" s="24" t="s">
        <v>51</v>
      </c>
      <c r="G53" s="24"/>
      <c r="H53" s="24" t="s">
        <v>491</v>
      </c>
      <c r="I53" s="24" t="s">
        <v>147</v>
      </c>
      <c r="J53" s="24"/>
      <c r="K53" s="24"/>
      <c r="L53" s="24"/>
      <c r="M53" s="18">
        <v>44029</v>
      </c>
      <c r="N53" s="23"/>
      <c r="O53" s="30">
        <v>88484000</v>
      </c>
      <c r="P53" s="23"/>
      <c r="Q53" s="30">
        <v>185984000</v>
      </c>
      <c r="R53" s="22" t="s">
        <v>86</v>
      </c>
      <c r="S53" s="21">
        <v>0.96125000000000005</v>
      </c>
      <c r="T53" s="41">
        <v>4.03125</v>
      </c>
      <c r="U53" s="18" t="s">
        <v>87</v>
      </c>
      <c r="V53" s="28">
        <v>43668</v>
      </c>
      <c r="W53" s="28">
        <v>43668</v>
      </c>
      <c r="X53" s="18"/>
      <c r="Y53" s="19">
        <v>0.26</v>
      </c>
      <c r="Z53" s="19">
        <v>0.32800000000000001</v>
      </c>
      <c r="AA53" s="19"/>
      <c r="AB53" s="19">
        <v>0.379</v>
      </c>
      <c r="AC53" s="19"/>
      <c r="AD53" s="19">
        <v>2.3E-2</v>
      </c>
      <c r="AE53" s="19"/>
      <c r="AF53" s="19"/>
      <c r="AG53" s="19"/>
      <c r="AH53" s="19"/>
      <c r="AI53" s="19">
        <v>1.0999999999999999E-2</v>
      </c>
      <c r="AJ53" s="19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  <c r="CD53" s="46"/>
    </row>
    <row r="54" spans="1:173">
      <c r="A54" s="26" t="s">
        <v>445</v>
      </c>
      <c r="B54" s="26" t="s">
        <v>488</v>
      </c>
      <c r="C54" s="24" t="s">
        <v>37</v>
      </c>
      <c r="D54" s="24" t="s">
        <v>417</v>
      </c>
      <c r="E54" s="24" t="s">
        <v>39</v>
      </c>
      <c r="F54" s="24" t="s">
        <v>51</v>
      </c>
      <c r="G54" s="24"/>
      <c r="H54" s="24"/>
      <c r="I54" s="24" t="s">
        <v>147</v>
      </c>
      <c r="J54" s="24" t="s">
        <v>487</v>
      </c>
      <c r="K54" s="24"/>
      <c r="L54" s="24"/>
      <c r="M54" s="18">
        <v>44029</v>
      </c>
      <c r="N54" s="23"/>
      <c r="O54" s="30">
        <v>50000000</v>
      </c>
      <c r="P54" s="23"/>
      <c r="Q54" s="30">
        <v>65220000</v>
      </c>
      <c r="R54" s="22" t="s">
        <v>235</v>
      </c>
      <c r="S54" s="21">
        <v>1</v>
      </c>
      <c r="T54" s="41">
        <v>4.03125</v>
      </c>
      <c r="U54" s="18" t="s">
        <v>64</v>
      </c>
      <c r="V54" s="28">
        <v>43669</v>
      </c>
      <c r="W54" s="28">
        <v>43670</v>
      </c>
      <c r="X54" s="18"/>
      <c r="Y54" s="19">
        <v>0.46</v>
      </c>
      <c r="Z54" s="19">
        <v>0.20599999999999999</v>
      </c>
      <c r="AA54" s="19"/>
      <c r="AB54" s="19">
        <v>0.08</v>
      </c>
      <c r="AC54" s="19"/>
      <c r="AD54" s="19"/>
      <c r="AE54" s="19"/>
      <c r="AF54" s="19"/>
      <c r="AG54" s="19"/>
      <c r="AH54" s="19"/>
      <c r="AI54" s="19">
        <v>0.254</v>
      </c>
      <c r="AJ54" s="19"/>
    </row>
    <row r="55" spans="1:173">
      <c r="A55" s="26" t="s">
        <v>297</v>
      </c>
      <c r="B55" s="25" t="s">
        <v>493</v>
      </c>
      <c r="C55" s="24" t="s">
        <v>37</v>
      </c>
      <c r="D55" s="24" t="s">
        <v>302</v>
      </c>
      <c r="E55" s="24" t="s">
        <v>39</v>
      </c>
      <c r="F55" s="24" t="s">
        <v>76</v>
      </c>
      <c r="G55" s="24"/>
      <c r="H55" s="24" t="s">
        <v>248</v>
      </c>
      <c r="I55" s="24"/>
      <c r="J55" s="24"/>
      <c r="K55" s="24"/>
      <c r="L55" s="24"/>
      <c r="M55" s="57">
        <v>43941</v>
      </c>
      <c r="N55" s="23">
        <v>500000</v>
      </c>
      <c r="O55" s="30"/>
      <c r="P55" s="23">
        <v>707000</v>
      </c>
      <c r="Q55" s="30"/>
      <c r="R55" s="22" t="s">
        <v>69</v>
      </c>
      <c r="S55" s="21">
        <v>0.95693799999999996</v>
      </c>
      <c r="T55" s="20">
        <v>6</v>
      </c>
      <c r="U55" s="18" t="s">
        <v>87</v>
      </c>
      <c r="V55" s="18">
        <v>43670</v>
      </c>
      <c r="W55" s="18">
        <v>43671</v>
      </c>
      <c r="X55" s="18"/>
      <c r="Y55" s="19"/>
      <c r="Z55" s="19"/>
      <c r="AA55" s="19"/>
      <c r="AB55" s="19"/>
      <c r="AC55" s="19"/>
      <c r="AD55" s="19"/>
      <c r="AE55" s="19"/>
      <c r="AF55" s="19">
        <v>0.3</v>
      </c>
      <c r="AG55" s="19">
        <v>0.7</v>
      </c>
      <c r="AH55" s="19"/>
      <c r="AI55" s="19"/>
      <c r="AJ55" s="19"/>
    </row>
    <row r="56" spans="1:173">
      <c r="A56" s="26" t="s">
        <v>485</v>
      </c>
      <c r="B56" s="25" t="s">
        <v>494</v>
      </c>
      <c r="C56" s="24" t="s">
        <v>57</v>
      </c>
      <c r="D56" s="24" t="s">
        <v>349</v>
      </c>
      <c r="E56" s="24" t="s">
        <v>39</v>
      </c>
      <c r="F56" s="24" t="s">
        <v>224</v>
      </c>
      <c r="G56" s="24" t="s">
        <v>216</v>
      </c>
      <c r="H56" s="24"/>
      <c r="I56" s="24"/>
      <c r="J56" s="24" t="s">
        <v>112</v>
      </c>
      <c r="K56" s="24"/>
      <c r="L56" s="24"/>
      <c r="M56" s="57">
        <v>44779</v>
      </c>
      <c r="N56" s="23"/>
      <c r="O56" s="30">
        <v>65520000</v>
      </c>
      <c r="P56" s="23"/>
      <c r="Q56" s="30">
        <v>139380000</v>
      </c>
      <c r="R56" s="22" t="s">
        <v>63</v>
      </c>
      <c r="S56" s="21">
        <v>1</v>
      </c>
      <c r="T56" s="20">
        <v>4.09375</v>
      </c>
      <c r="U56" s="18" t="s">
        <v>64</v>
      </c>
      <c r="V56" s="18">
        <v>43682</v>
      </c>
      <c r="W56" s="18">
        <v>43683</v>
      </c>
      <c r="X56" s="18"/>
      <c r="Y56" s="19">
        <v>0.5</v>
      </c>
      <c r="Z56" s="19"/>
      <c r="AA56" s="19"/>
      <c r="AB56" s="19">
        <v>0.4637</v>
      </c>
      <c r="AC56" s="19"/>
      <c r="AD56" s="19"/>
      <c r="AE56" s="19"/>
      <c r="AF56" s="19"/>
      <c r="AG56" s="19"/>
      <c r="AH56" s="19"/>
      <c r="AI56" s="19"/>
      <c r="AJ56" s="19">
        <v>3.6299999999999999E-2</v>
      </c>
    </row>
    <row r="57" spans="1:173">
      <c r="A57" s="26" t="s">
        <v>55</v>
      </c>
      <c r="B57" s="25" t="s">
        <v>495</v>
      </c>
      <c r="C57" s="24" t="s">
        <v>57</v>
      </c>
      <c r="D57" s="24" t="s">
        <v>58</v>
      </c>
      <c r="E57" s="24" t="s">
        <v>75</v>
      </c>
      <c r="F57" s="24" t="s">
        <v>59</v>
      </c>
      <c r="G57" s="24" t="s">
        <v>216</v>
      </c>
      <c r="H57" s="24"/>
      <c r="I57" s="24"/>
      <c r="J57" s="24" t="s">
        <v>112</v>
      </c>
      <c r="K57" s="24"/>
      <c r="L57" s="24"/>
      <c r="M57" s="18">
        <v>44787</v>
      </c>
      <c r="N57" s="23"/>
      <c r="O57" s="30">
        <v>42660000</v>
      </c>
      <c r="P57" s="23"/>
      <c r="Q57" s="30">
        <v>134110000</v>
      </c>
      <c r="R57" s="22" t="s">
        <v>63</v>
      </c>
      <c r="S57" s="21">
        <v>1</v>
      </c>
      <c r="T57" s="20">
        <v>3.875</v>
      </c>
      <c r="U57" s="18" t="s">
        <v>64</v>
      </c>
      <c r="V57" s="18">
        <v>43690</v>
      </c>
      <c r="W57" s="18">
        <v>43691</v>
      </c>
      <c r="X57" s="18"/>
      <c r="Y57" s="19"/>
      <c r="Z57" s="19">
        <v>0.28129999999999999</v>
      </c>
      <c r="AA57" s="19"/>
      <c r="AB57" s="19">
        <v>0.32019999999999998</v>
      </c>
      <c r="AC57" s="19"/>
      <c r="AD57" s="19">
        <v>0.35160000000000002</v>
      </c>
      <c r="AE57" s="19"/>
      <c r="AF57" s="19"/>
      <c r="AG57" s="19"/>
      <c r="AH57" s="19"/>
      <c r="AI57" s="19">
        <v>4.6899999999999997E-2</v>
      </c>
      <c r="AJ57" s="19"/>
    </row>
    <row r="58" spans="1:173">
      <c r="A58" s="26" t="s">
        <v>297</v>
      </c>
      <c r="B58" s="25" t="s">
        <v>498</v>
      </c>
      <c r="C58" s="24" t="s">
        <v>57</v>
      </c>
      <c r="D58" s="24" t="s">
        <v>38</v>
      </c>
      <c r="E58" s="24" t="s">
        <v>39</v>
      </c>
      <c r="F58" s="24" t="s">
        <v>51</v>
      </c>
      <c r="G58" s="24"/>
      <c r="H58" s="24" t="s">
        <v>497</v>
      </c>
      <c r="I58" s="24"/>
      <c r="J58" s="24"/>
      <c r="K58" s="24"/>
      <c r="L58" s="24"/>
      <c r="M58" s="18">
        <v>45519</v>
      </c>
      <c r="N58" s="23">
        <v>1722000</v>
      </c>
      <c r="O58" s="30"/>
      <c r="P58" s="23">
        <v>1722000</v>
      </c>
      <c r="Q58" s="30"/>
      <c r="R58" s="22" t="s">
        <v>163</v>
      </c>
      <c r="S58" s="21">
        <v>1</v>
      </c>
      <c r="T58" s="20">
        <v>9</v>
      </c>
      <c r="U58" s="18" t="s">
        <v>64</v>
      </c>
      <c r="V58" s="18">
        <v>43691</v>
      </c>
      <c r="W58" s="18">
        <v>43692</v>
      </c>
      <c r="X58" s="18"/>
      <c r="Y58" s="19"/>
      <c r="Z58" s="19"/>
      <c r="AA58" s="19"/>
      <c r="AB58" s="19"/>
      <c r="AC58" s="19">
        <v>0.34839999999999999</v>
      </c>
      <c r="AD58" s="19"/>
      <c r="AE58" s="19"/>
      <c r="AF58" s="19"/>
      <c r="AG58" s="19">
        <v>0.47739999999999999</v>
      </c>
      <c r="AH58" s="19"/>
      <c r="AI58" s="19">
        <v>0.17419999999999999</v>
      </c>
      <c r="AJ58" s="19"/>
    </row>
    <row r="59" spans="1:173">
      <c r="A59" s="26" t="s">
        <v>499</v>
      </c>
      <c r="B59" s="25" t="s">
        <v>500</v>
      </c>
      <c r="C59" s="24" t="s">
        <v>37</v>
      </c>
      <c r="D59" s="24" t="s">
        <v>38</v>
      </c>
      <c r="E59" s="24" t="s">
        <v>50</v>
      </c>
      <c r="F59" s="24" t="s">
        <v>51</v>
      </c>
      <c r="G59" s="24"/>
      <c r="H59" s="24" t="s">
        <v>248</v>
      </c>
      <c r="I59" s="24"/>
      <c r="J59" s="24"/>
      <c r="K59" s="24"/>
      <c r="L59" s="24"/>
      <c r="M59" s="18">
        <v>44060</v>
      </c>
      <c r="N59" s="23">
        <v>569000</v>
      </c>
      <c r="O59" s="30"/>
      <c r="P59" s="23">
        <v>675000</v>
      </c>
      <c r="Q59" s="30"/>
      <c r="R59" s="22" t="s">
        <v>86</v>
      </c>
      <c r="S59" s="21">
        <v>0.93457900000000005</v>
      </c>
      <c r="T59" s="20">
        <v>7</v>
      </c>
      <c r="U59" s="18" t="s">
        <v>87</v>
      </c>
      <c r="V59" s="18">
        <v>43699</v>
      </c>
      <c r="W59" s="18">
        <v>43700</v>
      </c>
      <c r="X59" s="18"/>
      <c r="Y59" s="19"/>
      <c r="Z59" s="19"/>
      <c r="AA59" s="19"/>
      <c r="AB59" s="19"/>
      <c r="AC59" s="19"/>
      <c r="AD59" s="19"/>
      <c r="AE59" s="19"/>
      <c r="AF59" s="19"/>
      <c r="AG59" s="19">
        <v>0.68189999999999995</v>
      </c>
      <c r="AH59" s="19">
        <v>0.18629999999999999</v>
      </c>
      <c r="AI59" s="19">
        <v>0.1318</v>
      </c>
      <c r="AJ59" s="19"/>
    </row>
    <row r="60" spans="1:173">
      <c r="A60" s="26" t="s">
        <v>142</v>
      </c>
      <c r="B60" s="25" t="s">
        <v>505</v>
      </c>
      <c r="C60" s="24" t="s">
        <v>57</v>
      </c>
      <c r="D60" s="24" t="s">
        <v>143</v>
      </c>
      <c r="E60" s="24" t="s">
        <v>101</v>
      </c>
      <c r="F60" s="24" t="s">
        <v>76</v>
      </c>
      <c r="G60" s="24"/>
      <c r="H60" s="24"/>
      <c r="I60" s="24" t="s">
        <v>103</v>
      </c>
      <c r="J60" s="24" t="s">
        <v>103</v>
      </c>
      <c r="K60" s="24"/>
      <c r="L60" s="24"/>
      <c r="M60" s="18">
        <v>44615</v>
      </c>
      <c r="N60" s="23"/>
      <c r="O60" s="30">
        <v>60000000</v>
      </c>
      <c r="P60" s="23"/>
      <c r="Q60" s="30">
        <v>102057000</v>
      </c>
      <c r="R60" s="22" t="s">
        <v>104</v>
      </c>
      <c r="S60" s="21">
        <v>1</v>
      </c>
      <c r="T60" s="20">
        <v>4.6875</v>
      </c>
      <c r="U60" s="18" t="s">
        <v>64</v>
      </c>
      <c r="V60" s="18">
        <v>43699</v>
      </c>
      <c r="W60" s="18">
        <v>43700</v>
      </c>
      <c r="X60" s="18"/>
      <c r="Y60" s="19"/>
      <c r="Z60" s="19">
        <v>0.27200000000000002</v>
      </c>
      <c r="AA60" s="19"/>
      <c r="AB60" s="19">
        <v>9.7000000000000003E-2</v>
      </c>
      <c r="AC60" s="19"/>
      <c r="AD60" s="19">
        <v>0.57399999999999995</v>
      </c>
      <c r="AE60" s="19"/>
      <c r="AF60" s="19"/>
      <c r="AG60" s="19">
        <v>5.0000000000000001E-3</v>
      </c>
      <c r="AH60" s="19"/>
      <c r="AI60" s="19">
        <v>5.0000000000000001E-3</v>
      </c>
      <c r="AJ60" s="19">
        <v>4.8000000000000001E-2</v>
      </c>
    </row>
    <row r="61" spans="1:173">
      <c r="A61" s="26" t="s">
        <v>97</v>
      </c>
      <c r="B61" s="25" t="s">
        <v>503</v>
      </c>
      <c r="C61" s="24" t="s">
        <v>115</v>
      </c>
      <c r="D61" s="24" t="s">
        <v>302</v>
      </c>
      <c r="E61" s="24" t="s">
        <v>39</v>
      </c>
      <c r="F61" s="24" t="s">
        <v>59</v>
      </c>
      <c r="G61" s="24" t="s">
        <v>504</v>
      </c>
      <c r="H61" s="24"/>
      <c r="I61" s="24" t="s">
        <v>139</v>
      </c>
      <c r="J61" s="24"/>
      <c r="K61" s="24"/>
      <c r="L61" s="24"/>
      <c r="M61" s="18">
        <v>44063</v>
      </c>
      <c r="N61" s="23"/>
      <c r="O61" s="30">
        <v>70000000</v>
      </c>
      <c r="P61" s="23"/>
      <c r="Q61" s="30">
        <v>225340000</v>
      </c>
      <c r="R61" s="22" t="s">
        <v>86</v>
      </c>
      <c r="S61" s="21">
        <v>0.96250000000000002</v>
      </c>
      <c r="T61" s="20">
        <v>3.8961000000000001</v>
      </c>
      <c r="U61" s="18" t="s">
        <v>87</v>
      </c>
      <c r="V61" s="18">
        <v>43700</v>
      </c>
      <c r="W61" s="18">
        <v>43703</v>
      </c>
      <c r="X61" s="18"/>
      <c r="Y61" s="19">
        <v>0.90690000000000004</v>
      </c>
      <c r="Z61" s="19"/>
      <c r="AA61" s="19"/>
      <c r="AB61" s="19"/>
      <c r="AC61" s="19"/>
      <c r="AD61" s="19">
        <v>6.9199999999999998E-2</v>
      </c>
      <c r="AE61" s="19">
        <v>2.3900000000000001E-2</v>
      </c>
      <c r="AF61" s="19"/>
      <c r="AG61" s="19"/>
      <c r="AH61" s="19"/>
      <c r="AI61" s="19"/>
      <c r="AJ61" s="19"/>
    </row>
    <row r="62" spans="1:173">
      <c r="A62" s="26" t="s">
        <v>328</v>
      </c>
      <c r="B62" s="25" t="s">
        <v>502</v>
      </c>
      <c r="C62" s="24" t="s">
        <v>37</v>
      </c>
      <c r="D62" s="24" t="s">
        <v>38</v>
      </c>
      <c r="E62" s="24" t="s">
        <v>101</v>
      </c>
      <c r="F62" s="24" t="s">
        <v>51</v>
      </c>
      <c r="G62" s="24"/>
      <c r="H62" s="24"/>
      <c r="I62" s="24"/>
      <c r="J62" s="24" t="s">
        <v>387</v>
      </c>
      <c r="K62" s="24"/>
      <c r="L62" s="24"/>
      <c r="M62" s="18">
        <v>43973</v>
      </c>
      <c r="N62" s="23">
        <v>6595000</v>
      </c>
      <c r="O62" s="30"/>
      <c r="P62" s="23">
        <v>6595000</v>
      </c>
      <c r="Q62" s="30"/>
      <c r="R62" s="22" t="s">
        <v>69</v>
      </c>
      <c r="S62" s="21">
        <v>0.95351600000000003</v>
      </c>
      <c r="T62" s="20">
        <v>6.5</v>
      </c>
      <c r="U62" s="18" t="s">
        <v>87</v>
      </c>
      <c r="V62" s="18">
        <v>43700</v>
      </c>
      <c r="W62" s="18">
        <v>43703</v>
      </c>
      <c r="X62" s="18"/>
      <c r="Y62" s="19"/>
      <c r="Z62" s="19"/>
      <c r="AA62" s="19"/>
      <c r="AB62" s="19"/>
      <c r="AC62" s="19"/>
      <c r="AD62" s="19">
        <v>0.7278</v>
      </c>
      <c r="AE62" s="19"/>
      <c r="AF62" s="19"/>
      <c r="AG62" s="19">
        <v>0.15659999999999999</v>
      </c>
      <c r="AH62" s="19">
        <v>0.11550000000000001</v>
      </c>
      <c r="AI62" s="19"/>
      <c r="AJ62" s="19"/>
    </row>
    <row r="63" spans="1:173">
      <c r="A63" s="26" t="s">
        <v>174</v>
      </c>
      <c r="B63" s="25" t="s">
        <v>501</v>
      </c>
      <c r="C63" s="24" t="s">
        <v>37</v>
      </c>
      <c r="D63" s="24" t="s">
        <v>38</v>
      </c>
      <c r="E63" s="24" t="s">
        <v>75</v>
      </c>
      <c r="F63" s="24" t="s">
        <v>40</v>
      </c>
      <c r="G63" s="24"/>
      <c r="H63" s="24" t="s">
        <v>248</v>
      </c>
      <c r="I63" s="24"/>
      <c r="J63" s="24"/>
      <c r="K63" s="24"/>
      <c r="L63" s="24"/>
      <c r="M63" s="18">
        <v>43885</v>
      </c>
      <c r="N63" s="23">
        <v>500000</v>
      </c>
      <c r="O63" s="30"/>
      <c r="P63" s="23">
        <v>708000</v>
      </c>
      <c r="Q63" s="30"/>
      <c r="R63" s="22" t="s">
        <v>43</v>
      </c>
      <c r="S63" s="21">
        <v>0.96852300000000002</v>
      </c>
      <c r="T63" s="20">
        <v>6.5</v>
      </c>
      <c r="U63" s="18" t="s">
        <v>87</v>
      </c>
      <c r="V63" s="18">
        <v>43704</v>
      </c>
      <c r="W63" s="18">
        <v>43705</v>
      </c>
      <c r="X63" s="18"/>
      <c r="Y63" s="19"/>
      <c r="Z63" s="19"/>
      <c r="AA63" s="19"/>
      <c r="AB63" s="19"/>
      <c r="AC63" s="19"/>
      <c r="AD63" s="19">
        <v>0.6</v>
      </c>
      <c r="AE63" s="19"/>
      <c r="AF63" s="19">
        <v>0.3</v>
      </c>
      <c r="AG63" s="19">
        <v>0.1</v>
      </c>
      <c r="AH63" s="19"/>
      <c r="AI63" s="19"/>
      <c r="AJ63" s="19"/>
    </row>
    <row r="64" spans="1:173">
      <c r="A64" s="26" t="s">
        <v>297</v>
      </c>
      <c r="B64" s="25" t="s">
        <v>496</v>
      </c>
      <c r="C64" s="24" t="s">
        <v>57</v>
      </c>
      <c r="D64" s="24" t="s">
        <v>38</v>
      </c>
      <c r="E64" s="24" t="s">
        <v>39</v>
      </c>
      <c r="F64" s="24" t="s">
        <v>76</v>
      </c>
      <c r="G64" s="24"/>
      <c r="H64" s="24" t="s">
        <v>497</v>
      </c>
      <c r="I64" s="24"/>
      <c r="J64" s="24"/>
      <c r="K64" s="24"/>
      <c r="L64" s="24"/>
      <c r="M64" s="18">
        <v>45532</v>
      </c>
      <c r="N64" s="23">
        <v>442000</v>
      </c>
      <c r="O64" s="30"/>
      <c r="P64" s="23">
        <v>456000</v>
      </c>
      <c r="Q64" s="30"/>
      <c r="R64" s="22" t="s">
        <v>163</v>
      </c>
      <c r="S64" s="21">
        <v>1</v>
      </c>
      <c r="T64" s="20">
        <v>9</v>
      </c>
      <c r="U64" s="18" t="s">
        <v>64</v>
      </c>
      <c r="V64" s="18">
        <v>43704</v>
      </c>
      <c r="W64" s="18">
        <v>43705</v>
      </c>
      <c r="X64" s="18"/>
      <c r="Y64" s="19"/>
      <c r="Z64" s="19"/>
      <c r="AA64" s="19"/>
      <c r="AB64" s="19"/>
      <c r="AC64" s="19">
        <v>0.22170000000000001</v>
      </c>
      <c r="AD64" s="19"/>
      <c r="AE64" s="19"/>
      <c r="AF64" s="19"/>
      <c r="AG64" s="19">
        <v>0.77829999999999999</v>
      </c>
      <c r="AH64" s="19"/>
      <c r="AI64" s="19"/>
      <c r="AJ64" s="19"/>
    </row>
    <row r="65" spans="1:173">
      <c r="A65" s="26" t="s">
        <v>669</v>
      </c>
      <c r="B65" s="25" t="s">
        <v>670</v>
      </c>
      <c r="C65" s="24" t="s">
        <v>57</v>
      </c>
      <c r="D65" s="24" t="s">
        <v>38</v>
      </c>
      <c r="E65" s="24" t="s">
        <v>110</v>
      </c>
      <c r="F65" s="24" t="s">
        <v>224</v>
      </c>
      <c r="G65" s="24"/>
      <c r="H65" s="24"/>
      <c r="I65" s="24" t="s">
        <v>112</v>
      </c>
      <c r="K65" s="24"/>
      <c r="L65" s="24" t="s">
        <v>112</v>
      </c>
      <c r="M65" s="18">
        <v>47367</v>
      </c>
      <c r="N65" s="23"/>
      <c r="O65" s="30">
        <v>342000000</v>
      </c>
      <c r="P65" s="23"/>
      <c r="Q65" s="30">
        <v>744800000</v>
      </c>
      <c r="R65" s="80" t="s">
        <v>200</v>
      </c>
      <c r="S65" s="21">
        <v>1</v>
      </c>
      <c r="T65" s="78">
        <v>5.03125</v>
      </c>
      <c r="U65" s="77" t="s">
        <v>64</v>
      </c>
      <c r="V65" s="79">
        <v>43713</v>
      </c>
      <c r="W65" s="79">
        <v>43714</v>
      </c>
      <c r="X65" s="18"/>
      <c r="Y65" s="19">
        <v>0.68510000000000004</v>
      </c>
      <c r="Z65" s="19"/>
      <c r="AA65" s="19"/>
      <c r="AB65" s="19">
        <v>2.92E-2</v>
      </c>
      <c r="AC65" s="19"/>
      <c r="AD65" s="19">
        <v>0.27779999999999999</v>
      </c>
      <c r="AE65" s="19"/>
      <c r="AF65" s="19"/>
      <c r="AG65" s="19"/>
      <c r="AH65" s="19"/>
      <c r="AI65" s="19">
        <v>5.0000000000000001E-3</v>
      </c>
      <c r="AJ65" s="19">
        <v>2.8999999999999998E-3</v>
      </c>
    </row>
    <row r="66" spans="1:173">
      <c r="A66" s="26" t="s">
        <v>671</v>
      </c>
      <c r="B66" s="25" t="s">
        <v>672</v>
      </c>
      <c r="C66" s="24" t="s">
        <v>332</v>
      </c>
      <c r="D66" s="24" t="s">
        <v>38</v>
      </c>
      <c r="E66" s="24" t="s">
        <v>39</v>
      </c>
      <c r="F66" s="24" t="s">
        <v>51</v>
      </c>
      <c r="G66" s="24"/>
      <c r="H66" s="24"/>
      <c r="I66" s="24" t="s">
        <v>78</v>
      </c>
      <c r="K66" s="24"/>
      <c r="L66" s="82" t="s">
        <v>78</v>
      </c>
      <c r="M66" s="18">
        <v>49197</v>
      </c>
      <c r="N66" s="23"/>
      <c r="O66" s="30">
        <v>230000000</v>
      </c>
      <c r="P66" s="23"/>
      <c r="Q66" s="30">
        <v>313900000</v>
      </c>
      <c r="R66" s="80" t="s">
        <v>422</v>
      </c>
      <c r="S66" s="21">
        <v>1</v>
      </c>
      <c r="T66" s="78">
        <v>5.96875</v>
      </c>
      <c r="U66" s="77" t="s">
        <v>64</v>
      </c>
      <c r="V66" s="81">
        <v>43717</v>
      </c>
      <c r="W66" s="81">
        <v>43718</v>
      </c>
      <c r="X66" s="18"/>
      <c r="Y66" s="19">
        <v>0.6522</v>
      </c>
      <c r="Z66" s="19">
        <v>1.52E-2</v>
      </c>
      <c r="AA66" s="19"/>
      <c r="AB66" s="19">
        <v>9.7799999999999998E-2</v>
      </c>
      <c r="AC66" s="19"/>
      <c r="AD66" s="19">
        <v>0.21929999999999999</v>
      </c>
      <c r="AE66" s="19"/>
      <c r="AF66" s="19"/>
      <c r="AG66" s="19"/>
      <c r="AH66" s="19"/>
      <c r="AI66" s="19">
        <v>8.9999999999999998E-4</v>
      </c>
      <c r="AJ66" s="19">
        <v>1.47E-2</v>
      </c>
    </row>
    <row r="67" spans="1:173">
      <c r="A67" s="26" t="s">
        <v>297</v>
      </c>
      <c r="B67" s="25" t="s">
        <v>507</v>
      </c>
      <c r="C67" s="24" t="s">
        <v>37</v>
      </c>
      <c r="D67" s="24" t="s">
        <v>302</v>
      </c>
      <c r="E67" s="24" t="s">
        <v>39</v>
      </c>
      <c r="F67" s="24" t="s">
        <v>40</v>
      </c>
      <c r="G67" s="24"/>
      <c r="H67" s="24" t="s">
        <v>248</v>
      </c>
      <c r="I67" s="24"/>
      <c r="J67" s="24"/>
      <c r="K67" s="24"/>
      <c r="L67" s="24"/>
      <c r="M67" s="18">
        <v>43990</v>
      </c>
      <c r="N67" s="23">
        <v>500000</v>
      </c>
      <c r="O67" s="30"/>
      <c r="P67" s="23">
        <v>677000</v>
      </c>
      <c r="Q67" s="30"/>
      <c r="R67" s="22" t="s">
        <v>69</v>
      </c>
      <c r="S67" s="21">
        <v>0.95351600000000003</v>
      </c>
      <c r="T67" s="20">
        <v>6.5</v>
      </c>
      <c r="U67" s="18" t="s">
        <v>87</v>
      </c>
      <c r="V67" s="18">
        <v>43719</v>
      </c>
      <c r="W67" s="18">
        <v>43720</v>
      </c>
      <c r="X67" s="18"/>
      <c r="Y67" s="19"/>
      <c r="Z67" s="19"/>
      <c r="AA67" s="19"/>
      <c r="AB67" s="19"/>
      <c r="AC67" s="19"/>
      <c r="AD67" s="19"/>
      <c r="AE67" s="19"/>
      <c r="AF67" s="19">
        <v>8.2000000000000003E-2</v>
      </c>
      <c r="AG67" s="19">
        <v>0.91800000000000004</v>
      </c>
      <c r="AH67" s="19"/>
      <c r="AI67" s="19"/>
      <c r="AJ67" s="19"/>
    </row>
    <row r="68" spans="1:173">
      <c r="A68" s="26" t="s">
        <v>308</v>
      </c>
      <c r="B68" s="25" t="s">
        <v>508</v>
      </c>
      <c r="C68" s="24" t="s">
        <v>37</v>
      </c>
      <c r="D68" s="24" t="s">
        <v>38</v>
      </c>
      <c r="E68" s="24" t="s">
        <v>39</v>
      </c>
      <c r="F68" s="24" t="s">
        <v>59</v>
      </c>
      <c r="G68" s="24"/>
      <c r="H68" s="24" t="s">
        <v>310</v>
      </c>
      <c r="I68" s="24"/>
      <c r="J68" s="24"/>
      <c r="K68" s="24"/>
      <c r="L68" s="24"/>
      <c r="M68" s="18">
        <v>44084</v>
      </c>
      <c r="N68" s="23">
        <v>489000</v>
      </c>
      <c r="O68" s="30"/>
      <c r="P68" s="23">
        <v>840000</v>
      </c>
      <c r="Q68" s="30"/>
      <c r="R68" s="22" t="s">
        <v>86</v>
      </c>
      <c r="S68" s="21">
        <v>0.938967</v>
      </c>
      <c r="T68" s="20">
        <v>6.5</v>
      </c>
      <c r="U68" s="18" t="s">
        <v>87</v>
      </c>
      <c r="V68" s="18">
        <v>43721</v>
      </c>
      <c r="W68" s="18">
        <v>43724</v>
      </c>
      <c r="X68" s="18"/>
      <c r="Y68" s="19"/>
      <c r="Z68" s="19"/>
      <c r="AA68" s="19"/>
      <c r="AB68" s="19"/>
      <c r="AC68" s="19"/>
      <c r="AD68" s="19"/>
      <c r="AE68" s="19"/>
      <c r="AF68" s="19">
        <v>0.40899999999999997</v>
      </c>
      <c r="AG68" s="19">
        <v>0.33539999999999998</v>
      </c>
      <c r="AH68" s="19">
        <v>0.25559999999999999</v>
      </c>
      <c r="AI68" s="19"/>
      <c r="AJ68" s="19"/>
    </row>
    <row r="69" spans="1:173" s="35" customFormat="1">
      <c r="A69" s="42" t="s">
        <v>297</v>
      </c>
      <c r="B69" s="26" t="s">
        <v>509</v>
      </c>
      <c r="C69" s="27" t="s">
        <v>57</v>
      </c>
      <c r="D69" s="27" t="s">
        <v>38</v>
      </c>
      <c r="E69" s="27" t="s">
        <v>39</v>
      </c>
      <c r="F69" s="27" t="s">
        <v>40</v>
      </c>
      <c r="G69" s="27"/>
      <c r="H69" s="27" t="s">
        <v>510</v>
      </c>
      <c r="I69" s="27"/>
      <c r="J69" s="27"/>
      <c r="K69" s="27"/>
      <c r="L69" s="27"/>
      <c r="M69" s="28">
        <v>45555</v>
      </c>
      <c r="N69" s="23">
        <v>434000</v>
      </c>
      <c r="O69" s="30"/>
      <c r="P69" s="23">
        <v>434000</v>
      </c>
      <c r="Q69" s="30"/>
      <c r="R69" s="31" t="s">
        <v>163</v>
      </c>
      <c r="S69" s="32">
        <v>1</v>
      </c>
      <c r="T69" s="44">
        <v>9</v>
      </c>
      <c r="U69" s="28" t="s">
        <v>64</v>
      </c>
      <c r="V69" s="28">
        <v>43727</v>
      </c>
      <c r="W69" s="28">
        <v>43728</v>
      </c>
      <c r="X69" s="28"/>
      <c r="Y69" s="34"/>
      <c r="Z69" s="34"/>
      <c r="AA69" s="34"/>
      <c r="AB69" s="34"/>
      <c r="AC69" s="34"/>
      <c r="AD69" s="34"/>
      <c r="AE69" s="34"/>
      <c r="AF69" s="34"/>
      <c r="AG69" s="34">
        <v>1</v>
      </c>
      <c r="AH69" s="34"/>
      <c r="AI69" s="34"/>
      <c r="AJ69" s="34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46"/>
      <c r="AZ69" s="46"/>
      <c r="BA69" s="46"/>
      <c r="BB69" s="46"/>
      <c r="BC69" s="46"/>
      <c r="BD69" s="46"/>
      <c r="BE69" s="46"/>
      <c r="BF69" s="46"/>
      <c r="BG69" s="46"/>
      <c r="BH69" s="46"/>
      <c r="BI69" s="46"/>
      <c r="BJ69" s="46"/>
      <c r="BK69" s="46"/>
      <c r="BL69" s="46"/>
      <c r="BM69" s="46"/>
      <c r="BN69" s="46"/>
      <c r="BO69" s="46"/>
      <c r="BP69" s="46"/>
      <c r="BQ69" s="46"/>
      <c r="BR69" s="46"/>
      <c r="BS69" s="46"/>
      <c r="BT69" s="46"/>
      <c r="BU69" s="46"/>
      <c r="BV69" s="46"/>
      <c r="BW69" s="46"/>
      <c r="BX69" s="46"/>
      <c r="BY69" s="46"/>
      <c r="BZ69" s="46"/>
      <c r="CA69" s="46"/>
      <c r="CB69" s="46"/>
      <c r="CC69" s="46"/>
      <c r="CD69" s="46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/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/>
      <c r="FK69"/>
      <c r="FL69"/>
      <c r="FM69"/>
      <c r="FN69"/>
      <c r="FO69"/>
      <c r="FP69"/>
      <c r="FQ69"/>
    </row>
    <row r="70" spans="1:173" s="35" customFormat="1">
      <c r="A70" s="42" t="s">
        <v>370</v>
      </c>
      <c r="B70" s="26" t="s">
        <v>673</v>
      </c>
      <c r="C70" s="27" t="s">
        <v>665</v>
      </c>
      <c r="D70" s="27" t="s">
        <v>38</v>
      </c>
      <c r="E70" s="27" t="s">
        <v>50</v>
      </c>
      <c r="F70" s="27" t="s">
        <v>76</v>
      </c>
      <c r="G70" s="27"/>
      <c r="H70" s="27" t="s">
        <v>674</v>
      </c>
      <c r="I70" s="27" t="s">
        <v>372</v>
      </c>
      <c r="J70" s="27"/>
      <c r="K70" s="27"/>
      <c r="L70" s="27"/>
      <c r="M70" s="28">
        <v>44098</v>
      </c>
      <c r="N70" s="23"/>
      <c r="O70" s="30">
        <v>15533000</v>
      </c>
      <c r="P70" s="23"/>
      <c r="Q70" s="30">
        <v>10000000</v>
      </c>
      <c r="R70" s="31" t="s">
        <v>86</v>
      </c>
      <c r="S70" s="32"/>
      <c r="T70" s="78">
        <v>5.28125</v>
      </c>
      <c r="U70" s="77" t="s">
        <v>87</v>
      </c>
      <c r="V70" s="79">
        <v>43735</v>
      </c>
      <c r="W70" s="79">
        <v>43738</v>
      </c>
      <c r="X70" s="28"/>
      <c r="Y70" s="34"/>
      <c r="Z70" s="34">
        <v>0.12</v>
      </c>
      <c r="AA70" s="34">
        <v>0.08</v>
      </c>
      <c r="AB70" s="34"/>
      <c r="AC70" s="34"/>
      <c r="AD70" s="34">
        <v>0.02</v>
      </c>
      <c r="AE70" s="34"/>
      <c r="AF70" s="34"/>
      <c r="AG70" s="34">
        <v>9.4999999999999998E-3</v>
      </c>
      <c r="AH70" s="34">
        <v>0.49769999999999998</v>
      </c>
      <c r="AI70" s="34">
        <v>0.27279999999999999</v>
      </c>
      <c r="AJ70" s="34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46"/>
      <c r="AZ70" s="46"/>
      <c r="BA70" s="46"/>
      <c r="BB70" s="46"/>
      <c r="BC70" s="46"/>
      <c r="BD70" s="46"/>
      <c r="BE70" s="46"/>
      <c r="BF70" s="46"/>
      <c r="BG70" s="46"/>
      <c r="BH70" s="46"/>
      <c r="BI70" s="46"/>
      <c r="BJ70" s="46"/>
      <c r="BK70" s="46"/>
      <c r="BL70" s="46"/>
      <c r="BM70" s="46"/>
      <c r="BN70" s="46"/>
      <c r="BO70" s="46"/>
      <c r="BP70" s="46"/>
      <c r="BQ70" s="46"/>
      <c r="BR70" s="46"/>
      <c r="BS70" s="46"/>
      <c r="BT70" s="46"/>
      <c r="BU70" s="46"/>
      <c r="BV70" s="46"/>
      <c r="BW70" s="46"/>
      <c r="BX70" s="46"/>
      <c r="BY70" s="46"/>
      <c r="BZ70" s="46"/>
      <c r="CA70" s="46"/>
      <c r="CB70" s="46"/>
      <c r="CC70" s="46"/>
      <c r="CD70" s="46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/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/>
      <c r="FK70"/>
      <c r="FL70"/>
      <c r="FM70"/>
      <c r="FN70"/>
      <c r="FO70"/>
      <c r="FP70"/>
      <c r="FQ70"/>
    </row>
    <row r="71" spans="1:173" s="46" customFormat="1">
      <c r="A71" s="42" t="s">
        <v>297</v>
      </c>
      <c r="B71" s="26" t="s">
        <v>511</v>
      </c>
      <c r="C71" s="24" t="s">
        <v>57</v>
      </c>
      <c r="D71" s="27" t="s">
        <v>38</v>
      </c>
      <c r="E71" s="27" t="s">
        <v>39</v>
      </c>
      <c r="F71" s="24" t="s">
        <v>59</v>
      </c>
      <c r="G71" s="24"/>
      <c r="H71" s="24" t="s">
        <v>510</v>
      </c>
      <c r="I71" s="24"/>
      <c r="J71" s="24"/>
      <c r="K71" s="24"/>
      <c r="L71" s="24"/>
      <c r="M71" s="18">
        <v>45572</v>
      </c>
      <c r="N71" s="23">
        <v>694000</v>
      </c>
      <c r="O71" s="23"/>
      <c r="P71" s="23">
        <v>694000</v>
      </c>
      <c r="Q71" s="23"/>
      <c r="R71" s="22" t="s">
        <v>163</v>
      </c>
      <c r="S71" s="21">
        <v>1</v>
      </c>
      <c r="T71" s="20">
        <v>9</v>
      </c>
      <c r="U71" s="18" t="s">
        <v>64</v>
      </c>
      <c r="V71" s="28">
        <v>43742</v>
      </c>
      <c r="W71" s="28">
        <v>43745</v>
      </c>
      <c r="X71" s="18"/>
      <c r="Y71" s="19"/>
      <c r="Z71" s="19"/>
      <c r="AA71" s="19"/>
      <c r="AB71" s="19"/>
      <c r="AC71" s="19"/>
      <c r="AD71" s="19"/>
      <c r="AE71" s="19"/>
      <c r="AF71" s="19"/>
      <c r="AG71" s="19">
        <v>1</v>
      </c>
      <c r="AH71" s="19"/>
      <c r="AI71" s="19"/>
      <c r="AJ71" s="19"/>
    </row>
    <row r="72" spans="1:173">
      <c r="A72" s="26" t="s">
        <v>168</v>
      </c>
      <c r="B72" s="25" t="s">
        <v>512</v>
      </c>
      <c r="C72" s="24" t="s">
        <v>49</v>
      </c>
      <c r="D72" s="24" t="s">
        <v>302</v>
      </c>
      <c r="E72" s="24" t="s">
        <v>39</v>
      </c>
      <c r="F72" s="24" t="s">
        <v>224</v>
      </c>
      <c r="G72" s="24"/>
      <c r="H72" s="24"/>
      <c r="I72" s="24" t="s">
        <v>125</v>
      </c>
      <c r="J72" s="24" t="s">
        <v>403</v>
      </c>
      <c r="K72" s="24"/>
      <c r="L72" s="24"/>
      <c r="M72" s="18">
        <v>44105</v>
      </c>
      <c r="N72" s="23"/>
      <c r="O72" s="30">
        <v>21500000</v>
      </c>
      <c r="P72" s="23"/>
      <c r="Q72" s="30">
        <v>42765000</v>
      </c>
      <c r="R72" s="22" t="s">
        <v>86</v>
      </c>
      <c r="S72" s="21">
        <v>0.94374999999999998</v>
      </c>
      <c r="T72" s="20">
        <v>5.9603000000000002</v>
      </c>
      <c r="U72" s="18" t="s">
        <v>87</v>
      </c>
      <c r="V72" s="18">
        <v>43742</v>
      </c>
      <c r="W72" s="18">
        <v>43745</v>
      </c>
      <c r="X72" s="18"/>
      <c r="Y72" s="19"/>
      <c r="Z72" s="19">
        <v>0.20630000000000001</v>
      </c>
      <c r="AA72" s="19"/>
      <c r="AB72" s="19"/>
      <c r="AC72" s="19"/>
      <c r="AD72" s="19">
        <v>0.2326</v>
      </c>
      <c r="AE72" s="19">
        <v>1.1599999999999999E-2</v>
      </c>
      <c r="AF72" s="19"/>
      <c r="AG72" s="19">
        <v>0.54949999999999999</v>
      </c>
      <c r="AH72" s="19"/>
      <c r="AI72" s="19"/>
      <c r="AJ72" s="19"/>
    </row>
    <row r="73" spans="1:173">
      <c r="A73" s="26" t="s">
        <v>513</v>
      </c>
      <c r="B73" s="25" t="s">
        <v>514</v>
      </c>
      <c r="C73" s="24" t="s">
        <v>115</v>
      </c>
      <c r="D73" s="24" t="s">
        <v>156</v>
      </c>
      <c r="E73" s="24" t="s">
        <v>39</v>
      </c>
      <c r="F73" s="24" t="s">
        <v>51</v>
      </c>
      <c r="G73" s="27" t="s">
        <v>515</v>
      </c>
      <c r="H73" s="27"/>
      <c r="I73" s="24" t="s">
        <v>147</v>
      </c>
      <c r="J73" s="24" t="s">
        <v>487</v>
      </c>
      <c r="K73" s="24"/>
      <c r="L73" s="24"/>
      <c r="M73" s="18">
        <v>44109</v>
      </c>
      <c r="N73" s="23"/>
      <c r="O73" s="30">
        <v>125000000</v>
      </c>
      <c r="P73" s="23"/>
      <c r="Q73" s="30">
        <v>351324000</v>
      </c>
      <c r="R73" s="22" t="s">
        <v>86</v>
      </c>
      <c r="S73" s="49">
        <v>0.96560000000000001</v>
      </c>
      <c r="T73" s="20">
        <v>3.5625</v>
      </c>
      <c r="U73" s="18" t="s">
        <v>87</v>
      </c>
      <c r="V73" s="18">
        <v>43748</v>
      </c>
      <c r="W73" s="18">
        <v>43749</v>
      </c>
      <c r="X73" s="18"/>
      <c r="Y73" s="19">
        <v>0.55479999999999996</v>
      </c>
      <c r="Z73" s="19">
        <v>0.33350000000000002</v>
      </c>
      <c r="AA73" s="19"/>
      <c r="AB73" s="19"/>
      <c r="AC73" s="19"/>
      <c r="AD73" s="19">
        <v>3.9800000000000002E-2</v>
      </c>
      <c r="AE73" s="19">
        <v>0.04</v>
      </c>
      <c r="AF73" s="19"/>
      <c r="AG73" s="19"/>
      <c r="AH73" s="19"/>
      <c r="AI73" s="19">
        <v>3.1899999999999998E-2</v>
      </c>
      <c r="AJ73" s="19"/>
    </row>
    <row r="74" spans="1:173">
      <c r="A74" s="26" t="s">
        <v>458</v>
      </c>
      <c r="B74" s="25" t="s">
        <v>516</v>
      </c>
      <c r="C74" s="27" t="s">
        <v>37</v>
      </c>
      <c r="D74" s="24" t="s">
        <v>38</v>
      </c>
      <c r="E74" s="24" t="s">
        <v>50</v>
      </c>
      <c r="F74" s="24" t="s">
        <v>76</v>
      </c>
      <c r="G74" s="24" t="s">
        <v>138</v>
      </c>
      <c r="H74" s="24"/>
      <c r="I74" s="27"/>
      <c r="J74" s="27" t="s">
        <v>365</v>
      </c>
      <c r="K74" s="24"/>
      <c r="L74" s="24"/>
      <c r="M74" s="18">
        <v>44114</v>
      </c>
      <c r="N74" s="23"/>
      <c r="O74" s="30">
        <v>50000000</v>
      </c>
      <c r="P74" s="23"/>
      <c r="Q74" s="30">
        <v>179350000</v>
      </c>
      <c r="R74" s="22" t="s">
        <v>86</v>
      </c>
      <c r="S74" s="21">
        <v>0.96443599999999996</v>
      </c>
      <c r="T74" s="20">
        <v>3.6875</v>
      </c>
      <c r="U74" s="18" t="s">
        <v>87</v>
      </c>
      <c r="V74" s="18">
        <v>43753</v>
      </c>
      <c r="W74" s="18">
        <v>43754</v>
      </c>
      <c r="X74" s="18"/>
      <c r="Y74" s="19">
        <v>0.56120000000000003</v>
      </c>
      <c r="Z74" s="19"/>
      <c r="AA74" s="19"/>
      <c r="AB74" s="19"/>
      <c r="AC74" s="19">
        <v>0.23</v>
      </c>
      <c r="AD74" s="19">
        <v>0.2</v>
      </c>
      <c r="AE74" s="19"/>
      <c r="AF74" s="19"/>
      <c r="AG74" s="19"/>
      <c r="AH74" s="19"/>
      <c r="AI74" s="19">
        <v>8.8000000000000005E-3</v>
      </c>
      <c r="AJ74" s="19"/>
    </row>
    <row r="75" spans="1:173">
      <c r="A75" s="26" t="s">
        <v>393</v>
      </c>
      <c r="B75" s="25" t="s">
        <v>517</v>
      </c>
      <c r="C75" s="24" t="s">
        <v>57</v>
      </c>
      <c r="D75" s="24" t="s">
        <v>143</v>
      </c>
      <c r="E75" s="24" t="s">
        <v>39</v>
      </c>
      <c r="F75" s="24" t="s">
        <v>51</v>
      </c>
      <c r="G75" s="24"/>
      <c r="H75" s="24" t="s">
        <v>112</v>
      </c>
      <c r="I75" s="24" t="s">
        <v>112</v>
      </c>
      <c r="J75" s="24"/>
      <c r="K75" s="24"/>
      <c r="L75" s="24"/>
      <c r="M75" s="18">
        <v>49235</v>
      </c>
      <c r="N75" s="23"/>
      <c r="O75" s="30">
        <v>168500000</v>
      </c>
      <c r="P75" s="23"/>
      <c r="Q75" s="30">
        <v>321125000</v>
      </c>
      <c r="R75" s="22" t="s">
        <v>422</v>
      </c>
      <c r="S75" s="21">
        <v>1</v>
      </c>
      <c r="T75" s="20">
        <v>5.21875</v>
      </c>
      <c r="U75" s="18" t="s">
        <v>64</v>
      </c>
      <c r="V75" s="18">
        <v>43755</v>
      </c>
      <c r="W75" s="18">
        <v>43756</v>
      </c>
      <c r="X75" s="18"/>
      <c r="Y75" s="19">
        <v>0.20130000000000001</v>
      </c>
      <c r="Z75" s="19"/>
      <c r="AA75" s="19"/>
      <c r="AB75" s="19">
        <v>1.78E-2</v>
      </c>
      <c r="AC75" s="19"/>
      <c r="AD75" s="19">
        <v>0.77929999999999999</v>
      </c>
      <c r="AE75" s="19"/>
      <c r="AF75" s="19"/>
      <c r="AG75" s="19"/>
      <c r="AH75" s="19"/>
      <c r="AI75" s="19"/>
      <c r="AJ75" s="19"/>
    </row>
    <row r="76" spans="1:173">
      <c r="A76" s="26" t="s">
        <v>485</v>
      </c>
      <c r="B76" s="25" t="s">
        <v>518</v>
      </c>
      <c r="C76" s="24" t="s">
        <v>57</v>
      </c>
      <c r="D76" s="24" t="s">
        <v>349</v>
      </c>
      <c r="E76" s="24" t="s">
        <v>39</v>
      </c>
      <c r="F76" s="24" t="s">
        <v>271</v>
      </c>
      <c r="G76" s="24" t="s">
        <v>216</v>
      </c>
      <c r="H76" s="24"/>
      <c r="I76" s="24"/>
      <c r="J76" s="24" t="s">
        <v>217</v>
      </c>
      <c r="K76" s="24"/>
      <c r="L76" s="24"/>
      <c r="M76" s="18">
        <v>44852</v>
      </c>
      <c r="N76" s="23"/>
      <c r="O76" s="30">
        <v>150000000</v>
      </c>
      <c r="P76" s="23"/>
      <c r="Q76" s="30">
        <v>183100000</v>
      </c>
      <c r="R76" s="22" t="s">
        <v>63</v>
      </c>
      <c r="S76" s="21">
        <v>1</v>
      </c>
      <c r="T76" s="20">
        <v>3.90625</v>
      </c>
      <c r="U76" s="18" t="s">
        <v>64</v>
      </c>
      <c r="V76" s="18">
        <v>43755</v>
      </c>
      <c r="W76" s="18">
        <v>43756</v>
      </c>
      <c r="X76" s="18"/>
      <c r="Y76" s="19">
        <v>0.5</v>
      </c>
      <c r="Z76" s="19"/>
      <c r="AA76" s="19"/>
      <c r="AB76" s="19">
        <v>0.33</v>
      </c>
      <c r="AC76" s="19"/>
      <c r="AD76" s="19">
        <v>3.5299999999999998E-2</v>
      </c>
      <c r="AE76" s="19">
        <v>0.13270000000000001</v>
      </c>
      <c r="AF76" s="19"/>
      <c r="AG76" s="19"/>
      <c r="AH76" s="19"/>
      <c r="AI76" s="19"/>
      <c r="AJ76" s="19">
        <v>2E-3</v>
      </c>
    </row>
    <row r="77" spans="1:173">
      <c r="A77" s="26" t="s">
        <v>485</v>
      </c>
      <c r="B77" s="25" t="s">
        <v>519</v>
      </c>
      <c r="C77" s="24" t="s">
        <v>115</v>
      </c>
      <c r="D77" s="24" t="s">
        <v>417</v>
      </c>
      <c r="E77" s="24" t="s">
        <v>75</v>
      </c>
      <c r="F77" s="24" t="s">
        <v>51</v>
      </c>
      <c r="G77" s="24" t="s">
        <v>472</v>
      </c>
      <c r="H77" s="24"/>
      <c r="I77" s="24"/>
      <c r="J77" s="24" t="s">
        <v>473</v>
      </c>
      <c r="K77" s="24"/>
      <c r="L77" s="24"/>
      <c r="M77" s="18">
        <v>44116</v>
      </c>
      <c r="N77" s="23"/>
      <c r="O77" s="30">
        <v>150000000</v>
      </c>
      <c r="P77" s="23"/>
      <c r="Q77" s="30">
        <v>256650000</v>
      </c>
      <c r="R77" s="22" t="s">
        <v>86</v>
      </c>
      <c r="S77" s="21">
        <v>0.96781249999999996</v>
      </c>
      <c r="T77" s="20">
        <v>3.3258000000000001</v>
      </c>
      <c r="U77" s="18" t="s">
        <v>87</v>
      </c>
      <c r="V77" s="18">
        <v>43755</v>
      </c>
      <c r="W77" s="18">
        <v>43756</v>
      </c>
      <c r="X77" s="18"/>
      <c r="Y77" s="19">
        <v>0.93330000000000002</v>
      </c>
      <c r="Z77" s="19"/>
      <c r="AA77" s="19"/>
      <c r="AB77" s="19"/>
      <c r="AC77" s="19"/>
      <c r="AD77" s="19">
        <v>3.3300000000000003E-2</v>
      </c>
      <c r="AE77" s="19">
        <v>3.3300000000000003E-2</v>
      </c>
      <c r="AF77" s="19"/>
      <c r="AG77" s="19"/>
      <c r="AH77" s="19"/>
      <c r="AI77" s="19"/>
      <c r="AJ77" s="19"/>
    </row>
    <row r="78" spans="1:173">
      <c r="A78" s="26" t="s">
        <v>427</v>
      </c>
      <c r="B78" s="25" t="s">
        <v>520</v>
      </c>
      <c r="C78" s="24" t="s">
        <v>37</v>
      </c>
      <c r="D78" s="24" t="s">
        <v>38</v>
      </c>
      <c r="E78" s="24" t="s">
        <v>50</v>
      </c>
      <c r="F78" s="24" t="s">
        <v>51</v>
      </c>
      <c r="G78" s="24"/>
      <c r="H78" s="24"/>
      <c r="I78" s="24"/>
      <c r="J78" s="24"/>
      <c r="K78" s="24" t="s">
        <v>152</v>
      </c>
      <c r="L78" s="24" t="s">
        <v>152</v>
      </c>
      <c r="M78" s="18">
        <v>44026</v>
      </c>
      <c r="N78" s="23"/>
      <c r="O78" s="30">
        <v>4000000</v>
      </c>
      <c r="P78" s="23"/>
      <c r="Q78" s="30">
        <v>4370000</v>
      </c>
      <c r="R78" s="22" t="s">
        <v>69</v>
      </c>
      <c r="S78" s="21">
        <v>0.93512600000000001</v>
      </c>
      <c r="T78" s="20">
        <v>9.25</v>
      </c>
      <c r="U78" s="18" t="s">
        <v>87</v>
      </c>
      <c r="V78" s="18">
        <v>43755</v>
      </c>
      <c r="W78" s="18">
        <v>43756</v>
      </c>
      <c r="X78" s="18"/>
      <c r="Y78" s="19"/>
      <c r="Z78" s="19"/>
      <c r="AA78" s="19"/>
      <c r="AB78" s="19"/>
      <c r="AC78" s="19"/>
      <c r="AD78" s="19">
        <v>1</v>
      </c>
      <c r="AE78" s="19"/>
      <c r="AF78" s="19"/>
      <c r="AG78" s="19"/>
      <c r="AH78" s="19"/>
      <c r="AI78" s="19"/>
      <c r="AJ78" s="19"/>
    </row>
    <row r="79" spans="1:173">
      <c r="A79" s="26" t="s">
        <v>445</v>
      </c>
      <c r="B79" s="25" t="s">
        <v>608</v>
      </c>
      <c r="C79" s="24" t="s">
        <v>37</v>
      </c>
      <c r="D79" s="24" t="s">
        <v>417</v>
      </c>
      <c r="E79" s="24" t="s">
        <v>39</v>
      </c>
      <c r="F79" s="24" t="s">
        <v>76</v>
      </c>
      <c r="G79" s="24"/>
      <c r="H79" s="24"/>
      <c r="I79" s="24" t="s">
        <v>147</v>
      </c>
      <c r="J79" s="24"/>
      <c r="K79" s="24"/>
      <c r="L79" s="24" t="s">
        <v>609</v>
      </c>
      <c r="M79" s="18">
        <v>44119</v>
      </c>
      <c r="N79" s="23"/>
      <c r="O79" s="30">
        <v>48500000</v>
      </c>
      <c r="P79" s="23"/>
      <c r="Q79" s="30">
        <v>185500000</v>
      </c>
      <c r="R79" s="22" t="s">
        <v>86</v>
      </c>
      <c r="S79" s="21">
        <v>1</v>
      </c>
      <c r="T79" s="20">
        <v>3.3125</v>
      </c>
      <c r="U79" s="18" t="s">
        <v>64</v>
      </c>
      <c r="V79" s="18">
        <v>43756</v>
      </c>
      <c r="W79" s="18">
        <v>43759</v>
      </c>
      <c r="X79" s="18"/>
      <c r="Y79" s="19">
        <v>0.02</v>
      </c>
      <c r="Z79" s="19">
        <v>0.21</v>
      </c>
      <c r="AA79" s="19"/>
      <c r="AB79" s="19">
        <v>0.25</v>
      </c>
      <c r="AC79" s="19"/>
      <c r="AD79" s="19">
        <v>0.31</v>
      </c>
      <c r="AE79" s="19">
        <v>0.1</v>
      </c>
      <c r="AF79" s="19"/>
      <c r="AG79" s="19"/>
      <c r="AH79" s="19"/>
      <c r="AI79" s="19">
        <v>0.11</v>
      </c>
      <c r="AJ79" s="19"/>
    </row>
    <row r="80" spans="1:173">
      <c r="A80" s="26" t="s">
        <v>227</v>
      </c>
      <c r="B80" s="25" t="s">
        <v>521</v>
      </c>
      <c r="C80" s="24" t="s">
        <v>74</v>
      </c>
      <c r="D80" s="24" t="s">
        <v>417</v>
      </c>
      <c r="E80" s="24" t="s">
        <v>75</v>
      </c>
      <c r="F80" s="24" t="s">
        <v>51</v>
      </c>
      <c r="G80" s="24"/>
      <c r="H80" s="27" t="s">
        <v>78</v>
      </c>
      <c r="I80" s="24" t="s">
        <v>78</v>
      </c>
      <c r="J80" s="24"/>
      <c r="K80" s="24"/>
      <c r="L80" s="24"/>
      <c r="M80" s="18">
        <v>47414</v>
      </c>
      <c r="N80" s="23"/>
      <c r="O80" s="30">
        <v>98008000</v>
      </c>
      <c r="P80" s="30"/>
      <c r="Q80" s="30">
        <v>140058000</v>
      </c>
      <c r="R80" s="22" t="s">
        <v>200</v>
      </c>
      <c r="S80" s="21">
        <v>1</v>
      </c>
      <c r="T80" s="20">
        <v>5.90625</v>
      </c>
      <c r="U80" s="18" t="s">
        <v>64</v>
      </c>
      <c r="V80" s="18">
        <v>43760</v>
      </c>
      <c r="W80" s="18">
        <v>43761</v>
      </c>
      <c r="X80" s="18"/>
      <c r="Y80" s="19">
        <v>0.2041</v>
      </c>
      <c r="Z80" s="19">
        <v>2.0400000000000001E-2</v>
      </c>
      <c r="AA80" s="19"/>
      <c r="AB80" s="19"/>
      <c r="AC80" s="19"/>
      <c r="AD80" s="19">
        <v>0.59689999999999999</v>
      </c>
      <c r="AE80" s="19"/>
      <c r="AF80" s="19"/>
      <c r="AG80" s="19">
        <v>2.8500000000000001E-2</v>
      </c>
      <c r="AH80" s="19"/>
      <c r="AI80" s="19">
        <v>0.12970000000000001</v>
      </c>
      <c r="AJ80" s="19">
        <v>2.0400000000000001E-2</v>
      </c>
    </row>
    <row r="81" spans="1:36">
      <c r="A81" s="26" t="s">
        <v>415</v>
      </c>
      <c r="B81" s="25" t="s">
        <v>601</v>
      </c>
      <c r="C81" s="24" t="s">
        <v>74</v>
      </c>
      <c r="D81" s="24" t="s">
        <v>417</v>
      </c>
      <c r="E81" s="24" t="s">
        <v>50</v>
      </c>
      <c r="F81" s="24" t="s">
        <v>89</v>
      </c>
      <c r="G81" s="24"/>
      <c r="H81" s="24"/>
      <c r="I81" s="24" t="s">
        <v>78</v>
      </c>
      <c r="J81" s="24"/>
      <c r="K81" s="24"/>
      <c r="L81" s="24" t="s">
        <v>78</v>
      </c>
      <c r="M81" s="18">
        <v>47416</v>
      </c>
      <c r="N81" s="23">
        <v>20000000</v>
      </c>
      <c r="O81" s="30"/>
      <c r="P81" s="23">
        <v>41642000</v>
      </c>
      <c r="Q81" s="30"/>
      <c r="R81" s="22" t="s">
        <v>440</v>
      </c>
      <c r="S81" s="21">
        <v>1</v>
      </c>
      <c r="T81" s="20">
        <v>4.34375</v>
      </c>
      <c r="U81" s="18" t="s">
        <v>64</v>
      </c>
      <c r="V81" s="18">
        <v>43762</v>
      </c>
      <c r="W81" s="18">
        <v>43763</v>
      </c>
      <c r="X81" s="18"/>
      <c r="Y81" s="19">
        <v>0.40670000000000001</v>
      </c>
      <c r="Z81" s="19">
        <v>0.1</v>
      </c>
      <c r="AA81" s="19">
        <v>3.5000000000000001E-3</v>
      </c>
      <c r="AB81" s="19"/>
      <c r="AC81" s="19">
        <v>0.19600000000000001</v>
      </c>
      <c r="AD81" s="19"/>
      <c r="AE81" s="19"/>
      <c r="AF81" s="19"/>
      <c r="AG81" s="19">
        <v>8.0000000000000002E-3</v>
      </c>
      <c r="AH81" s="19">
        <v>6.3200000000000006E-2</v>
      </c>
      <c r="AI81" s="19">
        <v>0.22270000000000001</v>
      </c>
      <c r="AJ81" s="19"/>
    </row>
    <row r="82" spans="1:36">
      <c r="A82" s="26" t="s">
        <v>142</v>
      </c>
      <c r="B82" s="25" t="s">
        <v>602</v>
      </c>
      <c r="C82" s="24" t="s">
        <v>115</v>
      </c>
      <c r="D82" s="24" t="s">
        <v>58</v>
      </c>
      <c r="E82" s="24" t="s">
        <v>39</v>
      </c>
      <c r="F82" s="24" t="s">
        <v>271</v>
      </c>
      <c r="G82" s="24"/>
      <c r="H82" s="24"/>
      <c r="I82" s="24" t="s">
        <v>139</v>
      </c>
      <c r="J82" s="24" t="s">
        <v>189</v>
      </c>
      <c r="K82" s="24"/>
      <c r="L82" s="24"/>
      <c r="M82" s="18">
        <v>44123</v>
      </c>
      <c r="N82" s="23"/>
      <c r="O82" s="30">
        <v>75000000</v>
      </c>
      <c r="P82" s="23"/>
      <c r="Q82" s="30">
        <v>149450000</v>
      </c>
      <c r="R82" s="22" t="s">
        <v>86</v>
      </c>
      <c r="S82" s="21">
        <v>0.96618400000000004</v>
      </c>
      <c r="T82" s="20">
        <v>3.5</v>
      </c>
      <c r="U82" s="18" t="s">
        <v>87</v>
      </c>
      <c r="V82" s="18">
        <v>43762</v>
      </c>
      <c r="W82" s="18">
        <v>43763</v>
      </c>
      <c r="X82" s="18"/>
      <c r="Y82" s="19">
        <v>0.23880000000000001</v>
      </c>
      <c r="Z82" s="19">
        <v>0.42520000000000002</v>
      </c>
      <c r="AA82" s="19"/>
      <c r="AB82" s="19">
        <v>0.1933</v>
      </c>
      <c r="AC82" s="19"/>
      <c r="AD82" s="19">
        <v>6.6699999999999995E-2</v>
      </c>
      <c r="AE82" s="19"/>
      <c r="AF82" s="19"/>
      <c r="AG82" s="19"/>
      <c r="AH82" s="19"/>
      <c r="AI82" s="19">
        <v>0.04</v>
      </c>
      <c r="AJ82" s="19">
        <v>3.5999999999999997E-2</v>
      </c>
    </row>
    <row r="83" spans="1:36">
      <c r="A83" s="26" t="s">
        <v>445</v>
      </c>
      <c r="B83" s="25" t="s">
        <v>603</v>
      </c>
      <c r="C83" s="24" t="s">
        <v>604</v>
      </c>
      <c r="D83" s="24" t="s">
        <v>58</v>
      </c>
      <c r="E83" s="24" t="s">
        <v>75</v>
      </c>
      <c r="F83" s="24" t="s">
        <v>51</v>
      </c>
      <c r="G83" s="24"/>
      <c r="H83" s="24"/>
      <c r="I83" s="24" t="s">
        <v>90</v>
      </c>
      <c r="J83" s="24"/>
      <c r="K83" s="24"/>
      <c r="L83" s="24" t="s">
        <v>91</v>
      </c>
      <c r="M83" s="18">
        <v>44859</v>
      </c>
      <c r="N83" s="23"/>
      <c r="O83" s="30">
        <v>100000000</v>
      </c>
      <c r="P83" s="23"/>
      <c r="Q83" s="30">
        <v>193400000</v>
      </c>
      <c r="R83" s="22" t="s">
        <v>63</v>
      </c>
      <c r="S83" s="21">
        <v>1</v>
      </c>
      <c r="T83" s="20">
        <v>3.78125</v>
      </c>
      <c r="U83" s="18" t="s">
        <v>64</v>
      </c>
      <c r="V83" s="18">
        <v>43762</v>
      </c>
      <c r="W83" s="18">
        <v>43763</v>
      </c>
      <c r="X83" s="18"/>
      <c r="Y83" s="19">
        <v>0.60599999999999998</v>
      </c>
      <c r="Z83" s="19">
        <v>0.15</v>
      </c>
      <c r="AA83" s="19"/>
      <c r="AB83" s="19">
        <v>0.02</v>
      </c>
      <c r="AC83" s="19"/>
      <c r="AD83" s="19">
        <v>0.20499999999999999</v>
      </c>
      <c r="AE83" s="19"/>
      <c r="AF83" s="19"/>
      <c r="AG83" s="19"/>
      <c r="AH83" s="19"/>
      <c r="AI83" s="19">
        <v>1.9E-2</v>
      </c>
      <c r="AJ83" s="19"/>
    </row>
    <row r="84" spans="1:36">
      <c r="A84" s="26" t="s">
        <v>445</v>
      </c>
      <c r="B84" s="25" t="s">
        <v>610</v>
      </c>
      <c r="C84" s="24" t="s">
        <v>37</v>
      </c>
      <c r="D84" s="24" t="s">
        <v>417</v>
      </c>
      <c r="E84" s="24" t="s">
        <v>39</v>
      </c>
      <c r="F84" s="24" t="s">
        <v>40</v>
      </c>
      <c r="G84" s="24"/>
      <c r="H84" s="24"/>
      <c r="I84" s="24" t="s">
        <v>147</v>
      </c>
      <c r="J84" s="24"/>
      <c r="K84" s="24"/>
      <c r="L84" s="24" t="s">
        <v>609</v>
      </c>
      <c r="M84" s="18">
        <v>44036</v>
      </c>
      <c r="N84" s="23"/>
      <c r="O84" s="30">
        <v>79800000</v>
      </c>
      <c r="P84" s="23"/>
      <c r="Q84" s="30">
        <v>108800000</v>
      </c>
      <c r="R84" s="22" t="s">
        <v>611</v>
      </c>
      <c r="S84" s="21">
        <v>1</v>
      </c>
      <c r="T84" s="20">
        <v>3.34375</v>
      </c>
      <c r="U84" s="18" t="s">
        <v>64</v>
      </c>
      <c r="V84" s="18">
        <v>43767</v>
      </c>
      <c r="W84" s="18">
        <v>43768</v>
      </c>
      <c r="X84" s="18"/>
      <c r="Y84" s="19">
        <v>0.2</v>
      </c>
      <c r="Z84" s="19">
        <v>0.6</v>
      </c>
      <c r="AA84" s="19"/>
      <c r="AB84" s="19">
        <v>0.08</v>
      </c>
      <c r="AC84" s="19"/>
      <c r="AD84" s="19"/>
      <c r="AE84" s="19">
        <v>0.03</v>
      </c>
      <c r="AF84" s="19"/>
      <c r="AG84" s="19"/>
      <c r="AH84" s="19"/>
      <c r="AI84" s="19">
        <v>0.09</v>
      </c>
      <c r="AJ84" s="19"/>
    </row>
    <row r="85" spans="1:36">
      <c r="A85" s="26" t="s">
        <v>203</v>
      </c>
      <c r="B85" s="25" t="s">
        <v>605</v>
      </c>
      <c r="C85" s="24" t="s">
        <v>606</v>
      </c>
      <c r="D85" s="24" t="s">
        <v>38</v>
      </c>
      <c r="E85" s="24" t="s">
        <v>50</v>
      </c>
      <c r="F85" s="24" t="s">
        <v>51</v>
      </c>
      <c r="G85" s="24"/>
      <c r="H85" s="24" t="s">
        <v>51</v>
      </c>
      <c r="I85" s="24" t="s">
        <v>51</v>
      </c>
      <c r="J85" s="24"/>
      <c r="K85" s="24"/>
      <c r="L85" s="24"/>
      <c r="M85" s="18">
        <v>44506</v>
      </c>
      <c r="N85" s="30">
        <v>5906000</v>
      </c>
      <c r="O85" s="30"/>
      <c r="P85" s="30">
        <v>9411000</v>
      </c>
      <c r="Q85" s="30"/>
      <c r="R85" s="22" t="s">
        <v>607</v>
      </c>
      <c r="S85" s="21">
        <v>1</v>
      </c>
      <c r="T85" s="20">
        <v>4.625</v>
      </c>
      <c r="U85" s="18" t="s">
        <v>64</v>
      </c>
      <c r="V85" s="18">
        <v>43774</v>
      </c>
      <c r="W85" s="18">
        <v>43775</v>
      </c>
      <c r="X85" s="18"/>
      <c r="Y85" s="19"/>
      <c r="Z85" s="19">
        <v>0.33860000000000001</v>
      </c>
      <c r="AA85" s="19"/>
      <c r="AB85" s="19"/>
      <c r="AC85" s="19">
        <v>0.23619999999999999</v>
      </c>
      <c r="AD85" s="19"/>
      <c r="AE85" s="19"/>
      <c r="AF85" s="19"/>
      <c r="AG85" s="19">
        <v>8.9700000000000002E-2</v>
      </c>
      <c r="AH85" s="19">
        <v>0.21160000000000001</v>
      </c>
      <c r="AI85" s="19">
        <v>0.12379999999999999</v>
      </c>
      <c r="AJ85" s="19"/>
    </row>
    <row r="86" spans="1:36">
      <c r="A86" s="26" t="s">
        <v>297</v>
      </c>
      <c r="B86" s="25" t="s">
        <v>612</v>
      </c>
      <c r="C86" s="24" t="s">
        <v>57</v>
      </c>
      <c r="D86" s="24" t="s">
        <v>38</v>
      </c>
      <c r="E86" s="24" t="s">
        <v>39</v>
      </c>
      <c r="F86" s="24" t="s">
        <v>224</v>
      </c>
      <c r="G86" s="24"/>
      <c r="H86" s="24" t="s">
        <v>497</v>
      </c>
      <c r="I86" s="24"/>
      <c r="J86" s="24"/>
      <c r="K86" s="24"/>
      <c r="L86" s="24"/>
      <c r="M86" s="18">
        <v>45604</v>
      </c>
      <c r="N86" s="23">
        <v>360000</v>
      </c>
      <c r="O86" s="30"/>
      <c r="P86" s="23">
        <v>360000</v>
      </c>
      <c r="Q86" s="30"/>
      <c r="R86" s="22" t="s">
        <v>163</v>
      </c>
      <c r="S86" s="21">
        <v>1</v>
      </c>
      <c r="T86" s="20">
        <v>9</v>
      </c>
      <c r="U86" s="18" t="s">
        <v>64</v>
      </c>
      <c r="V86" s="18">
        <v>43776</v>
      </c>
      <c r="W86" s="18">
        <v>43797</v>
      </c>
      <c r="X86" s="18"/>
      <c r="Y86" s="19"/>
      <c r="Z86" s="19"/>
      <c r="AA86" s="19"/>
      <c r="AB86" s="19"/>
      <c r="AC86" s="19"/>
      <c r="AD86" s="19"/>
      <c r="AE86" s="19"/>
      <c r="AF86" s="19"/>
      <c r="AG86" s="19">
        <v>0.86109999999999998</v>
      </c>
      <c r="AH86" s="19"/>
      <c r="AI86" s="19">
        <v>0.1389</v>
      </c>
      <c r="AJ86" s="19"/>
    </row>
    <row r="87" spans="1:36">
      <c r="A87" s="26" t="s">
        <v>227</v>
      </c>
      <c r="B87" s="25" t="s">
        <v>613</v>
      </c>
      <c r="C87" s="24" t="s">
        <v>115</v>
      </c>
      <c r="D87" s="24" t="s">
        <v>143</v>
      </c>
      <c r="E87" s="24" t="s">
        <v>50</v>
      </c>
      <c r="F87" s="24" t="s">
        <v>76</v>
      </c>
      <c r="G87" s="24"/>
      <c r="H87" s="24" t="s">
        <v>491</v>
      </c>
      <c r="I87" s="24" t="s">
        <v>147</v>
      </c>
      <c r="J87" s="24"/>
      <c r="K87" s="24"/>
      <c r="L87" s="24"/>
      <c r="M87" s="18">
        <v>44143</v>
      </c>
      <c r="N87" s="23"/>
      <c r="O87" s="30">
        <v>130000000</v>
      </c>
      <c r="P87" s="23"/>
      <c r="Q87" s="30">
        <v>255275000</v>
      </c>
      <c r="R87" s="22" t="s">
        <v>614</v>
      </c>
      <c r="S87" s="21">
        <v>0.96706000000000003</v>
      </c>
      <c r="T87" s="20">
        <v>3.40625</v>
      </c>
      <c r="U87" s="18" t="s">
        <v>87</v>
      </c>
      <c r="V87" s="18">
        <v>43782</v>
      </c>
      <c r="W87" s="18">
        <v>43783</v>
      </c>
      <c r="X87" s="18"/>
      <c r="Y87" s="19">
        <v>0.28239999999999998</v>
      </c>
      <c r="Z87" s="19">
        <v>0.29620000000000002</v>
      </c>
      <c r="AA87" s="19"/>
      <c r="AB87" s="19">
        <v>9.5000000000000001E-2</v>
      </c>
      <c r="AC87" s="19"/>
      <c r="AD87" s="19">
        <v>0.28029999999999999</v>
      </c>
      <c r="AE87" s="19"/>
      <c r="AF87" s="19"/>
      <c r="AG87" s="19">
        <v>1.54E-2</v>
      </c>
      <c r="AH87" s="19"/>
      <c r="AI87" s="19">
        <v>3.0800000000000001E-2</v>
      </c>
      <c r="AJ87" s="19"/>
    </row>
    <row r="88" spans="1:36">
      <c r="A88" s="26" t="s">
        <v>97</v>
      </c>
      <c r="B88" s="25" t="s">
        <v>615</v>
      </c>
      <c r="C88" s="24" t="s">
        <v>57</v>
      </c>
      <c r="D88" s="24" t="s">
        <v>38</v>
      </c>
      <c r="E88" s="24" t="s">
        <v>50</v>
      </c>
      <c r="F88" s="24" t="s">
        <v>51</v>
      </c>
      <c r="G88" s="24" t="s">
        <v>621</v>
      </c>
      <c r="H88" s="24"/>
      <c r="I88" s="24" t="s">
        <v>103</v>
      </c>
      <c r="J88" s="24"/>
      <c r="K88" s="24"/>
      <c r="L88" s="24"/>
      <c r="M88" s="18">
        <v>44695</v>
      </c>
      <c r="N88" s="23"/>
      <c r="O88" s="30">
        <v>70000000</v>
      </c>
      <c r="P88" s="23"/>
      <c r="Q88" s="30">
        <v>108450000</v>
      </c>
      <c r="R88" s="22" t="s">
        <v>104</v>
      </c>
      <c r="S88" s="21">
        <v>1</v>
      </c>
      <c r="T88" s="20">
        <v>4.40625</v>
      </c>
      <c r="U88" s="18" t="s">
        <v>413</v>
      </c>
      <c r="V88" s="18">
        <v>43782</v>
      </c>
      <c r="W88" s="18">
        <v>43783</v>
      </c>
      <c r="X88" s="18"/>
      <c r="Y88" s="19">
        <v>0.24</v>
      </c>
      <c r="Z88" s="19">
        <v>0.34</v>
      </c>
      <c r="AA88" s="19"/>
      <c r="AB88" s="19">
        <v>0.04</v>
      </c>
      <c r="AC88" s="19"/>
      <c r="AD88" s="19">
        <v>0.2</v>
      </c>
      <c r="AE88" s="19">
        <v>0.12</v>
      </c>
      <c r="AF88" s="19"/>
      <c r="AG88" s="19"/>
      <c r="AH88" s="19"/>
      <c r="AI88" s="19"/>
      <c r="AJ88" s="19">
        <v>7.0000000000000007E-2</v>
      </c>
    </row>
    <row r="89" spans="1:36">
      <c r="A89" s="26" t="s">
        <v>616</v>
      </c>
      <c r="B89" s="25" t="s">
        <v>617</v>
      </c>
      <c r="C89" s="24" t="s">
        <v>57</v>
      </c>
      <c r="D89" s="24" t="s">
        <v>38</v>
      </c>
      <c r="E89" s="24" t="s">
        <v>101</v>
      </c>
      <c r="F89" s="24" t="s">
        <v>51</v>
      </c>
      <c r="G89" s="24" t="s">
        <v>195</v>
      </c>
      <c r="H89" s="24"/>
      <c r="I89" s="24"/>
      <c r="J89" s="24"/>
      <c r="K89" s="24"/>
      <c r="L89" s="24" t="s">
        <v>195</v>
      </c>
      <c r="M89" s="18">
        <v>48167</v>
      </c>
      <c r="N89" s="23"/>
      <c r="O89" s="30">
        <v>180000000</v>
      </c>
      <c r="P89" s="23"/>
      <c r="Q89" s="30">
        <v>350860000</v>
      </c>
      <c r="R89" s="22" t="s">
        <v>159</v>
      </c>
      <c r="S89" s="21">
        <v>1</v>
      </c>
      <c r="T89" s="20">
        <v>5.96875</v>
      </c>
      <c r="U89" s="18" t="s">
        <v>413</v>
      </c>
      <c r="V89" s="18">
        <v>43783</v>
      </c>
      <c r="W89" s="18">
        <v>43784</v>
      </c>
      <c r="X89" s="18"/>
      <c r="Y89" s="19">
        <v>0.4335</v>
      </c>
      <c r="Z89" s="19">
        <v>2.2200000000000001E-2</v>
      </c>
      <c r="AA89" s="19"/>
      <c r="AB89" s="19">
        <v>2.7799999999999998E-2</v>
      </c>
      <c r="AC89" s="19"/>
      <c r="AD89" s="19">
        <v>0.44729999999999998</v>
      </c>
      <c r="AE89" s="19"/>
      <c r="AF89" s="19"/>
      <c r="AG89" s="19"/>
      <c r="AH89" s="19"/>
      <c r="AI89" s="19">
        <v>6.9199999999999998E-2</v>
      </c>
      <c r="AJ89" s="19"/>
    </row>
    <row r="90" spans="1:36">
      <c r="A90" s="26" t="s">
        <v>513</v>
      </c>
      <c r="B90" s="25" t="s">
        <v>618</v>
      </c>
      <c r="C90" s="24" t="s">
        <v>115</v>
      </c>
      <c r="D90" s="24" t="s">
        <v>156</v>
      </c>
      <c r="E90" s="24" t="s">
        <v>39</v>
      </c>
      <c r="F90" s="24" t="s">
        <v>76</v>
      </c>
      <c r="G90" s="24" t="s">
        <v>504</v>
      </c>
      <c r="H90" s="24"/>
      <c r="I90" s="24" t="s">
        <v>147</v>
      </c>
      <c r="J90" s="24"/>
      <c r="K90" s="24"/>
      <c r="L90" s="24" t="s">
        <v>609</v>
      </c>
      <c r="M90" s="18">
        <v>44147</v>
      </c>
      <c r="N90" s="23"/>
      <c r="O90" s="30">
        <v>75000000</v>
      </c>
      <c r="P90" s="23"/>
      <c r="Q90" s="30">
        <v>176312000</v>
      </c>
      <c r="R90" s="22" t="s">
        <v>86</v>
      </c>
      <c r="S90" s="21">
        <v>0.96706000000000003</v>
      </c>
      <c r="T90" s="20">
        <v>3.40625</v>
      </c>
      <c r="U90" s="18" t="s">
        <v>87</v>
      </c>
      <c r="V90" s="18">
        <v>43784</v>
      </c>
      <c r="W90" s="18">
        <v>43787</v>
      </c>
      <c r="X90" s="18"/>
      <c r="Y90" s="19">
        <v>0.26840000000000003</v>
      </c>
      <c r="Z90" s="19">
        <v>6.8000000000000005E-2</v>
      </c>
      <c r="AA90" s="19"/>
      <c r="AB90" s="19">
        <v>9.3299999999999994E-2</v>
      </c>
      <c r="AC90" s="19"/>
      <c r="AD90" s="19">
        <v>0.26719999999999999</v>
      </c>
      <c r="AE90" s="19">
        <v>6.6699999999999995E-2</v>
      </c>
      <c r="AF90" s="19"/>
      <c r="AG90" s="19"/>
      <c r="AH90" s="19"/>
      <c r="AI90" s="19">
        <v>0.2364</v>
      </c>
      <c r="AJ90" s="19"/>
    </row>
    <row r="91" spans="1:36">
      <c r="A91" s="26" t="s">
        <v>150</v>
      </c>
      <c r="B91" s="25" t="s">
        <v>620</v>
      </c>
      <c r="C91" s="24" t="s">
        <v>115</v>
      </c>
      <c r="D91" s="24" t="s">
        <v>143</v>
      </c>
      <c r="E91" s="24" t="s">
        <v>50</v>
      </c>
      <c r="F91" s="24" t="s">
        <v>271</v>
      </c>
      <c r="G91" s="24" t="s">
        <v>153</v>
      </c>
      <c r="H91" s="24"/>
      <c r="I91" s="24" t="s">
        <v>319</v>
      </c>
      <c r="J91" s="24"/>
      <c r="K91" s="24"/>
      <c r="L91" s="24"/>
      <c r="M91" s="18">
        <v>44149</v>
      </c>
      <c r="N91" s="23"/>
      <c r="O91" s="30">
        <v>70000000</v>
      </c>
      <c r="P91" s="23"/>
      <c r="Q91" s="30">
        <v>189880000</v>
      </c>
      <c r="R91" s="22" t="s">
        <v>86</v>
      </c>
      <c r="S91" s="21">
        <v>1</v>
      </c>
      <c r="T91" s="20">
        <v>3.5</v>
      </c>
      <c r="U91" s="18" t="s">
        <v>413</v>
      </c>
      <c r="V91" s="18">
        <v>43788</v>
      </c>
      <c r="W91" s="18">
        <v>43789</v>
      </c>
      <c r="X91" s="18"/>
      <c r="Y91" s="19">
        <v>0.64370000000000005</v>
      </c>
      <c r="Z91" s="19"/>
      <c r="AA91" s="19"/>
      <c r="AB91" s="19"/>
      <c r="AC91" s="19">
        <v>9.06E-2</v>
      </c>
      <c r="AD91" s="19"/>
      <c r="AE91" s="19"/>
      <c r="AF91" s="19"/>
      <c r="AG91" s="19"/>
      <c r="AH91" s="19"/>
      <c r="AI91" s="19">
        <v>0.26569999999999999</v>
      </c>
      <c r="AJ91" s="19"/>
    </row>
    <row r="92" spans="1:36">
      <c r="A92" s="26" t="s">
        <v>297</v>
      </c>
      <c r="B92" s="25" t="s">
        <v>622</v>
      </c>
      <c r="C92" s="24" t="s">
        <v>57</v>
      </c>
      <c r="D92" s="24" t="s">
        <v>38</v>
      </c>
      <c r="E92" s="24" t="s">
        <v>39</v>
      </c>
      <c r="F92" s="24" t="s">
        <v>271</v>
      </c>
      <c r="G92" s="24"/>
      <c r="H92" s="27"/>
      <c r="I92" s="24"/>
      <c r="J92" s="24"/>
      <c r="K92" s="24"/>
      <c r="L92" s="24"/>
      <c r="M92" s="18">
        <v>45621</v>
      </c>
      <c r="N92" s="23">
        <v>348000</v>
      </c>
      <c r="O92" s="30"/>
      <c r="P92" s="23">
        <v>483000</v>
      </c>
      <c r="Q92" s="30"/>
      <c r="R92" s="22" t="s">
        <v>163</v>
      </c>
      <c r="S92" s="21">
        <v>1</v>
      </c>
      <c r="T92" s="20">
        <v>9</v>
      </c>
      <c r="U92" s="18" t="s">
        <v>64</v>
      </c>
      <c r="V92" s="18">
        <v>43791</v>
      </c>
      <c r="W92" s="18">
        <v>43794</v>
      </c>
      <c r="X92" s="18"/>
      <c r="Y92" s="19"/>
      <c r="Z92" s="19"/>
      <c r="AA92" s="19"/>
      <c r="AB92" s="19"/>
      <c r="AC92" s="19"/>
      <c r="AD92" s="19"/>
      <c r="AE92" s="19"/>
      <c r="AF92" s="19"/>
      <c r="AG92" s="19">
        <v>0.38790000000000002</v>
      </c>
      <c r="AH92" s="19"/>
      <c r="AI92" s="19">
        <v>0.61209999999999998</v>
      </c>
      <c r="AJ92" s="19"/>
    </row>
    <row r="93" spans="1:36">
      <c r="A93" s="26" t="s">
        <v>623</v>
      </c>
      <c r="B93" s="25" t="s">
        <v>624</v>
      </c>
      <c r="C93" s="24" t="s">
        <v>57</v>
      </c>
      <c r="D93" s="24" t="s">
        <v>38</v>
      </c>
      <c r="E93" s="24" t="s">
        <v>39</v>
      </c>
      <c r="F93" s="24" t="s">
        <v>89</v>
      </c>
      <c r="G93" s="24" t="s">
        <v>112</v>
      </c>
      <c r="H93" s="27" t="s">
        <v>112</v>
      </c>
      <c r="I93" s="24"/>
      <c r="J93" s="24"/>
      <c r="K93" s="24"/>
      <c r="L93" s="24"/>
      <c r="M93" s="18">
        <v>44891</v>
      </c>
      <c r="N93" s="23"/>
      <c r="O93" s="30">
        <v>91600000</v>
      </c>
      <c r="P93" s="23"/>
      <c r="Q93" s="30">
        <v>171600000</v>
      </c>
      <c r="R93" s="22" t="s">
        <v>625</v>
      </c>
      <c r="S93" s="21">
        <v>1</v>
      </c>
      <c r="T93" s="20">
        <v>3.75</v>
      </c>
      <c r="U93" s="18" t="s">
        <v>64</v>
      </c>
      <c r="V93" s="18">
        <v>43794</v>
      </c>
      <c r="W93" s="18">
        <v>43795</v>
      </c>
      <c r="X93" s="18"/>
      <c r="Y93" s="19">
        <v>0.27289999999999998</v>
      </c>
      <c r="Z93" s="19">
        <v>8.7300000000000003E-2</v>
      </c>
      <c r="AA93" s="19"/>
      <c r="AB93" s="19">
        <v>0.1201</v>
      </c>
      <c r="AC93" s="19">
        <v>5.4600000000000003E-2</v>
      </c>
      <c r="AD93" s="19">
        <v>0.19650000000000001</v>
      </c>
      <c r="AE93" s="19"/>
      <c r="AF93" s="19"/>
      <c r="AG93" s="19"/>
      <c r="AH93" s="19"/>
      <c r="AI93" s="19">
        <v>0.26860000000000001</v>
      </c>
      <c r="AJ93" s="19"/>
    </row>
    <row r="94" spans="1:36">
      <c r="A94" s="26" t="s">
        <v>177</v>
      </c>
      <c r="B94" s="25" t="s">
        <v>626</v>
      </c>
      <c r="C94" s="24" t="s">
        <v>355</v>
      </c>
      <c r="D94" s="24" t="s">
        <v>58</v>
      </c>
      <c r="E94" s="24" t="s">
        <v>315</v>
      </c>
      <c r="F94" s="24" t="s">
        <v>51</v>
      </c>
      <c r="G94" s="24"/>
      <c r="H94" s="24" t="s">
        <v>78</v>
      </c>
      <c r="I94" s="24" t="s">
        <v>103</v>
      </c>
      <c r="J94" s="24"/>
      <c r="K94" s="24"/>
      <c r="L94" s="24"/>
      <c r="M94" s="18">
        <v>45258</v>
      </c>
      <c r="N94" s="23">
        <v>9875000</v>
      </c>
      <c r="O94" s="30"/>
      <c r="P94" s="23">
        <v>12965000</v>
      </c>
      <c r="Q94" s="30"/>
      <c r="R94" s="22" t="s">
        <v>296</v>
      </c>
      <c r="S94" s="21">
        <v>1</v>
      </c>
      <c r="T94" s="20">
        <v>4.6875</v>
      </c>
      <c r="U94" s="18" t="s">
        <v>64</v>
      </c>
      <c r="V94" s="18">
        <v>43796</v>
      </c>
      <c r="W94" s="18">
        <v>43797</v>
      </c>
      <c r="X94" s="18"/>
      <c r="Y94" s="19"/>
      <c r="Z94" s="19">
        <v>0.15190000000000001</v>
      </c>
      <c r="AA94" s="19"/>
      <c r="AB94" s="19">
        <v>4.0500000000000001E-2</v>
      </c>
      <c r="AC94" s="19">
        <v>0.21779999999999999</v>
      </c>
      <c r="AD94" s="19">
        <v>0.30380000000000001</v>
      </c>
      <c r="AE94" s="19"/>
      <c r="AF94" s="19"/>
      <c r="AG94" s="19">
        <v>6.1199999999999997E-2</v>
      </c>
      <c r="AH94" s="19">
        <v>0.13969999999999999</v>
      </c>
      <c r="AI94" s="19">
        <v>8.5099999999999995E-2</v>
      </c>
      <c r="AJ94" s="19"/>
    </row>
    <row r="95" spans="1:36">
      <c r="A95" s="26" t="s">
        <v>97</v>
      </c>
      <c r="B95" s="25" t="s">
        <v>627</v>
      </c>
      <c r="C95" s="24" t="s">
        <v>115</v>
      </c>
      <c r="D95" s="24" t="s">
        <v>302</v>
      </c>
      <c r="E95" s="24" t="s">
        <v>39</v>
      </c>
      <c r="F95" s="24" t="s">
        <v>224</v>
      </c>
      <c r="G95" s="24" t="s">
        <v>634</v>
      </c>
      <c r="H95" s="24"/>
      <c r="I95" s="24" t="s">
        <v>139</v>
      </c>
      <c r="J95" s="24"/>
      <c r="K95" s="24"/>
      <c r="L95" s="24"/>
      <c r="M95" s="18">
        <v>44158</v>
      </c>
      <c r="N95" s="23"/>
      <c r="O95" s="30">
        <v>60000000</v>
      </c>
      <c r="P95" s="23"/>
      <c r="Q95" s="30">
        <v>103800000</v>
      </c>
      <c r="R95" s="22" t="s">
        <v>86</v>
      </c>
      <c r="S95" s="21">
        <v>0.96625000000000005</v>
      </c>
      <c r="T95" s="20">
        <v>3.4929000000000001</v>
      </c>
      <c r="U95" s="18" t="s">
        <v>87</v>
      </c>
      <c r="V95" s="18">
        <v>43797</v>
      </c>
      <c r="W95" s="18">
        <v>43798</v>
      </c>
      <c r="X95" s="18"/>
      <c r="Y95" s="19">
        <v>0.2823</v>
      </c>
      <c r="Z95" s="19">
        <v>0.54110000000000003</v>
      </c>
      <c r="AA95" s="19"/>
      <c r="AB95" s="19">
        <v>0.05</v>
      </c>
      <c r="AC95" s="19"/>
      <c r="AD95" s="19">
        <v>1.67E-2</v>
      </c>
      <c r="AE95" s="19">
        <v>3.5000000000000003E-2</v>
      </c>
      <c r="AF95" s="19"/>
      <c r="AG95" s="19"/>
      <c r="AH95" s="19"/>
      <c r="AI95" s="19"/>
      <c r="AJ95" s="19">
        <v>7.4999999999999997E-2</v>
      </c>
    </row>
    <row r="96" spans="1:36">
      <c r="A96" s="26" t="s">
        <v>174</v>
      </c>
      <c r="B96" s="25" t="s">
        <v>630</v>
      </c>
      <c r="C96" s="24" t="s">
        <v>37</v>
      </c>
      <c r="D96" s="24" t="s">
        <v>38</v>
      </c>
      <c r="E96" s="24" t="s">
        <v>75</v>
      </c>
      <c r="F96" s="24" t="s">
        <v>59</v>
      </c>
      <c r="G96" s="24"/>
      <c r="H96" s="24" t="s">
        <v>248</v>
      </c>
      <c r="I96" s="24"/>
      <c r="J96" s="24"/>
      <c r="K96" s="24"/>
      <c r="L96" s="24"/>
      <c r="M96" s="18">
        <v>43981</v>
      </c>
      <c r="N96" s="23">
        <v>1000000</v>
      </c>
      <c r="O96" s="30"/>
      <c r="P96" s="23">
        <v>1757000</v>
      </c>
      <c r="Q96" s="30"/>
      <c r="R96" s="22" t="s">
        <v>43</v>
      </c>
      <c r="S96" s="32">
        <v>0.96852300000000002</v>
      </c>
      <c r="T96" s="20">
        <v>6.5</v>
      </c>
      <c r="U96" s="18" t="s">
        <v>87</v>
      </c>
      <c r="V96" s="18">
        <v>43798</v>
      </c>
      <c r="W96" s="18">
        <v>43801</v>
      </c>
      <c r="X96" s="18"/>
      <c r="Y96" s="19"/>
      <c r="Z96" s="19"/>
      <c r="AA96" s="19"/>
      <c r="AB96" s="19"/>
      <c r="AC96" s="19"/>
      <c r="AD96" s="19">
        <v>0.27800000000000002</v>
      </c>
      <c r="AE96" s="19"/>
      <c r="AF96" s="19">
        <v>5.5E-2</v>
      </c>
      <c r="AG96" s="19">
        <v>0.5</v>
      </c>
      <c r="AH96" s="19">
        <v>5.5E-2</v>
      </c>
      <c r="AI96" s="19">
        <v>0.112</v>
      </c>
      <c r="AJ96" s="19"/>
    </row>
    <row r="97" spans="1:36">
      <c r="A97" s="26" t="s">
        <v>297</v>
      </c>
      <c r="B97" s="25" t="s">
        <v>628</v>
      </c>
      <c r="C97" s="24" t="s">
        <v>37</v>
      </c>
      <c r="D97" s="24" t="s">
        <v>302</v>
      </c>
      <c r="E97" s="24" t="s">
        <v>39</v>
      </c>
      <c r="F97" s="24" t="s">
        <v>59</v>
      </c>
      <c r="G97" s="24"/>
      <c r="H97" s="24" t="s">
        <v>248</v>
      </c>
      <c r="I97" s="24"/>
      <c r="J97" s="24"/>
      <c r="K97" s="24"/>
      <c r="L97" s="24"/>
      <c r="M97" s="18">
        <v>44041</v>
      </c>
      <c r="N97" s="23">
        <v>500000</v>
      </c>
      <c r="O97" s="30"/>
      <c r="P97" s="23">
        <v>761000</v>
      </c>
      <c r="Q97" s="30"/>
      <c r="R97" s="22" t="s">
        <v>629</v>
      </c>
      <c r="S97" s="21">
        <v>0.95846699999999996</v>
      </c>
      <c r="T97" s="20">
        <v>6.5</v>
      </c>
      <c r="U97" s="18" t="s">
        <v>87</v>
      </c>
      <c r="V97" s="18">
        <v>43798</v>
      </c>
      <c r="W97" s="18">
        <v>43801</v>
      </c>
      <c r="X97" s="18"/>
      <c r="Y97" s="19"/>
      <c r="Z97" s="19"/>
      <c r="AA97" s="19"/>
      <c r="AB97" s="19"/>
      <c r="AC97" s="19"/>
      <c r="AD97" s="19"/>
      <c r="AE97" s="19"/>
      <c r="AF97" s="19">
        <v>0.104</v>
      </c>
      <c r="AG97" s="19">
        <v>0.80600000000000005</v>
      </c>
      <c r="AH97" s="19"/>
      <c r="AI97" s="19">
        <v>0.09</v>
      </c>
      <c r="AJ97" s="19"/>
    </row>
    <row r="98" spans="1:36">
      <c r="A98" s="26" t="s">
        <v>656</v>
      </c>
      <c r="B98" s="25" t="s">
        <v>675</v>
      </c>
      <c r="C98" s="24" t="s">
        <v>57</v>
      </c>
      <c r="D98" s="24" t="s">
        <v>38</v>
      </c>
      <c r="E98" s="24" t="s">
        <v>39</v>
      </c>
      <c r="F98" s="24" t="s">
        <v>51</v>
      </c>
      <c r="G98" s="24" t="s">
        <v>103</v>
      </c>
      <c r="H98" s="24"/>
      <c r="I98" s="24"/>
      <c r="J98" s="24"/>
      <c r="K98" s="24"/>
      <c r="L98" s="24"/>
      <c r="M98" s="18">
        <v>45630</v>
      </c>
      <c r="N98" s="23">
        <v>6000000</v>
      </c>
      <c r="O98" s="30"/>
      <c r="P98" s="23"/>
      <c r="Q98" s="30"/>
      <c r="R98" s="80" t="s">
        <v>163</v>
      </c>
      <c r="S98" s="21">
        <v>1</v>
      </c>
      <c r="T98" s="78">
        <v>5.65625</v>
      </c>
      <c r="U98" s="77" t="s">
        <v>64</v>
      </c>
      <c r="V98" s="79">
        <v>43802</v>
      </c>
      <c r="W98" s="79">
        <v>43803</v>
      </c>
      <c r="X98" s="18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</row>
    <row r="99" spans="1:36">
      <c r="A99" s="42" t="s">
        <v>485</v>
      </c>
      <c r="B99" s="25" t="s">
        <v>631</v>
      </c>
      <c r="C99" s="24" t="s">
        <v>57</v>
      </c>
      <c r="D99" s="24" t="s">
        <v>349</v>
      </c>
      <c r="E99" s="24" t="s">
        <v>50</v>
      </c>
      <c r="F99" s="24" t="s">
        <v>40</v>
      </c>
      <c r="G99" s="24" t="s">
        <v>216</v>
      </c>
      <c r="H99" s="37"/>
      <c r="I99" s="24"/>
      <c r="J99" s="24"/>
      <c r="K99" s="24"/>
      <c r="L99" s="24" t="s">
        <v>217</v>
      </c>
      <c r="M99" s="18">
        <v>45632</v>
      </c>
      <c r="N99" s="23"/>
      <c r="O99" s="30">
        <v>96550000</v>
      </c>
      <c r="P99" s="23"/>
      <c r="Q99" s="30">
        <v>154550000</v>
      </c>
      <c r="R99" s="22" t="s">
        <v>163</v>
      </c>
      <c r="S99" s="21">
        <v>1</v>
      </c>
      <c r="T99" s="20">
        <v>4.4375</v>
      </c>
      <c r="U99" s="18" t="s">
        <v>64</v>
      </c>
      <c r="V99" s="18">
        <v>43804</v>
      </c>
      <c r="W99" s="18">
        <v>43805</v>
      </c>
      <c r="X99" s="18"/>
      <c r="Y99" s="19">
        <v>0.44</v>
      </c>
      <c r="Z99" s="19">
        <v>0.08</v>
      </c>
      <c r="AA99" s="19"/>
      <c r="AB99" s="19">
        <v>0.18</v>
      </c>
      <c r="AC99" s="19"/>
      <c r="AD99" s="19">
        <v>0.11</v>
      </c>
      <c r="AE99" s="19">
        <v>0.1</v>
      </c>
      <c r="AF99" s="19"/>
      <c r="AG99" s="19"/>
      <c r="AH99" s="19"/>
      <c r="AI99" s="19"/>
      <c r="AJ99" s="19">
        <v>0.09</v>
      </c>
    </row>
    <row r="100" spans="1:36">
      <c r="A100" s="26" t="s">
        <v>142</v>
      </c>
      <c r="B100" s="25" t="s">
        <v>632</v>
      </c>
      <c r="C100" s="24" t="s">
        <v>115</v>
      </c>
      <c r="D100" s="24" t="s">
        <v>143</v>
      </c>
      <c r="E100" s="24" t="s">
        <v>50</v>
      </c>
      <c r="F100" s="24" t="s">
        <v>76</v>
      </c>
      <c r="G100" s="24"/>
      <c r="H100" s="24"/>
      <c r="I100" s="24" t="s">
        <v>139</v>
      </c>
      <c r="J100" s="24" t="s">
        <v>189</v>
      </c>
      <c r="K100" s="24"/>
      <c r="L100" s="24"/>
      <c r="M100" s="18">
        <v>44172</v>
      </c>
      <c r="N100" s="23"/>
      <c r="O100" s="30">
        <v>75000000</v>
      </c>
      <c r="P100" s="23"/>
      <c r="Q100" s="30">
        <v>122780000</v>
      </c>
      <c r="R100" s="22" t="s">
        <v>86</v>
      </c>
      <c r="S100" s="21">
        <v>0.96676700000000004</v>
      </c>
      <c r="T100" s="20">
        <v>3.4375</v>
      </c>
      <c r="U100" s="18" t="s">
        <v>87</v>
      </c>
      <c r="V100" s="18">
        <v>43811</v>
      </c>
      <c r="W100" s="18">
        <v>43812</v>
      </c>
      <c r="X100" s="18"/>
      <c r="Y100" s="19">
        <v>0.373</v>
      </c>
      <c r="Z100" s="19">
        <v>0.28670000000000001</v>
      </c>
      <c r="AA100" s="19"/>
      <c r="AB100" s="19">
        <v>0.1133</v>
      </c>
      <c r="AC100" s="19"/>
      <c r="AD100" s="19">
        <v>0.14530000000000001</v>
      </c>
      <c r="AE100" s="19"/>
      <c r="AF100" s="19"/>
      <c r="AG100" s="19"/>
      <c r="AH100" s="19"/>
      <c r="AI100" s="19">
        <v>3.3300000000000003E-2</v>
      </c>
      <c r="AJ100" s="19">
        <v>4.8399999999999999E-2</v>
      </c>
    </row>
    <row r="101" spans="1:36">
      <c r="A101" s="26" t="s">
        <v>297</v>
      </c>
      <c r="B101" s="25" t="s">
        <v>633</v>
      </c>
      <c r="C101" s="24" t="s">
        <v>37</v>
      </c>
      <c r="D101" s="24" t="s">
        <v>302</v>
      </c>
      <c r="E101" s="24" t="s">
        <v>39</v>
      </c>
      <c r="F101" s="24" t="s">
        <v>224</v>
      </c>
      <c r="G101" s="24"/>
      <c r="H101" s="24" t="s">
        <v>248</v>
      </c>
      <c r="I101" s="24"/>
      <c r="J101" s="24"/>
      <c r="K101" s="24"/>
      <c r="L101" s="24"/>
      <c r="M101" s="18">
        <v>44088</v>
      </c>
      <c r="N101" s="23">
        <v>400000</v>
      </c>
      <c r="O101" s="30"/>
      <c r="P101" s="23">
        <v>835000</v>
      </c>
      <c r="Q101" s="30"/>
      <c r="R101" s="22" t="s">
        <v>69</v>
      </c>
      <c r="S101" s="21">
        <v>0.95372900000000005</v>
      </c>
      <c r="T101" s="20">
        <v>6.4687999999999999</v>
      </c>
      <c r="U101" s="18" t="s">
        <v>87</v>
      </c>
      <c r="V101" s="18">
        <v>43817</v>
      </c>
      <c r="W101" s="18">
        <v>43818</v>
      </c>
      <c r="X101" s="18"/>
      <c r="Y101" s="19"/>
      <c r="Z101" s="19"/>
      <c r="AA101" s="19"/>
      <c r="AB101" s="19"/>
      <c r="AC101" s="19"/>
      <c r="AD101" s="19"/>
      <c r="AE101" s="19"/>
      <c r="AF101" s="19"/>
      <c r="AG101" s="19">
        <v>0.72250000000000003</v>
      </c>
      <c r="AH101" s="19">
        <v>0.27750000000000002</v>
      </c>
      <c r="AI101" s="19"/>
      <c r="AJ101" s="19"/>
    </row>
    <row r="102" spans="1:36">
      <c r="A102" s="25"/>
      <c r="B102" s="25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18"/>
      <c r="N102" s="23">
        <f>SUM(N5:N101)</f>
        <v>120219000</v>
      </c>
      <c r="O102" s="23">
        <f t="shared" ref="O102:Q102" si="0">SUM(O5:O101)</f>
        <v>5862834000</v>
      </c>
      <c r="P102" s="23">
        <f t="shared" si="0"/>
        <v>190833000</v>
      </c>
      <c r="Q102" s="23">
        <f t="shared" si="0"/>
        <v>11547101000</v>
      </c>
      <c r="R102" s="22"/>
      <c r="S102" s="21"/>
      <c r="T102" s="20"/>
      <c r="U102" s="18"/>
      <c r="V102" s="18"/>
      <c r="W102" s="18"/>
      <c r="X102" s="18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  <c r="AJ102" s="19"/>
    </row>
    <row r="103" spans="1:36">
      <c r="A103" s="25"/>
      <c r="B103" s="25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18"/>
      <c r="N103" s="23"/>
      <c r="O103" s="30"/>
      <c r="P103" s="23"/>
      <c r="Q103" s="30"/>
      <c r="R103" s="22"/>
      <c r="S103" s="21"/>
      <c r="T103" s="20"/>
      <c r="U103" s="18"/>
      <c r="V103" s="18"/>
      <c r="W103" s="18"/>
      <c r="X103" s="18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  <c r="AJ103" s="19"/>
    </row>
    <row r="104" spans="1:36">
      <c r="A104" s="25"/>
      <c r="B104" s="25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18"/>
      <c r="N104" s="23"/>
      <c r="O104" s="30">
        <f>O102+(N102*3.5)</f>
        <v>6283600500</v>
      </c>
      <c r="P104" s="30"/>
      <c r="Q104" s="30">
        <f>Q102+(P102*3.5)</f>
        <v>12215016500</v>
      </c>
      <c r="R104" s="1">
        <f>Q104/O104</f>
        <v>1.9439517996091571</v>
      </c>
      <c r="S104" s="21"/>
      <c r="T104" s="20"/>
      <c r="U104" s="18"/>
      <c r="V104" s="18"/>
      <c r="W104" s="18"/>
      <c r="X104" s="18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  <c r="AJ104" s="19"/>
    </row>
    <row r="105" spans="1:36">
      <c r="A105" s="25"/>
      <c r="B105" s="25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18"/>
      <c r="N105" s="23"/>
      <c r="O105" s="23"/>
      <c r="P105" s="23"/>
      <c r="Q105" s="23"/>
      <c r="R105" s="22"/>
      <c r="S105" s="21"/>
      <c r="T105" s="20"/>
      <c r="U105" s="18"/>
      <c r="V105" s="18"/>
      <c r="W105" s="18"/>
      <c r="X105" s="18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</row>
    <row r="106" spans="1:36">
      <c r="A106" s="25"/>
      <c r="B106" s="25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18"/>
      <c r="N106" s="23"/>
      <c r="O106" s="23"/>
      <c r="P106" s="23"/>
      <c r="Q106" s="23"/>
      <c r="R106" s="22"/>
      <c r="S106" s="21"/>
      <c r="T106" s="20"/>
      <c r="U106" s="18"/>
      <c r="V106" s="18"/>
      <c r="W106" s="18"/>
      <c r="X106" s="18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  <c r="AJ106" s="19"/>
    </row>
    <row r="107" spans="1:36">
      <c r="A107" s="25"/>
      <c r="B107" s="25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18"/>
      <c r="N107" s="23"/>
      <c r="O107" s="23"/>
      <c r="P107" s="23"/>
      <c r="Q107" s="23"/>
      <c r="R107" s="22"/>
      <c r="S107" s="21"/>
      <c r="T107" s="20"/>
      <c r="U107" s="18"/>
      <c r="V107" s="18"/>
      <c r="W107" s="18"/>
      <c r="X107" s="18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  <c r="AJ107" s="19"/>
    </row>
    <row r="108" spans="1:36">
      <c r="A108" s="25"/>
      <c r="B108" s="25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18"/>
      <c r="N108" s="23"/>
      <c r="O108" s="23"/>
      <c r="P108" s="23"/>
      <c r="Q108" s="23"/>
      <c r="R108" s="22"/>
      <c r="S108" s="21"/>
      <c r="T108" s="20"/>
      <c r="U108" s="18"/>
      <c r="V108" s="18"/>
      <c r="W108" s="18"/>
      <c r="X108" s="18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  <c r="AJ108" s="19"/>
    </row>
    <row r="109" spans="1:36">
      <c r="A109" s="26"/>
      <c r="B109" s="25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18"/>
      <c r="N109" s="23"/>
      <c r="O109" s="23"/>
      <c r="P109" s="23"/>
      <c r="Q109" s="23"/>
      <c r="R109" s="22"/>
      <c r="S109" s="21"/>
      <c r="T109" s="20"/>
      <c r="U109" s="18"/>
      <c r="V109" s="18"/>
      <c r="W109" s="18"/>
      <c r="X109" s="18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  <c r="AJ109" s="19"/>
    </row>
    <row r="110" spans="1:36">
      <c r="A110" s="25"/>
      <c r="B110" s="25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18"/>
      <c r="N110" s="23"/>
      <c r="O110" s="23"/>
      <c r="P110" s="23"/>
      <c r="Q110" s="23"/>
      <c r="R110" s="22"/>
      <c r="S110" s="21"/>
      <c r="T110" s="20"/>
      <c r="U110" s="18"/>
      <c r="V110" s="18"/>
      <c r="W110" s="18"/>
      <c r="X110" s="18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  <c r="AJ110" s="19"/>
    </row>
    <row r="111" spans="1:36">
      <c r="A111" s="26"/>
      <c r="B111" s="25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18"/>
      <c r="N111" s="23"/>
      <c r="O111" s="23"/>
      <c r="P111" s="23"/>
      <c r="Q111" s="23"/>
      <c r="R111" s="22"/>
      <c r="S111" s="21"/>
      <c r="T111" s="20"/>
      <c r="U111" s="18"/>
      <c r="V111" s="18"/>
      <c r="W111" s="18"/>
      <c r="X111" s="18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  <c r="AJ111" s="19"/>
    </row>
    <row r="112" spans="1:36">
      <c r="A112" s="26"/>
      <c r="B112" s="25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18"/>
      <c r="N112" s="23"/>
      <c r="O112" s="23"/>
      <c r="P112" s="23"/>
      <c r="Q112" s="23"/>
      <c r="R112" s="22"/>
      <c r="S112" s="21"/>
      <c r="T112" s="20"/>
      <c r="U112" s="18"/>
      <c r="V112" s="18"/>
      <c r="W112" s="18"/>
      <c r="X112" s="18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  <c r="AJ112" s="19"/>
    </row>
    <row r="113" spans="1:36">
      <c r="A113" s="25"/>
      <c r="B113" s="25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18"/>
      <c r="N113" s="23"/>
      <c r="O113" s="23"/>
      <c r="P113" s="23"/>
      <c r="Q113" s="23"/>
      <c r="R113" s="22"/>
      <c r="S113" s="21"/>
      <c r="T113" s="20"/>
      <c r="U113" s="18"/>
      <c r="V113" s="18"/>
      <c r="W113" s="18"/>
      <c r="X113" s="18"/>
      <c r="Y113" s="19"/>
      <c r="Z113" s="19"/>
      <c r="AA113" s="19"/>
      <c r="AB113" s="19"/>
      <c r="AC113" s="19"/>
      <c r="AD113" s="19"/>
      <c r="AE113" s="19"/>
      <c r="AF113" s="19"/>
      <c r="AG113" s="19"/>
      <c r="AH113" s="19"/>
      <c r="AI113" s="19"/>
      <c r="AJ113" s="19"/>
    </row>
    <row r="114" spans="1:36">
      <c r="A114" s="25"/>
      <c r="B114" s="25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18"/>
      <c r="N114" s="23"/>
      <c r="O114" s="23"/>
      <c r="P114" s="23"/>
      <c r="Q114" s="23"/>
      <c r="R114" s="22"/>
      <c r="S114" s="21"/>
      <c r="T114" s="20"/>
      <c r="U114" s="18"/>
      <c r="V114" s="18"/>
      <c r="W114" s="18"/>
      <c r="X114" s="18"/>
      <c r="Y114" s="19"/>
      <c r="Z114" s="19"/>
      <c r="AA114" s="19"/>
      <c r="AB114" s="19"/>
      <c r="AC114" s="19"/>
      <c r="AD114" s="19"/>
      <c r="AE114" s="19"/>
      <c r="AF114" s="19"/>
      <c r="AG114" s="19"/>
      <c r="AH114" s="19"/>
      <c r="AI114" s="19"/>
      <c r="AJ114" s="19"/>
    </row>
    <row r="115" spans="1:36">
      <c r="A115" s="26"/>
      <c r="B115" s="25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18"/>
      <c r="N115" s="23"/>
      <c r="O115" s="23"/>
      <c r="P115" s="23"/>
      <c r="Q115" s="23"/>
      <c r="R115" s="22"/>
      <c r="S115" s="21"/>
      <c r="T115" s="20"/>
      <c r="U115" s="18"/>
      <c r="V115" s="18"/>
      <c r="W115" s="18"/>
      <c r="X115" s="18"/>
      <c r="Y115" s="19"/>
      <c r="Z115" s="19"/>
      <c r="AA115" s="19"/>
      <c r="AB115" s="19"/>
      <c r="AC115" s="19"/>
      <c r="AD115" s="19"/>
      <c r="AE115" s="19"/>
      <c r="AF115" s="19"/>
      <c r="AG115" s="19"/>
      <c r="AH115" s="19"/>
      <c r="AI115" s="19"/>
      <c r="AJ115" s="19"/>
    </row>
    <row r="116" spans="1:36">
      <c r="A116" s="25"/>
      <c r="B116" s="25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18"/>
      <c r="N116" s="23"/>
      <c r="O116" s="23"/>
      <c r="P116" s="23"/>
      <c r="Q116" s="23"/>
      <c r="R116" s="22"/>
      <c r="S116" s="21"/>
      <c r="T116" s="20"/>
      <c r="U116" s="18"/>
      <c r="V116" s="18"/>
      <c r="W116" s="18"/>
      <c r="X116" s="18"/>
      <c r="Y116" s="19"/>
      <c r="Z116" s="19"/>
      <c r="AA116" s="19"/>
      <c r="AB116" s="19"/>
      <c r="AC116" s="19"/>
      <c r="AD116" s="19"/>
      <c r="AE116" s="19"/>
      <c r="AF116" s="19"/>
      <c r="AG116" s="19"/>
      <c r="AH116" s="19"/>
      <c r="AI116" s="19"/>
      <c r="AJ116" s="19"/>
    </row>
  </sheetData>
  <mergeCells count="15">
    <mergeCell ref="A1:AJ2"/>
    <mergeCell ref="A3:A4"/>
    <mergeCell ref="C3:C4"/>
    <mergeCell ref="D3:D4"/>
    <mergeCell ref="E3:E4"/>
    <mergeCell ref="F3:F4"/>
    <mergeCell ref="G3:L3"/>
    <mergeCell ref="M3:M4"/>
    <mergeCell ref="N3:O3"/>
    <mergeCell ref="P3:Q3"/>
    <mergeCell ref="R3:R4"/>
    <mergeCell ref="T3:U3"/>
    <mergeCell ref="V3:V4"/>
    <mergeCell ref="W3:W4"/>
    <mergeCell ref="Y3:AJ3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5" tint="-0.249977111117893"/>
  </sheetPr>
  <dimension ref="A1:FP112"/>
  <sheetViews>
    <sheetView tabSelected="1" zoomScale="70" zoomScaleNormal="70" workbookViewId="0">
      <pane ySplit="4" topLeftCell="A5" activePane="bottomLeft" state="frozen"/>
      <selection pane="bottomLeft" activeCell="M35" sqref="M35"/>
    </sheetView>
  </sheetViews>
  <sheetFormatPr baseColWidth="10" defaultRowHeight="14.5"/>
  <cols>
    <col min="1" max="1" width="53.1796875" bestFit="1" customWidth="1"/>
    <col min="2" max="2" width="15.7265625" customWidth="1"/>
    <col min="3" max="3" width="34.7265625" customWidth="1"/>
    <col min="4" max="5" width="11.453125" customWidth="1"/>
    <col min="6" max="6" width="6.453125" customWidth="1"/>
    <col min="7" max="7" width="10.54296875" customWidth="1"/>
    <col min="8" max="8" width="9.1796875" customWidth="1"/>
    <col min="9" max="9" width="10.453125" customWidth="1"/>
    <col min="10" max="11" width="10.54296875" customWidth="1"/>
    <col min="12" max="12" width="15.26953125" customWidth="1"/>
    <col min="13" max="13" width="13.7265625" customWidth="1"/>
    <col min="14" max="14" width="17" customWidth="1"/>
    <col min="15" max="15" width="15.26953125" customWidth="1"/>
    <col min="16" max="16" width="17" customWidth="1"/>
    <col min="17" max="17" width="11.453125" customWidth="1"/>
    <col min="18" max="18" width="12.26953125" customWidth="1"/>
    <col min="19" max="19" width="15.7265625" customWidth="1"/>
    <col min="20" max="20" width="11.453125" customWidth="1"/>
    <col min="21" max="21" width="15.26953125" customWidth="1"/>
    <col min="22" max="22" width="15.26953125" bestFit="1" customWidth="1"/>
    <col min="23" max="23" width="15.26953125" customWidth="1"/>
    <col min="24" max="27" width="11.54296875" customWidth="1"/>
    <col min="28" max="28" width="11.453125" customWidth="1"/>
    <col min="29" max="35" width="11.54296875" customWidth="1"/>
  </cols>
  <sheetData>
    <row r="1" spans="1:81">
      <c r="A1" s="87" t="s">
        <v>635</v>
      </c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7"/>
      <c r="AG1" s="87"/>
      <c r="AH1" s="87"/>
      <c r="AI1" s="87"/>
    </row>
    <row r="2" spans="1:81" ht="15" thickBot="1">
      <c r="A2" s="88"/>
      <c r="B2" s="88"/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88"/>
      <c r="Q2" s="88"/>
      <c r="R2" s="88"/>
      <c r="S2" s="88"/>
      <c r="T2" s="88"/>
      <c r="U2" s="88"/>
      <c r="V2" s="88"/>
      <c r="W2" s="88"/>
      <c r="X2" s="88"/>
      <c r="Y2" s="88"/>
      <c r="Z2" s="88"/>
      <c r="AA2" s="88"/>
      <c r="AB2" s="88"/>
      <c r="AC2" s="88"/>
      <c r="AD2" s="88"/>
      <c r="AE2" s="88"/>
      <c r="AF2" s="88"/>
      <c r="AG2" s="88"/>
      <c r="AH2" s="88"/>
      <c r="AI2" s="88"/>
    </row>
    <row r="3" spans="1:81">
      <c r="A3" s="92" t="s">
        <v>0</v>
      </c>
      <c r="B3" s="68"/>
      <c r="C3" s="92" t="s">
        <v>1</v>
      </c>
      <c r="D3" s="92" t="s">
        <v>2</v>
      </c>
      <c r="E3" s="92" t="s">
        <v>3</v>
      </c>
      <c r="F3" s="92" t="s">
        <v>4</v>
      </c>
      <c r="G3" s="97" t="s">
        <v>5</v>
      </c>
      <c r="H3" s="98"/>
      <c r="I3" s="98"/>
      <c r="J3" s="98"/>
      <c r="K3" s="99"/>
      <c r="L3" s="95" t="s">
        <v>6</v>
      </c>
      <c r="M3" s="91" t="s">
        <v>7</v>
      </c>
      <c r="N3" s="91"/>
      <c r="O3" s="91" t="s">
        <v>8</v>
      </c>
      <c r="P3" s="91"/>
      <c r="Q3" s="92" t="s">
        <v>9</v>
      </c>
      <c r="R3" s="68"/>
      <c r="S3" s="91" t="s">
        <v>10</v>
      </c>
      <c r="T3" s="91"/>
      <c r="U3" s="89" t="s">
        <v>11</v>
      </c>
      <c r="V3" s="89" t="s">
        <v>306</v>
      </c>
      <c r="W3" s="17"/>
      <c r="X3" s="84" t="s">
        <v>13</v>
      </c>
      <c r="Y3" s="85"/>
      <c r="Z3" s="85"/>
      <c r="AA3" s="85"/>
      <c r="AB3" s="85"/>
      <c r="AC3" s="85"/>
      <c r="AD3" s="85"/>
      <c r="AE3" s="85"/>
      <c r="AF3" s="85"/>
      <c r="AG3" s="85"/>
      <c r="AH3" s="85"/>
      <c r="AI3" s="86"/>
    </row>
    <row r="4" spans="1:81" ht="28.5" thickBot="1">
      <c r="A4" s="93"/>
      <c r="B4" s="69"/>
      <c r="C4" s="93"/>
      <c r="D4" s="94"/>
      <c r="E4" s="93"/>
      <c r="F4" s="93"/>
      <c r="G4" s="69" t="s">
        <v>14</v>
      </c>
      <c r="H4" s="69" t="s">
        <v>15</v>
      </c>
      <c r="I4" s="69" t="s">
        <v>16</v>
      </c>
      <c r="J4" s="69" t="s">
        <v>245</v>
      </c>
      <c r="K4" s="69" t="s">
        <v>619</v>
      </c>
      <c r="L4" s="96"/>
      <c r="M4" s="69" t="s">
        <v>18</v>
      </c>
      <c r="N4" s="69" t="s">
        <v>19</v>
      </c>
      <c r="O4" s="69" t="s">
        <v>18</v>
      </c>
      <c r="P4" s="69" t="s">
        <v>19</v>
      </c>
      <c r="Q4" s="93"/>
      <c r="R4" s="69" t="s">
        <v>20</v>
      </c>
      <c r="S4" s="69" t="s">
        <v>21</v>
      </c>
      <c r="T4" s="69" t="s">
        <v>22</v>
      </c>
      <c r="U4" s="90"/>
      <c r="V4" s="90"/>
      <c r="W4" s="67" t="s">
        <v>122</v>
      </c>
      <c r="X4" s="69" t="s">
        <v>23</v>
      </c>
      <c r="Y4" s="69" t="s">
        <v>24</v>
      </c>
      <c r="Z4" s="69" t="s">
        <v>25</v>
      </c>
      <c r="AA4" s="69" t="s">
        <v>26</v>
      </c>
      <c r="AB4" s="69" t="s">
        <v>27</v>
      </c>
      <c r="AC4" s="69" t="s">
        <v>28</v>
      </c>
      <c r="AD4" s="69" t="s">
        <v>29</v>
      </c>
      <c r="AE4" s="69" t="s">
        <v>30</v>
      </c>
      <c r="AF4" s="69" t="s">
        <v>31</v>
      </c>
      <c r="AG4" s="69" t="s">
        <v>32</v>
      </c>
      <c r="AH4" s="69" t="s">
        <v>33</v>
      </c>
      <c r="AI4" s="69" t="s">
        <v>34</v>
      </c>
      <c r="AJ4" s="46"/>
      <c r="AK4" s="46"/>
      <c r="AL4" s="46"/>
      <c r="AM4" s="46"/>
      <c r="AN4" s="46"/>
      <c r="AO4" s="46"/>
      <c r="AP4" s="46"/>
      <c r="AQ4" s="46"/>
      <c r="AR4" s="46"/>
      <c r="AS4" s="46"/>
      <c r="AT4" s="46"/>
      <c r="AU4" s="46"/>
      <c r="AV4" s="46"/>
      <c r="AW4" s="46"/>
      <c r="AX4" s="46"/>
      <c r="AY4" s="46"/>
      <c r="AZ4" s="46"/>
      <c r="BA4" s="46"/>
      <c r="BB4" s="46"/>
      <c r="BC4" s="46"/>
      <c r="BD4" s="46"/>
      <c r="BE4" s="46"/>
      <c r="BF4" s="46"/>
      <c r="BG4" s="46"/>
      <c r="BH4" s="46"/>
      <c r="BI4" s="46"/>
      <c r="BJ4" s="46"/>
      <c r="BK4" s="46"/>
      <c r="BL4" s="46"/>
      <c r="BM4" s="46"/>
      <c r="BN4" s="46"/>
      <c r="BO4" s="46"/>
      <c r="BP4" s="46"/>
      <c r="BQ4" s="46"/>
      <c r="BR4" s="46"/>
      <c r="BS4" s="46"/>
      <c r="BT4" s="46"/>
      <c r="BU4" s="46"/>
      <c r="BV4" s="46"/>
      <c r="BW4" s="46"/>
      <c r="BX4" s="46"/>
      <c r="BY4" s="46"/>
      <c r="BZ4" s="46"/>
      <c r="CA4" s="46"/>
      <c r="CB4" s="46"/>
      <c r="CC4" s="46"/>
    </row>
    <row r="5" spans="1:81">
      <c r="A5" s="25" t="s">
        <v>297</v>
      </c>
      <c r="B5" s="25" t="s">
        <v>636</v>
      </c>
      <c r="C5" s="24" t="s">
        <v>37</v>
      </c>
      <c r="D5" s="24" t="s">
        <v>302</v>
      </c>
      <c r="E5" s="24" t="s">
        <v>39</v>
      </c>
      <c r="F5" s="24" t="s">
        <v>271</v>
      </c>
      <c r="G5" s="24"/>
      <c r="H5" s="24" t="s">
        <v>248</v>
      </c>
      <c r="I5" s="24"/>
      <c r="J5" s="24"/>
      <c r="K5" s="24"/>
      <c r="L5" s="18">
        <v>44109</v>
      </c>
      <c r="M5" s="23">
        <v>292000</v>
      </c>
      <c r="N5" s="30"/>
      <c r="O5" s="23">
        <v>292000</v>
      </c>
      <c r="P5" s="30"/>
      <c r="Q5" s="22" t="s">
        <v>69</v>
      </c>
      <c r="R5" s="21">
        <v>0.95351600000000003</v>
      </c>
      <c r="S5" s="20">
        <v>6.5</v>
      </c>
      <c r="T5" s="18" t="s">
        <v>87</v>
      </c>
      <c r="U5" s="18">
        <v>43838</v>
      </c>
      <c r="V5" s="18">
        <v>43839</v>
      </c>
      <c r="W5" s="18"/>
      <c r="X5" s="19"/>
      <c r="Y5" s="19"/>
      <c r="Z5" s="19"/>
      <c r="AA5" s="19"/>
      <c r="AB5" s="19"/>
      <c r="AC5" s="19"/>
      <c r="AD5" s="19"/>
      <c r="AE5" s="19"/>
      <c r="AF5" s="19">
        <v>1</v>
      </c>
      <c r="AG5" s="19"/>
      <c r="AH5" s="19"/>
      <c r="AI5" s="19"/>
    </row>
    <row r="6" spans="1:81">
      <c r="A6" s="25" t="s">
        <v>297</v>
      </c>
      <c r="B6" s="25" t="s">
        <v>637</v>
      </c>
      <c r="C6" s="24" t="s">
        <v>37</v>
      </c>
      <c r="D6" s="24" t="s">
        <v>302</v>
      </c>
      <c r="E6" s="24" t="s">
        <v>39</v>
      </c>
      <c r="F6" s="24" t="s">
        <v>321</v>
      </c>
      <c r="G6" s="24"/>
      <c r="H6" s="24" t="s">
        <v>248</v>
      </c>
      <c r="I6" s="24"/>
      <c r="J6" s="24"/>
      <c r="K6" s="24"/>
      <c r="L6" s="18">
        <v>44115</v>
      </c>
      <c r="M6" s="23">
        <v>308000</v>
      </c>
      <c r="N6" s="30"/>
      <c r="O6" s="23">
        <v>368000</v>
      </c>
      <c r="P6" s="30"/>
      <c r="Q6" s="22" t="s">
        <v>69</v>
      </c>
      <c r="R6" s="21">
        <v>0.95372900000000005</v>
      </c>
      <c r="S6" s="20">
        <v>6.4687999999999999</v>
      </c>
      <c r="T6" s="18" t="s">
        <v>87</v>
      </c>
      <c r="U6" s="18">
        <v>43844</v>
      </c>
      <c r="V6" s="18">
        <v>43845</v>
      </c>
      <c r="W6" s="18"/>
      <c r="X6" s="19"/>
      <c r="Y6" s="19"/>
      <c r="Z6" s="19"/>
      <c r="AA6" s="19"/>
      <c r="AB6" s="19"/>
      <c r="AC6" s="19">
        <v>0.80520000000000003</v>
      </c>
      <c r="AD6" s="19"/>
      <c r="AE6" s="19"/>
      <c r="AF6" s="19">
        <v>0.1948</v>
      </c>
      <c r="AG6" s="19"/>
      <c r="AH6" s="19"/>
      <c r="AI6" s="19"/>
    </row>
    <row r="7" spans="1:81" s="35" customFormat="1">
      <c r="A7" s="25" t="s">
        <v>119</v>
      </c>
      <c r="B7" s="26" t="s">
        <v>638</v>
      </c>
      <c r="C7" s="27" t="s">
        <v>57</v>
      </c>
      <c r="D7" s="27" t="s">
        <v>38</v>
      </c>
      <c r="E7" s="27" t="s">
        <v>250</v>
      </c>
      <c r="F7" s="27" t="s">
        <v>51</v>
      </c>
      <c r="G7" s="27"/>
      <c r="H7" s="27"/>
      <c r="I7" s="27" t="s">
        <v>112</v>
      </c>
      <c r="J7" s="47"/>
      <c r="K7" s="27" t="s">
        <v>217</v>
      </c>
      <c r="L7" s="28">
        <v>46402</v>
      </c>
      <c r="M7" s="30"/>
      <c r="N7" s="30">
        <v>240210000</v>
      </c>
      <c r="O7" s="53"/>
      <c r="P7" s="30">
        <v>321335000</v>
      </c>
      <c r="Q7" s="31" t="s">
        <v>120</v>
      </c>
      <c r="R7" s="32">
        <v>1</v>
      </c>
      <c r="S7" s="44">
        <v>4.78125</v>
      </c>
      <c r="T7" s="28" t="s">
        <v>64</v>
      </c>
      <c r="U7" s="28">
        <v>43844</v>
      </c>
      <c r="V7" s="28">
        <v>43845</v>
      </c>
      <c r="W7" s="32"/>
      <c r="X7" s="34">
        <v>0.75509999999999999</v>
      </c>
      <c r="Y7" s="34"/>
      <c r="Z7" s="34"/>
      <c r="AA7" s="34">
        <v>5.8299999999999998E-2</v>
      </c>
      <c r="AB7" s="34"/>
      <c r="AC7" s="34">
        <v>0.1769</v>
      </c>
      <c r="AD7" s="34"/>
      <c r="AE7" s="34"/>
      <c r="AF7" s="34"/>
      <c r="AG7" s="34"/>
      <c r="AH7" s="34"/>
      <c r="AI7" s="34">
        <v>9.7000000000000003E-3</v>
      </c>
      <c r="AJ7" s="54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46"/>
      <c r="AZ7" s="46"/>
      <c r="BA7" s="46"/>
      <c r="BB7" s="46"/>
      <c r="BC7" s="46"/>
      <c r="BD7" s="46"/>
      <c r="BE7" s="46"/>
      <c r="BF7" s="46"/>
      <c r="BG7" s="46"/>
      <c r="BH7" s="46"/>
      <c r="BI7" s="46"/>
      <c r="BJ7" s="46"/>
      <c r="BK7" s="46"/>
      <c r="BL7" s="46"/>
      <c r="BM7" s="46"/>
      <c r="BN7" s="46"/>
      <c r="BO7" s="46"/>
      <c r="BP7" s="46"/>
      <c r="BQ7" s="46"/>
      <c r="BR7" s="46"/>
      <c r="BS7" s="46"/>
      <c r="BT7" s="46"/>
      <c r="BU7" s="46"/>
      <c r="BV7" s="46"/>
      <c r="BW7" s="46"/>
      <c r="BX7" s="46"/>
      <c r="BY7" s="46"/>
      <c r="BZ7" s="46"/>
      <c r="CA7" s="46"/>
      <c r="CB7" s="46"/>
      <c r="CC7" s="46"/>
    </row>
    <row r="8" spans="1:81" s="35" customFormat="1">
      <c r="A8" s="25" t="s">
        <v>227</v>
      </c>
      <c r="B8" s="25" t="s">
        <v>639</v>
      </c>
      <c r="C8" s="24" t="s">
        <v>115</v>
      </c>
      <c r="D8" s="27" t="s">
        <v>143</v>
      </c>
      <c r="E8" s="27" t="s">
        <v>50</v>
      </c>
      <c r="F8" s="27" t="s">
        <v>40</v>
      </c>
      <c r="G8" s="27"/>
      <c r="H8" s="27" t="s">
        <v>491</v>
      </c>
      <c r="I8" s="27" t="s">
        <v>147</v>
      </c>
      <c r="J8" s="47"/>
      <c r="K8" s="47"/>
      <c r="L8" s="28">
        <v>44221</v>
      </c>
      <c r="M8" s="30"/>
      <c r="N8" s="30">
        <v>100000000</v>
      </c>
      <c r="O8" s="30"/>
      <c r="P8" s="30">
        <v>187820000</v>
      </c>
      <c r="Q8" s="31" t="s">
        <v>614</v>
      </c>
      <c r="R8" s="32">
        <v>0.96764399999999995</v>
      </c>
      <c r="S8" s="44">
        <v>3.34375</v>
      </c>
      <c r="T8" s="28" t="s">
        <v>64</v>
      </c>
      <c r="U8" s="28">
        <v>43860</v>
      </c>
      <c r="V8" s="28">
        <v>43861</v>
      </c>
      <c r="W8" s="28"/>
      <c r="X8" s="34">
        <v>0.51500000000000001</v>
      </c>
      <c r="Y8" s="34">
        <v>0.24490000000000001</v>
      </c>
      <c r="Z8" s="34"/>
      <c r="AA8" s="34">
        <v>0.17219999999999999</v>
      </c>
      <c r="AB8" s="34"/>
      <c r="AC8" s="34">
        <v>0.05</v>
      </c>
      <c r="AD8" s="34">
        <v>1.7999999999999999E-2</v>
      </c>
      <c r="AE8" s="34"/>
      <c r="AF8" s="34"/>
      <c r="AG8" s="34"/>
      <c r="AH8" s="34"/>
      <c r="AI8" s="34"/>
      <c r="AJ8" s="54"/>
      <c r="AK8" s="46"/>
      <c r="AL8" s="46"/>
      <c r="AM8" s="46"/>
      <c r="AN8" s="46"/>
      <c r="AO8" s="46"/>
      <c r="AP8" s="46"/>
      <c r="AQ8" s="46"/>
      <c r="AR8" s="46"/>
      <c r="AS8" s="46"/>
      <c r="AT8" s="46"/>
      <c r="AU8" s="46"/>
      <c r="AV8" s="46"/>
      <c r="AW8" s="46"/>
      <c r="AX8" s="46"/>
      <c r="AY8" s="46"/>
      <c r="AZ8" s="46"/>
      <c r="BA8" s="46"/>
      <c r="BB8" s="46"/>
      <c r="BC8" s="46"/>
      <c r="BD8" s="46"/>
      <c r="BE8" s="46"/>
      <c r="BF8" s="46"/>
      <c r="BG8" s="46"/>
      <c r="BH8" s="46"/>
      <c r="BI8" s="46"/>
      <c r="BJ8" s="46"/>
      <c r="BK8" s="46"/>
      <c r="BL8" s="46"/>
      <c r="BM8" s="46"/>
      <c r="BN8" s="46"/>
      <c r="BO8" s="46"/>
      <c r="BP8" s="46"/>
      <c r="BQ8" s="46"/>
      <c r="BR8" s="46"/>
      <c r="BS8" s="46"/>
      <c r="BT8" s="46"/>
      <c r="BU8" s="46"/>
      <c r="BV8" s="46"/>
      <c r="BW8" s="46"/>
      <c r="BX8" s="46"/>
      <c r="BY8" s="46"/>
      <c r="BZ8" s="46"/>
      <c r="CA8" s="46"/>
      <c r="CB8" s="46"/>
      <c r="CC8" s="46"/>
    </row>
    <row r="9" spans="1:81" s="35" customFormat="1">
      <c r="A9" s="25" t="s">
        <v>458</v>
      </c>
      <c r="B9" s="26" t="s">
        <v>640</v>
      </c>
      <c r="C9" s="27" t="s">
        <v>37</v>
      </c>
      <c r="D9" s="27" t="s">
        <v>38</v>
      </c>
      <c r="E9" s="27" t="s">
        <v>75</v>
      </c>
      <c r="F9" s="27" t="s">
        <v>76</v>
      </c>
      <c r="G9" s="27" t="s">
        <v>408</v>
      </c>
      <c r="H9" s="27"/>
      <c r="I9" s="27"/>
      <c r="J9" s="47"/>
      <c r="K9" s="27" t="s">
        <v>641</v>
      </c>
      <c r="L9" s="28">
        <v>44213</v>
      </c>
      <c r="M9" s="30"/>
      <c r="N9" s="30">
        <v>64090000</v>
      </c>
      <c r="O9" s="30"/>
      <c r="P9" s="30">
        <v>120010000</v>
      </c>
      <c r="Q9" s="31" t="s">
        <v>86</v>
      </c>
      <c r="R9" s="32">
        <v>0.96706000000000003</v>
      </c>
      <c r="S9" s="44">
        <v>3.40625</v>
      </c>
      <c r="T9" s="28" t="s">
        <v>64</v>
      </c>
      <c r="U9" s="28">
        <v>43852</v>
      </c>
      <c r="V9" s="28">
        <v>43853</v>
      </c>
      <c r="W9" s="32"/>
      <c r="X9" s="34">
        <v>0.40720000000000001</v>
      </c>
      <c r="Y9" s="34"/>
      <c r="Z9" s="34"/>
      <c r="AA9" s="34">
        <v>4.6800000000000001E-2</v>
      </c>
      <c r="AB9" s="34">
        <v>7.8E-2</v>
      </c>
      <c r="AC9" s="34">
        <v>0.38229999999999997</v>
      </c>
      <c r="AD9" s="34"/>
      <c r="AE9" s="34"/>
      <c r="AF9" s="34"/>
      <c r="AG9" s="34"/>
      <c r="AH9" s="34">
        <v>8.5699999999999998E-2</v>
      </c>
      <c r="AI9" s="34"/>
      <c r="AJ9" s="54"/>
      <c r="AK9" s="46"/>
      <c r="AL9" s="46"/>
      <c r="AM9" s="46"/>
      <c r="AN9" s="46"/>
      <c r="AO9" s="46"/>
      <c r="AP9" s="46"/>
      <c r="AQ9" s="46"/>
      <c r="AR9" s="46"/>
      <c r="AS9" s="46"/>
      <c r="AT9" s="46"/>
      <c r="AU9" s="46"/>
      <c r="AV9" s="46"/>
      <c r="AW9" s="46"/>
      <c r="AX9" s="46"/>
      <c r="AY9" s="46"/>
      <c r="AZ9" s="46"/>
      <c r="BA9" s="46"/>
      <c r="BB9" s="46"/>
      <c r="BC9" s="46"/>
      <c r="BD9" s="46"/>
      <c r="BE9" s="46"/>
      <c r="BF9" s="46"/>
      <c r="BG9" s="46"/>
      <c r="BH9" s="46"/>
      <c r="BI9" s="46"/>
      <c r="BJ9" s="46"/>
      <c r="BK9" s="46"/>
      <c r="BL9" s="46"/>
      <c r="BM9" s="46"/>
      <c r="BN9" s="46"/>
      <c r="BO9" s="46"/>
      <c r="BP9" s="46"/>
      <c r="BQ9" s="46"/>
      <c r="BR9" s="46"/>
      <c r="BS9" s="46"/>
      <c r="BT9" s="46"/>
      <c r="BU9" s="46"/>
      <c r="BV9" s="46"/>
      <c r="BW9" s="46"/>
      <c r="BX9" s="46"/>
      <c r="BY9" s="46"/>
      <c r="BZ9" s="46"/>
      <c r="CA9" s="46"/>
      <c r="CB9" s="46"/>
      <c r="CC9" s="46"/>
    </row>
    <row r="10" spans="1:81" s="35" customFormat="1">
      <c r="A10" s="25" t="s">
        <v>445</v>
      </c>
      <c r="B10" s="26" t="s">
        <v>653</v>
      </c>
      <c r="C10" s="27" t="s">
        <v>37</v>
      </c>
      <c r="D10" s="27" t="s">
        <v>111</v>
      </c>
      <c r="E10" s="27" t="s">
        <v>39</v>
      </c>
      <c r="F10" s="27" t="s">
        <v>59</v>
      </c>
      <c r="G10" s="27"/>
      <c r="H10" s="27"/>
      <c r="I10" s="27" t="s">
        <v>147</v>
      </c>
      <c r="J10" s="47"/>
      <c r="K10" s="70" t="s">
        <v>652</v>
      </c>
      <c r="L10" s="28">
        <v>44218</v>
      </c>
      <c r="M10" s="30"/>
      <c r="N10" s="30">
        <v>57330000</v>
      </c>
      <c r="O10" s="30"/>
      <c r="P10" s="30">
        <v>76000000</v>
      </c>
      <c r="Q10" s="31" t="s">
        <v>235</v>
      </c>
      <c r="R10" s="32">
        <v>0.96706000000000003</v>
      </c>
      <c r="S10" s="44">
        <v>3.40625</v>
      </c>
      <c r="T10" s="28" t="s">
        <v>64</v>
      </c>
      <c r="U10" s="28">
        <v>43858</v>
      </c>
      <c r="V10" s="28">
        <v>43859</v>
      </c>
      <c r="W10" s="32"/>
      <c r="X10" s="34"/>
      <c r="Y10" s="34"/>
      <c r="Z10" s="34"/>
      <c r="AA10" s="34"/>
      <c r="AB10" s="34"/>
      <c r="AC10" s="34"/>
      <c r="AD10" s="34"/>
      <c r="AE10" s="34"/>
      <c r="AF10" s="34"/>
      <c r="AG10" s="34"/>
      <c r="AH10" s="34"/>
      <c r="AI10" s="34"/>
      <c r="AJ10" s="54"/>
      <c r="AK10" s="46"/>
      <c r="AL10" s="46"/>
      <c r="AM10" s="46"/>
      <c r="AN10" s="46"/>
      <c r="AO10" s="46"/>
      <c r="AP10" s="46"/>
      <c r="AQ10" s="46"/>
      <c r="AR10" s="46"/>
      <c r="AS10" s="46"/>
      <c r="AT10" s="46"/>
      <c r="AU10" s="46"/>
      <c r="AV10" s="46"/>
      <c r="AW10" s="46"/>
      <c r="AX10" s="46"/>
      <c r="AY10" s="46"/>
      <c r="AZ10" s="46"/>
      <c r="BA10" s="46"/>
      <c r="BB10" s="46"/>
      <c r="BC10" s="46"/>
      <c r="BD10" s="46"/>
      <c r="BE10" s="46"/>
      <c r="BF10" s="46"/>
      <c r="BG10" s="46"/>
      <c r="BH10" s="46"/>
      <c r="BI10" s="46"/>
      <c r="BJ10" s="46"/>
      <c r="BK10" s="46"/>
      <c r="BL10" s="46"/>
      <c r="BM10" s="46"/>
      <c r="BN10" s="46"/>
      <c r="BO10" s="46"/>
      <c r="BP10" s="46"/>
      <c r="BQ10" s="46"/>
      <c r="BR10" s="46"/>
      <c r="BS10" s="46"/>
      <c r="BT10" s="46"/>
      <c r="BU10" s="46"/>
      <c r="BV10" s="46"/>
      <c r="BW10" s="46"/>
      <c r="BX10" s="46"/>
      <c r="BY10" s="46"/>
      <c r="BZ10" s="46"/>
      <c r="CA10" s="46"/>
      <c r="CB10" s="46"/>
      <c r="CC10" s="46"/>
    </row>
    <row r="11" spans="1:81" s="35" customFormat="1">
      <c r="A11" s="25" t="s">
        <v>499</v>
      </c>
      <c r="B11" s="26" t="s">
        <v>642</v>
      </c>
      <c r="C11" s="27" t="s">
        <v>37</v>
      </c>
      <c r="D11" s="27" t="s">
        <v>38</v>
      </c>
      <c r="E11" s="27" t="s">
        <v>39</v>
      </c>
      <c r="F11" s="27" t="s">
        <v>51</v>
      </c>
      <c r="G11" s="27"/>
      <c r="H11" s="24" t="s">
        <v>643</v>
      </c>
      <c r="I11" s="27"/>
      <c r="J11" s="27"/>
      <c r="K11" s="27"/>
      <c r="L11" s="28">
        <v>44221</v>
      </c>
      <c r="M11" s="23"/>
      <c r="N11" s="30">
        <v>2877000</v>
      </c>
      <c r="O11" s="30"/>
      <c r="P11" s="30">
        <v>2877000</v>
      </c>
      <c r="Q11" s="31" t="s">
        <v>86</v>
      </c>
      <c r="R11" s="32">
        <v>0.93023299999999998</v>
      </c>
      <c r="S11" s="44">
        <v>7.5</v>
      </c>
      <c r="T11" s="28" t="s">
        <v>64</v>
      </c>
      <c r="U11" s="28">
        <v>43860</v>
      </c>
      <c r="V11" s="28">
        <v>43861</v>
      </c>
      <c r="W11" s="28"/>
      <c r="X11" s="34"/>
      <c r="Y11" s="34"/>
      <c r="Z11" s="34"/>
      <c r="AA11" s="34"/>
      <c r="AB11" s="34"/>
      <c r="AC11" s="34">
        <v>0.69520000000000004</v>
      </c>
      <c r="AD11" s="34">
        <v>0.24329999999999999</v>
      </c>
      <c r="AE11" s="34"/>
      <c r="AF11" s="34">
        <v>6.1499999999999999E-2</v>
      </c>
      <c r="AG11" s="34"/>
      <c r="AH11" s="34"/>
      <c r="AI11" s="34"/>
      <c r="AJ11" s="54"/>
      <c r="AK11" s="46"/>
      <c r="AL11" s="46"/>
      <c r="AM11" s="46"/>
      <c r="AN11" s="46"/>
      <c r="AO11" s="46"/>
      <c r="AP11" s="46"/>
      <c r="AQ11" s="46"/>
      <c r="AR11" s="46"/>
      <c r="AS11" s="46"/>
      <c r="AT11" s="46"/>
      <c r="AU11" s="46"/>
      <c r="AV11" s="46"/>
      <c r="AW11" s="46"/>
      <c r="AX11" s="46"/>
      <c r="AY11" s="46"/>
      <c r="AZ11" s="46"/>
      <c r="BA11" s="46"/>
      <c r="BB11" s="46"/>
      <c r="BC11" s="46"/>
      <c r="BD11" s="46"/>
      <c r="BE11" s="46"/>
      <c r="BF11" s="46"/>
      <c r="BG11" s="46"/>
      <c r="BH11" s="46"/>
      <c r="BI11" s="46"/>
      <c r="BJ11" s="46"/>
      <c r="BK11" s="46"/>
      <c r="BL11" s="46"/>
      <c r="BM11" s="46"/>
      <c r="BN11" s="46"/>
      <c r="BO11" s="46"/>
      <c r="BP11" s="46"/>
      <c r="BQ11" s="46"/>
      <c r="BR11" s="46"/>
      <c r="BS11" s="46"/>
      <c r="BT11" s="46"/>
      <c r="BU11" s="46"/>
      <c r="BV11" s="46"/>
      <c r="BW11" s="46"/>
      <c r="BX11" s="46"/>
      <c r="BY11" s="46"/>
      <c r="BZ11" s="46"/>
      <c r="CA11" s="46"/>
      <c r="CB11" s="46"/>
      <c r="CC11" s="46"/>
    </row>
    <row r="12" spans="1:81" s="35" customFormat="1">
      <c r="A12" s="25" t="s">
        <v>654</v>
      </c>
      <c r="B12" s="26" t="s">
        <v>655</v>
      </c>
      <c r="C12" s="27" t="s">
        <v>57</v>
      </c>
      <c r="D12" s="27" t="s">
        <v>38</v>
      </c>
      <c r="E12" s="27" t="s">
        <v>39</v>
      </c>
      <c r="F12" s="27" t="s">
        <v>51</v>
      </c>
      <c r="G12" s="27"/>
      <c r="H12" s="24"/>
      <c r="I12" s="27"/>
      <c r="J12" s="27"/>
      <c r="K12" s="27" t="s">
        <v>294</v>
      </c>
      <c r="L12" s="71">
        <v>44985</v>
      </c>
      <c r="M12" s="23">
        <v>9461000</v>
      </c>
      <c r="N12" s="30"/>
      <c r="O12" s="23">
        <v>9586000</v>
      </c>
      <c r="P12" s="30"/>
      <c r="Q12" s="31" t="s">
        <v>63</v>
      </c>
      <c r="R12" s="32">
        <v>1</v>
      </c>
      <c r="S12" s="44">
        <v>6.5</v>
      </c>
      <c r="T12" s="28" t="s">
        <v>64</v>
      </c>
      <c r="U12" s="28">
        <v>43874</v>
      </c>
      <c r="V12" s="28">
        <v>43875</v>
      </c>
      <c r="W12" s="28"/>
      <c r="X12" s="34"/>
      <c r="Y12" s="34"/>
      <c r="Z12" s="34"/>
      <c r="AA12" s="34"/>
      <c r="AB12" s="34"/>
      <c r="AC12" s="34">
        <v>0.2</v>
      </c>
      <c r="AD12" s="34"/>
      <c r="AE12" s="34"/>
      <c r="AF12" s="34"/>
      <c r="AG12" s="34"/>
      <c r="AH12" s="34"/>
      <c r="AI12" s="34">
        <v>0.8</v>
      </c>
      <c r="AJ12" s="54"/>
      <c r="AK12" s="46"/>
      <c r="AL12" s="46"/>
      <c r="AM12" s="46"/>
      <c r="AN12" s="46"/>
      <c r="AO12" s="46"/>
      <c r="AP12" s="46"/>
      <c r="AQ12" s="46"/>
      <c r="AR12" s="46"/>
      <c r="AS12" s="46"/>
      <c r="AT12" s="46"/>
      <c r="AU12" s="46"/>
      <c r="AV12" s="46"/>
      <c r="AW12" s="46"/>
      <c r="AX12" s="46"/>
      <c r="AY12" s="46"/>
      <c r="AZ12" s="46"/>
      <c r="BA12" s="46"/>
      <c r="BB12" s="46"/>
      <c r="BC12" s="46"/>
      <c r="BD12" s="46"/>
      <c r="BE12" s="46"/>
      <c r="BF12" s="46"/>
      <c r="BG12" s="46"/>
      <c r="BH12" s="46"/>
      <c r="BI12" s="46"/>
      <c r="BJ12" s="46"/>
      <c r="BK12" s="46"/>
      <c r="BL12" s="46"/>
      <c r="BM12" s="46"/>
      <c r="BN12" s="46"/>
      <c r="BO12" s="46"/>
      <c r="BP12" s="46"/>
      <c r="BQ12" s="46"/>
      <c r="BR12" s="46"/>
      <c r="BS12" s="46"/>
      <c r="BT12" s="46"/>
      <c r="BU12" s="46"/>
      <c r="BV12" s="46"/>
      <c r="BW12" s="46"/>
      <c r="BX12" s="46"/>
      <c r="BY12" s="46"/>
      <c r="BZ12" s="46"/>
      <c r="CA12" s="46"/>
      <c r="CB12" s="46"/>
      <c r="CC12" s="46"/>
    </row>
    <row r="13" spans="1:81" s="35" customFormat="1">
      <c r="A13" s="25" t="s">
        <v>142</v>
      </c>
      <c r="B13" s="26" t="s">
        <v>644</v>
      </c>
      <c r="C13" s="27" t="s">
        <v>57</v>
      </c>
      <c r="D13" s="27" t="s">
        <v>58</v>
      </c>
      <c r="E13" s="27" t="s">
        <v>39</v>
      </c>
      <c r="F13" s="27" t="s">
        <v>51</v>
      </c>
      <c r="G13" s="27"/>
      <c r="H13" s="27"/>
      <c r="I13" s="27" t="s">
        <v>103</v>
      </c>
      <c r="J13" s="27"/>
      <c r="K13" s="27" t="s">
        <v>645</v>
      </c>
      <c r="L13" s="28">
        <v>44794</v>
      </c>
      <c r="M13" s="30"/>
      <c r="N13" s="30">
        <v>50000000</v>
      </c>
      <c r="O13" s="30"/>
      <c r="P13" s="30">
        <v>180350000</v>
      </c>
      <c r="Q13" s="31" t="s">
        <v>104</v>
      </c>
      <c r="R13" s="32">
        <v>1</v>
      </c>
      <c r="S13" s="44">
        <v>4.0625</v>
      </c>
      <c r="T13" s="28" t="s">
        <v>64</v>
      </c>
      <c r="U13" s="28">
        <v>43881</v>
      </c>
      <c r="V13" s="28">
        <v>43882</v>
      </c>
      <c r="W13" s="28"/>
      <c r="X13" s="34"/>
      <c r="Y13" s="34">
        <v>0.36799999999999999</v>
      </c>
      <c r="Z13" s="34"/>
      <c r="AA13" s="34">
        <v>0.14000000000000001</v>
      </c>
      <c r="AB13" s="34"/>
      <c r="AC13" s="34">
        <v>0.32869999999999999</v>
      </c>
      <c r="AD13" s="34">
        <v>0.14249999999999999</v>
      </c>
      <c r="AE13" s="34"/>
      <c r="AF13" s="34"/>
      <c r="AG13" s="34"/>
      <c r="AH13" s="34">
        <v>2.0799999999999999E-2</v>
      </c>
      <c r="AI13" s="34"/>
      <c r="AJ13" s="54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</row>
    <row r="14" spans="1:81" s="35" customFormat="1">
      <c r="A14" s="25" t="s">
        <v>168</v>
      </c>
      <c r="B14" s="26" t="s">
        <v>646</v>
      </c>
      <c r="C14" s="27" t="s">
        <v>49</v>
      </c>
      <c r="D14" s="27" t="s">
        <v>302</v>
      </c>
      <c r="E14" s="27" t="s">
        <v>39</v>
      </c>
      <c r="F14" s="27" t="s">
        <v>271</v>
      </c>
      <c r="G14" s="27"/>
      <c r="H14" s="27"/>
      <c r="I14" s="27" t="s">
        <v>125</v>
      </c>
      <c r="J14" s="27"/>
      <c r="K14" s="27"/>
      <c r="L14" s="28">
        <v>44242</v>
      </c>
      <c r="M14" s="23"/>
      <c r="N14" s="30">
        <v>20000000</v>
      </c>
      <c r="O14" s="23"/>
      <c r="P14" s="30">
        <v>45572000</v>
      </c>
      <c r="Q14" s="31" t="s">
        <v>86</v>
      </c>
      <c r="R14" s="32">
        <v>0.94437499999999996</v>
      </c>
      <c r="S14" s="44">
        <v>5.8901000000000003</v>
      </c>
      <c r="T14" s="28" t="s">
        <v>87</v>
      </c>
      <c r="U14" s="28">
        <v>43881</v>
      </c>
      <c r="V14" s="28">
        <v>43882</v>
      </c>
      <c r="W14" s="28"/>
      <c r="X14" s="34"/>
      <c r="Y14" s="34">
        <v>0.03</v>
      </c>
      <c r="Z14" s="34"/>
      <c r="AA14" s="34"/>
      <c r="AB14" s="34"/>
      <c r="AC14" s="34">
        <v>0.5</v>
      </c>
      <c r="AD14" s="34">
        <v>0.05</v>
      </c>
      <c r="AE14" s="34"/>
      <c r="AF14" s="34">
        <v>0.28000000000000003</v>
      </c>
      <c r="AG14" s="34">
        <v>0.14000000000000001</v>
      </c>
      <c r="AH14" s="34"/>
      <c r="AI14" s="34"/>
      <c r="AJ14" s="54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46"/>
      <c r="AZ14" s="46"/>
      <c r="BA14" s="46"/>
      <c r="BB14" s="46"/>
      <c r="BC14" s="46"/>
      <c r="BD14" s="46"/>
      <c r="BE14" s="46"/>
      <c r="BF14" s="46"/>
      <c r="BG14" s="46"/>
      <c r="BH14" s="46"/>
      <c r="BI14" s="46"/>
      <c r="BJ14" s="46"/>
      <c r="BK14" s="46"/>
      <c r="BL14" s="46"/>
      <c r="BM14" s="46"/>
      <c r="BN14" s="46"/>
      <c r="BO14" s="46"/>
      <c r="BP14" s="46"/>
      <c r="BQ14" s="46"/>
      <c r="BR14" s="46"/>
      <c r="BS14" s="46"/>
      <c r="BT14" s="46"/>
      <c r="BU14" s="46"/>
      <c r="BV14" s="46"/>
      <c r="BW14" s="46"/>
      <c r="BX14" s="46"/>
      <c r="BY14" s="46"/>
      <c r="BZ14" s="46"/>
      <c r="CA14" s="46"/>
      <c r="CB14" s="46"/>
      <c r="CC14" s="46"/>
    </row>
    <row r="15" spans="1:81" s="35" customFormat="1">
      <c r="A15" s="25" t="s">
        <v>656</v>
      </c>
      <c r="B15" s="26" t="s">
        <v>657</v>
      </c>
      <c r="C15" s="27" t="s">
        <v>57</v>
      </c>
      <c r="D15" s="27" t="s">
        <v>38</v>
      </c>
      <c r="E15" s="27" t="s">
        <v>39</v>
      </c>
      <c r="F15" s="27" t="s">
        <v>76</v>
      </c>
      <c r="G15" s="70" t="s">
        <v>103</v>
      </c>
      <c r="H15" s="27"/>
      <c r="I15" s="27"/>
      <c r="J15" s="27"/>
      <c r="K15" s="27"/>
      <c r="L15" s="71">
        <v>45716</v>
      </c>
      <c r="M15" s="30">
        <v>4000000</v>
      </c>
      <c r="N15" s="30"/>
      <c r="O15" s="30">
        <v>5660000</v>
      </c>
      <c r="P15" s="30"/>
      <c r="Q15" s="72" t="s">
        <v>163</v>
      </c>
      <c r="R15" s="32">
        <v>1</v>
      </c>
      <c r="S15" s="44">
        <v>5.5</v>
      </c>
      <c r="T15" s="28" t="s">
        <v>64</v>
      </c>
      <c r="U15" s="28">
        <v>43895</v>
      </c>
      <c r="V15" s="28">
        <v>43896</v>
      </c>
      <c r="W15" s="28"/>
      <c r="X15" s="34"/>
      <c r="Y15" s="34"/>
      <c r="Z15" s="34"/>
      <c r="AA15" s="34"/>
      <c r="AB15" s="34"/>
      <c r="AC15" s="34">
        <v>0.78500000000000003</v>
      </c>
      <c r="AD15" s="34"/>
      <c r="AE15" s="34"/>
      <c r="AF15" s="34">
        <v>2.5000000000000001E-2</v>
      </c>
      <c r="AG15" s="34"/>
      <c r="AH15" s="34">
        <v>0.19</v>
      </c>
      <c r="AI15" s="34"/>
      <c r="AJ15" s="54"/>
      <c r="AK15" s="46"/>
      <c r="AL15" s="46"/>
      <c r="AM15" s="46"/>
      <c r="AN15" s="46"/>
      <c r="AO15" s="46"/>
      <c r="AP15" s="46"/>
      <c r="AQ15" s="46"/>
      <c r="AR15" s="46"/>
      <c r="AS15" s="46"/>
      <c r="AT15" s="46"/>
      <c r="AU15" s="46"/>
      <c r="AV15" s="46"/>
      <c r="AW15" s="46"/>
      <c r="AX15" s="46"/>
      <c r="AY15" s="46"/>
      <c r="AZ15" s="46"/>
      <c r="BA15" s="46"/>
      <c r="BB15" s="46"/>
      <c r="BC15" s="46"/>
      <c r="BD15" s="46"/>
      <c r="BE15" s="46"/>
      <c r="BF15" s="46"/>
      <c r="BG15" s="46"/>
      <c r="BH15" s="46"/>
      <c r="BI15" s="46"/>
      <c r="BJ15" s="46"/>
      <c r="BK15" s="46"/>
      <c r="BL15" s="46"/>
      <c r="BM15" s="46"/>
      <c r="BN15" s="46"/>
      <c r="BO15" s="46"/>
      <c r="BP15" s="46"/>
      <c r="BQ15" s="46"/>
      <c r="BR15" s="46"/>
      <c r="BS15" s="46"/>
      <c r="BT15" s="46"/>
      <c r="BU15" s="46"/>
      <c r="BV15" s="46"/>
      <c r="BW15" s="46"/>
      <c r="BX15" s="46"/>
      <c r="BY15" s="46"/>
      <c r="BZ15" s="46"/>
      <c r="CA15" s="46"/>
      <c r="CB15" s="46"/>
      <c r="CC15" s="46"/>
    </row>
    <row r="16" spans="1:81" s="35" customFormat="1">
      <c r="A16" s="25" t="s">
        <v>297</v>
      </c>
      <c r="B16" s="25" t="s">
        <v>647</v>
      </c>
      <c r="C16" s="27" t="s">
        <v>37</v>
      </c>
      <c r="D16" s="27" t="s">
        <v>302</v>
      </c>
      <c r="E16" s="27" t="s">
        <v>39</v>
      </c>
      <c r="F16" s="27" t="s">
        <v>343</v>
      </c>
      <c r="G16" s="27"/>
      <c r="H16" s="27" t="s">
        <v>248</v>
      </c>
      <c r="I16" s="27"/>
      <c r="J16" s="27"/>
      <c r="K16" s="27"/>
      <c r="L16" s="28">
        <v>44228</v>
      </c>
      <c r="M16" s="23">
        <v>305000</v>
      </c>
      <c r="N16" s="30"/>
      <c r="O16" s="23">
        <v>305000</v>
      </c>
      <c r="P16" s="30"/>
      <c r="Q16" s="31" t="s">
        <v>69</v>
      </c>
      <c r="R16" s="32">
        <v>0.95351600000000003</v>
      </c>
      <c r="S16" s="44">
        <v>6.5</v>
      </c>
      <c r="T16" s="28" t="s">
        <v>87</v>
      </c>
      <c r="U16" s="28">
        <v>43957</v>
      </c>
      <c r="V16" s="28">
        <v>43958</v>
      </c>
      <c r="W16" s="28"/>
      <c r="X16" s="34"/>
      <c r="Y16" s="34"/>
      <c r="Z16" s="34"/>
      <c r="AA16" s="34"/>
      <c r="AB16" s="34"/>
      <c r="AC16" s="34"/>
      <c r="AD16" s="34"/>
      <c r="AE16" s="34"/>
      <c r="AF16" s="34">
        <v>1</v>
      </c>
      <c r="AG16" s="34"/>
      <c r="AH16" s="34"/>
      <c r="AI16" s="34"/>
      <c r="AJ16" s="54"/>
      <c r="AK16" s="46"/>
      <c r="AL16" s="46"/>
      <c r="AM16" s="46"/>
      <c r="AN16" s="46"/>
      <c r="AO16" s="46"/>
      <c r="AP16" s="46"/>
      <c r="AQ16" s="46"/>
      <c r="AR16" s="46"/>
      <c r="AS16" s="46"/>
      <c r="AT16" s="46"/>
      <c r="AU16" s="46"/>
      <c r="AV16" s="46"/>
      <c r="AW16" s="46"/>
      <c r="AX16" s="46"/>
      <c r="AY16" s="46"/>
      <c r="AZ16" s="46"/>
      <c r="BA16" s="46"/>
      <c r="BB16" s="46"/>
      <c r="BC16" s="46"/>
      <c r="BD16" s="46"/>
      <c r="BE16" s="46"/>
      <c r="BF16" s="46"/>
      <c r="BG16" s="46"/>
      <c r="BH16" s="46"/>
      <c r="BI16" s="46"/>
      <c r="BJ16" s="46"/>
      <c r="BK16" s="46"/>
      <c r="BL16" s="46"/>
      <c r="BM16" s="46"/>
      <c r="BN16" s="46"/>
      <c r="BO16" s="46"/>
      <c r="BP16" s="46"/>
      <c r="BQ16" s="46"/>
      <c r="BR16" s="46"/>
      <c r="BS16" s="46"/>
      <c r="BT16" s="46"/>
      <c r="BU16" s="46"/>
      <c r="BV16" s="46"/>
      <c r="BW16" s="46"/>
      <c r="BX16" s="46"/>
      <c r="BY16" s="46"/>
      <c r="BZ16" s="46"/>
      <c r="CA16" s="46"/>
      <c r="CB16" s="46"/>
      <c r="CC16" s="46"/>
    </row>
    <row r="17" spans="1:81" s="35" customFormat="1">
      <c r="A17" s="25" t="s">
        <v>174</v>
      </c>
      <c r="B17" s="26" t="s">
        <v>648</v>
      </c>
      <c r="C17" s="27" t="s">
        <v>57</v>
      </c>
      <c r="D17" s="27" t="s">
        <v>38</v>
      </c>
      <c r="E17" s="27" t="s">
        <v>50</v>
      </c>
      <c r="F17" s="27" t="s">
        <v>51</v>
      </c>
      <c r="G17" s="27"/>
      <c r="H17" s="27" t="s">
        <v>326</v>
      </c>
      <c r="I17" s="27"/>
      <c r="J17" s="27"/>
      <c r="K17" s="27"/>
      <c r="L17" s="28">
        <v>44369</v>
      </c>
      <c r="M17" s="30">
        <v>949000</v>
      </c>
      <c r="N17" s="30"/>
      <c r="O17" s="30">
        <v>949000</v>
      </c>
      <c r="P17" s="30"/>
      <c r="Q17" s="31" t="s">
        <v>649</v>
      </c>
      <c r="R17" s="32">
        <v>1</v>
      </c>
      <c r="S17" s="44">
        <v>7.5</v>
      </c>
      <c r="T17" s="28" t="s">
        <v>64</v>
      </c>
      <c r="U17" s="28">
        <v>43978</v>
      </c>
      <c r="V17" s="28">
        <v>43979</v>
      </c>
      <c r="W17" s="28"/>
      <c r="X17" s="34"/>
      <c r="Y17" s="34"/>
      <c r="Z17" s="34"/>
      <c r="AA17" s="34"/>
      <c r="AB17" s="34"/>
      <c r="AC17" s="34"/>
      <c r="AD17" s="34"/>
      <c r="AE17" s="34"/>
      <c r="AF17" s="34">
        <v>0.44569999999999999</v>
      </c>
      <c r="AG17" s="34">
        <v>0.34350000000000003</v>
      </c>
      <c r="AH17" s="34">
        <v>0.2107</v>
      </c>
      <c r="AI17" s="34"/>
      <c r="AJ17" s="54"/>
      <c r="AK17" s="46"/>
      <c r="AL17" s="46"/>
      <c r="AM17" s="46"/>
      <c r="AN17" s="46"/>
      <c r="AO17" s="46"/>
      <c r="AP17" s="46"/>
      <c r="AQ17" s="46"/>
      <c r="AR17" s="46"/>
      <c r="AS17" s="46"/>
      <c r="AT17" s="46"/>
      <c r="AU17" s="46"/>
      <c r="AV17" s="46"/>
      <c r="AW17" s="46"/>
      <c r="AX17" s="46"/>
      <c r="AY17" s="46"/>
      <c r="AZ17" s="46"/>
      <c r="BA17" s="46"/>
      <c r="BB17" s="46"/>
      <c r="BC17" s="46"/>
      <c r="BD17" s="46"/>
      <c r="BE17" s="46"/>
      <c r="BF17" s="46"/>
      <c r="BG17" s="46"/>
      <c r="BH17" s="46"/>
      <c r="BI17" s="46"/>
      <c r="BJ17" s="46"/>
      <c r="BK17" s="46"/>
      <c r="BL17" s="46"/>
      <c r="BM17" s="46"/>
      <c r="BN17" s="46"/>
      <c r="BO17" s="46"/>
      <c r="BP17" s="46"/>
      <c r="BQ17" s="46"/>
      <c r="BR17" s="46"/>
      <c r="BS17" s="46"/>
      <c r="BT17" s="46"/>
      <c r="BU17" s="46"/>
      <c r="BV17" s="46"/>
      <c r="BW17" s="46"/>
      <c r="BX17" s="46"/>
      <c r="BY17" s="46"/>
      <c r="BZ17" s="46"/>
      <c r="CA17" s="46"/>
      <c r="CB17" s="46"/>
      <c r="CC17" s="46"/>
    </row>
    <row r="18" spans="1:81" s="35" customFormat="1">
      <c r="A18" s="25" t="s">
        <v>297</v>
      </c>
      <c r="B18" s="42" t="s">
        <v>650</v>
      </c>
      <c r="C18" s="27" t="s">
        <v>37</v>
      </c>
      <c r="D18" s="27" t="s">
        <v>302</v>
      </c>
      <c r="E18" s="27" t="s">
        <v>39</v>
      </c>
      <c r="F18" s="27" t="s">
        <v>343</v>
      </c>
      <c r="G18" s="27"/>
      <c r="H18" s="27" t="s">
        <v>248</v>
      </c>
      <c r="I18" s="27"/>
      <c r="J18" s="27"/>
      <c r="K18" s="27"/>
      <c r="L18" s="28">
        <v>44256</v>
      </c>
      <c r="M18" s="23">
        <v>500000</v>
      </c>
      <c r="N18" s="30"/>
      <c r="O18" s="23">
        <v>508000</v>
      </c>
      <c r="P18" s="30"/>
      <c r="Q18" s="31" t="s">
        <v>69</v>
      </c>
      <c r="R18" s="32">
        <v>0.94674599999999998</v>
      </c>
      <c r="S18" s="44">
        <v>7.5</v>
      </c>
      <c r="T18" s="28" t="s">
        <v>87</v>
      </c>
      <c r="U18" s="28">
        <v>43985</v>
      </c>
      <c r="V18" s="28">
        <v>43986</v>
      </c>
      <c r="W18" s="28"/>
      <c r="X18" s="34"/>
      <c r="Y18" s="34"/>
      <c r="Z18" s="34"/>
      <c r="AA18" s="34"/>
      <c r="AB18" s="34"/>
      <c r="AC18" s="34"/>
      <c r="AD18" s="34"/>
      <c r="AE18" s="34"/>
      <c r="AF18" s="34">
        <v>0.9</v>
      </c>
      <c r="AG18" s="34">
        <v>0.1</v>
      </c>
      <c r="AH18" s="34"/>
      <c r="AI18" s="34"/>
      <c r="AJ18" s="54"/>
      <c r="AK18" s="46"/>
      <c r="AL18" s="46"/>
      <c r="AM18" s="46"/>
      <c r="AN18" s="46"/>
      <c r="AO18" s="46"/>
      <c r="AP18" s="46"/>
      <c r="AQ18" s="46"/>
      <c r="AR18" s="46"/>
      <c r="AS18" s="46"/>
      <c r="AT18" s="46"/>
      <c r="AU18" s="46"/>
      <c r="AV18" s="46"/>
      <c r="AW18" s="46"/>
      <c r="AX18" s="46"/>
      <c r="AY18" s="46"/>
      <c r="AZ18" s="46"/>
      <c r="BA18" s="46"/>
      <c r="BB18" s="46"/>
      <c r="BC18" s="46"/>
      <c r="BD18" s="46"/>
      <c r="BE18" s="46"/>
      <c r="BF18" s="46"/>
      <c r="BG18" s="46"/>
      <c r="BH18" s="46"/>
      <c r="BI18" s="46"/>
      <c r="BJ18" s="46"/>
      <c r="BK18" s="46"/>
      <c r="BL18" s="46"/>
      <c r="BM18" s="46"/>
      <c r="BN18" s="46"/>
      <c r="BO18" s="46"/>
      <c r="BP18" s="46"/>
      <c r="BQ18" s="46"/>
      <c r="BR18" s="46"/>
      <c r="BS18" s="46"/>
      <c r="BT18" s="46"/>
      <c r="BU18" s="46"/>
      <c r="BV18" s="46"/>
      <c r="BW18" s="46"/>
      <c r="BX18" s="46"/>
      <c r="BY18" s="46"/>
      <c r="BZ18" s="46"/>
      <c r="CA18" s="46"/>
      <c r="CB18" s="46"/>
      <c r="CC18" s="46"/>
    </row>
    <row r="19" spans="1:81" s="35" customFormat="1">
      <c r="A19" s="25" t="s">
        <v>287</v>
      </c>
      <c r="B19" s="42" t="s">
        <v>658</v>
      </c>
      <c r="C19" s="27" t="s">
        <v>37</v>
      </c>
      <c r="D19" s="27" t="s">
        <v>38</v>
      </c>
      <c r="E19" s="27" t="s">
        <v>101</v>
      </c>
      <c r="F19" s="27" t="s">
        <v>76</v>
      </c>
      <c r="G19" s="27" t="s">
        <v>138</v>
      </c>
      <c r="H19" s="27"/>
      <c r="I19" s="27"/>
      <c r="J19" s="27"/>
      <c r="K19" s="27" t="s">
        <v>641</v>
      </c>
      <c r="L19" s="28">
        <v>44360</v>
      </c>
      <c r="M19" s="30"/>
      <c r="N19" s="30">
        <v>47700000</v>
      </c>
      <c r="O19" s="30"/>
      <c r="P19" s="30">
        <v>83620000</v>
      </c>
      <c r="Q19" s="31" t="s">
        <v>86</v>
      </c>
      <c r="R19" s="32">
        <v>0.96706000000000003</v>
      </c>
      <c r="S19" s="44">
        <v>3.40625</v>
      </c>
      <c r="T19" s="28" t="s">
        <v>87</v>
      </c>
      <c r="U19" s="28">
        <v>43999</v>
      </c>
      <c r="V19" s="28">
        <v>44000</v>
      </c>
      <c r="W19" s="28"/>
      <c r="X19" s="34">
        <v>0.66039999999999999</v>
      </c>
      <c r="Y19" s="34">
        <v>0.2621</v>
      </c>
      <c r="Z19" s="34"/>
      <c r="AA19" s="34"/>
      <c r="AB19" s="34"/>
      <c r="AC19" s="34"/>
      <c r="AD19" s="34">
        <v>6.2899999999999998E-2</v>
      </c>
      <c r="AE19" s="34"/>
      <c r="AF19" s="34"/>
      <c r="AG19" s="34">
        <v>1.46E-2</v>
      </c>
      <c r="AH19" s="34"/>
      <c r="AI19" s="34"/>
      <c r="AJ19" s="54"/>
      <c r="AK19" s="46"/>
      <c r="AL19" s="46"/>
      <c r="AM19" s="46"/>
      <c r="AN19" s="46"/>
      <c r="AO19" s="46"/>
      <c r="AP19" s="46"/>
      <c r="AQ19" s="46"/>
      <c r="AR19" s="46"/>
      <c r="AS19" s="46"/>
      <c r="AT19" s="46"/>
      <c r="AU19" s="46"/>
      <c r="AV19" s="46"/>
      <c r="AW19" s="46"/>
      <c r="AX19" s="46"/>
      <c r="AY19" s="46"/>
      <c r="AZ19" s="46"/>
      <c r="BA19" s="46"/>
      <c r="BB19" s="46"/>
      <c r="BC19" s="46"/>
      <c r="BD19" s="46"/>
      <c r="BE19" s="46"/>
      <c r="BF19" s="46"/>
      <c r="BG19" s="46"/>
      <c r="BH19" s="46"/>
      <c r="BI19" s="46"/>
      <c r="BJ19" s="46"/>
      <c r="BK19" s="46"/>
      <c r="BL19" s="46"/>
      <c r="BM19" s="46"/>
      <c r="BN19" s="46"/>
      <c r="BO19" s="46"/>
      <c r="BP19" s="46"/>
      <c r="BQ19" s="46"/>
      <c r="BR19" s="46"/>
      <c r="BS19" s="46"/>
      <c r="BT19" s="46"/>
      <c r="BU19" s="46"/>
      <c r="BV19" s="46"/>
      <c r="BW19" s="46"/>
      <c r="BX19" s="46"/>
      <c r="BY19" s="46"/>
      <c r="BZ19" s="46"/>
      <c r="CA19" s="46"/>
      <c r="CB19" s="46"/>
      <c r="CC19" s="46"/>
    </row>
    <row r="20" spans="1:81" s="35" customFormat="1">
      <c r="A20" s="25" t="s">
        <v>174</v>
      </c>
      <c r="B20" s="26" t="s">
        <v>651</v>
      </c>
      <c r="C20" s="27" t="s">
        <v>57</v>
      </c>
      <c r="D20" s="27" t="s">
        <v>38</v>
      </c>
      <c r="E20" s="27" t="s">
        <v>50</v>
      </c>
      <c r="F20" s="27" t="s">
        <v>76</v>
      </c>
      <c r="G20" s="27"/>
      <c r="H20" s="27" t="s">
        <v>326</v>
      </c>
      <c r="I20" s="27"/>
      <c r="J20" s="27"/>
      <c r="K20" s="27"/>
      <c r="L20" s="28">
        <v>44417</v>
      </c>
      <c r="M20" s="23">
        <v>270000</v>
      </c>
      <c r="N20" s="30"/>
      <c r="O20" s="23">
        <v>270000</v>
      </c>
      <c r="P20" s="30"/>
      <c r="Q20" s="31" t="s">
        <v>649</v>
      </c>
      <c r="R20" s="32">
        <v>1</v>
      </c>
      <c r="S20" s="44">
        <v>8</v>
      </c>
      <c r="T20" s="28" t="s">
        <v>64</v>
      </c>
      <c r="U20" s="28">
        <v>44026</v>
      </c>
      <c r="V20" s="28">
        <v>44027</v>
      </c>
      <c r="W20" s="28"/>
      <c r="X20" s="34"/>
      <c r="Y20" s="34"/>
      <c r="Z20" s="34"/>
      <c r="AA20" s="34"/>
      <c r="AB20" s="34"/>
      <c r="AC20" s="34"/>
      <c r="AD20" s="34"/>
      <c r="AE20" s="34"/>
      <c r="AF20" s="34">
        <v>1</v>
      </c>
      <c r="AG20" s="34"/>
      <c r="AH20" s="34"/>
      <c r="AI20" s="34"/>
      <c r="AJ20" s="54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46"/>
      <c r="AZ20" s="46"/>
      <c r="BA20" s="46"/>
      <c r="BB20" s="46"/>
      <c r="BC20" s="46"/>
      <c r="BD20" s="46"/>
      <c r="BE20" s="46"/>
      <c r="BF20" s="46"/>
      <c r="BG20" s="46"/>
      <c r="BH20" s="46"/>
      <c r="BI20" s="46"/>
      <c r="BJ20" s="46"/>
      <c r="BK20" s="46"/>
      <c r="BL20" s="46"/>
      <c r="BM20" s="46"/>
      <c r="BN20" s="46"/>
      <c r="BO20" s="46"/>
      <c r="BP20" s="46"/>
      <c r="BQ20" s="46"/>
      <c r="BR20" s="46"/>
      <c r="BS20" s="46"/>
      <c r="BT20" s="46"/>
      <c r="BU20" s="46"/>
      <c r="BV20" s="46"/>
      <c r="BW20" s="46"/>
      <c r="BX20" s="46"/>
      <c r="BY20" s="46"/>
      <c r="BZ20" s="46"/>
      <c r="CA20" s="46"/>
      <c r="CB20" s="46"/>
      <c r="CC20" s="46"/>
    </row>
    <row r="21" spans="1:81" s="35" customFormat="1">
      <c r="A21" s="26" t="s">
        <v>659</v>
      </c>
      <c r="B21" s="26" t="s">
        <v>660</v>
      </c>
      <c r="C21" s="27" t="s">
        <v>37</v>
      </c>
      <c r="D21" s="27" t="s">
        <v>38</v>
      </c>
      <c r="E21" s="27" t="s">
        <v>39</v>
      </c>
      <c r="F21" s="27" t="s">
        <v>51</v>
      </c>
      <c r="G21" s="27"/>
      <c r="H21" s="27" t="s">
        <v>248</v>
      </c>
      <c r="I21" s="27"/>
      <c r="J21" s="27"/>
      <c r="K21" s="27"/>
      <c r="L21" s="28">
        <v>44396</v>
      </c>
      <c r="M21" s="30">
        <v>1019000</v>
      </c>
      <c r="N21" s="30"/>
      <c r="O21" s="30">
        <v>1055000</v>
      </c>
      <c r="P21" s="30"/>
      <c r="Q21" s="31" t="s">
        <v>86</v>
      </c>
      <c r="R21" s="32">
        <v>0.92592600000000003</v>
      </c>
      <c r="S21" s="44">
        <v>8</v>
      </c>
      <c r="T21" s="28" t="s">
        <v>87</v>
      </c>
      <c r="U21" s="28">
        <v>44035</v>
      </c>
      <c r="V21" s="28">
        <v>44036</v>
      </c>
      <c r="W21" s="28"/>
      <c r="X21" s="34"/>
      <c r="Y21" s="34"/>
      <c r="Z21" s="34">
        <v>0.66439999999999999</v>
      </c>
      <c r="AA21" s="34"/>
      <c r="AB21" s="34"/>
      <c r="AC21" s="34"/>
      <c r="AD21" s="34"/>
      <c r="AE21" s="34"/>
      <c r="AF21" s="34">
        <v>0.28460000000000002</v>
      </c>
      <c r="AG21" s="34">
        <v>5.0999999999999997E-2</v>
      </c>
      <c r="AH21" s="34"/>
      <c r="AI21" s="34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46"/>
      <c r="AZ21" s="46"/>
      <c r="BA21" s="46"/>
      <c r="BB21" s="46"/>
      <c r="BC21" s="46"/>
      <c r="BD21" s="46"/>
      <c r="BE21" s="46"/>
      <c r="BF21" s="46"/>
      <c r="BG21" s="46"/>
      <c r="BH21" s="46"/>
      <c r="BI21" s="46"/>
      <c r="BJ21" s="46"/>
      <c r="BK21" s="46"/>
      <c r="BL21" s="46"/>
      <c r="BM21" s="46"/>
      <c r="BN21" s="46"/>
      <c r="BO21" s="46"/>
      <c r="BP21" s="46"/>
      <c r="BQ21" s="46"/>
      <c r="BR21" s="46"/>
      <c r="BS21" s="46"/>
      <c r="BT21" s="46"/>
      <c r="BU21" s="46"/>
      <c r="BV21" s="46"/>
      <c r="BW21" s="46"/>
      <c r="BX21" s="46"/>
      <c r="BY21" s="46"/>
      <c r="BZ21" s="46"/>
      <c r="CA21" s="46"/>
      <c r="CB21" s="46"/>
      <c r="CC21" s="46"/>
    </row>
    <row r="22" spans="1:81" s="35" customFormat="1">
      <c r="A22" s="26" t="s">
        <v>659</v>
      </c>
      <c r="B22" s="26" t="s">
        <v>676</v>
      </c>
      <c r="C22" s="27" t="s">
        <v>37</v>
      </c>
      <c r="D22" s="27" t="s">
        <v>38</v>
      </c>
      <c r="E22" s="27" t="s">
        <v>39</v>
      </c>
      <c r="F22" s="27" t="s">
        <v>76</v>
      </c>
      <c r="G22" s="27"/>
      <c r="H22" s="27" t="s">
        <v>248</v>
      </c>
      <c r="I22" s="27"/>
      <c r="J22" s="27"/>
      <c r="K22" s="27"/>
      <c r="L22" s="28">
        <v>44403</v>
      </c>
      <c r="M22" s="23">
        <v>985000</v>
      </c>
      <c r="N22" s="30"/>
      <c r="O22" s="23">
        <v>985000</v>
      </c>
      <c r="P22" s="30"/>
      <c r="Q22" s="31" t="s">
        <v>86</v>
      </c>
      <c r="R22" s="32">
        <v>0.92592600000000003</v>
      </c>
      <c r="S22" s="44">
        <v>8</v>
      </c>
      <c r="T22" s="28" t="s">
        <v>87</v>
      </c>
      <c r="U22" s="28" t="s">
        <v>678</v>
      </c>
      <c r="V22" s="28" t="s">
        <v>679</v>
      </c>
      <c r="W22" s="34"/>
      <c r="X22" s="34"/>
      <c r="Y22" s="34"/>
      <c r="Z22" s="34"/>
      <c r="AA22" s="34"/>
      <c r="AB22" s="34"/>
      <c r="AC22" s="34"/>
      <c r="AD22" s="34"/>
      <c r="AE22" s="34"/>
      <c r="AF22" s="34">
        <v>0.29399999999999998</v>
      </c>
      <c r="AG22" s="34">
        <v>0.70599999999999996</v>
      </c>
      <c r="AH22" s="34"/>
      <c r="AI22" s="34"/>
      <c r="AJ22" s="46"/>
      <c r="AK22" s="46"/>
      <c r="AL22" s="46"/>
      <c r="AM22" s="46"/>
      <c r="AN22" s="46"/>
      <c r="AO22" s="46"/>
      <c r="AP22" s="46"/>
      <c r="AQ22" s="46"/>
      <c r="AR22" s="46"/>
      <c r="AS22" s="46"/>
      <c r="AT22" s="46"/>
      <c r="AU22" s="46"/>
      <c r="AV22" s="46"/>
      <c r="AW22" s="46"/>
      <c r="AX22" s="46"/>
      <c r="AY22" s="46"/>
      <c r="AZ22" s="46"/>
      <c r="BA22" s="46"/>
      <c r="BB22" s="46"/>
      <c r="BC22" s="46"/>
      <c r="BD22" s="46"/>
      <c r="BE22" s="46"/>
      <c r="BF22" s="46"/>
      <c r="BG22" s="46"/>
      <c r="BH22" s="46"/>
      <c r="BI22" s="46"/>
      <c r="BJ22" s="46"/>
      <c r="BK22" s="46"/>
      <c r="BL22" s="46"/>
      <c r="BM22" s="46"/>
      <c r="BN22" s="46"/>
      <c r="BO22" s="46"/>
      <c r="BP22" s="46"/>
      <c r="BQ22" s="46"/>
      <c r="BR22" s="46"/>
      <c r="BS22" s="46"/>
      <c r="BT22" s="46"/>
      <c r="BU22" s="46"/>
      <c r="BV22" s="46"/>
      <c r="BW22" s="46"/>
      <c r="BX22" s="46"/>
      <c r="BY22" s="46"/>
      <c r="BZ22" s="46"/>
      <c r="CA22" s="46"/>
      <c r="CB22" s="46"/>
      <c r="CC22" s="46"/>
    </row>
    <row r="23" spans="1:81" s="35" customFormat="1">
      <c r="A23" s="26" t="s">
        <v>659</v>
      </c>
      <c r="B23" s="26" t="s">
        <v>677</v>
      </c>
      <c r="C23" s="27" t="s">
        <v>37</v>
      </c>
      <c r="D23" s="27" t="s">
        <v>38</v>
      </c>
      <c r="E23" s="27" t="s">
        <v>39</v>
      </c>
      <c r="F23" s="27" t="s">
        <v>40</v>
      </c>
      <c r="G23" s="27"/>
      <c r="H23" s="27" t="s">
        <v>248</v>
      </c>
      <c r="I23" s="27"/>
      <c r="J23" s="27"/>
      <c r="K23" s="27"/>
      <c r="L23" s="28">
        <v>44424</v>
      </c>
      <c r="M23" s="30">
        <v>1496000</v>
      </c>
      <c r="N23" s="30"/>
      <c r="O23" s="30">
        <v>1607000</v>
      </c>
      <c r="P23" s="30"/>
      <c r="Q23" s="31" t="s">
        <v>86</v>
      </c>
      <c r="R23" s="32">
        <v>0.92592600000000003</v>
      </c>
      <c r="S23" s="44">
        <v>8</v>
      </c>
      <c r="T23" s="28" t="s">
        <v>87</v>
      </c>
      <c r="U23" s="28">
        <v>44063</v>
      </c>
      <c r="V23" s="28">
        <v>44064</v>
      </c>
      <c r="W23" s="28"/>
      <c r="X23" s="34"/>
      <c r="Y23" s="34"/>
      <c r="Z23" s="34">
        <v>0.37769999999999998</v>
      </c>
      <c r="AA23" s="34"/>
      <c r="AB23" s="34"/>
      <c r="AC23" s="34"/>
      <c r="AD23" s="34"/>
      <c r="AE23" s="34"/>
      <c r="AF23" s="34">
        <v>0.62229999999999996</v>
      </c>
      <c r="AG23" s="34"/>
      <c r="AH23" s="34"/>
      <c r="AI23" s="34"/>
      <c r="AJ23" s="46"/>
      <c r="AK23" s="46"/>
      <c r="AL23" s="46"/>
      <c r="AM23" s="46"/>
      <c r="AN23" s="46"/>
      <c r="AO23" s="46"/>
      <c r="AP23" s="46"/>
      <c r="AQ23" s="46"/>
      <c r="AR23" s="46"/>
      <c r="AS23" s="46"/>
      <c r="AT23" s="46"/>
      <c r="AU23" s="46"/>
      <c r="AV23" s="46"/>
      <c r="AW23" s="46"/>
      <c r="AX23" s="46"/>
      <c r="AY23" s="46"/>
      <c r="AZ23" s="46"/>
      <c r="BA23" s="46"/>
      <c r="BB23" s="46"/>
      <c r="BC23" s="46"/>
      <c r="BD23" s="46"/>
      <c r="BE23" s="46"/>
      <c r="BF23" s="46"/>
      <c r="BG23" s="46"/>
      <c r="BH23" s="46"/>
      <c r="BI23" s="46"/>
      <c r="BJ23" s="46"/>
      <c r="BK23" s="46"/>
      <c r="BL23" s="46"/>
      <c r="BM23" s="46"/>
      <c r="BN23" s="46"/>
      <c r="BO23" s="46"/>
      <c r="BP23" s="46"/>
      <c r="BQ23" s="46"/>
      <c r="BR23" s="46"/>
      <c r="BS23" s="46"/>
      <c r="BT23" s="46"/>
      <c r="BU23" s="46"/>
      <c r="BV23" s="46"/>
      <c r="BW23" s="46"/>
      <c r="BX23" s="46"/>
      <c r="BY23" s="46"/>
      <c r="BZ23" s="46"/>
      <c r="CA23" s="46"/>
      <c r="CB23" s="46"/>
      <c r="CC23" s="46"/>
    </row>
    <row r="24" spans="1:81" s="35" customFormat="1">
      <c r="A24" s="26" t="s">
        <v>97</v>
      </c>
      <c r="B24" s="26" t="s">
        <v>680</v>
      </c>
      <c r="C24" s="24" t="s">
        <v>115</v>
      </c>
      <c r="D24" s="24" t="s">
        <v>302</v>
      </c>
      <c r="E24" s="24" t="s">
        <v>39</v>
      </c>
      <c r="F24" s="24" t="s">
        <v>271</v>
      </c>
      <c r="G24" s="27" t="s">
        <v>682</v>
      </c>
      <c r="H24" s="27"/>
      <c r="I24" s="27" t="s">
        <v>681</v>
      </c>
      <c r="J24" s="27"/>
      <c r="K24" s="27"/>
      <c r="L24" s="28">
        <v>44430</v>
      </c>
      <c r="M24" s="23"/>
      <c r="N24" s="30">
        <v>80000000</v>
      </c>
      <c r="O24" s="23"/>
      <c r="P24" s="30">
        <v>259250000</v>
      </c>
      <c r="Q24" s="31" t="s">
        <v>86</v>
      </c>
      <c r="R24" s="32">
        <v>0.97437499999999999</v>
      </c>
      <c r="S24" s="44">
        <v>2.6299000000000001</v>
      </c>
      <c r="T24" s="28" t="s">
        <v>87</v>
      </c>
      <c r="U24" s="28">
        <v>44069</v>
      </c>
      <c r="V24" s="28">
        <v>44070</v>
      </c>
      <c r="W24" s="28"/>
      <c r="X24" s="34">
        <v>0.55630000000000002</v>
      </c>
      <c r="Y24" s="34">
        <v>0.28129999999999999</v>
      </c>
      <c r="Z24" s="34"/>
      <c r="AA24" s="34"/>
      <c r="AB24" s="34"/>
      <c r="AC24" s="34"/>
      <c r="AD24" s="34">
        <v>3.7499999999999999E-2</v>
      </c>
      <c r="AE24" s="34"/>
      <c r="AF24" s="34"/>
      <c r="AG24" s="34"/>
      <c r="AH24" s="34"/>
      <c r="AI24" s="34">
        <v>0.125</v>
      </c>
      <c r="AJ24" s="46"/>
      <c r="AK24" s="46"/>
      <c r="AL24" s="46"/>
      <c r="AM24" s="46"/>
      <c r="AN24" s="46"/>
      <c r="AO24" s="46"/>
      <c r="AP24" s="46"/>
      <c r="AQ24" s="46"/>
      <c r="AR24" s="46"/>
      <c r="AS24" s="46"/>
      <c r="AT24" s="46"/>
      <c r="AU24" s="46"/>
      <c r="AV24" s="46"/>
      <c r="AW24" s="46"/>
      <c r="AX24" s="46"/>
      <c r="AY24" s="46"/>
      <c r="AZ24" s="46"/>
      <c r="BA24" s="46"/>
      <c r="BB24" s="46"/>
      <c r="BC24" s="46"/>
      <c r="BD24" s="46"/>
      <c r="BE24" s="46"/>
      <c r="BF24" s="46"/>
      <c r="BG24" s="46"/>
      <c r="BH24" s="46"/>
      <c r="BI24" s="46"/>
      <c r="BJ24" s="46"/>
      <c r="BK24" s="46"/>
      <c r="BL24" s="46"/>
      <c r="BM24" s="46"/>
      <c r="BN24" s="46"/>
      <c r="BO24" s="46"/>
      <c r="BP24" s="46"/>
      <c r="BQ24" s="46"/>
      <c r="BR24" s="46"/>
      <c r="BS24" s="46"/>
      <c r="BT24" s="46"/>
      <c r="BU24" s="46"/>
      <c r="BV24" s="46"/>
      <c r="BW24" s="46"/>
      <c r="BX24" s="46"/>
      <c r="BY24" s="46"/>
      <c r="BZ24" s="46"/>
      <c r="CA24" s="46"/>
      <c r="CB24" s="46"/>
      <c r="CC24" s="46"/>
    </row>
    <row r="25" spans="1:81" s="35" customFormat="1">
      <c r="A25" s="25" t="s">
        <v>683</v>
      </c>
      <c r="B25" s="26" t="s">
        <v>684</v>
      </c>
      <c r="C25" s="27" t="s">
        <v>685</v>
      </c>
      <c r="D25" s="27" t="s">
        <v>58</v>
      </c>
      <c r="E25" s="27" t="s">
        <v>686</v>
      </c>
      <c r="F25" s="27" t="s">
        <v>51</v>
      </c>
      <c r="G25" s="27"/>
      <c r="H25" s="27" t="s">
        <v>78</v>
      </c>
      <c r="I25" s="27" t="s">
        <v>103</v>
      </c>
      <c r="J25" s="27"/>
      <c r="K25" s="27"/>
      <c r="L25" s="28">
        <v>45173</v>
      </c>
      <c r="M25" s="30">
        <v>8000000</v>
      </c>
      <c r="N25" s="30"/>
      <c r="O25" s="30">
        <v>9577000</v>
      </c>
      <c r="P25" s="30"/>
      <c r="Q25" s="31" t="s">
        <v>63</v>
      </c>
      <c r="R25" s="32">
        <v>1</v>
      </c>
      <c r="S25" s="83">
        <v>5.2499999999999998E-2</v>
      </c>
      <c r="T25" s="28" t="s">
        <v>64</v>
      </c>
      <c r="U25" s="28">
        <v>44077</v>
      </c>
      <c r="V25" s="28">
        <v>44078</v>
      </c>
      <c r="W25" s="28"/>
      <c r="X25" s="34"/>
      <c r="Y25" s="34">
        <v>0.3125</v>
      </c>
      <c r="Z25" s="34"/>
      <c r="AA25" s="34">
        <v>6.88E-2</v>
      </c>
      <c r="AB25" s="34">
        <v>1.2500000000000001E-2</v>
      </c>
      <c r="AC25" s="34">
        <v>0.2341</v>
      </c>
      <c r="AD25" s="34"/>
      <c r="AE25" s="34"/>
      <c r="AF25" s="34">
        <v>7.7499999999999999E-2</v>
      </c>
      <c r="AG25" s="34">
        <v>0.255</v>
      </c>
      <c r="AH25" s="34">
        <v>3.9600000000000003E-2</v>
      </c>
      <c r="AI25" s="34"/>
      <c r="AJ25" s="46"/>
      <c r="AK25" s="46"/>
      <c r="AL25" s="46"/>
      <c r="AM25" s="46"/>
      <c r="AN25" s="46"/>
      <c r="AO25" s="46"/>
      <c r="AP25" s="46"/>
      <c r="AQ25" s="46"/>
      <c r="AR25" s="46"/>
      <c r="AS25" s="46"/>
      <c r="AT25" s="46"/>
      <c r="AU25" s="46"/>
      <c r="AV25" s="46"/>
      <c r="AW25" s="46"/>
      <c r="AX25" s="46"/>
      <c r="AY25" s="46"/>
      <c r="AZ25" s="46"/>
      <c r="BA25" s="46"/>
      <c r="BB25" s="46"/>
      <c r="BC25" s="46"/>
      <c r="BD25" s="46"/>
      <c r="BE25" s="46"/>
      <c r="BF25" s="46"/>
      <c r="BG25" s="46"/>
      <c r="BH25" s="46"/>
      <c r="BI25" s="46"/>
      <c r="BJ25" s="46"/>
      <c r="BK25" s="46"/>
      <c r="BL25" s="46"/>
      <c r="BM25" s="46"/>
      <c r="BN25" s="46"/>
      <c r="BO25" s="46"/>
      <c r="BP25" s="46"/>
      <c r="BQ25" s="46"/>
      <c r="BR25" s="46"/>
      <c r="BS25" s="46"/>
      <c r="BT25" s="46"/>
      <c r="BU25" s="46"/>
      <c r="BV25" s="46"/>
      <c r="BW25" s="46"/>
      <c r="BX25" s="46"/>
      <c r="BY25" s="46"/>
      <c r="BZ25" s="46"/>
      <c r="CA25" s="46"/>
      <c r="CB25" s="46"/>
      <c r="CC25" s="46"/>
    </row>
    <row r="26" spans="1:81" s="35" customFormat="1">
      <c r="A26" s="25" t="s">
        <v>688</v>
      </c>
      <c r="B26" s="26" t="s">
        <v>687</v>
      </c>
      <c r="C26" s="27" t="s">
        <v>37</v>
      </c>
      <c r="D26" s="27" t="s">
        <v>38</v>
      </c>
      <c r="E26" s="27" t="s">
        <v>110</v>
      </c>
      <c r="F26" s="27" t="s">
        <v>51</v>
      </c>
      <c r="G26" s="27"/>
      <c r="H26" s="27"/>
      <c r="I26" s="27" t="s">
        <v>372</v>
      </c>
      <c r="J26" s="27"/>
      <c r="K26" s="27"/>
      <c r="L26" s="28">
        <v>44348</v>
      </c>
      <c r="M26" s="23">
        <v>2542000</v>
      </c>
      <c r="N26" s="30"/>
      <c r="O26" s="23">
        <v>2575000</v>
      </c>
      <c r="P26" s="30"/>
      <c r="Q26" s="31" t="s">
        <v>69</v>
      </c>
      <c r="R26" s="32">
        <v>0.95351600000000003</v>
      </c>
      <c r="S26" s="83">
        <v>6.5000000000000002E-2</v>
      </c>
      <c r="T26" s="28" t="s">
        <v>87</v>
      </c>
      <c r="U26" s="28">
        <v>44077</v>
      </c>
      <c r="V26" s="28">
        <v>44078</v>
      </c>
      <c r="W26" s="28"/>
      <c r="X26" s="34"/>
      <c r="Y26" s="34"/>
      <c r="Z26" s="34"/>
      <c r="AA26" s="34"/>
      <c r="AB26" s="34"/>
      <c r="AC26" s="34"/>
      <c r="AD26" s="34"/>
      <c r="AE26" s="34"/>
      <c r="AF26" s="34">
        <v>1</v>
      </c>
      <c r="AG26" s="34"/>
      <c r="AH26" s="34"/>
      <c r="AI26" s="34"/>
      <c r="AJ26" s="46"/>
      <c r="AK26" s="46"/>
      <c r="AL26" s="46"/>
      <c r="AM26" s="46"/>
      <c r="AN26" s="46"/>
      <c r="AO26" s="46"/>
      <c r="AP26" s="46"/>
      <c r="AQ26" s="46"/>
      <c r="AR26" s="46"/>
      <c r="AS26" s="46"/>
      <c r="AT26" s="46"/>
      <c r="AU26" s="46"/>
      <c r="AV26" s="46"/>
      <c r="AW26" s="46"/>
      <c r="AX26" s="46"/>
      <c r="AY26" s="46"/>
      <c r="AZ26" s="46"/>
      <c r="BA26" s="46"/>
      <c r="BB26" s="46"/>
      <c r="BC26" s="46"/>
      <c r="BD26" s="46"/>
      <c r="BE26" s="46"/>
      <c r="BF26" s="46"/>
      <c r="BG26" s="46"/>
      <c r="BH26" s="46"/>
      <c r="BI26" s="46"/>
      <c r="BJ26" s="46"/>
      <c r="BK26" s="46"/>
      <c r="BL26" s="46"/>
      <c r="BM26" s="46"/>
      <c r="BN26" s="46"/>
      <c r="BO26" s="46"/>
      <c r="BP26" s="46"/>
      <c r="BQ26" s="46"/>
      <c r="BR26" s="46"/>
      <c r="BS26" s="46"/>
      <c r="BT26" s="46"/>
      <c r="BU26" s="46"/>
      <c r="BV26" s="46"/>
      <c r="BW26" s="46"/>
      <c r="BX26" s="46"/>
      <c r="BY26" s="46"/>
      <c r="BZ26" s="46"/>
      <c r="CA26" s="46"/>
      <c r="CB26" s="46"/>
      <c r="CC26" s="46"/>
    </row>
    <row r="27" spans="1:81" s="35" customFormat="1">
      <c r="A27" s="25" t="s">
        <v>688</v>
      </c>
      <c r="B27" s="26" t="s">
        <v>689</v>
      </c>
      <c r="C27" s="27" t="s">
        <v>37</v>
      </c>
      <c r="D27" s="27" t="s">
        <v>38</v>
      </c>
      <c r="E27" s="27" t="s">
        <v>110</v>
      </c>
      <c r="F27" s="27" t="s">
        <v>76</v>
      </c>
      <c r="G27" s="27"/>
      <c r="H27" s="27"/>
      <c r="I27" s="27" t="s">
        <v>372</v>
      </c>
      <c r="J27" s="27"/>
      <c r="K27" s="27"/>
      <c r="L27" s="28">
        <v>44355</v>
      </c>
      <c r="M27" s="30">
        <v>570000</v>
      </c>
      <c r="N27" s="30"/>
      <c r="O27" s="30">
        <v>570000</v>
      </c>
      <c r="P27" s="30"/>
      <c r="Q27" s="31" t="s">
        <v>69</v>
      </c>
      <c r="R27" s="32">
        <v>0.95351600000000003</v>
      </c>
      <c r="S27" s="83">
        <v>6.5000000000000002E-2</v>
      </c>
      <c r="T27" s="28" t="s">
        <v>87</v>
      </c>
      <c r="U27" s="28">
        <v>44084</v>
      </c>
      <c r="V27" s="28">
        <v>44085</v>
      </c>
      <c r="W27" s="28"/>
      <c r="X27" s="34"/>
      <c r="Y27" s="34"/>
      <c r="Z27" s="34"/>
      <c r="AA27" s="34"/>
      <c r="AB27" s="34"/>
      <c r="AC27" s="34"/>
      <c r="AD27" s="34"/>
      <c r="AE27" s="34"/>
      <c r="AF27" s="34">
        <v>0.99119999999999997</v>
      </c>
      <c r="AG27" s="34"/>
      <c r="AH27" s="34">
        <v>8.8000000000000005E-3</v>
      </c>
      <c r="AI27" s="34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46"/>
      <c r="AZ27" s="46"/>
      <c r="BA27" s="46"/>
      <c r="BB27" s="46"/>
      <c r="BC27" s="46"/>
      <c r="BD27" s="46"/>
      <c r="BE27" s="46"/>
      <c r="BF27" s="46"/>
      <c r="BG27" s="46"/>
      <c r="BH27" s="46"/>
      <c r="BI27" s="46"/>
      <c r="BJ27" s="46"/>
      <c r="BK27" s="46"/>
      <c r="BL27" s="46"/>
      <c r="BM27" s="46"/>
      <c r="BN27" s="46"/>
      <c r="BO27" s="46"/>
      <c r="BP27" s="46"/>
      <c r="BQ27" s="46"/>
      <c r="BR27" s="46"/>
      <c r="BS27" s="46"/>
      <c r="BT27" s="46"/>
      <c r="BU27" s="46"/>
      <c r="BV27" s="46"/>
      <c r="BW27" s="46"/>
      <c r="BX27" s="46"/>
      <c r="BY27" s="46"/>
      <c r="BZ27" s="46"/>
      <c r="CA27" s="46"/>
      <c r="CB27" s="46"/>
      <c r="CC27" s="46"/>
    </row>
    <row r="28" spans="1:81" s="35" customFormat="1">
      <c r="A28" s="25" t="s">
        <v>297</v>
      </c>
      <c r="B28" s="26" t="s">
        <v>690</v>
      </c>
      <c r="C28" s="27" t="s">
        <v>37</v>
      </c>
      <c r="D28" s="27" t="s">
        <v>302</v>
      </c>
      <c r="E28" s="27" t="s">
        <v>39</v>
      </c>
      <c r="F28" s="27" t="s">
        <v>233</v>
      </c>
      <c r="G28" s="27"/>
      <c r="H28" s="27" t="s">
        <v>248</v>
      </c>
      <c r="I28" s="27"/>
      <c r="J28" s="27"/>
      <c r="K28" s="27"/>
      <c r="L28" s="28">
        <v>44355</v>
      </c>
      <c r="M28" s="23">
        <v>500000</v>
      </c>
      <c r="N28" s="30"/>
      <c r="O28" s="23">
        <v>628000</v>
      </c>
      <c r="P28" s="30"/>
      <c r="Q28" s="31" t="s">
        <v>69</v>
      </c>
      <c r="R28" s="32">
        <v>0.95011800000000002</v>
      </c>
      <c r="S28" s="83">
        <v>7.0000000000000007E-2</v>
      </c>
      <c r="T28" s="28" t="s">
        <v>87</v>
      </c>
      <c r="U28" s="28">
        <v>44084</v>
      </c>
      <c r="V28" s="28">
        <v>44085</v>
      </c>
      <c r="W28" s="28"/>
      <c r="X28" s="34"/>
      <c r="Y28" s="34"/>
      <c r="Z28" s="34"/>
      <c r="AA28" s="34"/>
      <c r="AB28" s="34"/>
      <c r="AC28" s="34"/>
      <c r="AD28" s="34"/>
      <c r="AE28" s="34"/>
      <c r="AF28" s="34">
        <v>0.91600000000000004</v>
      </c>
      <c r="AG28" s="34">
        <v>8.4000000000000005E-2</v>
      </c>
      <c r="AH28" s="34"/>
      <c r="AI28" s="34"/>
      <c r="AJ28" s="54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46"/>
      <c r="AZ28" s="46"/>
      <c r="BA28" s="46"/>
      <c r="BB28" s="46"/>
      <c r="BC28" s="46"/>
      <c r="BD28" s="46"/>
      <c r="BE28" s="46"/>
      <c r="BF28" s="46"/>
      <c r="BG28" s="46"/>
      <c r="BH28" s="46"/>
      <c r="BI28" s="46"/>
      <c r="BJ28" s="46"/>
      <c r="BK28" s="46"/>
      <c r="BL28" s="46"/>
      <c r="BM28" s="46"/>
      <c r="BN28" s="46"/>
      <c r="BO28" s="46"/>
      <c r="BP28" s="46"/>
      <c r="BQ28" s="46"/>
      <c r="BR28" s="46"/>
      <c r="BS28" s="46"/>
      <c r="BT28" s="46"/>
      <c r="BU28" s="46"/>
      <c r="BV28" s="46"/>
      <c r="BW28" s="46"/>
      <c r="BX28" s="46"/>
      <c r="BY28" s="46"/>
      <c r="BZ28" s="46"/>
      <c r="CA28" s="46"/>
      <c r="CB28" s="46"/>
      <c r="CC28" s="46"/>
    </row>
    <row r="29" spans="1:81" s="35" customFormat="1">
      <c r="A29" s="25" t="s">
        <v>287</v>
      </c>
      <c r="B29" s="26" t="s">
        <v>691</v>
      </c>
      <c r="C29" s="27" t="s">
        <v>37</v>
      </c>
      <c r="D29" s="27" t="s">
        <v>38</v>
      </c>
      <c r="E29" s="27" t="s">
        <v>39</v>
      </c>
      <c r="F29" s="27" t="s">
        <v>40</v>
      </c>
      <c r="G29" s="27" t="s">
        <v>138</v>
      </c>
      <c r="H29" s="27"/>
      <c r="I29" s="27"/>
      <c r="J29" s="27"/>
      <c r="K29" s="27" t="s">
        <v>641</v>
      </c>
      <c r="L29" s="28">
        <v>44459</v>
      </c>
      <c r="M29" s="30"/>
      <c r="N29" s="30">
        <v>35000000</v>
      </c>
      <c r="O29" s="30"/>
      <c r="P29" s="30">
        <v>113000000</v>
      </c>
      <c r="Q29" s="31" t="s">
        <v>86</v>
      </c>
      <c r="R29" s="32">
        <v>0.98009199999999996</v>
      </c>
      <c r="S29" s="83">
        <v>2.0312500000000001E-2</v>
      </c>
      <c r="T29" s="28" t="s">
        <v>87</v>
      </c>
      <c r="U29" s="28">
        <v>44098</v>
      </c>
      <c r="V29" s="28">
        <v>44099</v>
      </c>
      <c r="W29" s="28"/>
      <c r="X29" s="34">
        <v>0.84289999999999998</v>
      </c>
      <c r="Y29" s="34">
        <v>0.1429</v>
      </c>
      <c r="Z29" s="34"/>
      <c r="AA29" s="34"/>
      <c r="AB29" s="34"/>
      <c r="AC29" s="34"/>
      <c r="AD29" s="34"/>
      <c r="AE29" s="34"/>
      <c r="AF29" s="34"/>
      <c r="AG29" s="34"/>
      <c r="AH29" s="34">
        <v>1.4200000000000001E-2</v>
      </c>
      <c r="AI29" s="34"/>
      <c r="AJ29" s="54"/>
      <c r="AK29" s="46"/>
      <c r="AL29" s="46"/>
      <c r="AM29" s="46"/>
      <c r="AN29" s="46"/>
      <c r="AO29" s="46"/>
      <c r="AP29" s="46"/>
      <c r="AQ29" s="46"/>
      <c r="AR29" s="46"/>
      <c r="AS29" s="46"/>
      <c r="AT29" s="46"/>
      <c r="AU29" s="46"/>
      <c r="AV29" s="46"/>
      <c r="AW29" s="46"/>
      <c r="AX29" s="46"/>
      <c r="AY29" s="46"/>
      <c r="AZ29" s="46"/>
      <c r="BA29" s="46"/>
      <c r="BB29" s="46"/>
      <c r="BC29" s="46"/>
      <c r="BD29" s="46"/>
      <c r="BE29" s="46"/>
      <c r="BF29" s="46"/>
      <c r="BG29" s="46"/>
      <c r="BH29" s="46"/>
      <c r="BI29" s="46"/>
      <c r="BJ29" s="46"/>
      <c r="BK29" s="46"/>
      <c r="BL29" s="46"/>
      <c r="BM29" s="46"/>
      <c r="BN29" s="46"/>
      <c r="BO29" s="46"/>
      <c r="BP29" s="46"/>
      <c r="BQ29" s="46"/>
      <c r="BR29" s="46"/>
      <c r="BS29" s="46"/>
      <c r="BT29" s="46"/>
      <c r="BU29" s="46"/>
      <c r="BV29" s="46"/>
      <c r="BW29" s="46"/>
      <c r="BX29" s="46"/>
      <c r="BY29" s="46"/>
      <c r="BZ29" s="46"/>
      <c r="CA29" s="46"/>
      <c r="CB29" s="46"/>
      <c r="CC29" s="46"/>
    </row>
    <row r="30" spans="1:81" s="35" customFormat="1">
      <c r="A30" s="25" t="s">
        <v>692</v>
      </c>
      <c r="B30" s="26" t="s">
        <v>693</v>
      </c>
      <c r="C30" s="27" t="s">
        <v>74</v>
      </c>
      <c r="D30" s="27" t="s">
        <v>111</v>
      </c>
      <c r="E30" s="27" t="s">
        <v>75</v>
      </c>
      <c r="F30" s="27" t="s">
        <v>89</v>
      </c>
      <c r="G30" s="27"/>
      <c r="H30" s="27"/>
      <c r="I30" s="27" t="s">
        <v>78</v>
      </c>
      <c r="J30" s="27"/>
      <c r="K30" s="27" t="s">
        <v>78</v>
      </c>
      <c r="L30" s="28">
        <v>47756</v>
      </c>
      <c r="M30" s="23">
        <v>25000000</v>
      </c>
      <c r="N30" s="30"/>
      <c r="O30" s="23">
        <v>42339000</v>
      </c>
      <c r="P30" s="30"/>
      <c r="Q30" s="31" t="s">
        <v>200</v>
      </c>
      <c r="R30" s="32">
        <v>1</v>
      </c>
      <c r="S30" s="83">
        <v>4.8437500000000001E-2</v>
      </c>
      <c r="T30" s="28" t="s">
        <v>64</v>
      </c>
      <c r="U30" s="28">
        <v>44103</v>
      </c>
      <c r="V30" s="28">
        <v>44104</v>
      </c>
      <c r="W30" s="28"/>
      <c r="X30" s="34">
        <v>0.5907</v>
      </c>
      <c r="Y30" s="34"/>
      <c r="Z30" s="34"/>
      <c r="AA30" s="34"/>
      <c r="AB30" s="34"/>
      <c r="AC30" s="34"/>
      <c r="AD30" s="34">
        <v>0.14680000000000001</v>
      </c>
      <c r="AE30" s="34"/>
      <c r="AF30" s="34"/>
      <c r="AG30" s="34"/>
      <c r="AH30" s="34">
        <v>0.26250000000000001</v>
      </c>
      <c r="AI30" s="34"/>
      <c r="AJ30" s="46"/>
      <c r="AK30" s="46"/>
      <c r="AL30" s="46"/>
      <c r="AM30" s="46"/>
      <c r="AN30" s="46"/>
      <c r="AO30" s="46"/>
      <c r="AP30" s="46"/>
      <c r="AQ30" s="46"/>
      <c r="AR30" s="46"/>
      <c r="AS30" s="46"/>
      <c r="AT30" s="46"/>
      <c r="AU30" s="46"/>
      <c r="AV30" s="46"/>
      <c r="AW30" s="46"/>
      <c r="AX30" s="46"/>
      <c r="AY30" s="46"/>
      <c r="AZ30" s="46"/>
      <c r="BA30" s="46"/>
      <c r="BB30" s="46"/>
      <c r="BC30" s="46"/>
      <c r="BD30" s="46"/>
      <c r="BE30" s="46"/>
      <c r="BF30" s="46"/>
      <c r="BG30" s="46"/>
      <c r="BH30" s="46"/>
      <c r="BI30" s="46"/>
      <c r="BJ30" s="46"/>
      <c r="BK30" s="46"/>
      <c r="BL30" s="46"/>
      <c r="BM30" s="46"/>
      <c r="BN30" s="46"/>
      <c r="BO30" s="46"/>
      <c r="BP30" s="46"/>
      <c r="BQ30" s="46"/>
      <c r="BR30" s="46"/>
      <c r="BS30" s="46"/>
      <c r="BT30" s="46"/>
      <c r="BU30" s="46"/>
      <c r="BV30" s="46"/>
      <c r="BW30" s="46"/>
      <c r="BX30" s="46"/>
      <c r="BY30" s="46"/>
      <c r="BZ30" s="46"/>
      <c r="CA30" s="46"/>
      <c r="CB30" s="46"/>
      <c r="CC30" s="46"/>
    </row>
    <row r="31" spans="1:81" s="35" customFormat="1">
      <c r="A31" s="25" t="s">
        <v>297</v>
      </c>
      <c r="B31" s="26" t="s">
        <v>694</v>
      </c>
      <c r="C31" s="27" t="s">
        <v>37</v>
      </c>
      <c r="D31" s="27" t="s">
        <v>302</v>
      </c>
      <c r="E31" s="27" t="s">
        <v>39</v>
      </c>
      <c r="F31" s="27" t="s">
        <v>234</v>
      </c>
      <c r="G31" s="27"/>
      <c r="H31" s="27" t="s">
        <v>248</v>
      </c>
      <c r="I31" s="27"/>
      <c r="J31" s="27"/>
      <c r="K31" s="27"/>
      <c r="L31" s="28">
        <v>44390</v>
      </c>
      <c r="M31" s="23">
        <v>600000</v>
      </c>
      <c r="N31" s="30"/>
      <c r="O31" s="23">
        <v>1081000</v>
      </c>
      <c r="P31" s="30"/>
      <c r="Q31" s="31" t="s">
        <v>69</v>
      </c>
      <c r="R31" s="32">
        <v>0.95351600000000003</v>
      </c>
      <c r="S31" s="83">
        <v>6.5000000000000002E-2</v>
      </c>
      <c r="T31" s="28" t="s">
        <v>87</v>
      </c>
      <c r="U31" s="28">
        <v>44119</v>
      </c>
      <c r="V31" s="28">
        <v>44120</v>
      </c>
      <c r="W31" s="28"/>
      <c r="X31" s="34"/>
      <c r="Y31" s="34"/>
      <c r="Z31" s="34"/>
      <c r="AA31" s="34"/>
      <c r="AB31" s="34"/>
      <c r="AC31" s="34"/>
      <c r="AD31" s="34"/>
      <c r="AE31" s="34">
        <v>0.73170000000000002</v>
      </c>
      <c r="AF31" s="34">
        <v>0.1183</v>
      </c>
      <c r="AG31" s="34">
        <v>0.11169999999999999</v>
      </c>
      <c r="AH31" s="34">
        <v>3.8300000000000001E-2</v>
      </c>
      <c r="AI31" s="34"/>
      <c r="AJ31" s="54"/>
      <c r="AK31" s="46"/>
      <c r="AL31" s="46"/>
      <c r="AM31" s="46"/>
      <c r="AN31" s="46"/>
      <c r="AO31" s="46"/>
      <c r="AP31" s="46"/>
      <c r="AQ31" s="46"/>
      <c r="AR31" s="46"/>
      <c r="AS31" s="46"/>
      <c r="AT31" s="46"/>
      <c r="AU31" s="46"/>
      <c r="AV31" s="46"/>
      <c r="AW31" s="46"/>
      <c r="AX31" s="46"/>
      <c r="AY31" s="46"/>
      <c r="AZ31" s="46"/>
      <c r="BA31" s="46"/>
      <c r="BB31" s="46"/>
      <c r="BC31" s="46"/>
      <c r="BD31" s="46"/>
      <c r="BE31" s="46"/>
      <c r="BF31" s="46"/>
      <c r="BG31" s="46"/>
      <c r="BH31" s="46"/>
      <c r="BI31" s="46"/>
      <c r="BJ31" s="46"/>
      <c r="BK31" s="46"/>
      <c r="BL31" s="46"/>
      <c r="BM31" s="46"/>
      <c r="BN31" s="46"/>
      <c r="BO31" s="46"/>
      <c r="BP31" s="46"/>
      <c r="BQ31" s="46"/>
      <c r="BR31" s="46"/>
      <c r="BS31" s="46"/>
      <c r="BT31" s="46"/>
      <c r="BU31" s="46"/>
      <c r="BV31" s="46"/>
      <c r="BW31" s="46"/>
      <c r="BX31" s="46"/>
      <c r="BY31" s="46"/>
      <c r="BZ31" s="46"/>
      <c r="CA31" s="46"/>
      <c r="CB31" s="46"/>
      <c r="CC31" s="46"/>
    </row>
    <row r="32" spans="1:81" s="35" customFormat="1">
      <c r="A32" s="25" t="s">
        <v>168</v>
      </c>
      <c r="B32" s="26" t="s">
        <v>695</v>
      </c>
      <c r="C32" s="27" t="s">
        <v>49</v>
      </c>
      <c r="D32" s="27" t="s">
        <v>302</v>
      </c>
      <c r="E32" s="27" t="s">
        <v>75</v>
      </c>
      <c r="F32" s="27" t="s">
        <v>224</v>
      </c>
      <c r="G32" s="27"/>
      <c r="H32" s="27"/>
      <c r="I32" s="27" t="s">
        <v>125</v>
      </c>
      <c r="J32" s="27"/>
      <c r="K32" s="27" t="s">
        <v>696</v>
      </c>
      <c r="L32" s="28">
        <v>44480</v>
      </c>
      <c r="M32" s="30"/>
      <c r="N32" s="30">
        <v>15848000</v>
      </c>
      <c r="O32" s="30"/>
      <c r="P32" s="30">
        <v>15848000</v>
      </c>
      <c r="Q32" s="31" t="s">
        <v>86</v>
      </c>
      <c r="R32" s="32">
        <v>0.95693799999999996</v>
      </c>
      <c r="S32" s="83">
        <v>4.4999999999999998E-2</v>
      </c>
      <c r="T32" s="28" t="s">
        <v>87</v>
      </c>
      <c r="U32" s="28">
        <v>44119</v>
      </c>
      <c r="V32" s="28">
        <v>44120</v>
      </c>
      <c r="W32" s="28"/>
      <c r="X32" s="34"/>
      <c r="Y32" s="34">
        <v>0.37859999999999999</v>
      </c>
      <c r="Z32" s="34"/>
      <c r="AA32" s="34"/>
      <c r="AB32" s="34"/>
      <c r="AC32" s="34">
        <v>0.1893</v>
      </c>
      <c r="AD32" s="34"/>
      <c r="AE32" s="34"/>
      <c r="AF32" s="34">
        <v>0.12839999999999999</v>
      </c>
      <c r="AG32" s="34"/>
      <c r="AH32" s="34"/>
      <c r="AI32" s="34">
        <v>0.30370000000000003</v>
      </c>
      <c r="AJ32" s="46"/>
      <c r="AK32" s="46"/>
      <c r="AL32" s="46"/>
      <c r="AM32" s="46"/>
      <c r="AN32" s="46"/>
      <c r="AO32" s="46"/>
      <c r="AP32" s="46"/>
      <c r="AQ32" s="46"/>
      <c r="AR32" s="46"/>
      <c r="AS32" s="46"/>
      <c r="AT32" s="46"/>
      <c r="AU32" s="46"/>
      <c r="AV32" s="46"/>
      <c r="AW32" s="46"/>
      <c r="AX32" s="46"/>
      <c r="AY32" s="46"/>
      <c r="AZ32" s="46"/>
      <c r="BA32" s="46"/>
      <c r="BB32" s="46"/>
      <c r="BC32" s="46"/>
      <c r="BD32" s="46"/>
      <c r="BE32" s="46"/>
      <c r="BF32" s="46"/>
      <c r="BG32" s="46"/>
      <c r="BH32" s="46"/>
      <c r="BI32" s="46"/>
      <c r="BJ32" s="46"/>
      <c r="BK32" s="46"/>
      <c r="BL32" s="46"/>
      <c r="BM32" s="46"/>
      <c r="BN32" s="46"/>
      <c r="BO32" s="46"/>
      <c r="BP32" s="46"/>
      <c r="BQ32" s="46"/>
      <c r="BR32" s="46"/>
      <c r="BS32" s="46"/>
      <c r="BT32" s="46"/>
      <c r="BU32" s="46"/>
      <c r="BV32" s="46"/>
      <c r="BW32" s="46"/>
      <c r="BX32" s="46"/>
      <c r="BY32" s="46"/>
      <c r="BZ32" s="46"/>
      <c r="CA32" s="46"/>
      <c r="CB32" s="46"/>
      <c r="CC32" s="46"/>
    </row>
    <row r="33" spans="1:172" s="35" customFormat="1">
      <c r="A33" s="26" t="s">
        <v>97</v>
      </c>
      <c r="B33" s="26" t="s">
        <v>698</v>
      </c>
      <c r="C33" s="24" t="s">
        <v>115</v>
      </c>
      <c r="D33" s="27" t="s">
        <v>111</v>
      </c>
      <c r="E33" s="27" t="s">
        <v>39</v>
      </c>
      <c r="F33" s="24" t="s">
        <v>51</v>
      </c>
      <c r="G33" s="27" t="s">
        <v>682</v>
      </c>
      <c r="H33" s="27"/>
      <c r="I33" s="27" t="s">
        <v>681</v>
      </c>
      <c r="J33" s="27"/>
      <c r="K33" s="27"/>
      <c r="L33" s="28">
        <v>44486</v>
      </c>
      <c r="M33" s="30"/>
      <c r="N33" s="30">
        <v>100000000</v>
      </c>
      <c r="O33" s="30"/>
      <c r="P33" s="30">
        <v>289800000</v>
      </c>
      <c r="Q33" s="31" t="s">
        <v>86</v>
      </c>
      <c r="R33" s="32">
        <v>0.983707</v>
      </c>
      <c r="S33" s="83">
        <v>1.6563000000000001E-2</v>
      </c>
      <c r="T33" s="28" t="s">
        <v>87</v>
      </c>
      <c r="U33" s="28">
        <v>44125</v>
      </c>
      <c r="V33" s="28">
        <v>44126</v>
      </c>
      <c r="W33" s="28"/>
      <c r="X33" s="34">
        <v>0.22</v>
      </c>
      <c r="Y33" s="34">
        <v>0.49230000000000002</v>
      </c>
      <c r="Z33" s="34"/>
      <c r="AA33" s="34">
        <v>1.23E-2</v>
      </c>
      <c r="AB33" s="34"/>
      <c r="AC33" s="34">
        <v>5.0000000000000001E-3</v>
      </c>
      <c r="AD33" s="34">
        <v>0.23</v>
      </c>
      <c r="AE33" s="34"/>
      <c r="AF33" s="34"/>
      <c r="AG33" s="34"/>
      <c r="AH33" s="34"/>
      <c r="AI33" s="34">
        <v>4.0399999999999998E-2</v>
      </c>
      <c r="AJ33" s="46"/>
      <c r="AK33" s="46"/>
      <c r="AL33" s="46"/>
      <c r="AM33" s="46"/>
      <c r="AN33" s="46"/>
      <c r="AO33" s="46"/>
      <c r="AP33" s="46"/>
      <c r="AQ33" s="46"/>
      <c r="AR33" s="46"/>
      <c r="AS33" s="46"/>
      <c r="AT33" s="46"/>
      <c r="AU33" s="46"/>
      <c r="AV33" s="46"/>
      <c r="AW33" s="46"/>
      <c r="AX33" s="46"/>
      <c r="AY33" s="46"/>
      <c r="AZ33" s="46"/>
      <c r="BA33" s="46"/>
      <c r="BB33" s="46"/>
      <c r="BC33" s="46"/>
      <c r="BD33" s="46"/>
      <c r="BE33" s="46"/>
      <c r="BF33" s="46"/>
      <c r="BG33" s="46"/>
      <c r="BH33" s="46"/>
      <c r="BI33" s="46"/>
      <c r="BJ33" s="46"/>
      <c r="BK33" s="46"/>
      <c r="BL33" s="46"/>
      <c r="BM33" s="46"/>
      <c r="BN33" s="46"/>
      <c r="BO33" s="46"/>
      <c r="BP33" s="46"/>
      <c r="BQ33" s="46"/>
      <c r="BR33" s="46"/>
      <c r="BS33" s="46"/>
      <c r="BT33" s="46"/>
      <c r="BU33" s="46"/>
      <c r="BV33" s="46"/>
      <c r="BW33" s="46"/>
      <c r="BX33" s="46"/>
      <c r="BY33" s="46"/>
      <c r="BZ33" s="46"/>
      <c r="CA33" s="46"/>
      <c r="CB33" s="46"/>
      <c r="CC33" s="46"/>
    </row>
    <row r="34" spans="1:172" s="35" customFormat="1">
      <c r="A34" s="26"/>
      <c r="B34" s="26"/>
      <c r="C34" s="27"/>
      <c r="D34" s="27"/>
      <c r="E34" s="27"/>
      <c r="F34" s="27"/>
      <c r="G34" s="27"/>
      <c r="H34" s="27"/>
      <c r="I34" s="27"/>
      <c r="J34" s="27"/>
      <c r="K34" s="27"/>
      <c r="L34" s="28"/>
      <c r="M34" s="30"/>
      <c r="N34" s="30"/>
      <c r="O34" s="30"/>
      <c r="P34" s="30"/>
      <c r="Q34" s="31"/>
      <c r="R34" s="32"/>
      <c r="S34" s="44"/>
      <c r="T34" s="28"/>
      <c r="U34" s="28"/>
      <c r="V34" s="28"/>
      <c r="W34" s="28"/>
      <c r="X34" s="34"/>
      <c r="Y34" s="34"/>
      <c r="Z34" s="34"/>
      <c r="AA34" s="34"/>
      <c r="AB34" s="34"/>
      <c r="AC34" s="34"/>
      <c r="AD34" s="34"/>
      <c r="AE34" s="34"/>
      <c r="AF34" s="34"/>
      <c r="AG34" s="34"/>
      <c r="AH34" s="34"/>
      <c r="AI34" s="34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  <c r="BL34" s="46"/>
      <c r="BM34" s="46"/>
      <c r="BN34" s="46"/>
      <c r="BO34" s="46"/>
      <c r="BP34" s="46"/>
      <c r="BQ34" s="46"/>
      <c r="BR34" s="46"/>
      <c r="BS34" s="46"/>
      <c r="BT34" s="46"/>
      <c r="BU34" s="46"/>
      <c r="BV34" s="46"/>
      <c r="BW34" s="46"/>
      <c r="BX34" s="46"/>
      <c r="BY34" s="46"/>
      <c r="BZ34" s="46"/>
      <c r="CA34" s="46"/>
      <c r="CB34" s="46"/>
      <c r="CC34" s="46"/>
    </row>
    <row r="35" spans="1:172" s="35" customFormat="1">
      <c r="A35" s="26"/>
      <c r="B35" s="26"/>
      <c r="C35" s="27"/>
      <c r="D35" s="27"/>
      <c r="E35" s="27"/>
      <c r="F35" s="27"/>
      <c r="G35" s="27"/>
      <c r="H35" s="27"/>
      <c r="I35" s="27"/>
      <c r="J35" s="27"/>
      <c r="K35" s="27"/>
      <c r="L35" s="28"/>
      <c r="M35" s="30"/>
      <c r="N35" s="30"/>
      <c r="O35" s="30"/>
      <c r="P35" s="30"/>
      <c r="Q35" s="31"/>
      <c r="R35" s="32"/>
      <c r="S35" s="44"/>
      <c r="T35" s="28"/>
      <c r="U35" s="28"/>
      <c r="V35" s="28"/>
      <c r="W35" s="28"/>
      <c r="X35" s="34"/>
      <c r="Y35" s="34"/>
      <c r="Z35" s="34"/>
      <c r="AA35" s="34"/>
      <c r="AB35" s="34"/>
      <c r="AC35" s="34"/>
      <c r="AD35" s="34"/>
      <c r="AE35" s="34"/>
      <c r="AF35" s="34"/>
      <c r="AG35" s="34"/>
      <c r="AH35" s="34"/>
      <c r="AI35" s="34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  <c r="BL35" s="46"/>
      <c r="BM35" s="46"/>
      <c r="BN35" s="46"/>
      <c r="BO35" s="46"/>
      <c r="BP35" s="46"/>
      <c r="BQ35" s="46"/>
      <c r="BR35" s="46"/>
      <c r="BS35" s="46"/>
      <c r="BT35" s="46"/>
      <c r="BU35" s="46"/>
      <c r="BV35" s="46"/>
      <c r="BW35" s="46"/>
      <c r="BX35" s="46"/>
      <c r="BY35" s="46"/>
      <c r="BZ35" s="46"/>
      <c r="CA35" s="46"/>
      <c r="CB35" s="46"/>
      <c r="CC35" s="46"/>
    </row>
    <row r="36" spans="1:172" s="35" customFormat="1">
      <c r="A36" s="26"/>
      <c r="B36" s="26"/>
      <c r="C36" s="27"/>
      <c r="D36" s="27"/>
      <c r="E36" s="27"/>
      <c r="F36" s="27"/>
      <c r="G36" s="27"/>
      <c r="H36" s="27"/>
      <c r="I36" s="27"/>
      <c r="J36" s="27"/>
      <c r="K36" s="27"/>
      <c r="L36" s="28"/>
      <c r="M36" s="30"/>
      <c r="N36" s="30"/>
      <c r="O36" s="30"/>
      <c r="P36" s="30"/>
      <c r="Q36" s="31"/>
      <c r="R36" s="32"/>
      <c r="S36" s="44"/>
      <c r="T36" s="28"/>
      <c r="U36" s="28"/>
      <c r="V36" s="28"/>
      <c r="W36" s="28"/>
      <c r="X36" s="34"/>
      <c r="Y36" s="34"/>
      <c r="Z36" s="34"/>
      <c r="AA36" s="34"/>
      <c r="AB36" s="34"/>
      <c r="AC36" s="34"/>
      <c r="AD36" s="34"/>
      <c r="AE36" s="34"/>
      <c r="AF36" s="34"/>
      <c r="AG36" s="34"/>
      <c r="AH36" s="34"/>
      <c r="AI36" s="34"/>
      <c r="AJ36" s="46"/>
      <c r="AK36" s="46"/>
      <c r="AL36" s="46"/>
      <c r="AM36" s="46"/>
      <c r="AN36" s="46"/>
      <c r="AO36" s="46"/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  <c r="BL36" s="46"/>
      <c r="BM36" s="46"/>
      <c r="BN36" s="46"/>
      <c r="BO36" s="46"/>
      <c r="BP36" s="46"/>
      <c r="BQ36" s="46"/>
      <c r="BR36" s="46"/>
      <c r="BS36" s="46"/>
      <c r="BT36" s="46"/>
      <c r="BU36" s="46"/>
      <c r="BV36" s="46"/>
      <c r="BW36" s="46"/>
      <c r="BX36" s="46"/>
      <c r="BY36" s="46"/>
      <c r="BZ36" s="46"/>
      <c r="CA36" s="46"/>
      <c r="CB36" s="46"/>
      <c r="CC36" s="46"/>
    </row>
    <row r="37" spans="1:172" s="35" customFormat="1">
      <c r="A37" s="26"/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8"/>
      <c r="M37" s="30"/>
      <c r="N37" s="30"/>
      <c r="O37" s="30"/>
      <c r="P37" s="30"/>
      <c r="Q37" s="31"/>
      <c r="R37" s="32"/>
      <c r="S37" s="44"/>
      <c r="T37" s="28"/>
      <c r="U37" s="28"/>
      <c r="V37" s="28"/>
      <c r="W37" s="28"/>
      <c r="X37" s="34"/>
      <c r="Y37" s="34"/>
      <c r="Z37" s="34"/>
      <c r="AA37" s="34"/>
      <c r="AB37" s="34"/>
      <c r="AC37" s="34"/>
      <c r="AD37" s="34"/>
      <c r="AE37" s="34"/>
      <c r="AF37" s="34"/>
      <c r="AG37" s="34"/>
      <c r="AH37" s="34"/>
      <c r="AI37" s="34"/>
      <c r="AJ37" s="46"/>
      <c r="AK37" s="46"/>
      <c r="AL37" s="46"/>
      <c r="AM37" s="46"/>
      <c r="AN37" s="46"/>
      <c r="AO37" s="46"/>
      <c r="AP37" s="46"/>
      <c r="AQ37" s="46"/>
      <c r="AR37" s="46"/>
      <c r="AS37" s="46"/>
      <c r="AT37" s="46"/>
      <c r="AU37" s="46"/>
      <c r="AV37" s="46"/>
      <c r="AW37" s="46"/>
      <c r="AX37" s="46"/>
      <c r="AY37" s="46"/>
      <c r="AZ37" s="46"/>
      <c r="BA37" s="46"/>
      <c r="BB37" s="46"/>
      <c r="BC37" s="46"/>
      <c r="BD37" s="46"/>
      <c r="BE37" s="46"/>
      <c r="BF37" s="46"/>
      <c r="BG37" s="46"/>
      <c r="BH37" s="46"/>
      <c r="BI37" s="46"/>
      <c r="BJ37" s="46"/>
      <c r="BK37" s="46"/>
      <c r="BL37" s="46"/>
      <c r="BM37" s="46"/>
      <c r="BN37" s="46"/>
      <c r="BO37" s="46"/>
      <c r="BP37" s="46"/>
      <c r="BQ37" s="46"/>
      <c r="BR37" s="46"/>
      <c r="BS37" s="46"/>
      <c r="BT37" s="46"/>
      <c r="BU37" s="46"/>
      <c r="BV37" s="46"/>
      <c r="BW37" s="46"/>
      <c r="BX37" s="46"/>
      <c r="BY37" s="46"/>
      <c r="BZ37" s="46"/>
      <c r="CA37" s="46"/>
      <c r="CB37" s="46"/>
      <c r="CC37" s="46"/>
    </row>
    <row r="38" spans="1:172" s="35" customFormat="1">
      <c r="A38" s="26"/>
      <c r="B38" s="26"/>
      <c r="C38" s="27"/>
      <c r="D38" s="27"/>
      <c r="E38" s="27"/>
      <c r="F38" s="27"/>
      <c r="G38" s="27"/>
      <c r="H38" s="27"/>
      <c r="I38" s="27"/>
      <c r="J38" s="27"/>
      <c r="K38" s="27"/>
      <c r="L38" s="28"/>
      <c r="M38" s="30"/>
      <c r="N38" s="30"/>
      <c r="O38" s="30"/>
      <c r="P38" s="30"/>
      <c r="Q38" s="31"/>
      <c r="R38" s="32"/>
      <c r="S38" s="44"/>
      <c r="T38" s="28"/>
      <c r="U38" s="28"/>
      <c r="V38" s="28"/>
      <c r="W38" s="28"/>
      <c r="X38" s="34"/>
      <c r="Y38" s="34"/>
      <c r="Z38" s="34"/>
      <c r="AA38" s="34"/>
      <c r="AB38" s="34"/>
      <c r="AC38" s="34"/>
      <c r="AD38" s="34"/>
      <c r="AE38" s="34"/>
      <c r="AF38" s="34"/>
      <c r="AG38" s="34"/>
      <c r="AH38" s="34"/>
      <c r="AI38" s="34"/>
      <c r="AJ38" s="46"/>
      <c r="AK38" s="46"/>
      <c r="AL38" s="46"/>
      <c r="AM38" s="46"/>
      <c r="AN38" s="46"/>
      <c r="AO38" s="46"/>
      <c r="AP38" s="46"/>
      <c r="AQ38" s="46"/>
      <c r="AR38" s="46"/>
      <c r="AS38" s="46"/>
      <c r="AT38" s="46"/>
      <c r="AU38" s="46"/>
      <c r="AV38" s="46"/>
      <c r="AW38" s="46"/>
      <c r="AX38" s="46"/>
      <c r="AY38" s="46"/>
      <c r="AZ38" s="46"/>
      <c r="BA38" s="46"/>
      <c r="BB38" s="46"/>
      <c r="BC38" s="46"/>
      <c r="BD38" s="46"/>
      <c r="BE38" s="46"/>
      <c r="BF38" s="46"/>
      <c r="BG38" s="46"/>
      <c r="BH38" s="46"/>
      <c r="BI38" s="46"/>
      <c r="BJ38" s="46"/>
      <c r="BK38" s="46"/>
      <c r="BL38" s="46"/>
      <c r="BM38" s="46"/>
      <c r="BN38" s="46"/>
      <c r="BO38" s="46"/>
      <c r="BP38" s="46"/>
      <c r="BQ38" s="46"/>
      <c r="BR38" s="46"/>
      <c r="BS38" s="46"/>
      <c r="BT38" s="46"/>
      <c r="BU38" s="46"/>
      <c r="BV38" s="46"/>
      <c r="BW38" s="46"/>
      <c r="BX38" s="46"/>
      <c r="BY38" s="46"/>
      <c r="BZ38" s="46"/>
      <c r="CA38" s="46"/>
      <c r="CB38" s="46"/>
      <c r="CC38" s="46"/>
    </row>
    <row r="39" spans="1:172" s="35" customFormat="1">
      <c r="A39" s="26"/>
      <c r="B39" s="26"/>
      <c r="C39" s="27"/>
      <c r="D39" s="27"/>
      <c r="E39" s="27"/>
      <c r="F39" s="27"/>
      <c r="G39" s="27"/>
      <c r="H39" s="27"/>
      <c r="I39" s="27"/>
      <c r="J39" s="27"/>
      <c r="K39" s="27"/>
      <c r="L39" s="28"/>
      <c r="M39" s="30"/>
      <c r="N39" s="30"/>
      <c r="O39" s="30"/>
      <c r="P39" s="30"/>
      <c r="Q39" s="31"/>
      <c r="R39" s="32"/>
      <c r="S39" s="44"/>
      <c r="T39" s="28"/>
      <c r="U39" s="28"/>
      <c r="V39" s="28"/>
      <c r="W39" s="28"/>
      <c r="X39" s="34"/>
      <c r="Y39" s="34"/>
      <c r="Z39" s="34"/>
      <c r="AA39" s="34"/>
      <c r="AB39" s="34"/>
      <c r="AC39" s="34"/>
      <c r="AD39" s="34"/>
      <c r="AE39" s="34"/>
      <c r="AF39" s="34"/>
      <c r="AG39" s="34"/>
      <c r="AH39" s="34"/>
      <c r="AI39" s="34"/>
      <c r="AJ39" s="46"/>
      <c r="AK39" s="46"/>
      <c r="AL39" s="46"/>
      <c r="AM39" s="46"/>
      <c r="AN39" s="46"/>
      <c r="AO39" s="46"/>
      <c r="AP39" s="46"/>
      <c r="AQ39" s="46"/>
      <c r="AR39" s="46"/>
      <c r="AS39" s="46"/>
      <c r="AT39" s="46"/>
      <c r="AU39" s="46"/>
      <c r="AV39" s="46"/>
      <c r="AW39" s="46"/>
      <c r="AX39" s="46"/>
      <c r="AY39" s="46"/>
      <c r="AZ39" s="46"/>
      <c r="BA39" s="46"/>
      <c r="BB39" s="46"/>
      <c r="BC39" s="46"/>
      <c r="BD39" s="46"/>
      <c r="BE39" s="46"/>
      <c r="BF39" s="46"/>
      <c r="BG39" s="46"/>
      <c r="BH39" s="46"/>
      <c r="BI39" s="46"/>
      <c r="BJ39" s="46"/>
      <c r="BK39" s="46"/>
      <c r="BL39" s="46"/>
      <c r="BM39" s="46"/>
      <c r="BN39" s="46"/>
      <c r="BO39" s="46"/>
      <c r="BP39" s="46"/>
      <c r="BQ39" s="46"/>
      <c r="BR39" s="46"/>
      <c r="BS39" s="46"/>
      <c r="BT39" s="46"/>
      <c r="BU39" s="46"/>
      <c r="BV39" s="46"/>
      <c r="BW39" s="46"/>
      <c r="BX39" s="46"/>
      <c r="BY39" s="46"/>
      <c r="BZ39" s="46"/>
      <c r="CA39" s="46"/>
      <c r="CB39" s="46"/>
      <c r="CC39" s="46"/>
    </row>
    <row r="40" spans="1:172" s="35" customFormat="1">
      <c r="A40" s="43"/>
      <c r="B40" s="26"/>
      <c r="C40" s="24"/>
      <c r="D40" s="27"/>
      <c r="E40" s="27"/>
      <c r="F40" s="27"/>
      <c r="G40" s="27"/>
      <c r="H40" s="27"/>
      <c r="I40" s="27"/>
      <c r="J40" s="27"/>
      <c r="K40" s="27"/>
      <c r="L40" s="28"/>
      <c r="M40" s="30"/>
      <c r="N40" s="30"/>
      <c r="O40" s="30"/>
      <c r="P40" s="30"/>
      <c r="Q40" s="31"/>
      <c r="R40" s="32"/>
      <c r="S40" s="44"/>
      <c r="T40" s="28"/>
      <c r="U40" s="28"/>
      <c r="V40" s="28"/>
      <c r="W40" s="28"/>
      <c r="X40" s="34"/>
      <c r="Y40" s="34"/>
      <c r="Z40" s="34"/>
      <c r="AA40" s="34"/>
      <c r="AB40" s="34"/>
      <c r="AC40" s="34"/>
      <c r="AD40" s="34"/>
      <c r="AE40" s="34"/>
      <c r="AF40" s="34"/>
      <c r="AG40" s="34"/>
      <c r="AH40" s="34"/>
      <c r="AI40" s="34"/>
      <c r="AJ40" s="46"/>
      <c r="AK40" s="46"/>
      <c r="AL40" s="46"/>
      <c r="AM40" s="46"/>
      <c r="AN40" s="46"/>
      <c r="AO40" s="46"/>
      <c r="AP40" s="46"/>
      <c r="AQ40" s="46"/>
      <c r="AR40" s="46"/>
      <c r="AS40" s="46"/>
      <c r="AT40" s="46"/>
      <c r="AU40" s="46"/>
      <c r="AV40" s="46"/>
      <c r="AW40" s="46"/>
      <c r="AX40" s="46"/>
      <c r="AY40" s="46"/>
      <c r="AZ40" s="46"/>
      <c r="BA40" s="46"/>
      <c r="BB40" s="46"/>
      <c r="BC40" s="46"/>
      <c r="BD40" s="46"/>
      <c r="BE40" s="46"/>
      <c r="BF40" s="46"/>
      <c r="BG40" s="46"/>
      <c r="BH40" s="46"/>
      <c r="BI40" s="46"/>
      <c r="BJ40" s="46"/>
      <c r="BK40" s="46"/>
      <c r="BL40" s="46"/>
      <c r="BM40" s="46"/>
      <c r="BN40" s="46"/>
      <c r="BO40" s="46"/>
      <c r="BP40" s="46"/>
      <c r="BQ40" s="46"/>
      <c r="BR40" s="46"/>
      <c r="BS40" s="46"/>
      <c r="BT40" s="46"/>
      <c r="BU40" s="46"/>
      <c r="BV40" s="46"/>
      <c r="BW40" s="46"/>
      <c r="BX40" s="46"/>
      <c r="BY40" s="46"/>
      <c r="BZ40" s="46"/>
      <c r="CA40" s="46"/>
      <c r="CB40" s="46"/>
      <c r="CC40" s="46"/>
    </row>
    <row r="41" spans="1:172" s="35" customFormat="1">
      <c r="A41" s="26"/>
      <c r="B41" s="26"/>
      <c r="C41" s="27"/>
      <c r="D41" s="27"/>
      <c r="E41" s="27"/>
      <c r="F41" s="27"/>
      <c r="G41" s="27"/>
      <c r="H41" s="27"/>
      <c r="I41" s="27"/>
      <c r="J41" s="27"/>
      <c r="K41" s="27"/>
      <c r="L41" s="28"/>
      <c r="M41" s="30"/>
      <c r="N41" s="30"/>
      <c r="O41" s="30"/>
      <c r="P41" s="30"/>
      <c r="Q41" s="31"/>
      <c r="R41" s="32"/>
      <c r="S41" s="44"/>
      <c r="T41" s="28"/>
      <c r="U41" s="28"/>
      <c r="V41" s="28"/>
      <c r="W41" s="28"/>
      <c r="X41" s="34"/>
      <c r="Y41" s="34"/>
      <c r="Z41" s="34"/>
      <c r="AA41" s="34"/>
      <c r="AB41" s="34"/>
      <c r="AC41" s="34"/>
      <c r="AD41" s="34"/>
      <c r="AE41" s="34"/>
      <c r="AF41" s="34"/>
      <c r="AG41" s="34"/>
      <c r="AH41" s="34"/>
      <c r="AI41" s="34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46"/>
      <c r="AZ41" s="46"/>
      <c r="BA41" s="46"/>
      <c r="BB41" s="46"/>
      <c r="BC41" s="46"/>
      <c r="BD41" s="46"/>
      <c r="BE41" s="46"/>
      <c r="BF41" s="46"/>
      <c r="BG41" s="46"/>
      <c r="BH41" s="46"/>
      <c r="BI41" s="46"/>
      <c r="BJ41" s="46"/>
      <c r="BK41" s="46"/>
      <c r="BL41" s="46"/>
      <c r="BM41" s="46"/>
      <c r="BN41" s="46"/>
      <c r="BO41" s="46"/>
      <c r="BP41" s="46"/>
      <c r="BQ41" s="46"/>
      <c r="BR41" s="46"/>
      <c r="BS41" s="46"/>
      <c r="BT41" s="46"/>
      <c r="BU41" s="46"/>
      <c r="BV41" s="46"/>
      <c r="BW41" s="46"/>
      <c r="BX41" s="46"/>
      <c r="BY41" s="46"/>
      <c r="BZ41" s="46"/>
      <c r="CA41" s="46"/>
      <c r="CB41" s="46"/>
      <c r="CC41" s="46"/>
    </row>
    <row r="42" spans="1:172" s="35" customFormat="1">
      <c r="A42" s="26"/>
      <c r="B42" s="26"/>
      <c r="C42" s="27"/>
      <c r="D42" s="27"/>
      <c r="E42" s="27"/>
      <c r="F42" s="27"/>
      <c r="G42" s="27"/>
      <c r="H42" s="27"/>
      <c r="I42" s="27"/>
      <c r="J42" s="27"/>
      <c r="K42" s="27"/>
      <c r="L42" s="28"/>
      <c r="M42" s="30"/>
      <c r="N42" s="30"/>
      <c r="O42" s="30"/>
      <c r="P42" s="30"/>
      <c r="Q42" s="31"/>
      <c r="R42" s="32"/>
      <c r="S42" s="44"/>
      <c r="T42" s="28"/>
      <c r="U42" s="28"/>
      <c r="V42" s="28"/>
      <c r="W42" s="28"/>
      <c r="X42" s="34"/>
      <c r="Y42" s="34"/>
      <c r="Z42" s="34"/>
      <c r="AA42" s="34"/>
      <c r="AB42" s="34"/>
      <c r="AC42" s="34"/>
      <c r="AD42" s="34"/>
      <c r="AE42" s="34"/>
      <c r="AF42" s="34"/>
      <c r="AG42" s="34"/>
      <c r="AH42" s="34"/>
      <c r="AI42" s="34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</row>
    <row r="43" spans="1:172" s="35" customFormat="1">
      <c r="A43" s="25"/>
      <c r="B43" s="26"/>
      <c r="C43" s="27"/>
      <c r="D43" s="27"/>
      <c r="E43" s="27"/>
      <c r="F43" s="27"/>
      <c r="G43" s="27"/>
      <c r="H43" s="27"/>
      <c r="I43" s="27"/>
      <c r="J43" s="27"/>
      <c r="K43" s="27"/>
      <c r="L43" s="28"/>
      <c r="M43" s="30"/>
      <c r="N43" s="30"/>
      <c r="O43" s="30"/>
      <c r="P43" s="30"/>
      <c r="Q43" s="31"/>
      <c r="R43" s="32"/>
      <c r="S43" s="44"/>
      <c r="T43" s="28"/>
      <c r="U43" s="28"/>
      <c r="V43" s="28"/>
      <c r="W43" s="28"/>
      <c r="X43" s="34"/>
      <c r="Y43" s="34"/>
      <c r="Z43" s="34"/>
      <c r="AA43" s="34"/>
      <c r="AB43" s="34"/>
      <c r="AC43" s="34"/>
      <c r="AD43" s="34"/>
      <c r="AE43" s="34"/>
      <c r="AF43" s="34"/>
      <c r="AG43" s="34"/>
      <c r="AH43" s="34"/>
      <c r="AI43" s="34"/>
      <c r="AJ43" s="46"/>
      <c r="AK43" s="46"/>
      <c r="AL43" s="46"/>
      <c r="AM43" s="46"/>
      <c r="AN43" s="46"/>
      <c r="AO43" s="46"/>
      <c r="AP43" s="46"/>
      <c r="AQ43" s="46"/>
      <c r="AR43" s="46"/>
      <c r="AS43" s="46"/>
      <c r="AT43" s="46"/>
      <c r="AU43" s="46"/>
      <c r="AV43" s="46"/>
      <c r="AW43" s="46"/>
      <c r="AX43" s="46"/>
      <c r="AY43" s="46"/>
      <c r="AZ43" s="46"/>
      <c r="BA43" s="46"/>
      <c r="BB43" s="46"/>
      <c r="BC43" s="46"/>
      <c r="BD43" s="46"/>
      <c r="BE43" s="46"/>
      <c r="BF43" s="46"/>
      <c r="BG43" s="46"/>
      <c r="BH43" s="46"/>
      <c r="BI43" s="46"/>
      <c r="BJ43" s="46"/>
      <c r="BK43" s="46"/>
      <c r="BL43" s="46"/>
      <c r="BM43" s="46"/>
      <c r="BN43" s="46"/>
      <c r="BO43" s="46"/>
      <c r="BP43" s="46"/>
      <c r="BQ43" s="46"/>
      <c r="BR43" s="46"/>
      <c r="BS43" s="46"/>
      <c r="BT43" s="46"/>
      <c r="BU43" s="46"/>
      <c r="BV43" s="46"/>
      <c r="BW43" s="46"/>
      <c r="BX43" s="46"/>
      <c r="BY43" s="46"/>
      <c r="BZ43" s="46"/>
      <c r="CA43" s="46"/>
      <c r="CB43" s="46"/>
      <c r="CC43" s="46"/>
    </row>
    <row r="44" spans="1:172" s="35" customFormat="1">
      <c r="A44" s="26"/>
      <c r="B44" s="26"/>
      <c r="C44" s="27"/>
      <c r="D44" s="27"/>
      <c r="E44" s="27"/>
      <c r="F44" s="27"/>
      <c r="G44" s="27"/>
      <c r="H44" s="27"/>
      <c r="I44" s="27"/>
      <c r="J44" s="27"/>
      <c r="K44" s="27"/>
      <c r="L44" s="28"/>
      <c r="M44" s="23"/>
      <c r="N44" s="30"/>
      <c r="O44" s="30"/>
      <c r="P44" s="30"/>
      <c r="Q44" s="31"/>
      <c r="R44" s="32"/>
      <c r="S44" s="44"/>
      <c r="T44" s="28"/>
      <c r="U44" s="28"/>
      <c r="V44" s="28"/>
      <c r="W44" s="28"/>
      <c r="X44" s="34"/>
      <c r="Y44" s="34"/>
      <c r="Z44" s="34"/>
      <c r="AA44" s="34"/>
      <c r="AB44" s="34"/>
      <c r="AC44" s="34"/>
      <c r="AD44" s="34"/>
      <c r="AE44" s="34"/>
      <c r="AF44" s="34"/>
      <c r="AG44" s="34"/>
      <c r="AH44" s="34"/>
      <c r="AI44" s="34"/>
      <c r="AJ44" s="46"/>
      <c r="AK44" s="46"/>
      <c r="AL44" s="46"/>
      <c r="AM44" s="46"/>
      <c r="AN44" s="46"/>
      <c r="AO44" s="46"/>
      <c r="AP44" s="46"/>
      <c r="AQ44" s="46"/>
      <c r="AR44" s="46"/>
      <c r="AS44" s="46"/>
      <c r="AT44" s="46"/>
      <c r="AU44" s="46"/>
      <c r="AV44" s="46"/>
      <c r="AW44" s="46"/>
      <c r="AX44" s="46"/>
      <c r="AY44" s="46"/>
      <c r="AZ44" s="46"/>
      <c r="BA44" s="46"/>
      <c r="BB44" s="46"/>
      <c r="BC44" s="46"/>
      <c r="BD44" s="46"/>
      <c r="BE44" s="46"/>
      <c r="BF44" s="46"/>
      <c r="BG44" s="46"/>
      <c r="BH44" s="46"/>
      <c r="BI44" s="46"/>
      <c r="BJ44" s="46"/>
      <c r="BK44" s="46"/>
      <c r="BL44" s="46"/>
      <c r="BM44" s="46"/>
      <c r="BN44" s="46"/>
      <c r="BO44" s="46"/>
      <c r="BP44" s="46"/>
      <c r="BQ44" s="46"/>
      <c r="BR44" s="46"/>
      <c r="BS44" s="46"/>
      <c r="BT44" s="46"/>
      <c r="BU44" s="46"/>
      <c r="BV44" s="46"/>
      <c r="BW44" s="46"/>
      <c r="BX44" s="46"/>
      <c r="BY44" s="46"/>
      <c r="BZ44" s="46"/>
      <c r="CA44" s="46"/>
      <c r="CB44" s="46"/>
      <c r="CC44" s="46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/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/>
      <c r="FK44"/>
      <c r="FL44"/>
      <c r="FM44"/>
      <c r="FN44"/>
      <c r="FO44"/>
      <c r="FP44"/>
    </row>
    <row r="45" spans="1:172" s="46" customFormat="1">
      <c r="A45" s="43"/>
      <c r="B45" s="26"/>
      <c r="C45" s="24"/>
      <c r="D45" s="24"/>
      <c r="E45" s="24"/>
      <c r="F45" s="24"/>
      <c r="G45" s="24"/>
      <c r="H45" s="56"/>
      <c r="I45" s="24"/>
      <c r="J45" s="24"/>
      <c r="K45" s="24"/>
      <c r="L45" s="18"/>
      <c r="M45" s="23"/>
      <c r="N45" s="23"/>
      <c r="O45" s="23"/>
      <c r="P45" s="23"/>
      <c r="Q45" s="22"/>
      <c r="R45" s="21"/>
      <c r="S45" s="20"/>
      <c r="T45" s="18"/>
      <c r="U45" s="28"/>
      <c r="V45" s="28"/>
      <c r="W45" s="18"/>
      <c r="X45" s="19"/>
      <c r="Y45" s="19"/>
      <c r="Z45" s="19"/>
      <c r="AA45" s="19"/>
      <c r="AB45" s="19"/>
      <c r="AC45" s="19"/>
      <c r="AD45" s="19"/>
      <c r="AE45" s="19"/>
      <c r="AF45" s="19"/>
      <c r="AG45" s="19"/>
      <c r="AH45" s="19"/>
      <c r="AI45" s="19"/>
    </row>
    <row r="46" spans="1:172" s="46" customFormat="1">
      <c r="A46" s="43"/>
      <c r="B46" s="26"/>
      <c r="C46" s="24"/>
      <c r="D46" s="24"/>
      <c r="E46" s="24"/>
      <c r="F46" s="24"/>
      <c r="G46" s="24"/>
      <c r="H46" s="56"/>
      <c r="I46" s="24"/>
      <c r="J46" s="24"/>
      <c r="K46" s="24"/>
      <c r="L46" s="18"/>
      <c r="M46" s="23"/>
      <c r="N46" s="23"/>
      <c r="O46" s="23"/>
      <c r="P46" s="23"/>
      <c r="Q46" s="22"/>
      <c r="R46" s="21"/>
      <c r="S46" s="20"/>
      <c r="T46" s="18"/>
      <c r="U46" s="28"/>
      <c r="V46" s="28"/>
      <c r="W46" s="18"/>
      <c r="X46" s="19"/>
      <c r="Y46" s="19"/>
      <c r="Z46" s="19"/>
      <c r="AA46" s="19"/>
      <c r="AB46" s="19"/>
      <c r="AC46" s="19"/>
      <c r="AD46" s="19"/>
      <c r="AE46" s="19"/>
      <c r="AF46" s="19"/>
      <c r="AG46" s="19"/>
      <c r="AH46" s="19"/>
      <c r="AI46" s="19"/>
    </row>
    <row r="47" spans="1:172" s="35" customFormat="1">
      <c r="A47" s="25"/>
      <c r="B47" s="26"/>
      <c r="C47" s="27"/>
      <c r="D47" s="27"/>
      <c r="E47" s="27"/>
      <c r="F47" s="27"/>
      <c r="G47" s="27"/>
      <c r="H47" s="27"/>
      <c r="I47" s="27"/>
      <c r="J47" s="27"/>
      <c r="K47" s="27"/>
      <c r="L47" s="28"/>
      <c r="M47" s="23"/>
      <c r="N47" s="45"/>
      <c r="O47" s="23"/>
      <c r="P47" s="30"/>
      <c r="Q47" s="31"/>
      <c r="R47" s="32"/>
      <c r="S47" s="44"/>
      <c r="T47" s="28"/>
      <c r="U47" s="28"/>
      <c r="V47" s="28"/>
      <c r="W47" s="28"/>
      <c r="X47" s="34"/>
      <c r="Y47" s="34"/>
      <c r="Z47" s="34"/>
      <c r="AA47" s="34"/>
      <c r="AB47" s="34"/>
      <c r="AC47" s="34"/>
      <c r="AD47" s="34"/>
      <c r="AE47" s="34"/>
      <c r="AF47" s="34"/>
      <c r="AG47" s="34"/>
      <c r="AH47" s="34"/>
      <c r="AI47" s="34"/>
      <c r="AJ47" s="46"/>
      <c r="AK47" s="46"/>
      <c r="AL47" s="46"/>
      <c r="AM47" s="46"/>
      <c r="AN47" s="46"/>
      <c r="AO47" s="46"/>
      <c r="AP47" s="46"/>
      <c r="AQ47" s="46"/>
      <c r="AR47" s="46"/>
      <c r="AS47" s="46"/>
      <c r="AT47" s="46"/>
      <c r="AU47" s="46"/>
      <c r="AV47" s="46"/>
      <c r="AW47" s="46"/>
      <c r="AX47" s="46"/>
      <c r="AY47" s="46"/>
      <c r="AZ47" s="46"/>
      <c r="BA47" s="46"/>
      <c r="BB47" s="46"/>
      <c r="BC47" s="46"/>
      <c r="BD47" s="46"/>
      <c r="BE47" s="46"/>
      <c r="BF47" s="46"/>
      <c r="BG47" s="46"/>
      <c r="BH47" s="46"/>
      <c r="BI47" s="46"/>
      <c r="BJ47" s="46"/>
      <c r="BK47" s="46"/>
      <c r="BL47" s="46"/>
      <c r="BM47" s="46"/>
      <c r="BN47" s="46"/>
      <c r="BO47" s="46"/>
      <c r="BP47" s="46"/>
      <c r="BQ47" s="46"/>
      <c r="BR47" s="46"/>
      <c r="BS47" s="46"/>
      <c r="BT47" s="46"/>
      <c r="BU47" s="46"/>
      <c r="BV47" s="46"/>
      <c r="BW47" s="46"/>
      <c r="BX47" s="46"/>
      <c r="BY47" s="46"/>
      <c r="BZ47" s="46"/>
      <c r="CA47" s="46"/>
      <c r="CB47" s="46"/>
      <c r="CC47" s="46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/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/>
      <c r="FK47"/>
      <c r="FL47"/>
      <c r="FM47"/>
      <c r="FN47"/>
      <c r="FO47"/>
      <c r="FP47"/>
    </row>
    <row r="48" spans="1:172" s="46" customFormat="1">
      <c r="A48" s="43"/>
      <c r="B48" s="26"/>
      <c r="C48" s="24"/>
      <c r="D48" s="24"/>
      <c r="E48" s="24"/>
      <c r="F48" s="24"/>
      <c r="G48" s="24"/>
      <c r="H48" s="56"/>
      <c r="I48" s="24"/>
      <c r="J48" s="24"/>
      <c r="K48" s="24"/>
      <c r="L48" s="18"/>
      <c r="M48" s="23"/>
      <c r="N48" s="23"/>
      <c r="O48" s="23"/>
      <c r="P48" s="23"/>
      <c r="Q48" s="22"/>
      <c r="R48" s="21"/>
      <c r="S48" s="20"/>
      <c r="T48" s="18"/>
      <c r="U48" s="28"/>
      <c r="V48" s="28"/>
      <c r="W48" s="18"/>
      <c r="X48" s="19"/>
      <c r="Y48" s="19"/>
      <c r="Z48" s="19"/>
      <c r="AA48" s="19"/>
      <c r="AB48" s="19"/>
      <c r="AC48" s="19"/>
      <c r="AD48" s="19"/>
      <c r="AE48" s="19"/>
      <c r="AF48" s="19"/>
      <c r="AG48" s="19"/>
      <c r="AH48" s="19"/>
      <c r="AI48" s="19"/>
    </row>
    <row r="49" spans="1:172" s="46" customFormat="1" ht="15" customHeight="1">
      <c r="A49" s="43"/>
      <c r="B49" s="26"/>
      <c r="C49" s="24"/>
      <c r="D49" s="24"/>
      <c r="E49" s="24"/>
      <c r="F49" s="24"/>
      <c r="G49" s="24"/>
      <c r="H49" s="56"/>
      <c r="I49" s="24"/>
      <c r="J49" s="24"/>
      <c r="K49" s="24"/>
      <c r="L49" s="18"/>
      <c r="M49" s="23"/>
      <c r="N49" s="23"/>
      <c r="O49" s="23"/>
      <c r="P49" s="23"/>
      <c r="Q49" s="22"/>
      <c r="R49" s="21"/>
      <c r="S49" s="20"/>
      <c r="T49" s="18"/>
      <c r="U49" s="28"/>
      <c r="V49" s="28"/>
      <c r="W49" s="18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</row>
    <row r="50" spans="1:172" s="35" customFormat="1">
      <c r="A50" s="25"/>
      <c r="B50" s="26"/>
      <c r="C50" s="27"/>
      <c r="D50" s="27"/>
      <c r="E50" s="27"/>
      <c r="F50" s="27"/>
      <c r="G50" s="27"/>
      <c r="H50" s="27"/>
      <c r="I50" s="27"/>
      <c r="J50" s="27"/>
      <c r="K50" s="27"/>
      <c r="L50" s="28"/>
      <c r="M50" s="23"/>
      <c r="N50" s="30"/>
      <c r="O50" s="23"/>
      <c r="P50" s="30"/>
      <c r="Q50" s="31"/>
      <c r="R50" s="32"/>
      <c r="S50" s="44"/>
      <c r="T50" s="28"/>
      <c r="U50" s="28"/>
      <c r="V50" s="28"/>
      <c r="W50" s="28"/>
      <c r="X50" s="34"/>
      <c r="Y50" s="34"/>
      <c r="Z50" s="34"/>
      <c r="AA50" s="34"/>
      <c r="AB50" s="34"/>
      <c r="AC50" s="34"/>
      <c r="AD50" s="34"/>
      <c r="AE50" s="34"/>
      <c r="AF50" s="34"/>
      <c r="AG50" s="34"/>
      <c r="AH50" s="34"/>
      <c r="AI50" s="34"/>
      <c r="AJ50" s="46"/>
      <c r="AK50" s="46"/>
      <c r="AL50" s="46"/>
      <c r="AM50" s="46"/>
      <c r="AN50" s="46"/>
      <c r="AO50" s="46"/>
      <c r="AP50" s="46"/>
      <c r="AQ50" s="46"/>
      <c r="AR50" s="46"/>
      <c r="AS50" s="46"/>
      <c r="AT50" s="46"/>
      <c r="AU50" s="46"/>
      <c r="AV50" s="46"/>
      <c r="AW50" s="46"/>
      <c r="AX50" s="46"/>
      <c r="AY50" s="46"/>
      <c r="AZ50" s="46"/>
      <c r="BA50" s="46"/>
      <c r="BB50" s="46"/>
      <c r="BC50" s="46"/>
      <c r="BD50" s="46"/>
      <c r="BE50" s="46"/>
      <c r="BF50" s="46"/>
      <c r="BG50" s="46"/>
      <c r="BH50" s="46"/>
      <c r="BI50" s="46"/>
      <c r="BJ50" s="46"/>
      <c r="BK50" s="46"/>
      <c r="BL50" s="46"/>
      <c r="BM50" s="46"/>
      <c r="BN50" s="46"/>
      <c r="BO50" s="46"/>
      <c r="BP50" s="46"/>
      <c r="BQ50" s="46"/>
      <c r="BR50" s="46"/>
      <c r="BS50" s="46"/>
      <c r="BT50" s="46"/>
      <c r="BU50" s="46"/>
      <c r="BV50" s="46"/>
      <c r="BW50" s="46"/>
      <c r="BX50" s="46"/>
      <c r="BY50" s="46"/>
      <c r="BZ50" s="46"/>
      <c r="CA50" s="46"/>
      <c r="CB50" s="46"/>
      <c r="CC50" s="46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/>
      <c r="FK50"/>
      <c r="FL50"/>
      <c r="FM50"/>
      <c r="FN50"/>
      <c r="FO50"/>
      <c r="FP50"/>
    </row>
    <row r="51" spans="1:172" s="35" customFormat="1">
      <c r="A51" s="26"/>
      <c r="B51" s="26"/>
      <c r="C51" s="27"/>
      <c r="D51" s="27"/>
      <c r="E51" s="27"/>
      <c r="F51" s="27"/>
      <c r="G51" s="27"/>
      <c r="H51" s="27"/>
      <c r="I51" s="27"/>
      <c r="J51" s="27"/>
      <c r="K51" s="27"/>
      <c r="L51" s="28"/>
      <c r="M51" s="23"/>
      <c r="N51" s="30"/>
      <c r="O51" s="23"/>
      <c r="P51" s="30"/>
      <c r="Q51" s="31"/>
      <c r="R51" s="32"/>
      <c r="S51" s="44"/>
      <c r="T51" s="28"/>
      <c r="U51" s="28"/>
      <c r="V51" s="28"/>
      <c r="W51" s="28"/>
      <c r="X51" s="34"/>
      <c r="Y51" s="34"/>
      <c r="Z51" s="34"/>
      <c r="AA51" s="34"/>
      <c r="AB51" s="34"/>
      <c r="AC51" s="34"/>
      <c r="AD51" s="34"/>
      <c r="AE51" s="34"/>
      <c r="AF51" s="34"/>
      <c r="AG51" s="34"/>
      <c r="AH51" s="34"/>
      <c r="AI51" s="34"/>
      <c r="AJ51" s="46"/>
      <c r="AK51" s="46"/>
      <c r="AL51" s="46"/>
      <c r="AM51" s="46"/>
      <c r="AN51" s="46"/>
      <c r="AO51" s="46"/>
      <c r="AP51" s="46"/>
      <c r="AQ51" s="46"/>
      <c r="AR51" s="46"/>
      <c r="AS51" s="46"/>
      <c r="AT51" s="46"/>
      <c r="AU51" s="46"/>
      <c r="AV51" s="46"/>
      <c r="AW51" s="46"/>
      <c r="AX51" s="46"/>
      <c r="AY51" s="46"/>
      <c r="AZ51" s="46"/>
      <c r="BA51" s="46"/>
      <c r="BB51" s="46"/>
      <c r="BC51" s="46"/>
      <c r="BD51" s="46"/>
      <c r="BE51" s="46"/>
      <c r="BF51" s="46"/>
      <c r="BG51" s="46"/>
      <c r="BH51" s="46"/>
      <c r="BI51" s="46"/>
      <c r="BJ51" s="46"/>
      <c r="BK51" s="46"/>
      <c r="BL51" s="46"/>
      <c r="BM51" s="46"/>
      <c r="BN51" s="46"/>
      <c r="BO51" s="46"/>
      <c r="BP51" s="46"/>
      <c r="BQ51" s="46"/>
      <c r="BR51" s="46"/>
      <c r="BS51" s="46"/>
      <c r="BT51" s="46"/>
      <c r="BU51" s="46"/>
      <c r="BV51" s="46"/>
      <c r="BW51" s="46"/>
      <c r="BX51" s="46"/>
      <c r="BY51" s="46"/>
      <c r="BZ51" s="46"/>
      <c r="CA51" s="46"/>
      <c r="CB51" s="46"/>
      <c r="CC51" s="46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/>
      <c r="FK51"/>
      <c r="FL51"/>
      <c r="FM51"/>
      <c r="FN51"/>
      <c r="FO51"/>
      <c r="FP51"/>
    </row>
    <row r="52" spans="1:172">
      <c r="A52" s="25"/>
      <c r="B52" s="26"/>
      <c r="C52" s="24"/>
      <c r="D52" s="24"/>
      <c r="E52" s="24"/>
      <c r="F52" s="24"/>
      <c r="G52" s="24"/>
      <c r="H52" s="24"/>
      <c r="I52" s="24"/>
      <c r="J52" s="24"/>
      <c r="K52" s="24"/>
      <c r="L52" s="18"/>
      <c r="M52" s="23"/>
      <c r="N52" s="30"/>
      <c r="O52" s="23"/>
      <c r="P52" s="30"/>
      <c r="Q52" s="22"/>
      <c r="R52" s="21"/>
      <c r="S52" s="20"/>
      <c r="T52" s="18"/>
      <c r="U52" s="28"/>
      <c r="V52" s="28"/>
      <c r="W52" s="18"/>
      <c r="X52" s="19"/>
      <c r="Y52" s="19"/>
      <c r="Z52" s="19"/>
      <c r="AA52" s="19"/>
      <c r="AB52" s="19"/>
      <c r="AC52" s="19"/>
      <c r="AD52" s="19"/>
      <c r="AE52" s="19"/>
      <c r="AF52" s="19"/>
      <c r="AG52" s="19"/>
      <c r="AH52" s="19"/>
      <c r="AI52" s="19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</row>
    <row r="53" spans="1:172">
      <c r="A53" s="25"/>
      <c r="B53" s="26"/>
      <c r="C53" s="24"/>
      <c r="D53" s="24"/>
      <c r="E53" s="24"/>
      <c r="F53" s="24"/>
      <c r="G53" s="24"/>
      <c r="H53" s="24"/>
      <c r="I53" s="24"/>
      <c r="J53" s="24"/>
      <c r="K53" s="24"/>
      <c r="L53" s="18"/>
      <c r="M53" s="23"/>
      <c r="N53" s="30"/>
      <c r="O53" s="23"/>
      <c r="P53" s="30"/>
      <c r="Q53" s="22"/>
      <c r="R53" s="21"/>
      <c r="S53" s="41"/>
      <c r="T53" s="18"/>
      <c r="U53" s="28"/>
      <c r="V53" s="28"/>
      <c r="W53" s="18"/>
      <c r="X53" s="19"/>
      <c r="Y53" s="19"/>
      <c r="Z53" s="19"/>
      <c r="AA53" s="19"/>
      <c r="AB53" s="19"/>
      <c r="AC53" s="19"/>
      <c r="AD53" s="19"/>
      <c r="AE53" s="19"/>
      <c r="AF53" s="19"/>
      <c r="AG53" s="19"/>
      <c r="AH53" s="19"/>
      <c r="AI53" s="19"/>
      <c r="AJ53" s="46"/>
      <c r="AK53" s="46"/>
      <c r="AL53" s="46"/>
      <c r="AM53" s="46"/>
      <c r="AN53" s="46"/>
      <c r="AO53" s="46"/>
      <c r="AP53" s="46"/>
      <c r="AQ53" s="46"/>
      <c r="AR53" s="46"/>
      <c r="AS53" s="46"/>
      <c r="AT53" s="46"/>
      <c r="AU53" s="46"/>
      <c r="AV53" s="46"/>
      <c r="AW53" s="46"/>
      <c r="AX53" s="46"/>
      <c r="AY53" s="46"/>
      <c r="AZ53" s="46"/>
      <c r="BA53" s="46"/>
      <c r="BB53" s="46"/>
      <c r="BC53" s="46"/>
      <c r="BD53" s="46"/>
      <c r="BE53" s="46"/>
      <c r="BF53" s="46"/>
      <c r="BG53" s="46"/>
      <c r="BH53" s="46"/>
      <c r="BI53" s="46"/>
      <c r="BJ53" s="46"/>
      <c r="BK53" s="46"/>
      <c r="BL53" s="46"/>
      <c r="BM53" s="46"/>
      <c r="BN53" s="46"/>
      <c r="BO53" s="46"/>
      <c r="BP53" s="46"/>
      <c r="BQ53" s="46"/>
      <c r="BR53" s="46"/>
      <c r="BS53" s="46"/>
      <c r="BT53" s="46"/>
      <c r="BU53" s="46"/>
      <c r="BV53" s="46"/>
      <c r="BW53" s="46"/>
      <c r="BX53" s="46"/>
      <c r="BY53" s="46"/>
      <c r="BZ53" s="46"/>
      <c r="CA53" s="46"/>
      <c r="CB53" s="46"/>
      <c r="CC53" s="46"/>
    </row>
    <row r="54" spans="1:172">
      <c r="A54" s="25"/>
      <c r="B54" s="26"/>
      <c r="C54" s="24"/>
      <c r="D54" s="24"/>
      <c r="E54" s="24"/>
      <c r="F54" s="24"/>
      <c r="G54" s="24"/>
      <c r="H54" s="24"/>
      <c r="I54" s="24"/>
      <c r="J54" s="24"/>
      <c r="K54" s="24"/>
      <c r="L54" s="18"/>
      <c r="M54" s="23"/>
      <c r="N54" s="30"/>
      <c r="O54" s="23"/>
      <c r="P54" s="30"/>
      <c r="Q54" s="22"/>
      <c r="R54" s="21"/>
      <c r="S54" s="41"/>
      <c r="T54" s="18"/>
      <c r="U54" s="28"/>
      <c r="V54" s="28"/>
      <c r="W54" s="18"/>
      <c r="X54" s="19"/>
      <c r="Y54" s="19"/>
      <c r="Z54" s="19"/>
      <c r="AA54" s="19"/>
      <c r="AB54" s="19"/>
      <c r="AC54" s="19"/>
      <c r="AD54" s="19"/>
      <c r="AE54" s="19"/>
      <c r="AF54" s="19"/>
      <c r="AG54" s="19"/>
      <c r="AH54" s="19"/>
      <c r="AI54" s="19"/>
    </row>
    <row r="55" spans="1:172">
      <c r="A55" s="25"/>
      <c r="B55" s="25"/>
      <c r="C55" s="24"/>
      <c r="D55" s="24"/>
      <c r="E55" s="24"/>
      <c r="F55" s="24"/>
      <c r="G55" s="24"/>
      <c r="H55" s="24"/>
      <c r="I55" s="24"/>
      <c r="J55" s="24"/>
      <c r="K55" s="24"/>
      <c r="L55" s="57"/>
      <c r="M55" s="23"/>
      <c r="N55" s="30"/>
      <c r="O55" s="23"/>
      <c r="P55" s="30"/>
      <c r="Q55" s="22"/>
      <c r="R55" s="21"/>
      <c r="S55" s="20"/>
      <c r="T55" s="18"/>
      <c r="U55" s="18"/>
      <c r="V55" s="18"/>
      <c r="W55" s="18"/>
      <c r="X55" s="19"/>
      <c r="Y55" s="19"/>
      <c r="Z55" s="19"/>
      <c r="AA55" s="19"/>
      <c r="AB55" s="19"/>
      <c r="AC55" s="19"/>
      <c r="AD55" s="19"/>
      <c r="AE55" s="19"/>
      <c r="AF55" s="19"/>
      <c r="AG55" s="19"/>
      <c r="AH55" s="19"/>
      <c r="AI55" s="19"/>
    </row>
    <row r="56" spans="1:172">
      <c r="A56" s="25"/>
      <c r="B56" s="25"/>
      <c r="C56" s="24"/>
      <c r="D56" s="24"/>
      <c r="E56" s="24"/>
      <c r="F56" s="24"/>
      <c r="G56" s="24"/>
      <c r="H56" s="24"/>
      <c r="I56" s="24"/>
      <c r="J56" s="24"/>
      <c r="K56" s="24"/>
      <c r="L56" s="57"/>
      <c r="M56" s="23"/>
      <c r="N56" s="30"/>
      <c r="O56" s="23"/>
      <c r="P56" s="30"/>
      <c r="Q56" s="22"/>
      <c r="R56" s="21"/>
      <c r="S56" s="20"/>
      <c r="T56" s="18"/>
      <c r="U56" s="18"/>
      <c r="V56" s="18"/>
      <c r="W56" s="18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</row>
    <row r="57" spans="1:172">
      <c r="A57" s="25"/>
      <c r="B57" s="25"/>
      <c r="C57" s="24"/>
      <c r="D57" s="24"/>
      <c r="E57" s="24"/>
      <c r="F57" s="24"/>
      <c r="G57" s="24"/>
      <c r="H57" s="24"/>
      <c r="I57" s="24"/>
      <c r="J57" s="24"/>
      <c r="K57" s="24"/>
      <c r="L57" s="18"/>
      <c r="M57" s="23"/>
      <c r="N57" s="30"/>
      <c r="O57" s="23"/>
      <c r="P57" s="30"/>
      <c r="Q57" s="22"/>
      <c r="R57" s="21"/>
      <c r="S57" s="20"/>
      <c r="T57" s="18"/>
      <c r="U57" s="18"/>
      <c r="V57" s="18"/>
      <c r="W57" s="18"/>
      <c r="X57" s="19"/>
      <c r="Y57" s="19"/>
      <c r="Z57" s="19"/>
      <c r="AA57" s="19"/>
      <c r="AB57" s="19"/>
      <c r="AC57" s="19"/>
      <c r="AD57" s="19"/>
      <c r="AE57" s="19"/>
      <c r="AF57" s="19"/>
      <c r="AG57" s="19"/>
      <c r="AH57" s="19"/>
      <c r="AI57" s="19"/>
    </row>
    <row r="58" spans="1:172">
      <c r="A58" s="25"/>
      <c r="B58" s="25"/>
      <c r="C58" s="24"/>
      <c r="D58" s="24"/>
      <c r="E58" s="24"/>
      <c r="F58" s="24"/>
      <c r="G58" s="24"/>
      <c r="H58" s="24"/>
      <c r="I58" s="24"/>
      <c r="J58" s="24"/>
      <c r="K58" s="24"/>
      <c r="L58" s="18"/>
      <c r="M58" s="23"/>
      <c r="N58" s="30"/>
      <c r="O58" s="23"/>
      <c r="P58" s="30"/>
      <c r="Q58" s="22"/>
      <c r="R58" s="21"/>
      <c r="S58" s="20"/>
      <c r="T58" s="18"/>
      <c r="U58" s="18"/>
      <c r="V58" s="18"/>
      <c r="W58" s="18"/>
      <c r="X58" s="19"/>
      <c r="Y58" s="19"/>
      <c r="Z58" s="19"/>
      <c r="AA58" s="19"/>
      <c r="AB58" s="19"/>
      <c r="AC58" s="19"/>
      <c r="AD58" s="19"/>
      <c r="AE58" s="19"/>
      <c r="AF58" s="19"/>
      <c r="AG58" s="19"/>
      <c r="AH58" s="19"/>
      <c r="AI58" s="19"/>
    </row>
    <row r="59" spans="1:172">
      <c r="A59" s="25"/>
      <c r="B59" s="25"/>
      <c r="C59" s="24"/>
      <c r="D59" s="24"/>
      <c r="E59" s="24"/>
      <c r="F59" s="24"/>
      <c r="G59" s="24"/>
      <c r="H59" s="24"/>
      <c r="I59" s="24"/>
      <c r="J59" s="24"/>
      <c r="K59" s="24"/>
      <c r="L59" s="18"/>
      <c r="M59" s="23"/>
      <c r="N59" s="30"/>
      <c r="O59" s="23"/>
      <c r="P59" s="30"/>
      <c r="Q59" s="22"/>
      <c r="R59" s="21"/>
      <c r="S59" s="20"/>
      <c r="T59" s="18"/>
      <c r="U59" s="18"/>
      <c r="V59" s="18"/>
      <c r="W59" s="18"/>
      <c r="X59" s="19"/>
      <c r="Y59" s="19"/>
      <c r="Z59" s="19"/>
      <c r="AA59" s="19"/>
      <c r="AB59" s="19"/>
      <c r="AC59" s="19"/>
      <c r="AD59" s="19"/>
      <c r="AE59" s="19"/>
      <c r="AF59" s="19"/>
      <c r="AG59" s="19"/>
      <c r="AH59" s="19"/>
      <c r="AI59" s="19"/>
    </row>
    <row r="60" spans="1:172">
      <c r="A60" s="25"/>
      <c r="B60" s="25"/>
      <c r="C60" s="24"/>
      <c r="D60" s="24"/>
      <c r="E60" s="24"/>
      <c r="F60" s="24"/>
      <c r="G60" s="24"/>
      <c r="H60" s="24"/>
      <c r="I60" s="24"/>
      <c r="J60" s="24"/>
      <c r="K60" s="24"/>
      <c r="L60" s="18"/>
      <c r="M60" s="23"/>
      <c r="N60" s="30"/>
      <c r="O60" s="23"/>
      <c r="P60" s="30"/>
      <c r="Q60" s="22"/>
      <c r="R60" s="21"/>
      <c r="S60" s="20"/>
      <c r="T60" s="18"/>
      <c r="U60" s="18"/>
      <c r="V60" s="18"/>
      <c r="W60" s="18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</row>
    <row r="61" spans="1:172">
      <c r="A61" s="26"/>
      <c r="B61" s="25"/>
      <c r="C61" s="24"/>
      <c r="D61" s="24"/>
      <c r="E61" s="24"/>
      <c r="F61" s="24"/>
      <c r="G61" s="24"/>
      <c r="H61" s="24"/>
      <c r="I61" s="24"/>
      <c r="J61" s="24"/>
      <c r="K61" s="24"/>
      <c r="L61" s="18"/>
      <c r="M61" s="23"/>
      <c r="N61" s="30"/>
      <c r="O61" s="23"/>
      <c r="P61" s="30"/>
      <c r="Q61" s="22"/>
      <c r="R61" s="21"/>
      <c r="S61" s="20"/>
      <c r="T61" s="18"/>
      <c r="U61" s="18"/>
      <c r="V61" s="18"/>
      <c r="W61" s="18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</row>
    <row r="62" spans="1:172">
      <c r="A62" s="25"/>
      <c r="B62" s="25"/>
      <c r="C62" s="24"/>
      <c r="D62" s="24"/>
      <c r="E62" s="24"/>
      <c r="F62" s="24"/>
      <c r="G62" s="24"/>
      <c r="H62" s="24"/>
      <c r="I62" s="24"/>
      <c r="J62" s="24"/>
      <c r="K62" s="24"/>
      <c r="L62" s="18"/>
      <c r="M62" s="23"/>
      <c r="N62" s="30"/>
      <c r="O62" s="23"/>
      <c r="P62" s="30"/>
      <c r="Q62" s="22"/>
      <c r="R62" s="21"/>
      <c r="S62" s="20"/>
      <c r="T62" s="18"/>
      <c r="U62" s="18"/>
      <c r="V62" s="18"/>
      <c r="W62" s="18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</row>
    <row r="63" spans="1:172">
      <c r="A63" s="25"/>
      <c r="B63" s="25"/>
      <c r="C63" s="24"/>
      <c r="D63" s="24"/>
      <c r="E63" s="24"/>
      <c r="F63" s="24"/>
      <c r="G63" s="24"/>
      <c r="H63" s="24"/>
      <c r="I63" s="24"/>
      <c r="J63" s="24"/>
      <c r="K63" s="24"/>
      <c r="L63" s="18"/>
      <c r="M63" s="23"/>
      <c r="N63" s="30"/>
      <c r="O63" s="23"/>
      <c r="P63" s="30"/>
      <c r="Q63" s="22"/>
      <c r="R63" s="21"/>
      <c r="S63" s="20"/>
      <c r="T63" s="18"/>
      <c r="U63" s="18"/>
      <c r="V63" s="18"/>
      <c r="W63" s="18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</row>
    <row r="64" spans="1:172">
      <c r="A64" s="25"/>
      <c r="B64" s="25"/>
      <c r="C64" s="24"/>
      <c r="D64" s="24"/>
      <c r="E64" s="24"/>
      <c r="F64" s="24"/>
      <c r="G64" s="24"/>
      <c r="H64" s="24"/>
      <c r="I64" s="24"/>
      <c r="J64" s="24"/>
      <c r="K64" s="24"/>
      <c r="L64" s="18"/>
      <c r="M64" s="23"/>
      <c r="N64" s="30"/>
      <c r="O64" s="23"/>
      <c r="P64" s="30"/>
      <c r="Q64" s="22"/>
      <c r="R64" s="21"/>
      <c r="S64" s="20"/>
      <c r="T64" s="18"/>
      <c r="U64" s="18"/>
      <c r="V64" s="18"/>
      <c r="W64" s="18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</row>
    <row r="65" spans="1:172">
      <c r="A65" s="26"/>
      <c r="B65" s="25"/>
      <c r="C65" s="24"/>
      <c r="D65" s="24"/>
      <c r="E65" s="24"/>
      <c r="F65" s="24"/>
      <c r="G65" s="24"/>
      <c r="H65" s="24"/>
      <c r="I65" s="24"/>
      <c r="J65" s="24"/>
      <c r="K65" s="24"/>
      <c r="L65" s="18"/>
      <c r="M65" s="23"/>
      <c r="N65" s="30"/>
      <c r="O65" s="23"/>
      <c r="P65" s="30"/>
      <c r="Q65" s="22"/>
      <c r="R65" s="21"/>
      <c r="S65" s="20"/>
      <c r="T65" s="18"/>
      <c r="U65" s="18"/>
      <c r="V65" s="18"/>
      <c r="W65" s="18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</row>
    <row r="66" spans="1:172">
      <c r="A66" s="25"/>
      <c r="B66" s="25"/>
      <c r="C66" s="24"/>
      <c r="D66" s="24"/>
      <c r="E66" s="24"/>
      <c r="F66" s="24"/>
      <c r="G66" s="24"/>
      <c r="H66" s="24"/>
      <c r="I66" s="24"/>
      <c r="J66" s="24"/>
      <c r="K66" s="24"/>
      <c r="L66" s="18"/>
      <c r="M66" s="23"/>
      <c r="N66" s="30"/>
      <c r="O66" s="23"/>
      <c r="P66" s="30"/>
      <c r="Q66" s="22"/>
      <c r="R66" s="21"/>
      <c r="S66" s="20"/>
      <c r="T66" s="18"/>
      <c r="U66" s="18"/>
      <c r="V66" s="18"/>
      <c r="W66" s="18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</row>
    <row r="67" spans="1:172" s="35" customFormat="1">
      <c r="A67" s="42"/>
      <c r="B67" s="26"/>
      <c r="C67" s="27"/>
      <c r="D67" s="27"/>
      <c r="E67" s="27"/>
      <c r="F67" s="27"/>
      <c r="G67" s="27"/>
      <c r="H67" s="27"/>
      <c r="I67" s="27"/>
      <c r="J67" s="27"/>
      <c r="K67" s="27"/>
      <c r="L67" s="28"/>
      <c r="M67" s="23"/>
      <c r="N67" s="30"/>
      <c r="O67" s="23"/>
      <c r="P67" s="30"/>
      <c r="Q67" s="31"/>
      <c r="R67" s="32"/>
      <c r="S67" s="44"/>
      <c r="T67" s="28"/>
      <c r="U67" s="28"/>
      <c r="V67" s="28"/>
      <c r="W67" s="28"/>
      <c r="X67" s="34"/>
      <c r="Y67" s="34"/>
      <c r="Z67" s="34"/>
      <c r="AA67" s="34"/>
      <c r="AB67" s="34"/>
      <c r="AC67" s="34"/>
      <c r="AD67" s="34"/>
      <c r="AE67" s="34"/>
      <c r="AF67" s="34"/>
      <c r="AG67" s="34"/>
      <c r="AH67" s="34"/>
      <c r="AI67" s="34"/>
      <c r="AJ67" s="46"/>
      <c r="AK67" s="46"/>
      <c r="AL67" s="46"/>
      <c r="AM67" s="46"/>
      <c r="AN67" s="46"/>
      <c r="AO67" s="46"/>
      <c r="AP67" s="46"/>
      <c r="AQ67" s="46"/>
      <c r="AR67" s="46"/>
      <c r="AS67" s="46"/>
      <c r="AT67" s="46"/>
      <c r="AU67" s="46"/>
      <c r="AV67" s="46"/>
      <c r="AW67" s="46"/>
      <c r="AX67" s="46"/>
      <c r="AY67" s="46"/>
      <c r="AZ67" s="46"/>
      <c r="BA67" s="46"/>
      <c r="BB67" s="46"/>
      <c r="BC67" s="46"/>
      <c r="BD67" s="46"/>
      <c r="BE67" s="46"/>
      <c r="BF67" s="46"/>
      <c r="BG67" s="46"/>
      <c r="BH67" s="46"/>
      <c r="BI67" s="46"/>
      <c r="BJ67" s="46"/>
      <c r="BK67" s="46"/>
      <c r="BL67" s="46"/>
      <c r="BM67" s="46"/>
      <c r="BN67" s="46"/>
      <c r="BO67" s="46"/>
      <c r="BP67" s="46"/>
      <c r="BQ67" s="46"/>
      <c r="BR67" s="46"/>
      <c r="BS67" s="46"/>
      <c r="BT67" s="46"/>
      <c r="BU67" s="46"/>
      <c r="BV67" s="46"/>
      <c r="BW67" s="46"/>
      <c r="BX67" s="46"/>
      <c r="BY67" s="46"/>
      <c r="BZ67" s="46"/>
      <c r="CA67" s="46"/>
      <c r="CB67" s="46"/>
      <c r="CC67" s="46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/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/>
      <c r="FK67"/>
      <c r="FL67"/>
      <c r="FM67"/>
      <c r="FN67"/>
      <c r="FO67"/>
      <c r="FP67"/>
    </row>
    <row r="68" spans="1:172" s="46" customFormat="1">
      <c r="A68" s="43"/>
      <c r="B68" s="26"/>
      <c r="C68" s="24"/>
      <c r="D68" s="27"/>
      <c r="E68" s="27"/>
      <c r="F68" s="24"/>
      <c r="G68" s="24"/>
      <c r="H68" s="24"/>
      <c r="I68" s="24"/>
      <c r="J68" s="24"/>
      <c r="K68" s="24"/>
      <c r="L68" s="18"/>
      <c r="M68" s="23"/>
      <c r="N68" s="23"/>
      <c r="O68" s="23"/>
      <c r="P68" s="23"/>
      <c r="Q68" s="22"/>
      <c r="R68" s="21"/>
      <c r="S68" s="20"/>
      <c r="T68" s="18"/>
      <c r="U68" s="28"/>
      <c r="V68" s="28"/>
      <c r="W68" s="18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</row>
    <row r="69" spans="1:172">
      <c r="A69" s="25"/>
      <c r="B69" s="25"/>
      <c r="C69" s="24"/>
      <c r="D69" s="24"/>
      <c r="E69" s="24"/>
      <c r="F69" s="24"/>
      <c r="G69" s="24"/>
      <c r="H69" s="24"/>
      <c r="I69" s="24"/>
      <c r="J69" s="24"/>
      <c r="K69" s="24"/>
      <c r="L69" s="18"/>
      <c r="M69" s="23"/>
      <c r="N69" s="30"/>
      <c r="O69" s="23"/>
      <c r="P69" s="30"/>
      <c r="Q69" s="22"/>
      <c r="R69" s="21"/>
      <c r="S69" s="20"/>
      <c r="T69" s="18"/>
      <c r="U69" s="18"/>
      <c r="V69" s="18"/>
      <c r="W69" s="18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</row>
    <row r="70" spans="1:172">
      <c r="A70" s="25"/>
      <c r="B70" s="25"/>
      <c r="C70" s="24"/>
      <c r="D70" s="24"/>
      <c r="E70" s="24"/>
      <c r="F70" s="24"/>
      <c r="G70" s="27"/>
      <c r="H70" s="27"/>
      <c r="I70" s="24"/>
      <c r="J70" s="24"/>
      <c r="K70" s="24"/>
      <c r="L70" s="18"/>
      <c r="M70" s="23"/>
      <c r="N70" s="30"/>
      <c r="O70" s="23"/>
      <c r="P70" s="30"/>
      <c r="Q70" s="22"/>
      <c r="R70" s="49"/>
      <c r="S70" s="20"/>
      <c r="T70" s="18"/>
      <c r="U70" s="18"/>
      <c r="V70" s="18"/>
      <c r="W70" s="18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</row>
    <row r="71" spans="1:172">
      <c r="A71" s="25"/>
      <c r="B71" s="25"/>
      <c r="C71" s="27"/>
      <c r="D71" s="24"/>
      <c r="E71" s="24"/>
      <c r="F71" s="24"/>
      <c r="G71" s="24"/>
      <c r="H71" s="24"/>
      <c r="I71" s="27"/>
      <c r="J71" s="24"/>
      <c r="K71" s="24"/>
      <c r="L71" s="18"/>
      <c r="M71" s="23"/>
      <c r="N71" s="30"/>
      <c r="O71" s="23"/>
      <c r="P71" s="30"/>
      <c r="Q71" s="22"/>
      <c r="R71" s="21"/>
      <c r="S71" s="20"/>
      <c r="T71" s="18"/>
      <c r="U71" s="18"/>
      <c r="V71" s="18"/>
      <c r="W71" s="18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</row>
    <row r="72" spans="1:172">
      <c r="A72" s="25"/>
      <c r="B72" s="25"/>
      <c r="C72" s="24"/>
      <c r="D72" s="24"/>
      <c r="E72" s="24"/>
      <c r="F72" s="24"/>
      <c r="G72" s="24"/>
      <c r="H72" s="24"/>
      <c r="I72" s="24"/>
      <c r="J72" s="24"/>
      <c r="K72" s="24"/>
      <c r="L72" s="18"/>
      <c r="M72" s="23"/>
      <c r="N72" s="30"/>
      <c r="O72" s="23"/>
      <c r="P72" s="30"/>
      <c r="Q72" s="22"/>
      <c r="R72" s="21"/>
      <c r="S72" s="20"/>
      <c r="T72" s="18"/>
      <c r="U72" s="18"/>
      <c r="V72" s="18"/>
      <c r="W72" s="18"/>
      <c r="X72" s="19"/>
      <c r="Y72" s="19"/>
      <c r="Z72" s="19"/>
      <c r="AA72" s="19"/>
      <c r="AB72" s="19"/>
      <c r="AC72" s="19"/>
      <c r="AD72" s="19"/>
      <c r="AE72" s="19"/>
      <c r="AF72" s="19"/>
      <c r="AG72" s="19"/>
      <c r="AH72" s="19"/>
      <c r="AI72" s="19"/>
    </row>
    <row r="73" spans="1:172">
      <c r="A73" s="25"/>
      <c r="B73" s="25"/>
      <c r="C73" s="24"/>
      <c r="D73" s="24"/>
      <c r="E73" s="24"/>
      <c r="F73" s="24"/>
      <c r="G73" s="24"/>
      <c r="H73" s="24"/>
      <c r="I73" s="24"/>
      <c r="J73" s="24"/>
      <c r="K73" s="24"/>
      <c r="L73" s="18"/>
      <c r="M73" s="23"/>
      <c r="N73" s="30"/>
      <c r="O73" s="23"/>
      <c r="P73" s="30"/>
      <c r="Q73" s="22"/>
      <c r="R73" s="21"/>
      <c r="S73" s="20"/>
      <c r="T73" s="18"/>
      <c r="U73" s="18"/>
      <c r="V73" s="18"/>
      <c r="W73" s="18"/>
      <c r="X73" s="19"/>
      <c r="Y73" s="19"/>
      <c r="Z73" s="19"/>
      <c r="AA73" s="19"/>
      <c r="AB73" s="19"/>
      <c r="AC73" s="19"/>
      <c r="AD73" s="19"/>
      <c r="AE73" s="19"/>
      <c r="AF73" s="19"/>
      <c r="AG73" s="19"/>
      <c r="AH73" s="19"/>
      <c r="AI73" s="19"/>
    </row>
    <row r="74" spans="1:172">
      <c r="A74" s="25"/>
      <c r="B74" s="25"/>
      <c r="C74" s="24"/>
      <c r="D74" s="24"/>
      <c r="E74" s="24"/>
      <c r="F74" s="24"/>
      <c r="G74" s="24"/>
      <c r="H74" s="24"/>
      <c r="I74" s="24"/>
      <c r="J74" s="24"/>
      <c r="K74" s="24"/>
      <c r="L74" s="18"/>
      <c r="M74" s="23"/>
      <c r="N74" s="30"/>
      <c r="O74" s="23"/>
      <c r="P74" s="30"/>
      <c r="Q74" s="22"/>
      <c r="R74" s="21"/>
      <c r="S74" s="20"/>
      <c r="T74" s="18"/>
      <c r="U74" s="18"/>
      <c r="V74" s="18"/>
      <c r="W74" s="18"/>
      <c r="X74" s="19"/>
      <c r="Y74" s="19"/>
      <c r="Z74" s="19"/>
      <c r="AA74" s="19"/>
      <c r="AB74" s="19"/>
      <c r="AC74" s="19"/>
      <c r="AD74" s="19"/>
      <c r="AE74" s="19"/>
      <c r="AF74" s="19"/>
      <c r="AG74" s="19"/>
      <c r="AH74" s="19"/>
      <c r="AI74" s="19"/>
    </row>
    <row r="75" spans="1:172">
      <c r="A75" s="25"/>
      <c r="B75" s="25"/>
      <c r="C75" s="24"/>
      <c r="D75" s="24"/>
      <c r="E75" s="24"/>
      <c r="F75" s="24"/>
      <c r="G75" s="24"/>
      <c r="H75" s="24"/>
      <c r="I75" s="24"/>
      <c r="J75" s="24"/>
      <c r="K75" s="24"/>
      <c r="L75" s="18"/>
      <c r="M75" s="23"/>
      <c r="N75" s="30"/>
      <c r="O75" s="23"/>
      <c r="P75" s="30"/>
      <c r="Q75" s="22"/>
      <c r="R75" s="21"/>
      <c r="S75" s="20"/>
      <c r="T75" s="18"/>
      <c r="U75" s="18"/>
      <c r="V75" s="18"/>
      <c r="W75" s="18"/>
      <c r="X75" s="19"/>
      <c r="Y75" s="19"/>
      <c r="Z75" s="19"/>
      <c r="AA75" s="19"/>
      <c r="AB75" s="19"/>
      <c r="AC75" s="19"/>
      <c r="AD75" s="19"/>
      <c r="AE75" s="19"/>
      <c r="AF75" s="19"/>
      <c r="AG75" s="19"/>
      <c r="AH75" s="19"/>
      <c r="AI75" s="19"/>
    </row>
    <row r="76" spans="1:172">
      <c r="A76" s="25"/>
      <c r="B76" s="25"/>
      <c r="C76" s="24"/>
      <c r="D76" s="24"/>
      <c r="E76" s="24"/>
      <c r="F76" s="24"/>
      <c r="G76" s="24"/>
      <c r="H76" s="24"/>
      <c r="I76" s="24"/>
      <c r="J76" s="24"/>
      <c r="K76" s="24"/>
      <c r="L76" s="18"/>
      <c r="M76" s="23"/>
      <c r="N76" s="30"/>
      <c r="O76" s="23"/>
      <c r="P76" s="30"/>
      <c r="Q76" s="22"/>
      <c r="R76" s="21"/>
      <c r="S76" s="20"/>
      <c r="T76" s="18"/>
      <c r="U76" s="18"/>
      <c r="V76" s="18"/>
      <c r="W76" s="18"/>
      <c r="X76" s="19"/>
      <c r="Y76" s="19"/>
      <c r="Z76" s="19"/>
      <c r="AA76" s="19"/>
      <c r="AB76" s="19"/>
      <c r="AC76" s="19"/>
      <c r="AD76" s="19"/>
      <c r="AE76" s="19"/>
      <c r="AF76" s="19"/>
      <c r="AG76" s="19"/>
      <c r="AH76" s="19"/>
      <c r="AI76" s="19"/>
    </row>
    <row r="77" spans="1:172">
      <c r="A77" s="25"/>
      <c r="B77" s="25"/>
      <c r="C77" s="24"/>
      <c r="D77" s="24"/>
      <c r="E77" s="24"/>
      <c r="F77" s="24"/>
      <c r="G77" s="24"/>
      <c r="H77" s="27"/>
      <c r="I77" s="24"/>
      <c r="J77" s="24"/>
      <c r="K77" s="24"/>
      <c r="L77" s="18"/>
      <c r="M77" s="23"/>
      <c r="N77" s="30"/>
      <c r="O77" s="30"/>
      <c r="P77" s="30"/>
      <c r="Q77" s="22"/>
      <c r="R77" s="21"/>
      <c r="S77" s="20"/>
      <c r="T77" s="18"/>
      <c r="U77" s="18"/>
      <c r="V77" s="18"/>
      <c r="W77" s="18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</row>
    <row r="78" spans="1:172">
      <c r="A78" s="25"/>
      <c r="B78" s="25"/>
      <c r="C78" s="24"/>
      <c r="D78" s="24"/>
      <c r="E78" s="24"/>
      <c r="F78" s="24"/>
      <c r="G78" s="24"/>
      <c r="H78" s="24"/>
      <c r="I78" s="24"/>
      <c r="J78" s="24"/>
      <c r="K78" s="24"/>
      <c r="L78" s="18"/>
      <c r="M78" s="23"/>
      <c r="N78" s="30"/>
      <c r="O78" s="23"/>
      <c r="P78" s="30"/>
      <c r="Q78" s="22"/>
      <c r="R78" s="21"/>
      <c r="S78" s="20"/>
      <c r="T78" s="18"/>
      <c r="U78" s="18"/>
      <c r="V78" s="18"/>
      <c r="W78" s="18"/>
      <c r="X78" s="19"/>
      <c r="Y78" s="19"/>
      <c r="Z78" s="19"/>
      <c r="AA78" s="19"/>
      <c r="AB78" s="19"/>
      <c r="AC78" s="19"/>
      <c r="AD78" s="19"/>
      <c r="AE78" s="19"/>
      <c r="AF78" s="19"/>
      <c r="AG78" s="19"/>
      <c r="AH78" s="19"/>
      <c r="AI78" s="19"/>
    </row>
    <row r="79" spans="1:172">
      <c r="A79" s="25"/>
      <c r="B79" s="25"/>
      <c r="C79" s="24"/>
      <c r="D79" s="24"/>
      <c r="E79" s="24"/>
      <c r="F79" s="24"/>
      <c r="G79" s="24"/>
      <c r="H79" s="24"/>
      <c r="I79" s="24"/>
      <c r="J79" s="24"/>
      <c r="K79" s="24"/>
      <c r="L79" s="18"/>
      <c r="M79" s="23"/>
      <c r="N79" s="30"/>
      <c r="O79" s="23"/>
      <c r="P79" s="30"/>
      <c r="Q79" s="22"/>
      <c r="R79" s="21"/>
      <c r="S79" s="20"/>
      <c r="T79" s="18"/>
      <c r="U79" s="18"/>
      <c r="V79" s="18"/>
      <c r="W79" s="18"/>
      <c r="X79" s="19"/>
      <c r="Y79" s="19"/>
      <c r="Z79" s="19"/>
      <c r="AA79" s="19"/>
      <c r="AB79" s="19"/>
      <c r="AC79" s="19"/>
      <c r="AD79" s="19"/>
      <c r="AE79" s="19"/>
      <c r="AF79" s="19"/>
      <c r="AG79" s="19"/>
      <c r="AH79" s="19"/>
      <c r="AI79" s="19"/>
    </row>
    <row r="80" spans="1:172">
      <c r="A80" s="25"/>
      <c r="B80" s="25"/>
      <c r="C80" s="24"/>
      <c r="D80" s="24"/>
      <c r="E80" s="24"/>
      <c r="F80" s="24"/>
      <c r="G80" s="24"/>
      <c r="H80" s="24"/>
      <c r="I80" s="24"/>
      <c r="J80" s="24"/>
      <c r="K80" s="24"/>
      <c r="L80" s="18"/>
      <c r="M80" s="23"/>
      <c r="N80" s="30"/>
      <c r="O80" s="23"/>
      <c r="P80" s="30"/>
      <c r="Q80" s="22"/>
      <c r="R80" s="21"/>
      <c r="S80" s="20"/>
      <c r="T80" s="18"/>
      <c r="U80" s="18"/>
      <c r="V80" s="18"/>
      <c r="W80" s="18"/>
      <c r="X80" s="19"/>
      <c r="Y80" s="19"/>
      <c r="Z80" s="19"/>
      <c r="AA80" s="19"/>
      <c r="AB80" s="19"/>
      <c r="AC80" s="19"/>
      <c r="AD80" s="19"/>
      <c r="AE80" s="19"/>
      <c r="AF80" s="19"/>
      <c r="AG80" s="19"/>
      <c r="AH80" s="19"/>
      <c r="AI80" s="19"/>
    </row>
    <row r="81" spans="1:35">
      <c r="A81" s="25"/>
      <c r="B81" s="25"/>
      <c r="C81" s="24"/>
      <c r="D81" s="24"/>
      <c r="E81" s="24"/>
      <c r="F81" s="24"/>
      <c r="G81" s="24"/>
      <c r="H81" s="24"/>
      <c r="I81" s="24"/>
      <c r="J81" s="24"/>
      <c r="K81" s="24"/>
      <c r="L81" s="18"/>
      <c r="M81" s="23"/>
      <c r="N81" s="30"/>
      <c r="O81" s="23"/>
      <c r="P81" s="30"/>
      <c r="Q81" s="22"/>
      <c r="R81" s="21"/>
      <c r="S81" s="20"/>
      <c r="T81" s="18"/>
      <c r="U81" s="18"/>
      <c r="V81" s="18"/>
      <c r="W81" s="18"/>
      <c r="X81" s="19"/>
      <c r="Y81" s="19"/>
      <c r="Z81" s="19"/>
      <c r="AA81" s="19"/>
      <c r="AB81" s="19"/>
      <c r="AC81" s="19"/>
      <c r="AD81" s="19"/>
      <c r="AE81" s="19"/>
      <c r="AF81" s="19"/>
      <c r="AG81" s="19"/>
      <c r="AH81" s="19"/>
      <c r="AI81" s="19"/>
    </row>
    <row r="82" spans="1:35">
      <c r="A82" s="25"/>
      <c r="B82" s="25"/>
      <c r="C82" s="24"/>
      <c r="D82" s="24"/>
      <c r="E82" s="24"/>
      <c r="F82" s="24"/>
      <c r="G82" s="24"/>
      <c r="H82" s="24"/>
      <c r="I82" s="24"/>
      <c r="J82" s="24"/>
      <c r="K82" s="24"/>
      <c r="L82" s="18"/>
      <c r="M82" s="30"/>
      <c r="N82" s="30"/>
      <c r="O82" s="30"/>
      <c r="P82" s="30"/>
      <c r="Q82" s="22"/>
      <c r="R82" s="21"/>
      <c r="S82" s="20"/>
      <c r="T82" s="18"/>
      <c r="U82" s="18"/>
      <c r="V82" s="18"/>
      <c r="W82" s="18"/>
      <c r="X82" s="19"/>
      <c r="Y82" s="19"/>
      <c r="Z82" s="19"/>
      <c r="AA82" s="19"/>
      <c r="AB82" s="19"/>
      <c r="AC82" s="19"/>
      <c r="AD82" s="19"/>
      <c r="AE82" s="19"/>
      <c r="AF82" s="19"/>
      <c r="AG82" s="19"/>
      <c r="AH82" s="19"/>
      <c r="AI82" s="19"/>
    </row>
    <row r="83" spans="1:35">
      <c r="A83" s="25"/>
      <c r="B83" s="25"/>
      <c r="C83" s="24"/>
      <c r="D83" s="24"/>
      <c r="E83" s="24"/>
      <c r="F83" s="24"/>
      <c r="G83" s="24"/>
      <c r="H83" s="24"/>
      <c r="I83" s="24"/>
      <c r="J83" s="24"/>
      <c r="K83" s="24"/>
      <c r="L83" s="18"/>
      <c r="M83" s="23"/>
      <c r="N83" s="30"/>
      <c r="O83" s="23"/>
      <c r="P83" s="30"/>
      <c r="Q83" s="22"/>
      <c r="R83" s="21"/>
      <c r="S83" s="20"/>
      <c r="T83" s="18"/>
      <c r="U83" s="18"/>
      <c r="V83" s="18"/>
      <c r="W83" s="18"/>
      <c r="X83" s="19"/>
      <c r="Y83" s="19"/>
      <c r="Z83" s="19"/>
      <c r="AA83" s="19"/>
      <c r="AB83" s="19"/>
      <c r="AC83" s="19"/>
      <c r="AD83" s="19"/>
      <c r="AE83" s="19"/>
      <c r="AF83" s="19"/>
      <c r="AG83" s="19"/>
      <c r="AH83" s="19"/>
      <c r="AI83" s="19"/>
    </row>
    <row r="84" spans="1:35">
      <c r="A84" s="25"/>
      <c r="B84" s="25"/>
      <c r="C84" s="24"/>
      <c r="D84" s="24"/>
      <c r="E84" s="24"/>
      <c r="F84" s="24"/>
      <c r="G84" s="24"/>
      <c r="H84" s="24"/>
      <c r="I84" s="24"/>
      <c r="J84" s="24"/>
      <c r="K84" s="24"/>
      <c r="L84" s="18"/>
      <c r="M84" s="23"/>
      <c r="N84" s="30"/>
      <c r="O84" s="23"/>
      <c r="P84" s="30"/>
      <c r="Q84" s="22"/>
      <c r="R84" s="21"/>
      <c r="S84" s="20"/>
      <c r="T84" s="18"/>
      <c r="U84" s="18"/>
      <c r="V84" s="18"/>
      <c r="W84" s="18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</row>
    <row r="85" spans="1:35">
      <c r="A85" s="25"/>
      <c r="B85" s="25"/>
      <c r="C85" s="24"/>
      <c r="D85" s="24"/>
      <c r="E85" s="24"/>
      <c r="F85" s="24"/>
      <c r="G85" s="24"/>
      <c r="H85" s="24"/>
      <c r="I85" s="24"/>
      <c r="J85" s="24"/>
      <c r="K85" s="24"/>
      <c r="L85" s="18"/>
      <c r="M85" s="23"/>
      <c r="N85" s="30"/>
      <c r="O85" s="23"/>
      <c r="P85" s="30"/>
      <c r="Q85" s="22"/>
      <c r="R85" s="21"/>
      <c r="S85" s="20"/>
      <c r="T85" s="18"/>
      <c r="U85" s="18"/>
      <c r="V85" s="18"/>
      <c r="W85" s="18"/>
      <c r="X85" s="19"/>
      <c r="Y85" s="19"/>
      <c r="Z85" s="19"/>
      <c r="AA85" s="19"/>
      <c r="AB85" s="19"/>
      <c r="AC85" s="19"/>
      <c r="AD85" s="19"/>
      <c r="AE85" s="19"/>
      <c r="AF85" s="19"/>
      <c r="AG85" s="19"/>
      <c r="AH85" s="19"/>
      <c r="AI85" s="19"/>
    </row>
    <row r="86" spans="1:35">
      <c r="A86" s="25"/>
      <c r="B86" s="25"/>
      <c r="C86" s="24"/>
      <c r="D86" s="24"/>
      <c r="E86" s="24"/>
      <c r="F86" s="24"/>
      <c r="G86" s="24"/>
      <c r="H86" s="24"/>
      <c r="I86" s="24"/>
      <c r="J86" s="24"/>
      <c r="K86" s="24"/>
      <c r="L86" s="18"/>
      <c r="M86" s="23"/>
      <c r="N86" s="30"/>
      <c r="O86" s="23"/>
      <c r="P86" s="30"/>
      <c r="Q86" s="22"/>
      <c r="R86" s="21"/>
      <c r="S86" s="20"/>
      <c r="T86" s="18"/>
      <c r="U86" s="18"/>
      <c r="V86" s="18"/>
      <c r="W86" s="18"/>
      <c r="X86" s="19"/>
      <c r="Y86" s="19"/>
      <c r="Z86" s="19"/>
      <c r="AA86" s="19"/>
      <c r="AB86" s="19"/>
      <c r="AC86" s="19"/>
      <c r="AD86" s="19"/>
      <c r="AE86" s="19"/>
      <c r="AF86" s="19"/>
      <c r="AG86" s="19"/>
      <c r="AH86" s="19"/>
      <c r="AI86" s="19"/>
    </row>
    <row r="87" spans="1:35">
      <c r="A87" s="25"/>
      <c r="B87" s="25"/>
      <c r="C87" s="24"/>
      <c r="D87" s="24"/>
      <c r="E87" s="24"/>
      <c r="F87" s="24"/>
      <c r="G87" s="24"/>
      <c r="H87" s="24"/>
      <c r="I87" s="24"/>
      <c r="J87" s="24"/>
      <c r="K87" s="24"/>
      <c r="L87" s="18"/>
      <c r="M87" s="23"/>
      <c r="N87" s="30"/>
      <c r="O87" s="23"/>
      <c r="P87" s="30"/>
      <c r="Q87" s="22"/>
      <c r="R87" s="21"/>
      <c r="S87" s="20"/>
      <c r="T87" s="18"/>
      <c r="U87" s="18"/>
      <c r="V87" s="18"/>
      <c r="W87" s="18"/>
      <c r="X87" s="19"/>
      <c r="Y87" s="19"/>
      <c r="Z87" s="19"/>
      <c r="AA87" s="19"/>
      <c r="AB87" s="19"/>
      <c r="AC87" s="19"/>
      <c r="AD87" s="19"/>
      <c r="AE87" s="19"/>
      <c r="AF87" s="19"/>
      <c r="AG87" s="19"/>
      <c r="AH87" s="19"/>
      <c r="AI87" s="19"/>
    </row>
    <row r="88" spans="1:35">
      <c r="A88" s="25"/>
      <c r="B88" s="25"/>
      <c r="C88" s="24"/>
      <c r="D88" s="24"/>
      <c r="E88" s="24"/>
      <c r="F88" s="24"/>
      <c r="G88" s="24"/>
      <c r="H88" s="24"/>
      <c r="I88" s="24"/>
      <c r="J88" s="24"/>
      <c r="K88" s="24"/>
      <c r="L88" s="18"/>
      <c r="M88" s="23"/>
      <c r="N88" s="30"/>
      <c r="O88" s="23"/>
      <c r="P88" s="30"/>
      <c r="Q88" s="22"/>
      <c r="R88" s="21"/>
      <c r="S88" s="20"/>
      <c r="T88" s="18"/>
      <c r="U88" s="18"/>
      <c r="V88" s="18"/>
      <c r="W88" s="18"/>
      <c r="X88" s="19"/>
      <c r="Y88" s="19"/>
      <c r="Z88" s="19"/>
      <c r="AA88" s="19"/>
      <c r="AB88" s="19"/>
      <c r="AC88" s="19"/>
      <c r="AD88" s="19"/>
      <c r="AE88" s="19"/>
      <c r="AF88" s="19"/>
      <c r="AG88" s="19"/>
      <c r="AH88" s="19"/>
      <c r="AI88" s="19"/>
    </row>
    <row r="89" spans="1:35">
      <c r="A89" s="25"/>
      <c r="B89" s="25"/>
      <c r="C89" s="24"/>
      <c r="D89" s="24"/>
      <c r="E89" s="24"/>
      <c r="F89" s="24"/>
      <c r="G89" s="24"/>
      <c r="H89" s="27"/>
      <c r="I89" s="24"/>
      <c r="J89" s="24"/>
      <c r="K89" s="24"/>
      <c r="L89" s="18"/>
      <c r="M89" s="23"/>
      <c r="N89" s="30"/>
      <c r="O89" s="23"/>
      <c r="P89" s="30"/>
      <c r="Q89" s="22"/>
      <c r="R89" s="21"/>
      <c r="S89" s="20"/>
      <c r="T89" s="18"/>
      <c r="U89" s="18"/>
      <c r="V89" s="18"/>
      <c r="W89" s="18"/>
      <c r="X89" s="19"/>
      <c r="Y89" s="19"/>
      <c r="Z89" s="19"/>
      <c r="AA89" s="19"/>
      <c r="AB89" s="19"/>
      <c r="AC89" s="19"/>
      <c r="AD89" s="19"/>
      <c r="AE89" s="19"/>
      <c r="AF89" s="19"/>
      <c r="AG89" s="19"/>
      <c r="AH89" s="19"/>
      <c r="AI89" s="19"/>
    </row>
    <row r="90" spans="1:35">
      <c r="A90" s="25"/>
      <c r="B90" s="25"/>
      <c r="C90" s="24"/>
      <c r="D90" s="24"/>
      <c r="E90" s="24"/>
      <c r="F90" s="24"/>
      <c r="G90" s="24"/>
      <c r="H90" s="27"/>
      <c r="I90" s="24"/>
      <c r="J90" s="24"/>
      <c r="K90" s="24"/>
      <c r="L90" s="18"/>
      <c r="M90" s="23"/>
      <c r="N90" s="30"/>
      <c r="O90" s="23"/>
      <c r="P90" s="30"/>
      <c r="Q90" s="22"/>
      <c r="R90" s="21"/>
      <c r="S90" s="20"/>
      <c r="T90" s="18"/>
      <c r="U90" s="18"/>
      <c r="V90" s="18"/>
      <c r="W90" s="18"/>
      <c r="X90" s="19"/>
      <c r="Y90" s="19"/>
      <c r="Z90" s="19"/>
      <c r="AA90" s="19"/>
      <c r="AB90" s="19"/>
      <c r="AC90" s="19"/>
      <c r="AD90" s="19"/>
      <c r="AE90" s="19"/>
      <c r="AF90" s="19"/>
      <c r="AG90" s="19"/>
      <c r="AH90" s="19"/>
      <c r="AI90" s="19"/>
    </row>
    <row r="91" spans="1:35">
      <c r="A91" s="25"/>
      <c r="B91" s="25"/>
      <c r="C91" s="24"/>
      <c r="D91" s="24"/>
      <c r="E91" s="24"/>
      <c r="F91" s="24"/>
      <c r="G91" s="24"/>
      <c r="H91" s="24"/>
      <c r="I91" s="24"/>
      <c r="J91" s="24"/>
      <c r="K91" s="24"/>
      <c r="L91" s="18"/>
      <c r="M91" s="23"/>
      <c r="N91" s="30"/>
      <c r="O91" s="23"/>
      <c r="P91" s="30"/>
      <c r="Q91" s="22"/>
      <c r="R91" s="21"/>
      <c r="S91" s="20"/>
      <c r="T91" s="18"/>
      <c r="U91" s="18"/>
      <c r="V91" s="18"/>
      <c r="W91" s="18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</row>
    <row r="92" spans="1:35">
      <c r="A92" s="25"/>
      <c r="B92" s="25"/>
      <c r="C92" s="24"/>
      <c r="D92" s="24"/>
      <c r="E92" s="24"/>
      <c r="F92" s="24"/>
      <c r="G92" s="24"/>
      <c r="H92" s="24"/>
      <c r="I92" s="24"/>
      <c r="J92" s="24"/>
      <c r="K92" s="24"/>
      <c r="L92" s="18"/>
      <c r="M92" s="23"/>
      <c r="N92" s="30"/>
      <c r="O92" s="23"/>
      <c r="P92" s="30"/>
      <c r="Q92" s="22"/>
      <c r="R92" s="21"/>
      <c r="S92" s="20"/>
      <c r="T92" s="18"/>
      <c r="U92" s="18"/>
      <c r="V92" s="18"/>
      <c r="W92" s="18"/>
      <c r="X92" s="19"/>
      <c r="Y92" s="19"/>
      <c r="Z92" s="19"/>
      <c r="AA92" s="19"/>
      <c r="AB92" s="19"/>
      <c r="AC92" s="19"/>
      <c r="AD92" s="19"/>
      <c r="AE92" s="19"/>
      <c r="AF92" s="19"/>
      <c r="AG92" s="19"/>
      <c r="AH92" s="19"/>
      <c r="AI92" s="19"/>
    </row>
    <row r="93" spans="1:35">
      <c r="A93" s="25"/>
      <c r="B93" s="25"/>
      <c r="C93" s="24"/>
      <c r="D93" s="24"/>
      <c r="E93" s="24"/>
      <c r="F93" s="24"/>
      <c r="G93" s="24"/>
      <c r="H93" s="24"/>
      <c r="I93" s="24"/>
      <c r="J93" s="24"/>
      <c r="K93" s="24"/>
      <c r="L93" s="18"/>
      <c r="M93" s="23"/>
      <c r="N93" s="30"/>
      <c r="O93" s="23"/>
      <c r="P93" s="30"/>
      <c r="Q93" s="22"/>
      <c r="R93" s="32"/>
      <c r="S93" s="20"/>
      <c r="T93" s="18"/>
      <c r="U93" s="18"/>
      <c r="V93" s="18"/>
      <c r="W93" s="18"/>
      <c r="X93" s="19"/>
      <c r="Y93" s="19"/>
      <c r="Z93" s="19"/>
      <c r="AA93" s="19"/>
      <c r="AB93" s="19"/>
      <c r="AC93" s="19"/>
      <c r="AD93" s="19"/>
      <c r="AE93" s="19"/>
      <c r="AF93" s="19"/>
      <c r="AG93" s="19"/>
      <c r="AH93" s="19"/>
      <c r="AI93" s="19"/>
    </row>
    <row r="94" spans="1:35">
      <c r="A94" s="25"/>
      <c r="B94" s="25"/>
      <c r="C94" s="24"/>
      <c r="D94" s="24"/>
      <c r="E94" s="24"/>
      <c r="F94" s="24"/>
      <c r="G94" s="24"/>
      <c r="H94" s="24"/>
      <c r="I94" s="24"/>
      <c r="J94" s="24"/>
      <c r="K94" s="24"/>
      <c r="L94" s="18"/>
      <c r="M94" s="23"/>
      <c r="N94" s="30"/>
      <c r="O94" s="23"/>
      <c r="P94" s="30"/>
      <c r="Q94" s="22"/>
      <c r="R94" s="21"/>
      <c r="S94" s="20"/>
      <c r="T94" s="18"/>
      <c r="U94" s="18"/>
      <c r="V94" s="18"/>
      <c r="W94" s="18"/>
      <c r="X94" s="19"/>
      <c r="Y94" s="19"/>
      <c r="Z94" s="19"/>
      <c r="AA94" s="19"/>
      <c r="AB94" s="19"/>
      <c r="AC94" s="19"/>
      <c r="AD94" s="19"/>
      <c r="AE94" s="19"/>
      <c r="AF94" s="19"/>
      <c r="AG94" s="19"/>
      <c r="AH94" s="19"/>
      <c r="AI94" s="19"/>
    </row>
    <row r="95" spans="1:35">
      <c r="A95" s="43"/>
      <c r="B95" s="25"/>
      <c r="C95" s="24"/>
      <c r="D95" s="24"/>
      <c r="E95" s="24"/>
      <c r="F95" s="24"/>
      <c r="G95" s="24"/>
      <c r="H95" s="37"/>
      <c r="I95" s="24"/>
      <c r="J95" s="24"/>
      <c r="K95" s="24"/>
      <c r="L95" s="18"/>
      <c r="M95" s="23"/>
      <c r="N95" s="30"/>
      <c r="O95" s="23"/>
      <c r="P95" s="30"/>
      <c r="Q95" s="22"/>
      <c r="R95" s="21"/>
      <c r="S95" s="20"/>
      <c r="T95" s="18"/>
      <c r="U95" s="18"/>
      <c r="V95" s="18"/>
      <c r="W95" s="18"/>
      <c r="X95" s="19"/>
      <c r="Y95" s="19"/>
      <c r="Z95" s="19"/>
      <c r="AA95" s="19"/>
      <c r="AB95" s="19"/>
      <c r="AC95" s="19"/>
      <c r="AD95" s="19"/>
      <c r="AE95" s="19"/>
      <c r="AF95" s="19"/>
      <c r="AG95" s="19"/>
      <c r="AH95" s="19"/>
      <c r="AI95" s="19"/>
    </row>
    <row r="96" spans="1:35">
      <c r="A96" s="25"/>
      <c r="B96" s="25"/>
      <c r="C96" s="24"/>
      <c r="D96" s="24"/>
      <c r="E96" s="24"/>
      <c r="F96" s="24"/>
      <c r="G96" s="24"/>
      <c r="H96" s="24"/>
      <c r="I96" s="24"/>
      <c r="J96" s="24"/>
      <c r="K96" s="24"/>
      <c r="L96" s="18"/>
      <c r="M96" s="23"/>
      <c r="N96" s="30"/>
      <c r="O96" s="23"/>
      <c r="P96" s="30"/>
      <c r="Q96" s="22"/>
      <c r="R96" s="21"/>
      <c r="S96" s="20"/>
      <c r="T96" s="18"/>
      <c r="U96" s="18"/>
      <c r="V96" s="18"/>
      <c r="W96" s="18"/>
      <c r="X96" s="19"/>
      <c r="Y96" s="19"/>
      <c r="Z96" s="19"/>
      <c r="AA96" s="19"/>
      <c r="AB96" s="19"/>
      <c r="AC96" s="19"/>
      <c r="AD96" s="19"/>
      <c r="AE96" s="19"/>
      <c r="AF96" s="19"/>
      <c r="AG96" s="19"/>
      <c r="AH96" s="19"/>
      <c r="AI96" s="19"/>
    </row>
    <row r="97" spans="1:35">
      <c r="A97" s="25"/>
      <c r="B97" s="25"/>
      <c r="C97" s="24"/>
      <c r="D97" s="24"/>
      <c r="E97" s="24"/>
      <c r="F97" s="24"/>
      <c r="G97" s="24"/>
      <c r="H97" s="24"/>
      <c r="I97" s="24"/>
      <c r="J97" s="24"/>
      <c r="K97" s="24"/>
      <c r="L97" s="18"/>
      <c r="M97" s="23"/>
      <c r="N97" s="30"/>
      <c r="O97" s="23"/>
      <c r="P97" s="30"/>
      <c r="Q97" s="22"/>
      <c r="R97" s="21"/>
      <c r="S97" s="20"/>
      <c r="T97" s="18"/>
      <c r="U97" s="18"/>
      <c r="V97" s="18"/>
      <c r="W97" s="18"/>
      <c r="X97" s="19"/>
      <c r="Y97" s="19"/>
      <c r="Z97" s="19"/>
      <c r="AA97" s="19"/>
      <c r="AB97" s="19"/>
      <c r="AC97" s="19"/>
      <c r="AD97" s="19"/>
      <c r="AE97" s="19"/>
      <c r="AF97" s="19"/>
      <c r="AG97" s="19"/>
      <c r="AH97" s="19"/>
      <c r="AI97" s="19"/>
    </row>
    <row r="98" spans="1:35">
      <c r="A98" s="25"/>
      <c r="B98" s="25"/>
      <c r="C98" s="24"/>
      <c r="D98" s="24"/>
      <c r="E98" s="24"/>
      <c r="F98" s="24"/>
      <c r="G98" s="24"/>
      <c r="H98" s="24"/>
      <c r="I98" s="24"/>
      <c r="J98" s="24"/>
      <c r="K98" s="24"/>
      <c r="L98" s="18"/>
      <c r="M98" s="23"/>
      <c r="N98" s="30"/>
      <c r="O98" s="23"/>
      <c r="P98" s="30"/>
      <c r="Q98" s="22"/>
      <c r="R98" s="21"/>
      <c r="S98" s="20"/>
      <c r="T98" s="18"/>
      <c r="U98" s="18"/>
      <c r="V98" s="18"/>
      <c r="W98" s="18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</row>
    <row r="99" spans="1:35">
      <c r="A99" s="25"/>
      <c r="B99" s="25"/>
      <c r="C99" s="24"/>
      <c r="D99" s="24"/>
      <c r="E99" s="24"/>
      <c r="F99" s="24"/>
      <c r="G99" s="24"/>
      <c r="H99" s="24"/>
      <c r="I99" s="24"/>
      <c r="J99" s="24"/>
      <c r="K99" s="24"/>
      <c r="L99" s="18"/>
      <c r="M99" s="23"/>
      <c r="N99" s="30"/>
      <c r="O99" s="23"/>
      <c r="P99" s="30"/>
      <c r="Q99" s="22"/>
      <c r="R99" s="21"/>
      <c r="S99" s="20"/>
      <c r="T99" s="18"/>
      <c r="U99" s="18"/>
      <c r="V99" s="18"/>
      <c r="W99" s="18"/>
      <c r="X99" s="19"/>
      <c r="Y99" s="19"/>
      <c r="Z99" s="19"/>
      <c r="AA99" s="19"/>
      <c r="AB99" s="19"/>
      <c r="AC99" s="19"/>
      <c r="AD99" s="19"/>
      <c r="AE99" s="19"/>
      <c r="AF99" s="19"/>
      <c r="AG99" s="19"/>
      <c r="AH99" s="19"/>
      <c r="AI99" s="19"/>
    </row>
    <row r="100" spans="1:35">
      <c r="A100" s="25"/>
      <c r="B100" s="25"/>
      <c r="C100" s="24"/>
      <c r="D100" s="24"/>
      <c r="E100" s="24"/>
      <c r="F100" s="24"/>
      <c r="G100" s="24"/>
      <c r="H100" s="24"/>
      <c r="I100" s="24"/>
      <c r="J100" s="24"/>
      <c r="K100" s="24"/>
      <c r="L100" s="18"/>
      <c r="M100" s="23"/>
      <c r="N100" s="30"/>
      <c r="O100" s="23"/>
      <c r="P100" s="30"/>
      <c r="Q100" s="22"/>
      <c r="R100" s="21"/>
      <c r="S100" s="20"/>
      <c r="T100" s="18"/>
      <c r="U100" s="18"/>
      <c r="V100" s="18"/>
      <c r="W100" s="18"/>
      <c r="X100" s="19"/>
      <c r="Y100" s="19"/>
      <c r="Z100" s="19"/>
      <c r="AA100" s="19"/>
      <c r="AB100" s="19"/>
      <c r="AC100" s="19"/>
      <c r="AD100" s="19"/>
      <c r="AE100" s="19"/>
      <c r="AF100" s="19"/>
      <c r="AG100" s="19"/>
      <c r="AH100" s="19"/>
      <c r="AI100" s="19"/>
    </row>
    <row r="101" spans="1:35">
      <c r="A101" s="25"/>
      <c r="B101" s="25"/>
      <c r="C101" s="24"/>
      <c r="D101" s="24"/>
      <c r="E101" s="24"/>
      <c r="F101" s="24"/>
      <c r="G101" s="24"/>
      <c r="H101" s="24"/>
      <c r="I101" s="24"/>
      <c r="J101" s="24"/>
      <c r="K101" s="24"/>
      <c r="L101" s="18"/>
      <c r="M101" s="23"/>
      <c r="N101" s="23"/>
      <c r="O101" s="23"/>
      <c r="P101" s="23"/>
      <c r="Q101" s="22"/>
      <c r="R101" s="21"/>
      <c r="S101" s="20"/>
      <c r="T101" s="18"/>
      <c r="U101" s="18"/>
      <c r="V101" s="18"/>
      <c r="W101" s="18"/>
      <c r="X101" s="19"/>
      <c r="Y101" s="19"/>
      <c r="Z101" s="19"/>
      <c r="AA101" s="19"/>
      <c r="AB101" s="19"/>
      <c r="AC101" s="19"/>
      <c r="AD101" s="19"/>
      <c r="AE101" s="19"/>
      <c r="AF101" s="19"/>
      <c r="AG101" s="19"/>
      <c r="AH101" s="19"/>
      <c r="AI101" s="19"/>
    </row>
    <row r="102" spans="1:35">
      <c r="A102" s="25"/>
      <c r="B102" s="25"/>
      <c r="C102" s="24"/>
      <c r="D102" s="24"/>
      <c r="E102" s="24"/>
      <c r="F102" s="24"/>
      <c r="G102" s="24"/>
      <c r="H102" s="24"/>
      <c r="I102" s="24"/>
      <c r="J102" s="24"/>
      <c r="K102" s="24"/>
      <c r="L102" s="18"/>
      <c r="M102" s="23"/>
      <c r="N102" s="23"/>
      <c r="O102" s="23"/>
      <c r="P102" s="23"/>
      <c r="Q102" s="22"/>
      <c r="R102" s="21"/>
      <c r="S102" s="20"/>
      <c r="T102" s="18"/>
      <c r="U102" s="18"/>
      <c r="V102" s="18"/>
      <c r="W102" s="18"/>
      <c r="X102" s="19"/>
      <c r="Y102" s="19"/>
      <c r="Z102" s="19"/>
      <c r="AA102" s="19"/>
      <c r="AB102" s="19"/>
      <c r="AC102" s="19"/>
      <c r="AD102" s="19"/>
      <c r="AE102" s="19"/>
      <c r="AF102" s="19"/>
      <c r="AG102" s="19"/>
      <c r="AH102" s="19"/>
      <c r="AI102" s="19"/>
    </row>
    <row r="103" spans="1:35">
      <c r="A103" s="25"/>
      <c r="B103" s="25"/>
      <c r="C103" s="24"/>
      <c r="D103" s="24"/>
      <c r="E103" s="24"/>
      <c r="F103" s="24"/>
      <c r="G103" s="24"/>
      <c r="H103" s="24"/>
      <c r="I103" s="24"/>
      <c r="J103" s="24"/>
      <c r="K103" s="24"/>
      <c r="L103" s="18"/>
      <c r="M103" s="23"/>
      <c r="N103" s="23"/>
      <c r="O103" s="23"/>
      <c r="P103" s="23"/>
      <c r="Q103" s="22"/>
      <c r="R103" s="21"/>
      <c r="S103" s="20"/>
      <c r="T103" s="18"/>
      <c r="U103" s="18"/>
      <c r="V103" s="18"/>
      <c r="W103" s="18"/>
      <c r="X103" s="19"/>
      <c r="Y103" s="19"/>
      <c r="Z103" s="19"/>
      <c r="AA103" s="19"/>
      <c r="AB103" s="19"/>
      <c r="AC103" s="19"/>
      <c r="AD103" s="19"/>
      <c r="AE103" s="19"/>
      <c r="AF103" s="19"/>
      <c r="AG103" s="19"/>
      <c r="AH103" s="19"/>
      <c r="AI103" s="19"/>
    </row>
    <row r="104" spans="1:35">
      <c r="A104" s="25"/>
      <c r="B104" s="25"/>
      <c r="C104" s="24"/>
      <c r="D104" s="24"/>
      <c r="E104" s="24"/>
      <c r="F104" s="24"/>
      <c r="G104" s="24"/>
      <c r="H104" s="24"/>
      <c r="I104" s="24"/>
      <c r="J104" s="24"/>
      <c r="K104" s="24"/>
      <c r="L104" s="18"/>
      <c r="M104" s="23"/>
      <c r="N104" s="23"/>
      <c r="O104" s="23"/>
      <c r="P104" s="23"/>
      <c r="Q104" s="22"/>
      <c r="R104" s="21"/>
      <c r="S104" s="20"/>
      <c r="T104" s="18"/>
      <c r="U104" s="18"/>
      <c r="V104" s="18"/>
      <c r="W104" s="18"/>
      <c r="X104" s="19"/>
      <c r="Y104" s="19"/>
      <c r="Z104" s="19"/>
      <c r="AA104" s="19"/>
      <c r="AB104" s="19"/>
      <c r="AC104" s="19"/>
      <c r="AD104" s="19"/>
      <c r="AE104" s="19"/>
      <c r="AF104" s="19"/>
      <c r="AG104" s="19"/>
      <c r="AH104" s="19"/>
      <c r="AI104" s="19"/>
    </row>
    <row r="105" spans="1:35">
      <c r="A105" s="26"/>
      <c r="B105" s="25"/>
      <c r="C105" s="24"/>
      <c r="D105" s="24"/>
      <c r="E105" s="24"/>
      <c r="F105" s="24"/>
      <c r="G105" s="24"/>
      <c r="H105" s="24"/>
      <c r="I105" s="24"/>
      <c r="J105" s="24"/>
      <c r="K105" s="24"/>
      <c r="L105" s="18"/>
      <c r="M105" s="23"/>
      <c r="N105" s="23"/>
      <c r="O105" s="23"/>
      <c r="P105" s="23"/>
      <c r="Q105" s="22"/>
      <c r="R105" s="21"/>
      <c r="S105" s="20"/>
      <c r="T105" s="18"/>
      <c r="U105" s="18"/>
      <c r="V105" s="18"/>
      <c r="W105" s="18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</row>
    <row r="106" spans="1:35">
      <c r="A106" s="25"/>
      <c r="B106" s="25"/>
      <c r="C106" s="24"/>
      <c r="D106" s="24"/>
      <c r="E106" s="24"/>
      <c r="F106" s="24"/>
      <c r="G106" s="24"/>
      <c r="H106" s="24"/>
      <c r="I106" s="24"/>
      <c r="J106" s="24"/>
      <c r="K106" s="24"/>
      <c r="L106" s="18"/>
      <c r="M106" s="23"/>
      <c r="N106" s="23"/>
      <c r="O106" s="23"/>
      <c r="P106" s="23"/>
      <c r="Q106" s="22"/>
      <c r="R106" s="21"/>
      <c r="S106" s="20"/>
      <c r="T106" s="18"/>
      <c r="U106" s="18"/>
      <c r="V106" s="18"/>
      <c r="W106" s="18"/>
      <c r="X106" s="19"/>
      <c r="Y106" s="19"/>
      <c r="Z106" s="19"/>
      <c r="AA106" s="19"/>
      <c r="AB106" s="19"/>
      <c r="AC106" s="19"/>
      <c r="AD106" s="19"/>
      <c r="AE106" s="19"/>
      <c r="AF106" s="19"/>
      <c r="AG106" s="19"/>
      <c r="AH106" s="19"/>
      <c r="AI106" s="19"/>
    </row>
    <row r="107" spans="1:35">
      <c r="A107" s="26"/>
      <c r="B107" s="25"/>
      <c r="C107" s="24"/>
      <c r="D107" s="24"/>
      <c r="E107" s="24"/>
      <c r="F107" s="24"/>
      <c r="G107" s="24"/>
      <c r="H107" s="24"/>
      <c r="I107" s="24"/>
      <c r="J107" s="24"/>
      <c r="K107" s="24"/>
      <c r="L107" s="18"/>
      <c r="M107" s="23"/>
      <c r="N107" s="23"/>
      <c r="O107" s="23"/>
      <c r="P107" s="23"/>
      <c r="Q107" s="22"/>
      <c r="R107" s="21"/>
      <c r="S107" s="20"/>
      <c r="T107" s="18"/>
      <c r="U107" s="18"/>
      <c r="V107" s="18"/>
      <c r="W107" s="18"/>
      <c r="X107" s="19"/>
      <c r="Y107" s="19"/>
      <c r="Z107" s="19"/>
      <c r="AA107" s="19"/>
      <c r="AB107" s="19"/>
      <c r="AC107" s="19"/>
      <c r="AD107" s="19"/>
      <c r="AE107" s="19"/>
      <c r="AF107" s="19"/>
      <c r="AG107" s="19"/>
      <c r="AH107" s="19"/>
      <c r="AI107" s="19"/>
    </row>
    <row r="108" spans="1:35">
      <c r="A108" s="26"/>
      <c r="B108" s="25"/>
      <c r="C108" s="24"/>
      <c r="D108" s="24"/>
      <c r="E108" s="24"/>
      <c r="F108" s="24"/>
      <c r="G108" s="24"/>
      <c r="H108" s="24"/>
      <c r="I108" s="24"/>
      <c r="J108" s="24"/>
      <c r="K108" s="24"/>
      <c r="L108" s="18"/>
      <c r="M108" s="23"/>
      <c r="N108" s="23"/>
      <c r="O108" s="23"/>
      <c r="P108" s="23"/>
      <c r="Q108" s="22"/>
      <c r="R108" s="21"/>
      <c r="S108" s="20"/>
      <c r="T108" s="18"/>
      <c r="U108" s="18"/>
      <c r="V108" s="18"/>
      <c r="W108" s="18"/>
      <c r="X108" s="19"/>
      <c r="Y108" s="19"/>
      <c r="Z108" s="19"/>
      <c r="AA108" s="19"/>
      <c r="AB108" s="19"/>
      <c r="AC108" s="19"/>
      <c r="AD108" s="19"/>
      <c r="AE108" s="19"/>
      <c r="AF108" s="19"/>
      <c r="AG108" s="19"/>
      <c r="AH108" s="19"/>
      <c r="AI108" s="19"/>
    </row>
    <row r="109" spans="1:35">
      <c r="A109" s="25"/>
      <c r="B109" s="25"/>
      <c r="C109" s="24"/>
      <c r="D109" s="24"/>
      <c r="E109" s="24"/>
      <c r="F109" s="24"/>
      <c r="G109" s="24"/>
      <c r="H109" s="24"/>
      <c r="I109" s="24"/>
      <c r="J109" s="24"/>
      <c r="K109" s="24"/>
      <c r="L109" s="18"/>
      <c r="M109" s="23"/>
      <c r="N109" s="23"/>
      <c r="O109" s="23"/>
      <c r="P109" s="23"/>
      <c r="Q109" s="22"/>
      <c r="R109" s="21"/>
      <c r="S109" s="20"/>
      <c r="T109" s="18"/>
      <c r="U109" s="18"/>
      <c r="V109" s="18"/>
      <c r="W109" s="18"/>
      <c r="X109" s="19"/>
      <c r="Y109" s="19"/>
      <c r="Z109" s="19"/>
      <c r="AA109" s="19"/>
      <c r="AB109" s="19"/>
      <c r="AC109" s="19"/>
      <c r="AD109" s="19"/>
      <c r="AE109" s="19"/>
      <c r="AF109" s="19"/>
      <c r="AG109" s="19"/>
      <c r="AH109" s="19"/>
      <c r="AI109" s="19"/>
    </row>
    <row r="110" spans="1:35">
      <c r="A110" s="25"/>
      <c r="B110" s="25"/>
      <c r="C110" s="24"/>
      <c r="D110" s="24"/>
      <c r="E110" s="24"/>
      <c r="F110" s="24"/>
      <c r="G110" s="24"/>
      <c r="H110" s="24"/>
      <c r="I110" s="24"/>
      <c r="J110" s="24"/>
      <c r="K110" s="24"/>
      <c r="L110" s="18"/>
      <c r="M110" s="23"/>
      <c r="N110" s="23"/>
      <c r="O110" s="23"/>
      <c r="P110" s="23"/>
      <c r="Q110" s="22"/>
      <c r="R110" s="21"/>
      <c r="S110" s="20"/>
      <c r="T110" s="18"/>
      <c r="U110" s="18"/>
      <c r="V110" s="18"/>
      <c r="W110" s="18"/>
      <c r="X110" s="19"/>
      <c r="Y110" s="19"/>
      <c r="Z110" s="19"/>
      <c r="AA110" s="19"/>
      <c r="AB110" s="19"/>
      <c r="AC110" s="19"/>
      <c r="AD110" s="19"/>
      <c r="AE110" s="19"/>
      <c r="AF110" s="19"/>
      <c r="AG110" s="19"/>
      <c r="AH110" s="19"/>
      <c r="AI110" s="19"/>
    </row>
    <row r="111" spans="1:35">
      <c r="A111" s="26"/>
      <c r="B111" s="25"/>
      <c r="C111" s="24"/>
      <c r="D111" s="24"/>
      <c r="E111" s="24"/>
      <c r="F111" s="24"/>
      <c r="G111" s="24"/>
      <c r="H111" s="24"/>
      <c r="I111" s="24"/>
      <c r="J111" s="24"/>
      <c r="K111" s="24"/>
      <c r="L111" s="18"/>
      <c r="M111" s="23"/>
      <c r="N111" s="23"/>
      <c r="O111" s="23"/>
      <c r="P111" s="23"/>
      <c r="Q111" s="22"/>
      <c r="R111" s="21"/>
      <c r="S111" s="20"/>
      <c r="T111" s="18"/>
      <c r="U111" s="18"/>
      <c r="V111" s="18"/>
      <c r="W111" s="18"/>
      <c r="X111" s="19"/>
      <c r="Y111" s="19"/>
      <c r="Z111" s="19"/>
      <c r="AA111" s="19"/>
      <c r="AB111" s="19"/>
      <c r="AC111" s="19"/>
      <c r="AD111" s="19"/>
      <c r="AE111" s="19"/>
      <c r="AF111" s="19"/>
      <c r="AG111" s="19"/>
      <c r="AH111" s="19"/>
      <c r="AI111" s="19"/>
    </row>
    <row r="112" spans="1:35">
      <c r="A112" s="25"/>
      <c r="B112" s="25"/>
      <c r="C112" s="24"/>
      <c r="D112" s="24"/>
      <c r="E112" s="24"/>
      <c r="F112" s="24"/>
      <c r="G112" s="24"/>
      <c r="H112" s="24"/>
      <c r="I112" s="24"/>
      <c r="J112" s="24"/>
      <c r="K112" s="24"/>
      <c r="L112" s="18"/>
      <c r="M112" s="23"/>
      <c r="N112" s="23"/>
      <c r="O112" s="23"/>
      <c r="P112" s="23"/>
      <c r="Q112" s="22"/>
      <c r="R112" s="21"/>
      <c r="S112" s="20"/>
      <c r="T112" s="18"/>
      <c r="U112" s="18"/>
      <c r="V112" s="18"/>
      <c r="W112" s="18"/>
      <c r="X112" s="19"/>
      <c r="Y112" s="19"/>
      <c r="Z112" s="19"/>
      <c r="AA112" s="19"/>
      <c r="AB112" s="19"/>
      <c r="AC112" s="19"/>
      <c r="AD112" s="19"/>
      <c r="AE112" s="19"/>
      <c r="AF112" s="19"/>
      <c r="AG112" s="19"/>
      <c r="AH112" s="19"/>
      <c r="AI112" s="19"/>
    </row>
  </sheetData>
  <mergeCells count="15">
    <mergeCell ref="A1:AI2"/>
    <mergeCell ref="A3:A4"/>
    <mergeCell ref="C3:C4"/>
    <mergeCell ref="D3:D4"/>
    <mergeCell ref="E3:E4"/>
    <mergeCell ref="F3:F4"/>
    <mergeCell ref="G3:K3"/>
    <mergeCell ref="L3:L4"/>
    <mergeCell ref="M3:N3"/>
    <mergeCell ref="O3:P3"/>
    <mergeCell ref="Q3:Q4"/>
    <mergeCell ref="S3:T3"/>
    <mergeCell ref="U3:U4"/>
    <mergeCell ref="V3:V4"/>
    <mergeCell ref="X3:AI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29"/>
  <sheetViews>
    <sheetView topLeftCell="D1" workbookViewId="0">
      <selection activeCell="H17" sqref="H17"/>
    </sheetView>
  </sheetViews>
  <sheetFormatPr baseColWidth="10" defaultRowHeight="14.5"/>
  <cols>
    <col min="2" max="2" width="23.26953125" bestFit="1" customWidth="1"/>
    <col min="3" max="3" width="16.26953125" bestFit="1" customWidth="1"/>
    <col min="4" max="5" width="16.26953125" customWidth="1"/>
    <col min="6" max="6" width="16.26953125" bestFit="1" customWidth="1"/>
    <col min="7" max="8" width="12.7265625" bestFit="1" customWidth="1"/>
  </cols>
  <sheetData>
    <row r="1" spans="1:9">
      <c r="B1" t="s">
        <v>558</v>
      </c>
      <c r="C1" t="s">
        <v>557</v>
      </c>
      <c r="F1" t="s">
        <v>522</v>
      </c>
      <c r="G1" t="s">
        <v>523</v>
      </c>
      <c r="H1" t="s">
        <v>524</v>
      </c>
    </row>
    <row r="2" spans="1:9">
      <c r="A2">
        <v>2017</v>
      </c>
      <c r="B2" s="60">
        <v>2201891566.9734988</v>
      </c>
      <c r="C2" s="61">
        <v>39316821.434849821</v>
      </c>
      <c r="D2" s="60">
        <f>+B2-C2</f>
        <v>2162574745.5386491</v>
      </c>
      <c r="E2" s="66">
        <f>+C2/D2</f>
        <v>1.8180560702449559E-2</v>
      </c>
      <c r="F2">
        <v>84</v>
      </c>
      <c r="G2">
        <v>22</v>
      </c>
      <c r="H2">
        <f>+F2-G2</f>
        <v>62</v>
      </c>
      <c r="I2" s="59">
        <f>+G2/F2</f>
        <v>0.26190476190476192</v>
      </c>
    </row>
    <row r="3" spans="1:9">
      <c r="A3">
        <v>2018</v>
      </c>
      <c r="B3" s="61">
        <v>1057915779.2267675</v>
      </c>
      <c r="C3" s="61">
        <v>24756814.258431882</v>
      </c>
      <c r="D3" s="60">
        <f t="shared" ref="D3:D4" si="0">+B3-C3</f>
        <v>1033158964.9683356</v>
      </c>
      <c r="E3" s="66">
        <f>+C3/D3</f>
        <v>2.3962250822835023E-2</v>
      </c>
      <c r="F3">
        <v>70</v>
      </c>
      <c r="G3">
        <v>25</v>
      </c>
      <c r="H3">
        <f>+F3-G3</f>
        <v>45</v>
      </c>
      <c r="I3" s="59">
        <f t="shared" ref="I3:I4" si="1">+G3/F3</f>
        <v>0.35714285714285715</v>
      </c>
    </row>
    <row r="4" spans="1:9">
      <c r="A4">
        <v>2019</v>
      </c>
      <c r="B4" s="61">
        <v>1197978234.5954819</v>
      </c>
      <c r="C4">
        <v>26887136.788369108</v>
      </c>
      <c r="D4" s="60">
        <f t="shared" si="0"/>
        <v>1171091097.8071127</v>
      </c>
      <c r="E4" s="66">
        <f>+C4/D4</f>
        <v>2.2959048052466381E-2</v>
      </c>
      <c r="F4">
        <v>68</v>
      </c>
      <c r="G4">
        <v>21</v>
      </c>
      <c r="H4">
        <f>+F4-G4</f>
        <v>47</v>
      </c>
      <c r="I4" s="59">
        <f t="shared" si="1"/>
        <v>0.30882352941176472</v>
      </c>
    </row>
    <row r="26" spans="1:8">
      <c r="F26" t="s">
        <v>525</v>
      </c>
      <c r="G26" t="s">
        <v>526</v>
      </c>
    </row>
    <row r="27" spans="1:8">
      <c r="A27">
        <v>2017</v>
      </c>
      <c r="F27" s="60">
        <v>6244951134</v>
      </c>
      <c r="G27" s="60">
        <v>4732779600</v>
      </c>
      <c r="H27" s="60">
        <f>+F27-G27</f>
        <v>1512171534</v>
      </c>
    </row>
    <row r="28" spans="1:8">
      <c r="A28">
        <v>2018</v>
      </c>
      <c r="F28" s="61">
        <v>5619322021</v>
      </c>
      <c r="G28" s="60">
        <v>5170049209</v>
      </c>
      <c r="H28" s="60">
        <f>+F28-G28</f>
        <v>449272812</v>
      </c>
    </row>
    <row r="29" spans="1:8">
      <c r="A29">
        <v>2019</v>
      </c>
      <c r="F29" s="60">
        <v>3494457894</v>
      </c>
      <c r="G29" s="60">
        <v>1721816514</v>
      </c>
      <c r="H29" s="60">
        <f>+F29-G29</f>
        <v>1772641380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293"/>
  <sheetViews>
    <sheetView topLeftCell="A50" workbookViewId="0">
      <selection activeCell="H17" sqref="H17"/>
    </sheetView>
  </sheetViews>
  <sheetFormatPr baseColWidth="10" defaultRowHeight="14.5"/>
  <cols>
    <col min="2" max="2" width="14.1796875" bestFit="1" customWidth="1"/>
    <col min="4" max="4" width="12.7265625" bestFit="1" customWidth="1"/>
    <col min="7" max="7" width="13.1796875" bestFit="1" customWidth="1"/>
  </cols>
  <sheetData>
    <row r="1" spans="1:26">
      <c r="C1" t="s">
        <v>18</v>
      </c>
      <c r="D1" t="s">
        <v>527</v>
      </c>
      <c r="L1">
        <v>1</v>
      </c>
      <c r="M1">
        <v>2</v>
      </c>
    </row>
    <row r="2" spans="1:26">
      <c r="A2" s="10">
        <v>42752</v>
      </c>
      <c r="B2" s="63" t="s">
        <v>36</v>
      </c>
      <c r="C2" s="23"/>
      <c r="D2" s="23">
        <v>3363000</v>
      </c>
      <c r="E2">
        <f>+VLOOKUP(A2,$L$2:$M$1293,2,0)</f>
        <v>3.3441999999999998</v>
      </c>
      <c r="F2">
        <f>+D2/E2</f>
        <v>1005621.6733448957</v>
      </c>
      <c r="G2" t="str">
        <f>+VLOOKUP(B2,$R$2:$R$23,1,0)</f>
        <v>VCONS1CP1C</v>
      </c>
      <c r="H2" s="60">
        <f>+F2</f>
        <v>1005621.6733448957</v>
      </c>
      <c r="L2" s="62">
        <v>43762</v>
      </c>
      <c r="M2">
        <v>3.3517000000000001</v>
      </c>
      <c r="P2" s="62">
        <v>43071</v>
      </c>
      <c r="Q2" t="s">
        <v>528</v>
      </c>
      <c r="R2" t="s">
        <v>282</v>
      </c>
      <c r="S2" s="60">
        <v>1500000</v>
      </c>
      <c r="T2" s="64">
        <v>0.95202600000000004</v>
      </c>
      <c r="U2">
        <v>6.7187999999999999</v>
      </c>
      <c r="V2" s="65">
        <v>1428039</v>
      </c>
      <c r="W2" t="s">
        <v>529</v>
      </c>
      <c r="X2" t="s">
        <v>530</v>
      </c>
      <c r="Y2" t="s">
        <v>530</v>
      </c>
      <c r="Z2" t="s">
        <v>531</v>
      </c>
    </row>
    <row r="3" spans="1:26">
      <c r="A3" s="10">
        <v>42751</v>
      </c>
      <c r="B3" s="63" t="s">
        <v>48</v>
      </c>
      <c r="C3" s="23"/>
      <c r="D3" s="23">
        <v>495000</v>
      </c>
      <c r="E3">
        <f t="shared" ref="E3:E66" si="0">+VLOOKUP(A3,$L$2:$M$1293,2,0)</f>
        <v>3.37</v>
      </c>
      <c r="F3">
        <f t="shared" ref="F3:F66" si="1">+D3/E3</f>
        <v>146884.27299703265</v>
      </c>
      <c r="L3" s="62">
        <v>43761</v>
      </c>
      <c r="M3">
        <v>3.3456999999999999</v>
      </c>
      <c r="P3" s="62">
        <v>43062</v>
      </c>
      <c r="Q3" t="s">
        <v>528</v>
      </c>
      <c r="R3" t="s">
        <v>276</v>
      </c>
      <c r="S3" s="60">
        <v>10600000</v>
      </c>
      <c r="T3" s="64">
        <v>1</v>
      </c>
      <c r="U3">
        <v>6</v>
      </c>
      <c r="V3" s="65">
        <v>10600000</v>
      </c>
      <c r="W3" t="s">
        <v>532</v>
      </c>
      <c r="X3" t="s">
        <v>530</v>
      </c>
      <c r="Y3" t="s">
        <v>530</v>
      </c>
      <c r="Z3" t="s">
        <v>533</v>
      </c>
    </row>
    <row r="4" spans="1:26">
      <c r="A4" s="18">
        <v>42759</v>
      </c>
      <c r="B4" s="25" t="s">
        <v>56</v>
      </c>
      <c r="C4" s="23"/>
      <c r="D4" s="23">
        <v>182410000</v>
      </c>
      <c r="E4">
        <f t="shared" si="0"/>
        <v>3.2839999999999998</v>
      </c>
      <c r="F4">
        <f t="shared" si="1"/>
        <v>55545066.991473816</v>
      </c>
      <c r="L4" s="62">
        <v>43760</v>
      </c>
      <c r="M4">
        <v>3.3492000000000002</v>
      </c>
      <c r="P4" s="62">
        <v>43062</v>
      </c>
      <c r="Q4" t="s">
        <v>528</v>
      </c>
      <c r="R4" t="s">
        <v>273</v>
      </c>
      <c r="S4" s="60">
        <v>250000</v>
      </c>
      <c r="T4" s="64">
        <v>0.97018700000000002</v>
      </c>
      <c r="U4">
        <v>3.6875</v>
      </c>
      <c r="V4" s="65">
        <v>242546.75</v>
      </c>
      <c r="W4" t="s">
        <v>532</v>
      </c>
      <c r="X4" t="s">
        <v>530</v>
      </c>
      <c r="Y4" t="s">
        <v>530</v>
      </c>
      <c r="Z4" t="s">
        <v>534</v>
      </c>
    </row>
    <row r="5" spans="1:26">
      <c r="A5" s="18">
        <v>42755</v>
      </c>
      <c r="B5" s="63" t="s">
        <v>67</v>
      </c>
      <c r="C5" s="2"/>
      <c r="D5" s="23">
        <v>1700000</v>
      </c>
      <c r="E5">
        <f t="shared" si="0"/>
        <v>3.2945000000000002</v>
      </c>
      <c r="F5">
        <f t="shared" si="1"/>
        <v>516011.53437547426</v>
      </c>
      <c r="G5" t="str">
        <f t="shared" ref="G5:G59" si="2">+VLOOKUP(B5,$R$2:$R$23,1,0)</f>
        <v>VCONS1CP1D</v>
      </c>
      <c r="H5">
        <f>+F5</f>
        <v>516011.53437547426</v>
      </c>
      <c r="L5" s="62">
        <v>43759</v>
      </c>
      <c r="M5">
        <v>3.3380000000000001</v>
      </c>
      <c r="P5" s="62">
        <v>43062</v>
      </c>
      <c r="Q5" t="s">
        <v>528</v>
      </c>
      <c r="R5" t="s">
        <v>272</v>
      </c>
      <c r="S5" s="60">
        <v>450000</v>
      </c>
      <c r="T5" s="64">
        <v>0.98431299999999999</v>
      </c>
      <c r="U5">
        <v>3.1875</v>
      </c>
      <c r="V5" s="65">
        <v>442940.85</v>
      </c>
      <c r="W5" t="s">
        <v>532</v>
      </c>
      <c r="X5" t="s">
        <v>530</v>
      </c>
      <c r="Y5" t="s">
        <v>530</v>
      </c>
      <c r="Z5" t="s">
        <v>535</v>
      </c>
    </row>
    <row r="6" spans="1:26">
      <c r="A6" s="18">
        <v>42760</v>
      </c>
      <c r="B6" s="25" t="s">
        <v>73</v>
      </c>
      <c r="C6" s="23">
        <v>8800000</v>
      </c>
      <c r="D6" s="23"/>
      <c r="E6">
        <f t="shared" si="0"/>
        <v>3.294</v>
      </c>
      <c r="L6" s="62">
        <v>43756</v>
      </c>
      <c r="M6">
        <v>3.3382999999999998</v>
      </c>
      <c r="P6" s="62">
        <v>43061</v>
      </c>
      <c r="Q6" t="s">
        <v>528</v>
      </c>
      <c r="R6" t="s">
        <v>270</v>
      </c>
      <c r="S6" s="60">
        <v>3000000</v>
      </c>
      <c r="T6" s="64">
        <v>0.91954000000000002</v>
      </c>
      <c r="U6">
        <v>8.75</v>
      </c>
      <c r="V6" s="65">
        <v>2758620</v>
      </c>
      <c r="W6" t="s">
        <v>529</v>
      </c>
      <c r="X6" t="s">
        <v>530</v>
      </c>
      <c r="Y6" t="s">
        <v>530</v>
      </c>
      <c r="Z6" t="s">
        <v>536</v>
      </c>
    </row>
    <row r="7" spans="1:26">
      <c r="A7" s="18">
        <v>42752</v>
      </c>
      <c r="B7" s="25" t="s">
        <v>83</v>
      </c>
      <c r="C7" s="2"/>
      <c r="D7" s="23">
        <v>70000000</v>
      </c>
      <c r="E7">
        <f t="shared" si="0"/>
        <v>3.3441999999999998</v>
      </c>
      <c r="F7">
        <f t="shared" si="1"/>
        <v>20931762.454398662</v>
      </c>
      <c r="L7" s="62">
        <v>43755</v>
      </c>
      <c r="M7">
        <v>3.3496999999999999</v>
      </c>
      <c r="P7" s="62">
        <v>43056</v>
      </c>
      <c r="Q7" t="s">
        <v>528</v>
      </c>
      <c r="R7" t="s">
        <v>269</v>
      </c>
      <c r="S7" s="60">
        <v>3971000</v>
      </c>
      <c r="T7" s="64">
        <v>0.92834300000000003</v>
      </c>
      <c r="U7">
        <v>7.7187999999999999</v>
      </c>
      <c r="V7" s="65">
        <v>3686450.0529999998</v>
      </c>
      <c r="W7" t="s">
        <v>529</v>
      </c>
      <c r="X7" t="s">
        <v>530</v>
      </c>
      <c r="Y7" t="s">
        <v>530</v>
      </c>
      <c r="Z7" t="s">
        <v>537</v>
      </c>
    </row>
    <row r="8" spans="1:26">
      <c r="A8" s="18">
        <v>42754</v>
      </c>
      <c r="B8" s="25" t="s">
        <v>88</v>
      </c>
      <c r="C8" s="2"/>
      <c r="D8" s="23">
        <v>100000000</v>
      </c>
      <c r="E8">
        <f t="shared" si="0"/>
        <v>3.3165</v>
      </c>
      <c r="F8">
        <f t="shared" si="1"/>
        <v>30152268.958239108</v>
      </c>
      <c r="L8" s="62">
        <v>43754</v>
      </c>
      <c r="M8">
        <v>3.363</v>
      </c>
      <c r="P8" s="62">
        <v>43054</v>
      </c>
      <c r="Q8" t="s">
        <v>528</v>
      </c>
      <c r="R8" t="s">
        <v>267</v>
      </c>
      <c r="S8" s="60">
        <v>500000</v>
      </c>
      <c r="T8" s="64">
        <v>0.97087400000000001</v>
      </c>
      <c r="U8">
        <v>4</v>
      </c>
      <c r="V8" s="65">
        <v>485437</v>
      </c>
      <c r="W8" t="s">
        <v>532</v>
      </c>
      <c r="X8" t="s">
        <v>530</v>
      </c>
      <c r="Y8" t="s">
        <v>530</v>
      </c>
      <c r="Z8" t="s">
        <v>538</v>
      </c>
    </row>
    <row r="9" spans="1:26">
      <c r="A9" s="18">
        <v>42754</v>
      </c>
      <c r="B9" s="25" t="s">
        <v>93</v>
      </c>
      <c r="C9" s="2"/>
      <c r="D9" s="23">
        <v>65000000</v>
      </c>
      <c r="E9">
        <f t="shared" si="0"/>
        <v>3.3165</v>
      </c>
      <c r="F9">
        <f t="shared" si="1"/>
        <v>19598974.82285542</v>
      </c>
      <c r="L9" s="62">
        <v>43753</v>
      </c>
      <c r="M9">
        <v>3.3673000000000002</v>
      </c>
      <c r="P9" s="62">
        <v>43013</v>
      </c>
      <c r="Q9" t="s">
        <v>528</v>
      </c>
      <c r="R9" t="s">
        <v>247</v>
      </c>
      <c r="S9" s="60">
        <v>1500000</v>
      </c>
      <c r="T9" s="64">
        <v>0.94927300000000003</v>
      </c>
      <c r="U9">
        <v>7.125</v>
      </c>
      <c r="V9" s="65">
        <v>1423909.5</v>
      </c>
      <c r="W9" t="s">
        <v>529</v>
      </c>
      <c r="X9" t="s">
        <v>530</v>
      </c>
      <c r="Y9" t="s">
        <v>530</v>
      </c>
      <c r="Z9" t="s">
        <v>539</v>
      </c>
    </row>
    <row r="10" spans="1:26">
      <c r="A10" s="18">
        <v>42747</v>
      </c>
      <c r="B10" s="25" t="s">
        <v>95</v>
      </c>
      <c r="C10" s="2"/>
      <c r="D10" s="23">
        <v>200000000</v>
      </c>
      <c r="E10">
        <f t="shared" si="0"/>
        <v>3.3620000000000001</v>
      </c>
      <c r="F10">
        <f t="shared" si="1"/>
        <v>59488399.762046397</v>
      </c>
      <c r="L10" s="62">
        <v>43752</v>
      </c>
      <c r="M10">
        <v>3.3673999999999999</v>
      </c>
      <c r="P10" s="62">
        <v>43011</v>
      </c>
      <c r="Q10" t="s">
        <v>528</v>
      </c>
      <c r="R10" t="s">
        <v>243</v>
      </c>
      <c r="S10" s="60">
        <v>1375000</v>
      </c>
      <c r="T10" s="64">
        <v>1</v>
      </c>
      <c r="U10">
        <v>8.5</v>
      </c>
      <c r="V10" s="65">
        <v>4675000</v>
      </c>
      <c r="W10" t="s">
        <v>540</v>
      </c>
      <c r="X10" t="s">
        <v>530</v>
      </c>
      <c r="Y10" t="s">
        <v>530</v>
      </c>
      <c r="Z10" t="s">
        <v>541</v>
      </c>
    </row>
    <row r="11" spans="1:26">
      <c r="A11" s="18">
        <v>42768</v>
      </c>
      <c r="B11" s="25" t="s">
        <v>99</v>
      </c>
      <c r="C11" s="2"/>
      <c r="D11" s="23">
        <v>50000000</v>
      </c>
      <c r="E11">
        <f t="shared" si="0"/>
        <v>3.2484999999999999</v>
      </c>
      <c r="F11">
        <f t="shared" si="1"/>
        <v>15391719.255040789</v>
      </c>
      <c r="L11" s="62">
        <v>43749</v>
      </c>
      <c r="M11">
        <v>3.3555000000000001</v>
      </c>
      <c r="P11" s="62">
        <v>42975</v>
      </c>
      <c r="Q11" t="s">
        <v>528</v>
      </c>
      <c r="R11" t="s">
        <v>228</v>
      </c>
      <c r="S11" s="60">
        <v>400000</v>
      </c>
      <c r="T11" s="64">
        <v>0.97087400000000001</v>
      </c>
      <c r="U11">
        <v>4</v>
      </c>
      <c r="V11" s="65">
        <v>388349.6</v>
      </c>
      <c r="W11" t="s">
        <v>532</v>
      </c>
      <c r="X11" t="s">
        <v>530</v>
      </c>
      <c r="Y11" t="s">
        <v>530</v>
      </c>
      <c r="Z11" t="s">
        <v>542</v>
      </c>
    </row>
    <row r="12" spans="1:26">
      <c r="A12" s="18">
        <v>42768</v>
      </c>
      <c r="B12" s="25" t="s">
        <v>105</v>
      </c>
      <c r="C12" s="2"/>
      <c r="D12" s="23">
        <v>1250000</v>
      </c>
      <c r="E12">
        <f t="shared" si="0"/>
        <v>3.2484999999999999</v>
      </c>
      <c r="F12">
        <f t="shared" si="1"/>
        <v>384792.98137601971</v>
      </c>
      <c r="G12" t="str">
        <f t="shared" si="2"/>
        <v>ELVIA1PC2B</v>
      </c>
      <c r="H12" s="60">
        <f>+D12</f>
        <v>1250000</v>
      </c>
      <c r="L12" s="62">
        <v>43748</v>
      </c>
      <c r="M12">
        <v>3.3654999999999999</v>
      </c>
      <c r="P12" s="62">
        <v>42941</v>
      </c>
      <c r="Q12" t="s">
        <v>528</v>
      </c>
      <c r="R12" t="s">
        <v>225</v>
      </c>
      <c r="S12" s="60">
        <v>1000000</v>
      </c>
      <c r="T12" s="64">
        <v>1</v>
      </c>
      <c r="U12">
        <v>5.9687000000000001</v>
      </c>
      <c r="V12" s="65">
        <v>1000000</v>
      </c>
      <c r="W12" t="s">
        <v>532</v>
      </c>
      <c r="X12" t="s">
        <v>530</v>
      </c>
      <c r="Y12" t="s">
        <v>530</v>
      </c>
      <c r="Z12" t="s">
        <v>543</v>
      </c>
    </row>
    <row r="13" spans="1:26">
      <c r="A13" s="18">
        <v>42772</v>
      </c>
      <c r="B13" s="25" t="s">
        <v>109</v>
      </c>
      <c r="C13" s="2"/>
      <c r="D13" s="23">
        <v>162450000</v>
      </c>
      <c r="E13">
        <f t="shared" si="0"/>
        <v>3.2841</v>
      </c>
      <c r="F13">
        <f t="shared" si="1"/>
        <v>49465607.015620716</v>
      </c>
      <c r="L13" s="62">
        <v>43747</v>
      </c>
      <c r="M13">
        <v>3.3671000000000002</v>
      </c>
      <c r="P13" s="62">
        <v>42935</v>
      </c>
      <c r="Q13" t="s">
        <v>528</v>
      </c>
      <c r="R13" t="s">
        <v>223</v>
      </c>
      <c r="S13" s="60">
        <v>2858000</v>
      </c>
      <c r="T13" s="64">
        <v>0.94339600000000001</v>
      </c>
      <c r="U13">
        <v>8</v>
      </c>
      <c r="V13" s="65">
        <v>2696225.7680000002</v>
      </c>
      <c r="W13" t="s">
        <v>529</v>
      </c>
      <c r="X13" t="s">
        <v>530</v>
      </c>
      <c r="Y13" t="s">
        <v>530</v>
      </c>
      <c r="Z13" t="s">
        <v>544</v>
      </c>
    </row>
    <row r="14" spans="1:26">
      <c r="A14" s="18">
        <v>42773</v>
      </c>
      <c r="B14" s="25" t="s">
        <v>114</v>
      </c>
      <c r="C14" s="2"/>
      <c r="D14" s="23">
        <v>25000000</v>
      </c>
      <c r="E14">
        <f t="shared" si="0"/>
        <v>3.2951999999999999</v>
      </c>
      <c r="F14">
        <f t="shared" si="1"/>
        <v>7586792.9109007046</v>
      </c>
      <c r="L14" s="62">
        <v>43745</v>
      </c>
      <c r="M14">
        <v>3.3828999999999998</v>
      </c>
      <c r="P14" s="62">
        <v>42913</v>
      </c>
      <c r="Q14" t="s">
        <v>528</v>
      </c>
      <c r="R14" t="s">
        <v>210</v>
      </c>
      <c r="S14" s="60">
        <v>500000</v>
      </c>
      <c r="T14" s="64">
        <v>0.96735199999999999</v>
      </c>
      <c r="U14">
        <v>4.5</v>
      </c>
      <c r="V14" s="65">
        <v>483676</v>
      </c>
      <c r="W14" t="s">
        <v>532</v>
      </c>
      <c r="X14" t="s">
        <v>530</v>
      </c>
      <c r="Y14" t="s">
        <v>530</v>
      </c>
      <c r="Z14" t="s">
        <v>545</v>
      </c>
    </row>
    <row r="15" spans="1:26">
      <c r="A15" s="28">
        <v>42773</v>
      </c>
      <c r="B15" s="26" t="s">
        <v>121</v>
      </c>
      <c r="C15" s="29"/>
      <c r="D15" s="30">
        <v>1500000000</v>
      </c>
      <c r="E15">
        <f t="shared" si="0"/>
        <v>3.2951999999999999</v>
      </c>
      <c r="F15">
        <f t="shared" si="1"/>
        <v>455207574.65404224</v>
      </c>
      <c r="L15" s="62">
        <v>43742</v>
      </c>
      <c r="M15">
        <v>3.3795000000000002</v>
      </c>
      <c r="P15" s="62">
        <v>42908</v>
      </c>
      <c r="Q15" t="s">
        <v>528</v>
      </c>
      <c r="R15" t="s">
        <v>204</v>
      </c>
      <c r="S15" s="60">
        <v>500000</v>
      </c>
      <c r="T15" s="64">
        <v>0.98522200000000004</v>
      </c>
      <c r="U15">
        <v>3</v>
      </c>
      <c r="V15" s="65">
        <v>492611</v>
      </c>
      <c r="W15" t="s">
        <v>532</v>
      </c>
      <c r="X15" t="s">
        <v>530</v>
      </c>
      <c r="Y15" t="s">
        <v>530</v>
      </c>
      <c r="Z15" t="s">
        <v>546</v>
      </c>
    </row>
    <row r="16" spans="1:26">
      <c r="A16" s="18">
        <v>42789</v>
      </c>
      <c r="B16" s="25" t="s">
        <v>127</v>
      </c>
      <c r="C16" s="2"/>
      <c r="D16" s="23">
        <v>20000000</v>
      </c>
      <c r="E16">
        <f t="shared" si="0"/>
        <v>3.2433000000000001</v>
      </c>
      <c r="F16">
        <f t="shared" si="1"/>
        <v>6166558.7518885089</v>
      </c>
      <c r="L16" s="62">
        <v>43741</v>
      </c>
      <c r="M16">
        <v>3.3734000000000002</v>
      </c>
      <c r="P16" s="62">
        <v>42872</v>
      </c>
      <c r="Q16" t="s">
        <v>528</v>
      </c>
      <c r="R16" t="s">
        <v>185</v>
      </c>
      <c r="S16" s="60">
        <v>500000</v>
      </c>
      <c r="T16" s="64">
        <v>0.96494599999999997</v>
      </c>
      <c r="U16">
        <v>4.8437000000000001</v>
      </c>
      <c r="V16" s="65">
        <v>482473</v>
      </c>
      <c r="W16" t="s">
        <v>532</v>
      </c>
      <c r="X16" t="s">
        <v>530</v>
      </c>
      <c r="Y16" t="s">
        <v>530</v>
      </c>
      <c r="Z16" t="s">
        <v>547</v>
      </c>
    </row>
    <row r="17" spans="1:26">
      <c r="A17" s="28">
        <v>42796</v>
      </c>
      <c r="B17" s="26" t="s">
        <v>129</v>
      </c>
      <c r="C17" s="29"/>
      <c r="D17" s="30">
        <v>318870000</v>
      </c>
      <c r="E17">
        <f t="shared" si="0"/>
        <v>3.2808999999999999</v>
      </c>
      <c r="F17">
        <f t="shared" si="1"/>
        <v>97189795.482946754</v>
      </c>
      <c r="L17" s="62">
        <v>43740</v>
      </c>
      <c r="M17">
        <v>3.3895</v>
      </c>
      <c r="P17" s="62">
        <v>42844</v>
      </c>
      <c r="Q17" t="s">
        <v>528</v>
      </c>
      <c r="R17" t="s">
        <v>173</v>
      </c>
      <c r="S17" s="60">
        <v>1000000</v>
      </c>
      <c r="T17" s="64">
        <v>1</v>
      </c>
      <c r="U17">
        <v>7</v>
      </c>
      <c r="V17" s="60">
        <v>1000000</v>
      </c>
      <c r="W17" t="s">
        <v>532</v>
      </c>
      <c r="X17" t="s">
        <v>530</v>
      </c>
      <c r="Y17" t="s">
        <v>530</v>
      </c>
      <c r="Z17" t="s">
        <v>548</v>
      </c>
    </row>
    <row r="18" spans="1:26">
      <c r="A18" s="28">
        <v>42796</v>
      </c>
      <c r="B18" s="26" t="s">
        <v>133</v>
      </c>
      <c r="C18" s="29"/>
      <c r="D18" s="30">
        <v>81000000</v>
      </c>
      <c r="E18">
        <f t="shared" si="0"/>
        <v>3.2808999999999999</v>
      </c>
      <c r="F18">
        <f t="shared" si="1"/>
        <v>24688347.709469963</v>
      </c>
      <c r="L18" s="62">
        <v>43739</v>
      </c>
      <c r="M18">
        <v>3.3877000000000002</v>
      </c>
      <c r="P18" s="62">
        <v>42835</v>
      </c>
      <c r="Q18" t="s">
        <v>528</v>
      </c>
      <c r="R18" t="s">
        <v>162</v>
      </c>
      <c r="S18" s="60">
        <v>15000</v>
      </c>
      <c r="T18" s="64">
        <v>1</v>
      </c>
      <c r="U18">
        <v>6.9062000000000001</v>
      </c>
      <c r="V18" t="s">
        <v>530</v>
      </c>
      <c r="W18" t="s">
        <v>532</v>
      </c>
      <c r="X18" t="s">
        <v>530</v>
      </c>
      <c r="Y18" t="s">
        <v>530</v>
      </c>
      <c r="Z18" t="s">
        <v>549</v>
      </c>
    </row>
    <row r="19" spans="1:26">
      <c r="A19" s="28">
        <v>42803</v>
      </c>
      <c r="B19" s="26" t="s">
        <v>135</v>
      </c>
      <c r="C19" s="29"/>
      <c r="D19" s="30">
        <v>1500000</v>
      </c>
      <c r="E19">
        <f t="shared" si="0"/>
        <v>3.2934999999999999</v>
      </c>
      <c r="F19">
        <f t="shared" si="1"/>
        <v>455442.5383330803</v>
      </c>
      <c r="G19" t="str">
        <f t="shared" si="2"/>
        <v>BPO1CP1C</v>
      </c>
      <c r="H19" s="60">
        <f>+F19</f>
        <v>455442.5383330803</v>
      </c>
      <c r="L19" s="62">
        <v>43738</v>
      </c>
      <c r="M19">
        <v>3.37</v>
      </c>
      <c r="P19" s="62">
        <v>42803</v>
      </c>
      <c r="Q19" t="s">
        <v>528</v>
      </c>
      <c r="R19" t="s">
        <v>135</v>
      </c>
      <c r="S19" s="60">
        <v>1500000</v>
      </c>
      <c r="T19" s="64">
        <v>0.94259999999999999</v>
      </c>
      <c r="U19">
        <v>8.125</v>
      </c>
      <c r="V19" s="65">
        <v>1413844.5</v>
      </c>
      <c r="W19" t="s">
        <v>529</v>
      </c>
      <c r="X19" t="s">
        <v>530</v>
      </c>
      <c r="Y19" t="s">
        <v>530</v>
      </c>
      <c r="Z19" t="s">
        <v>550</v>
      </c>
    </row>
    <row r="20" spans="1:26">
      <c r="A20" s="28">
        <v>42808</v>
      </c>
      <c r="B20" s="26" t="s">
        <v>145</v>
      </c>
      <c r="C20" s="29"/>
      <c r="D20" s="30">
        <v>51200000</v>
      </c>
      <c r="E20">
        <f t="shared" si="0"/>
        <v>3.2820999999999998</v>
      </c>
      <c r="F20">
        <f t="shared" si="1"/>
        <v>15599768.440937206</v>
      </c>
      <c r="L20" s="62">
        <v>43735</v>
      </c>
      <c r="M20">
        <v>3.3822999999999999</v>
      </c>
      <c r="P20" s="62">
        <v>42768</v>
      </c>
      <c r="Q20" t="s">
        <v>528</v>
      </c>
      <c r="R20" t="s">
        <v>105</v>
      </c>
      <c r="S20" s="60">
        <v>1250000</v>
      </c>
      <c r="T20" s="64">
        <v>0.93189999999999995</v>
      </c>
      <c r="U20">
        <v>7.3125</v>
      </c>
      <c r="V20" s="65">
        <v>1164822.5</v>
      </c>
      <c r="W20" t="s">
        <v>551</v>
      </c>
      <c r="X20" t="s">
        <v>530</v>
      </c>
      <c r="Y20" t="s">
        <v>530</v>
      </c>
      <c r="Z20" t="s">
        <v>552</v>
      </c>
    </row>
    <row r="21" spans="1:26">
      <c r="A21" s="28">
        <v>42808</v>
      </c>
      <c r="B21" s="26" t="s">
        <v>149</v>
      </c>
      <c r="C21" s="29"/>
      <c r="D21" s="30">
        <v>120000000</v>
      </c>
      <c r="E21">
        <f t="shared" si="0"/>
        <v>3.2820999999999998</v>
      </c>
      <c r="F21">
        <f t="shared" si="1"/>
        <v>36561957.283446573</v>
      </c>
      <c r="L21" s="62">
        <v>43734</v>
      </c>
      <c r="M21">
        <v>3.3839000000000001</v>
      </c>
      <c r="P21" s="62">
        <v>42755</v>
      </c>
      <c r="Q21" t="s">
        <v>528</v>
      </c>
      <c r="R21" t="s">
        <v>67</v>
      </c>
      <c r="S21" s="60">
        <v>1700000</v>
      </c>
      <c r="T21" s="64">
        <v>0.94259999999999999</v>
      </c>
      <c r="U21">
        <v>8.125</v>
      </c>
      <c r="V21" s="65">
        <v>1602357.1</v>
      </c>
      <c r="W21" t="s">
        <v>529</v>
      </c>
      <c r="X21" t="s">
        <v>530</v>
      </c>
      <c r="Y21" t="s">
        <v>530</v>
      </c>
      <c r="Z21" t="s">
        <v>553</v>
      </c>
    </row>
    <row r="22" spans="1:26">
      <c r="A22" s="28">
        <v>42809</v>
      </c>
      <c r="B22" s="26" t="s">
        <v>137</v>
      </c>
      <c r="C22" s="29"/>
      <c r="D22" s="30">
        <v>50000000</v>
      </c>
      <c r="E22">
        <f t="shared" si="0"/>
        <v>3.258</v>
      </c>
      <c r="F22">
        <f t="shared" si="1"/>
        <v>15346838.551258441</v>
      </c>
      <c r="L22" s="62">
        <v>43733</v>
      </c>
      <c r="M22">
        <v>3.3509000000000002</v>
      </c>
      <c r="P22" s="62">
        <v>42752</v>
      </c>
      <c r="Q22" t="s">
        <v>528</v>
      </c>
      <c r="R22" t="s">
        <v>36</v>
      </c>
      <c r="S22" s="60">
        <v>3363000</v>
      </c>
      <c r="T22" s="64">
        <v>0.96096099999999995</v>
      </c>
      <c r="U22">
        <v>8.125</v>
      </c>
      <c r="V22" s="65">
        <v>3231711.84</v>
      </c>
      <c r="W22" t="s">
        <v>529</v>
      </c>
      <c r="X22" t="s">
        <v>530</v>
      </c>
      <c r="Y22" t="s">
        <v>530</v>
      </c>
      <c r="Z22" t="s">
        <v>554</v>
      </c>
    </row>
    <row r="23" spans="1:26">
      <c r="A23" s="28">
        <v>42817</v>
      </c>
      <c r="B23" s="26" t="s">
        <v>151</v>
      </c>
      <c r="C23" s="29"/>
      <c r="D23" s="30">
        <v>60000000</v>
      </c>
      <c r="E23">
        <f t="shared" si="0"/>
        <v>3.2450000000000001</v>
      </c>
      <c r="F23">
        <f t="shared" si="1"/>
        <v>18489984.591679506</v>
      </c>
      <c r="L23" s="62">
        <v>43732</v>
      </c>
      <c r="M23">
        <v>3.3418000000000001</v>
      </c>
      <c r="P23" s="62">
        <v>42751</v>
      </c>
      <c r="Q23" t="s">
        <v>528</v>
      </c>
      <c r="R23" t="s">
        <v>555</v>
      </c>
      <c r="S23" s="60">
        <v>495000</v>
      </c>
      <c r="T23" s="64">
        <v>0.96545499999999995</v>
      </c>
      <c r="U23">
        <v>7.1562999999999999</v>
      </c>
      <c r="V23" s="65">
        <v>477900.23</v>
      </c>
      <c r="W23" t="s">
        <v>551</v>
      </c>
      <c r="X23" t="s">
        <v>530</v>
      </c>
      <c r="Y23" t="s">
        <v>530</v>
      </c>
      <c r="Z23" t="s">
        <v>556</v>
      </c>
    </row>
    <row r="24" spans="1:26">
      <c r="A24" s="28">
        <v>42821</v>
      </c>
      <c r="B24" s="26" t="s">
        <v>164</v>
      </c>
      <c r="C24" s="29"/>
      <c r="D24" s="30">
        <v>25465000</v>
      </c>
      <c r="E24">
        <f t="shared" si="0"/>
        <v>3.2456</v>
      </c>
      <c r="F24">
        <f t="shared" si="1"/>
        <v>7846006.9016514663</v>
      </c>
      <c r="L24" s="62">
        <v>43731</v>
      </c>
      <c r="M24">
        <v>3.3553000000000002</v>
      </c>
    </row>
    <row r="25" spans="1:26">
      <c r="A25" s="28">
        <v>42829</v>
      </c>
      <c r="B25" s="26" t="s">
        <v>155</v>
      </c>
      <c r="C25" s="29"/>
      <c r="D25" s="30">
        <v>120000000</v>
      </c>
      <c r="E25">
        <f t="shared" si="0"/>
        <v>3.2517999999999998</v>
      </c>
      <c r="F25">
        <f t="shared" si="1"/>
        <v>36902638.538655519</v>
      </c>
      <c r="L25" s="62">
        <v>43728</v>
      </c>
      <c r="M25">
        <v>3.359</v>
      </c>
    </row>
    <row r="26" spans="1:26">
      <c r="A26" s="28">
        <v>42831</v>
      </c>
      <c r="B26" s="26" t="s">
        <v>161</v>
      </c>
      <c r="C26" s="30"/>
      <c r="D26" s="30">
        <v>200000000</v>
      </c>
      <c r="E26">
        <f t="shared" si="0"/>
        <v>3.2490000000000001</v>
      </c>
      <c r="F26">
        <f t="shared" si="1"/>
        <v>61557402.277623884</v>
      </c>
      <c r="L26" s="62">
        <v>43727</v>
      </c>
      <c r="M26">
        <v>3.3551000000000002</v>
      </c>
    </row>
    <row r="27" spans="1:26">
      <c r="A27" s="28">
        <v>42835</v>
      </c>
      <c r="B27" s="26" t="s">
        <v>162</v>
      </c>
      <c r="C27" s="30">
        <v>15000000</v>
      </c>
      <c r="D27" s="30"/>
      <c r="E27">
        <f t="shared" si="0"/>
        <v>3.2471999999999999</v>
      </c>
      <c r="G27" t="str">
        <f t="shared" si="2"/>
        <v>SNMAR2BC1U</v>
      </c>
      <c r="H27" s="60">
        <f>+C27</f>
        <v>15000000</v>
      </c>
      <c r="L27" s="62">
        <v>43726</v>
      </c>
      <c r="M27">
        <v>3.3506999999999998</v>
      </c>
    </row>
    <row r="28" spans="1:26">
      <c r="A28" s="28">
        <v>42836</v>
      </c>
      <c r="B28" s="26" t="s">
        <v>169</v>
      </c>
      <c r="C28" s="30"/>
      <c r="D28" s="30">
        <v>16672000</v>
      </c>
      <c r="E28">
        <f t="shared" si="0"/>
        <v>3.2551999999999999</v>
      </c>
      <c r="F28">
        <f t="shared" si="1"/>
        <v>5121651.5114278691</v>
      </c>
      <c r="L28" s="62">
        <v>43725</v>
      </c>
      <c r="M28">
        <v>3.339</v>
      </c>
    </row>
    <row r="29" spans="1:26">
      <c r="A29" s="28">
        <v>42844</v>
      </c>
      <c r="B29" s="26" t="s">
        <v>173</v>
      </c>
      <c r="C29" s="30">
        <v>1000000</v>
      </c>
      <c r="D29" s="30"/>
      <c r="E29">
        <f t="shared" si="0"/>
        <v>3.2443</v>
      </c>
      <c r="G29" t="str">
        <f t="shared" si="2"/>
        <v>JAIME1BC1C</v>
      </c>
      <c r="H29" s="60">
        <f>+C29</f>
        <v>1000000</v>
      </c>
      <c r="L29" s="62">
        <v>43724</v>
      </c>
      <c r="M29">
        <v>3.3330000000000002</v>
      </c>
    </row>
    <row r="30" spans="1:26">
      <c r="A30" s="28">
        <v>42852</v>
      </c>
      <c r="B30" s="26" t="s">
        <v>178</v>
      </c>
      <c r="C30" s="30">
        <v>3187000</v>
      </c>
      <c r="D30" s="30"/>
      <c r="E30">
        <f t="shared" si="0"/>
        <v>3.2458</v>
      </c>
      <c r="L30" s="62">
        <v>43721</v>
      </c>
      <c r="M30">
        <v>3.32</v>
      </c>
    </row>
    <row r="31" spans="1:26">
      <c r="A31" s="28">
        <v>42852</v>
      </c>
      <c r="B31" s="26" t="s">
        <v>179</v>
      </c>
      <c r="C31" s="30">
        <v>3499000</v>
      </c>
      <c r="D31" s="30"/>
      <c r="E31">
        <f t="shared" si="0"/>
        <v>3.2458</v>
      </c>
      <c r="L31" s="62">
        <v>43720</v>
      </c>
      <c r="M31">
        <v>3.3250000000000002</v>
      </c>
    </row>
    <row r="32" spans="1:26">
      <c r="A32" s="28">
        <v>42852</v>
      </c>
      <c r="B32" s="26" t="s">
        <v>181</v>
      </c>
      <c r="C32" s="30">
        <v>50000000</v>
      </c>
      <c r="D32" s="30"/>
      <c r="E32">
        <f t="shared" si="0"/>
        <v>3.2458</v>
      </c>
      <c r="L32" s="62">
        <v>43719</v>
      </c>
      <c r="M32">
        <v>3.3393000000000002</v>
      </c>
    </row>
    <row r="33" spans="1:13">
      <c r="A33" s="28">
        <v>42865</v>
      </c>
      <c r="B33" s="26" t="s">
        <v>188</v>
      </c>
      <c r="C33" s="30"/>
      <c r="D33" s="30">
        <v>50000000</v>
      </c>
      <c r="E33">
        <f t="shared" si="0"/>
        <v>3.2928999999999999</v>
      </c>
      <c r="F33">
        <f t="shared" si="1"/>
        <v>15184184.153785417</v>
      </c>
      <c r="L33" s="62">
        <v>43718</v>
      </c>
      <c r="M33">
        <v>3.3435000000000001</v>
      </c>
    </row>
    <row r="34" spans="1:13">
      <c r="A34" s="28">
        <v>42872</v>
      </c>
      <c r="B34" s="26" t="s">
        <v>185</v>
      </c>
      <c r="C34" s="30">
        <v>500000</v>
      </c>
      <c r="D34" s="30"/>
      <c r="E34">
        <f t="shared" si="0"/>
        <v>3.2768999999999999</v>
      </c>
      <c r="G34" t="str">
        <f t="shared" si="2"/>
        <v>CHAVI1CP2A</v>
      </c>
      <c r="H34" s="60">
        <f>+C34</f>
        <v>500000</v>
      </c>
      <c r="L34" s="62">
        <v>43717</v>
      </c>
      <c r="M34">
        <v>3.3492999999999999</v>
      </c>
    </row>
    <row r="35" spans="1:13">
      <c r="A35" s="28">
        <v>42886</v>
      </c>
      <c r="B35" s="26" t="s">
        <v>191</v>
      </c>
      <c r="C35" s="30"/>
      <c r="D35" s="30">
        <v>120000000</v>
      </c>
      <c r="E35">
        <f t="shared" si="0"/>
        <v>3.2696999999999998</v>
      </c>
      <c r="F35">
        <f t="shared" si="1"/>
        <v>36700614.735296816</v>
      </c>
      <c r="L35" s="62">
        <v>43714</v>
      </c>
      <c r="M35">
        <v>3.3420000000000001</v>
      </c>
    </row>
    <row r="36" spans="1:13">
      <c r="A36" s="28">
        <v>42888</v>
      </c>
      <c r="B36" s="26" t="s">
        <v>194</v>
      </c>
      <c r="C36" s="30"/>
      <c r="D36" s="30">
        <v>113500000</v>
      </c>
      <c r="E36">
        <f t="shared" si="0"/>
        <v>3.2728000000000002</v>
      </c>
      <c r="F36">
        <f t="shared" si="1"/>
        <v>34679784.893669032</v>
      </c>
      <c r="L36" s="62">
        <v>43713</v>
      </c>
      <c r="M36">
        <v>3.3645</v>
      </c>
    </row>
    <row r="37" spans="1:13">
      <c r="A37" s="18">
        <v>42895</v>
      </c>
      <c r="B37" s="25" t="s">
        <v>198</v>
      </c>
      <c r="C37" s="23"/>
      <c r="D37" s="23">
        <v>30000000</v>
      </c>
      <c r="E37">
        <f t="shared" si="0"/>
        <v>3.2679999999999998</v>
      </c>
      <c r="F37">
        <f t="shared" si="1"/>
        <v>9179926.5605875161</v>
      </c>
      <c r="L37" s="62">
        <v>43712</v>
      </c>
      <c r="M37">
        <v>3.3793000000000002</v>
      </c>
    </row>
    <row r="38" spans="1:13">
      <c r="A38" s="18">
        <v>42898</v>
      </c>
      <c r="B38" s="25" t="s">
        <v>201</v>
      </c>
      <c r="C38" s="23"/>
      <c r="D38" s="23">
        <v>110000000</v>
      </c>
      <c r="E38">
        <f t="shared" si="0"/>
        <v>3.2810000000000001</v>
      </c>
      <c r="F38">
        <f t="shared" si="1"/>
        <v>33526363.913441021</v>
      </c>
      <c r="L38" s="62">
        <v>43711</v>
      </c>
      <c r="M38">
        <v>3.4043999999999999</v>
      </c>
    </row>
    <row r="39" spans="1:13">
      <c r="A39" s="18">
        <v>42908</v>
      </c>
      <c r="B39" s="25" t="s">
        <v>204</v>
      </c>
      <c r="C39" s="23">
        <v>500000</v>
      </c>
      <c r="D39" s="23"/>
      <c r="E39">
        <f t="shared" si="0"/>
        <v>3.2608999999999999</v>
      </c>
      <c r="G39" t="str">
        <f t="shared" si="2"/>
        <v>FTOTA1CP4A</v>
      </c>
      <c r="H39" s="60">
        <f>+C39</f>
        <v>500000</v>
      </c>
      <c r="L39" s="62">
        <v>43710</v>
      </c>
      <c r="M39">
        <v>3.4054000000000002</v>
      </c>
    </row>
    <row r="40" spans="1:13">
      <c r="A40" s="18">
        <v>42912</v>
      </c>
      <c r="B40" s="25" t="s">
        <v>208</v>
      </c>
      <c r="C40" s="23"/>
      <c r="D40" s="23">
        <v>78946000</v>
      </c>
      <c r="E40">
        <f t="shared" si="0"/>
        <v>3.2534999999999998</v>
      </c>
      <c r="F40">
        <f t="shared" si="1"/>
        <v>24264945.443368681</v>
      </c>
      <c r="L40" s="62">
        <v>43707</v>
      </c>
      <c r="M40">
        <v>3.3936000000000002</v>
      </c>
    </row>
    <row r="41" spans="1:13">
      <c r="A41" s="18">
        <v>42912</v>
      </c>
      <c r="B41" s="25" t="s">
        <v>209</v>
      </c>
      <c r="C41" s="23"/>
      <c r="D41" s="23">
        <v>251054000</v>
      </c>
      <c r="E41">
        <f t="shared" si="0"/>
        <v>3.2534999999999998</v>
      </c>
      <c r="F41">
        <f t="shared" si="1"/>
        <v>77164284.616566777</v>
      </c>
      <c r="L41" s="62">
        <v>43706</v>
      </c>
      <c r="M41">
        <v>3.3984000000000001</v>
      </c>
    </row>
    <row r="42" spans="1:13">
      <c r="A42" s="18">
        <v>42913</v>
      </c>
      <c r="B42" s="25" t="s">
        <v>210</v>
      </c>
      <c r="C42" s="23">
        <v>500000</v>
      </c>
      <c r="D42" s="23"/>
      <c r="E42">
        <f t="shared" si="0"/>
        <v>3.2565</v>
      </c>
      <c r="G42" t="str">
        <f t="shared" si="2"/>
        <v>CHAVI1CP2B</v>
      </c>
      <c r="H42" s="60">
        <f>+C42</f>
        <v>500000</v>
      </c>
      <c r="L42" s="62">
        <v>43705</v>
      </c>
      <c r="M42">
        <v>3.4013</v>
      </c>
    </row>
    <row r="43" spans="1:13">
      <c r="A43" s="18">
        <v>42928</v>
      </c>
      <c r="B43" s="25" t="s">
        <v>213</v>
      </c>
      <c r="C43" s="23"/>
      <c r="D43" s="23">
        <v>99419000</v>
      </c>
      <c r="E43">
        <f t="shared" si="0"/>
        <v>3.2517</v>
      </c>
      <c r="F43">
        <f t="shared" si="1"/>
        <v>30574468.739428606</v>
      </c>
      <c r="L43" s="62">
        <v>43704</v>
      </c>
      <c r="M43">
        <v>3.3944999999999999</v>
      </c>
    </row>
    <row r="44" spans="1:13">
      <c r="A44" s="18">
        <v>42929</v>
      </c>
      <c r="B44" s="25" t="s">
        <v>220</v>
      </c>
      <c r="C44" s="23"/>
      <c r="D44" s="23">
        <v>140000000</v>
      </c>
      <c r="E44">
        <f t="shared" si="0"/>
        <v>3.2440000000000002</v>
      </c>
      <c r="F44">
        <f t="shared" si="1"/>
        <v>43156596.794081375</v>
      </c>
      <c r="L44" s="62">
        <v>43703</v>
      </c>
      <c r="M44">
        <v>3.3822999999999999</v>
      </c>
    </row>
    <row r="45" spans="1:13">
      <c r="A45" s="18">
        <v>42929</v>
      </c>
      <c r="B45" s="25" t="s">
        <v>219</v>
      </c>
      <c r="C45" s="23"/>
      <c r="D45" s="23">
        <v>138902000</v>
      </c>
      <c r="E45">
        <f t="shared" si="0"/>
        <v>3.2440000000000002</v>
      </c>
      <c r="F45">
        <f t="shared" si="1"/>
        <v>42818125.770653509</v>
      </c>
      <c r="L45" s="62">
        <v>43700</v>
      </c>
      <c r="M45">
        <v>3.3761999999999999</v>
      </c>
    </row>
    <row r="46" spans="1:13">
      <c r="A46" s="18">
        <v>42934</v>
      </c>
      <c r="B46" s="25" t="s">
        <v>221</v>
      </c>
      <c r="C46" s="23"/>
      <c r="D46" s="23">
        <v>50000000</v>
      </c>
      <c r="E46">
        <f t="shared" si="0"/>
        <v>3.2431999999999999</v>
      </c>
      <c r="F46">
        <f t="shared" si="1"/>
        <v>15416872.224963</v>
      </c>
      <c r="L46" s="62">
        <v>43699</v>
      </c>
      <c r="M46">
        <v>3.3746999999999998</v>
      </c>
    </row>
    <row r="47" spans="1:13">
      <c r="A47" s="18">
        <v>42935</v>
      </c>
      <c r="B47" s="25" t="s">
        <v>223</v>
      </c>
      <c r="C47" s="23"/>
      <c r="D47" s="23">
        <v>2858000</v>
      </c>
      <c r="E47">
        <f t="shared" si="0"/>
        <v>3.242</v>
      </c>
      <c r="F47">
        <f t="shared" si="1"/>
        <v>881554.59592843929</v>
      </c>
      <c r="G47" t="str">
        <f t="shared" si="2"/>
        <v>VCONS1CP1E</v>
      </c>
      <c r="H47">
        <f>+F47</f>
        <v>881554.59592843929</v>
      </c>
      <c r="L47" s="62">
        <v>43698</v>
      </c>
      <c r="M47">
        <v>3.3765000000000001</v>
      </c>
    </row>
    <row r="48" spans="1:13">
      <c r="A48" s="18">
        <v>42941</v>
      </c>
      <c r="B48" s="25" t="s">
        <v>225</v>
      </c>
      <c r="C48" s="23">
        <v>1000000</v>
      </c>
      <c r="D48" s="23"/>
      <c r="E48">
        <f t="shared" si="0"/>
        <v>3.2519</v>
      </c>
      <c r="G48" t="str">
        <f t="shared" si="2"/>
        <v>JAIME1BC1D</v>
      </c>
      <c r="H48" s="60">
        <f>+C48</f>
        <v>1000000</v>
      </c>
      <c r="L48" s="62">
        <v>43697</v>
      </c>
      <c r="M48">
        <v>3.383</v>
      </c>
    </row>
    <row r="49" spans="1:13">
      <c r="A49" s="18">
        <v>42964</v>
      </c>
      <c r="B49" s="25" t="s">
        <v>226</v>
      </c>
      <c r="C49" s="23">
        <v>9440000</v>
      </c>
      <c r="D49" s="23"/>
      <c r="E49">
        <f t="shared" si="0"/>
        <v>3.2418</v>
      </c>
      <c r="L49" s="62">
        <v>43696</v>
      </c>
      <c r="M49">
        <v>3.3864999999999998</v>
      </c>
    </row>
    <row r="50" spans="1:13">
      <c r="A50" s="18">
        <v>42975</v>
      </c>
      <c r="B50" s="25" t="s">
        <v>228</v>
      </c>
      <c r="C50" s="23">
        <v>400000</v>
      </c>
      <c r="D50" s="23"/>
      <c r="E50">
        <f t="shared" si="0"/>
        <v>3.2378999999999998</v>
      </c>
      <c r="G50" t="str">
        <f t="shared" si="2"/>
        <v>CHAVI1CP2C</v>
      </c>
      <c r="H50" s="60">
        <f>+C50</f>
        <v>400000</v>
      </c>
      <c r="L50" s="62">
        <v>43693</v>
      </c>
      <c r="M50">
        <v>3.3791000000000002</v>
      </c>
    </row>
    <row r="51" spans="1:13">
      <c r="A51" s="18">
        <v>42975</v>
      </c>
      <c r="B51" s="25" t="s">
        <v>229</v>
      </c>
      <c r="C51" s="23"/>
      <c r="D51" s="23">
        <v>20000000</v>
      </c>
      <c r="E51">
        <f t="shared" si="0"/>
        <v>3.2378999999999998</v>
      </c>
      <c r="F51">
        <f t="shared" si="1"/>
        <v>6176843.0155347604</v>
      </c>
      <c r="L51" s="62">
        <v>43692</v>
      </c>
      <c r="M51">
        <v>3.3923999999999999</v>
      </c>
    </row>
    <row r="52" spans="1:13">
      <c r="A52" s="18">
        <v>42983</v>
      </c>
      <c r="B52" s="25" t="s">
        <v>230</v>
      </c>
      <c r="C52" s="23"/>
      <c r="D52" s="23">
        <v>100000000</v>
      </c>
      <c r="E52">
        <f t="shared" si="0"/>
        <v>3.2374000000000001</v>
      </c>
      <c r="F52">
        <f t="shared" si="1"/>
        <v>30888984.987953294</v>
      </c>
      <c r="L52" s="62">
        <v>43691</v>
      </c>
      <c r="M52">
        <v>3.3974000000000002</v>
      </c>
    </row>
    <row r="53" spans="1:13">
      <c r="A53" s="18">
        <v>42990</v>
      </c>
      <c r="B53" s="25" t="s">
        <v>232</v>
      </c>
      <c r="C53" s="2"/>
      <c r="D53" s="23">
        <v>50000000</v>
      </c>
      <c r="E53">
        <f t="shared" si="0"/>
        <v>3.2332999999999998</v>
      </c>
      <c r="F53">
        <f t="shared" si="1"/>
        <v>15464076.9492469</v>
      </c>
      <c r="L53" s="62">
        <v>43690</v>
      </c>
      <c r="M53">
        <v>3.3839999999999999</v>
      </c>
    </row>
    <row r="54" spans="1:13">
      <c r="A54" s="18">
        <v>42991</v>
      </c>
      <c r="B54" s="25" t="s">
        <v>236</v>
      </c>
      <c r="C54" s="23">
        <v>18740000</v>
      </c>
      <c r="D54" s="23"/>
      <c r="E54">
        <f t="shared" si="0"/>
        <v>3.2395</v>
      </c>
      <c r="L54" s="62">
        <v>43689</v>
      </c>
      <c r="M54">
        <v>3.3822999999999999</v>
      </c>
    </row>
    <row r="55" spans="1:13">
      <c r="A55" s="18">
        <v>43004</v>
      </c>
      <c r="B55" s="25" t="s">
        <v>238</v>
      </c>
      <c r="C55" s="23"/>
      <c r="D55" s="23">
        <v>165000000</v>
      </c>
      <c r="E55">
        <f t="shared" si="0"/>
        <v>3.2664</v>
      </c>
      <c r="F55">
        <f t="shared" si="1"/>
        <v>50514327.700220428</v>
      </c>
      <c r="L55" s="62">
        <v>43686</v>
      </c>
      <c r="M55">
        <v>3.3803000000000001</v>
      </c>
    </row>
    <row r="56" spans="1:13">
      <c r="A56" s="18">
        <v>43004</v>
      </c>
      <c r="B56" s="25" t="s">
        <v>239</v>
      </c>
      <c r="C56" s="23"/>
      <c r="D56" s="23">
        <v>165000000</v>
      </c>
      <c r="E56">
        <f t="shared" si="0"/>
        <v>3.2664</v>
      </c>
      <c r="F56">
        <f t="shared" si="1"/>
        <v>50514327.700220428</v>
      </c>
      <c r="L56" s="62">
        <v>43685</v>
      </c>
      <c r="M56">
        <v>3.3740999999999999</v>
      </c>
    </row>
    <row r="57" spans="1:13">
      <c r="A57" s="18">
        <v>43005</v>
      </c>
      <c r="B57" s="25" t="s">
        <v>241</v>
      </c>
      <c r="C57" s="23"/>
      <c r="D57" s="23">
        <v>130000000</v>
      </c>
      <c r="E57">
        <f t="shared" si="0"/>
        <v>3.2715000000000001</v>
      </c>
      <c r="F57">
        <f t="shared" si="1"/>
        <v>39737123.643588565</v>
      </c>
      <c r="L57" s="62">
        <v>43684</v>
      </c>
      <c r="M57">
        <v>3.3885000000000001</v>
      </c>
    </row>
    <row r="58" spans="1:13">
      <c r="A58" s="18">
        <v>43011</v>
      </c>
      <c r="B58" s="25" t="s">
        <v>243</v>
      </c>
      <c r="C58" s="23"/>
      <c r="D58" s="23">
        <v>4675000</v>
      </c>
      <c r="E58">
        <f t="shared" si="0"/>
        <v>3.2635000000000001</v>
      </c>
      <c r="F58">
        <f t="shared" si="1"/>
        <v>1432511.1077064502</v>
      </c>
      <c r="G58" t="str">
        <f t="shared" si="2"/>
        <v>GEREN1PC2U</v>
      </c>
      <c r="H58">
        <f>+F58</f>
        <v>1432511.1077064502</v>
      </c>
      <c r="L58" s="62">
        <v>43683</v>
      </c>
      <c r="M58">
        <v>3.3761000000000001</v>
      </c>
    </row>
    <row r="59" spans="1:13">
      <c r="A59" s="18">
        <v>43013</v>
      </c>
      <c r="B59" s="25" t="s">
        <v>247</v>
      </c>
      <c r="C59" s="23"/>
      <c r="D59" s="23">
        <v>1500000</v>
      </c>
      <c r="E59">
        <f t="shared" si="0"/>
        <v>3.2618</v>
      </c>
      <c r="F59">
        <f t="shared" si="1"/>
        <v>459868.78410693479</v>
      </c>
      <c r="G59" t="str">
        <f t="shared" si="2"/>
        <v>BPO1CP1D</v>
      </c>
      <c r="H59">
        <f>+F59</f>
        <v>459868.78410693479</v>
      </c>
      <c r="L59" s="62">
        <v>43682</v>
      </c>
      <c r="M59">
        <v>3.3868999999999998</v>
      </c>
    </row>
    <row r="60" spans="1:13">
      <c r="A60" s="18">
        <v>43018</v>
      </c>
      <c r="B60" s="25" t="s">
        <v>249</v>
      </c>
      <c r="C60" s="23"/>
      <c r="D60" s="23">
        <v>40000000</v>
      </c>
      <c r="E60">
        <f t="shared" si="0"/>
        <v>3.2637999999999998</v>
      </c>
      <c r="F60">
        <f t="shared" si="1"/>
        <v>12255652.91990931</v>
      </c>
      <c r="L60" s="62">
        <v>43679</v>
      </c>
      <c r="M60">
        <v>3.3557999999999999</v>
      </c>
    </row>
    <row r="61" spans="1:13">
      <c r="A61" s="18">
        <v>43019</v>
      </c>
      <c r="B61" s="25" t="s">
        <v>255</v>
      </c>
      <c r="C61" s="23">
        <v>7400000</v>
      </c>
      <c r="D61" s="23"/>
      <c r="E61">
        <f t="shared" si="0"/>
        <v>3.2585000000000002</v>
      </c>
      <c r="L61" s="62">
        <v>43678</v>
      </c>
      <c r="M61">
        <v>3.3267000000000002</v>
      </c>
    </row>
    <row r="62" spans="1:13">
      <c r="A62" s="18">
        <v>43020</v>
      </c>
      <c r="B62" s="25" t="s">
        <v>254</v>
      </c>
      <c r="C62" s="23"/>
      <c r="D62" s="23">
        <v>135000000</v>
      </c>
      <c r="E62">
        <f t="shared" si="0"/>
        <v>3.2528000000000001</v>
      </c>
      <c r="F62">
        <f t="shared" si="1"/>
        <v>41502705.361534677</v>
      </c>
      <c r="L62" s="62">
        <v>43677</v>
      </c>
      <c r="M62">
        <v>3.3035999999999999</v>
      </c>
    </row>
    <row r="63" spans="1:13">
      <c r="A63" s="18">
        <v>43025</v>
      </c>
      <c r="B63" s="25" t="s">
        <v>256</v>
      </c>
      <c r="C63" s="23"/>
      <c r="D63" s="23">
        <v>70000000</v>
      </c>
      <c r="E63">
        <f t="shared" si="0"/>
        <v>3.2448999999999999</v>
      </c>
      <c r="F63">
        <f t="shared" si="1"/>
        <v>21572313.476532407</v>
      </c>
      <c r="L63" s="62">
        <v>43676</v>
      </c>
      <c r="M63">
        <v>3.2970000000000002</v>
      </c>
    </row>
    <row r="64" spans="1:13">
      <c r="A64" s="18">
        <v>43033</v>
      </c>
      <c r="B64" s="25" t="s">
        <v>258</v>
      </c>
      <c r="C64" s="23">
        <v>7000000</v>
      </c>
      <c r="D64" s="23"/>
      <c r="E64">
        <f t="shared" si="0"/>
        <v>3.2343999999999999</v>
      </c>
      <c r="L64" s="62">
        <v>43675</v>
      </c>
      <c r="M64">
        <v>3.3003</v>
      </c>
    </row>
    <row r="65" spans="1:13">
      <c r="A65" s="18">
        <v>43034</v>
      </c>
      <c r="B65" s="25" t="s">
        <v>259</v>
      </c>
      <c r="C65" s="23"/>
      <c r="D65" s="23">
        <v>4800000</v>
      </c>
      <c r="E65">
        <f t="shared" si="0"/>
        <v>3.2408000000000001</v>
      </c>
      <c r="F65">
        <f t="shared" si="1"/>
        <v>1481115.7738829919</v>
      </c>
      <c r="L65" s="62">
        <v>43672</v>
      </c>
      <c r="M65">
        <v>3.2985000000000002</v>
      </c>
    </row>
    <row r="66" spans="1:13">
      <c r="A66" s="18">
        <v>43046</v>
      </c>
      <c r="B66" s="25" t="s">
        <v>262</v>
      </c>
      <c r="C66" s="23"/>
      <c r="D66" s="23">
        <v>350000000</v>
      </c>
      <c r="E66">
        <f t="shared" si="0"/>
        <v>3.2433999999999998</v>
      </c>
      <c r="F66">
        <f t="shared" si="1"/>
        <v>107911450.94653758</v>
      </c>
      <c r="L66" s="62">
        <v>43671</v>
      </c>
      <c r="M66">
        <v>3.2968000000000002</v>
      </c>
    </row>
    <row r="67" spans="1:13">
      <c r="A67" s="18">
        <v>43048</v>
      </c>
      <c r="B67" s="25" t="s">
        <v>263</v>
      </c>
      <c r="C67" s="23"/>
      <c r="D67" s="23">
        <v>75000000</v>
      </c>
      <c r="E67">
        <f t="shared" ref="E67:E85" si="3">+VLOOKUP(A67,$L$2:$M$1293,2,0)</f>
        <v>3.2414999999999998</v>
      </c>
      <c r="F67">
        <f t="shared" ref="F67:F85" si="4">+D67/E67</f>
        <v>23137436.37204998</v>
      </c>
      <c r="L67" s="62">
        <v>43670</v>
      </c>
      <c r="M67">
        <v>3.2945000000000002</v>
      </c>
    </row>
    <row r="68" spans="1:13">
      <c r="A68" s="18">
        <v>43049</v>
      </c>
      <c r="B68" s="25" t="s">
        <v>265</v>
      </c>
      <c r="C68" s="23"/>
      <c r="D68" s="23">
        <v>100000000</v>
      </c>
      <c r="E68">
        <f t="shared" si="3"/>
        <v>3.2435999999999998</v>
      </c>
      <c r="F68">
        <f t="shared" si="4"/>
        <v>30829942.039708968</v>
      </c>
      <c r="L68" s="62">
        <v>43669</v>
      </c>
      <c r="M68">
        <v>3.2951000000000001</v>
      </c>
    </row>
    <row r="69" spans="1:13">
      <c r="A69" s="18">
        <v>43054</v>
      </c>
      <c r="B69" s="25" t="s">
        <v>267</v>
      </c>
      <c r="C69" s="23">
        <v>500000</v>
      </c>
      <c r="D69" s="23"/>
      <c r="E69">
        <f t="shared" si="3"/>
        <v>3.2570000000000001</v>
      </c>
      <c r="G69" t="str">
        <f t="shared" ref="G69:G80" si="5">+VLOOKUP(B69,$R$2:$R$23,1,0)</f>
        <v>CHAVI1CP2D</v>
      </c>
      <c r="H69" s="60">
        <f>+C69</f>
        <v>500000</v>
      </c>
      <c r="L69" s="62">
        <v>43668</v>
      </c>
      <c r="M69">
        <v>3.2852999999999999</v>
      </c>
    </row>
    <row r="70" spans="1:13">
      <c r="A70" s="18">
        <v>43056</v>
      </c>
      <c r="B70" s="25" t="s">
        <v>269</v>
      </c>
      <c r="C70" s="23"/>
      <c r="D70" s="23">
        <v>3971000</v>
      </c>
      <c r="E70">
        <f t="shared" si="3"/>
        <v>3.242</v>
      </c>
      <c r="F70">
        <f t="shared" si="4"/>
        <v>1224861.1967921036</v>
      </c>
      <c r="G70" t="str">
        <f t="shared" si="5"/>
        <v>ELVIA1PC2C</v>
      </c>
      <c r="H70">
        <f>+F70</f>
        <v>1224861.1967921036</v>
      </c>
      <c r="L70" s="62">
        <v>43665</v>
      </c>
      <c r="M70">
        <v>3.2831000000000001</v>
      </c>
    </row>
    <row r="71" spans="1:13">
      <c r="A71" s="18">
        <v>43061</v>
      </c>
      <c r="B71" s="25" t="s">
        <v>270</v>
      </c>
      <c r="C71" s="23"/>
      <c r="D71" s="23">
        <v>3000000</v>
      </c>
      <c r="E71">
        <f t="shared" si="3"/>
        <v>3.2364999999999999</v>
      </c>
      <c r="F71">
        <f t="shared" si="4"/>
        <v>926927.23621195741</v>
      </c>
      <c r="G71" t="str">
        <f t="shared" si="5"/>
        <v>VCONS1CP1F</v>
      </c>
      <c r="H71">
        <f>+F71</f>
        <v>926927.23621195741</v>
      </c>
      <c r="L71" s="62">
        <v>43664</v>
      </c>
      <c r="M71">
        <v>3.2869000000000002</v>
      </c>
    </row>
    <row r="72" spans="1:13">
      <c r="A72" s="18">
        <v>43061</v>
      </c>
      <c r="B72" s="25" t="s">
        <v>278</v>
      </c>
      <c r="C72" s="23">
        <v>15000000</v>
      </c>
      <c r="D72" s="23"/>
      <c r="E72">
        <f t="shared" si="3"/>
        <v>3.2364999999999999</v>
      </c>
      <c r="L72" s="62">
        <v>43663</v>
      </c>
      <c r="M72">
        <v>3.2886000000000002</v>
      </c>
    </row>
    <row r="73" spans="1:13">
      <c r="A73" s="18">
        <v>43061</v>
      </c>
      <c r="B73" s="25" t="s">
        <v>295</v>
      </c>
      <c r="C73" s="23"/>
      <c r="D73" s="23">
        <v>100000000</v>
      </c>
      <c r="E73">
        <f t="shared" si="3"/>
        <v>3.2364999999999999</v>
      </c>
      <c r="F73">
        <f t="shared" si="4"/>
        <v>30897574.540398579</v>
      </c>
      <c r="L73" s="62">
        <v>43662</v>
      </c>
      <c r="M73">
        <v>3.2875000000000001</v>
      </c>
    </row>
    <row r="74" spans="1:13">
      <c r="A74" s="18">
        <v>43062</v>
      </c>
      <c r="B74" s="25" t="s">
        <v>272</v>
      </c>
      <c r="C74" s="23">
        <v>450000</v>
      </c>
      <c r="D74" s="23"/>
      <c r="E74">
        <f t="shared" si="3"/>
        <v>3.2374999999999998</v>
      </c>
      <c r="G74" t="str">
        <f t="shared" si="5"/>
        <v>FTOTA1CP5A</v>
      </c>
      <c r="H74" s="60">
        <f>+C74</f>
        <v>450000</v>
      </c>
      <c r="L74" s="62">
        <v>43661</v>
      </c>
      <c r="M74">
        <v>3.2835000000000001</v>
      </c>
    </row>
    <row r="75" spans="1:13">
      <c r="A75" s="18">
        <v>43062</v>
      </c>
      <c r="B75" s="25" t="s">
        <v>273</v>
      </c>
      <c r="C75" s="23">
        <v>250000</v>
      </c>
      <c r="D75" s="23"/>
      <c r="E75">
        <f t="shared" si="3"/>
        <v>3.2374999999999998</v>
      </c>
      <c r="G75" t="str">
        <f t="shared" si="5"/>
        <v>FTOTA1CP6A</v>
      </c>
      <c r="H75" s="60">
        <f>+C75</f>
        <v>250000</v>
      </c>
      <c r="L75" s="62">
        <v>43658</v>
      </c>
      <c r="M75">
        <v>3.2835000000000001</v>
      </c>
    </row>
    <row r="76" spans="1:13">
      <c r="A76" s="18">
        <v>43062</v>
      </c>
      <c r="B76" s="25" t="s">
        <v>276</v>
      </c>
      <c r="C76" s="23">
        <v>10600000</v>
      </c>
      <c r="D76" s="23"/>
      <c r="E76">
        <f t="shared" si="3"/>
        <v>3.2374999999999998</v>
      </c>
      <c r="G76" t="str">
        <f t="shared" si="5"/>
        <v>SNMAR2BC2A</v>
      </c>
      <c r="H76" s="60">
        <f>+C76</f>
        <v>10600000</v>
      </c>
      <c r="L76" s="62">
        <v>43657</v>
      </c>
      <c r="M76">
        <v>3.2854000000000001</v>
      </c>
    </row>
    <row r="77" spans="1:13">
      <c r="A77" s="18">
        <v>43073</v>
      </c>
      <c r="B77" s="25" t="s">
        <v>280</v>
      </c>
      <c r="C77" s="23"/>
      <c r="D77" s="23">
        <v>158000000</v>
      </c>
      <c r="E77">
        <f t="shared" si="3"/>
        <v>3.2334000000000001</v>
      </c>
      <c r="F77">
        <f t="shared" si="4"/>
        <v>48864971.856250383</v>
      </c>
      <c r="L77" s="62">
        <v>43656</v>
      </c>
      <c r="M77">
        <v>3.2835000000000001</v>
      </c>
    </row>
    <row r="78" spans="1:13">
      <c r="A78" s="18">
        <v>43074</v>
      </c>
      <c r="B78" s="25" t="s">
        <v>281</v>
      </c>
      <c r="C78" s="23"/>
      <c r="D78" s="23">
        <v>25000000</v>
      </c>
      <c r="E78">
        <f t="shared" si="3"/>
        <v>3.2378</v>
      </c>
      <c r="F78">
        <f t="shared" si="4"/>
        <v>7721292.2354685282</v>
      </c>
      <c r="L78" s="62">
        <v>43655</v>
      </c>
      <c r="M78">
        <v>3.2966000000000002</v>
      </c>
    </row>
    <row r="79" spans="1:13">
      <c r="A79" s="18">
        <v>43074</v>
      </c>
      <c r="B79" s="25" t="s">
        <v>292</v>
      </c>
      <c r="C79" s="23"/>
      <c r="D79" s="23">
        <v>20000000</v>
      </c>
      <c r="E79">
        <f t="shared" si="3"/>
        <v>3.2378</v>
      </c>
      <c r="F79">
        <f t="shared" si="4"/>
        <v>6177033.7883748226</v>
      </c>
      <c r="L79" s="62">
        <v>43654</v>
      </c>
      <c r="M79">
        <v>3.2856000000000001</v>
      </c>
    </row>
    <row r="80" spans="1:13">
      <c r="A80" s="18">
        <v>43081</v>
      </c>
      <c r="B80" s="25" t="s">
        <v>282</v>
      </c>
      <c r="C80" s="23"/>
      <c r="D80" s="23">
        <v>1500000</v>
      </c>
      <c r="E80">
        <f t="shared" si="3"/>
        <v>3.2326000000000001</v>
      </c>
      <c r="F80">
        <f t="shared" si="4"/>
        <v>464022.76805048564</v>
      </c>
      <c r="G80" t="str">
        <f t="shared" si="5"/>
        <v>BPO1CP1E</v>
      </c>
      <c r="H80">
        <f>+F80</f>
        <v>464022.76805048564</v>
      </c>
      <c r="L80" s="62">
        <v>43651</v>
      </c>
      <c r="M80">
        <v>3.2921999999999998</v>
      </c>
    </row>
    <row r="81" spans="1:13">
      <c r="A81" s="18">
        <v>43082</v>
      </c>
      <c r="B81" s="25" t="s">
        <v>283</v>
      </c>
      <c r="C81" s="23"/>
      <c r="D81" s="23">
        <v>161800000</v>
      </c>
      <c r="E81">
        <f t="shared" si="3"/>
        <v>3.2334999999999998</v>
      </c>
      <c r="F81">
        <f t="shared" si="4"/>
        <v>50038657.801144272</v>
      </c>
      <c r="L81" s="62">
        <v>43650</v>
      </c>
      <c r="M81">
        <v>3.2911000000000001</v>
      </c>
    </row>
    <row r="82" spans="1:13">
      <c r="A82" s="18">
        <v>43083</v>
      </c>
      <c r="B82" s="25" t="s">
        <v>284</v>
      </c>
      <c r="C82" s="23"/>
      <c r="D82" s="23">
        <v>44441000</v>
      </c>
      <c r="E82">
        <f t="shared" si="3"/>
        <v>3.2433000000000001</v>
      </c>
      <c r="F82">
        <f t="shared" si="4"/>
        <v>13702401.87463386</v>
      </c>
      <c r="L82" s="62">
        <v>43649</v>
      </c>
      <c r="M82">
        <v>3.2917000000000001</v>
      </c>
    </row>
    <row r="83" spans="1:13">
      <c r="A83" s="18">
        <v>43084</v>
      </c>
      <c r="B83" s="25" t="s">
        <v>288</v>
      </c>
      <c r="C83" s="23"/>
      <c r="D83" s="23">
        <v>70000000</v>
      </c>
      <c r="E83">
        <f t="shared" si="3"/>
        <v>3.2968999999999999</v>
      </c>
      <c r="F83">
        <f t="shared" si="4"/>
        <v>21232066.486699626</v>
      </c>
      <c r="L83" s="62">
        <v>43648</v>
      </c>
      <c r="M83">
        <v>3.2940999999999998</v>
      </c>
    </row>
    <row r="84" spans="1:13">
      <c r="A84" s="18">
        <v>43088</v>
      </c>
      <c r="B84" s="25" t="s">
        <v>293</v>
      </c>
      <c r="C84" s="23">
        <v>6681000</v>
      </c>
      <c r="D84" s="23"/>
      <c r="E84">
        <f t="shared" si="3"/>
        <v>3.2824</v>
      </c>
      <c r="L84" s="62">
        <v>43647</v>
      </c>
      <c r="M84">
        <v>3.2924000000000002</v>
      </c>
    </row>
    <row r="85" spans="1:13">
      <c r="A85" s="18">
        <v>43089</v>
      </c>
      <c r="B85" s="25" t="s">
        <v>286</v>
      </c>
      <c r="C85" s="23"/>
      <c r="D85" s="23">
        <v>70000000</v>
      </c>
      <c r="E85">
        <f t="shared" si="3"/>
        <v>3.2679</v>
      </c>
      <c r="F85">
        <f t="shared" si="4"/>
        <v>21420484.102940727</v>
      </c>
      <c r="L85" s="62">
        <v>43644</v>
      </c>
      <c r="M85">
        <v>3.294</v>
      </c>
    </row>
    <row r="86" spans="1:13">
      <c r="C86" s="60">
        <f>SUM(C2:C85)</f>
        <v>160447000</v>
      </c>
      <c r="D86" s="60">
        <f>SUM(D2:D85)</f>
        <v>6679741000</v>
      </c>
      <c r="F86">
        <f>+SUM(F2:F85)</f>
        <v>2041444566.9734988</v>
      </c>
      <c r="L86" s="62">
        <v>43643</v>
      </c>
      <c r="M86">
        <v>3.2907999999999999</v>
      </c>
    </row>
    <row r="87" spans="1:13">
      <c r="H87" s="60">
        <f>SUM(H2:H86)</f>
        <v>39316821.434849821</v>
      </c>
      <c r="L87" s="62">
        <v>43642</v>
      </c>
      <c r="M87">
        <v>3.294</v>
      </c>
    </row>
    <row r="88" spans="1:13">
      <c r="D88" s="60">
        <f>+C86+F86</f>
        <v>2201891566.9734988</v>
      </c>
      <c r="L88" s="62">
        <v>43641</v>
      </c>
      <c r="M88">
        <v>3.3039000000000001</v>
      </c>
    </row>
    <row r="89" spans="1:13">
      <c r="L89" s="62">
        <v>43640</v>
      </c>
      <c r="M89">
        <v>3.3014000000000001</v>
      </c>
    </row>
    <row r="90" spans="1:13">
      <c r="L90" s="62">
        <v>43637</v>
      </c>
      <c r="M90">
        <v>3.3008000000000002</v>
      </c>
    </row>
    <row r="91" spans="1:13">
      <c r="L91" s="62">
        <v>43636</v>
      </c>
      <c r="M91">
        <v>3.3102999999999998</v>
      </c>
    </row>
    <row r="92" spans="1:13">
      <c r="L92" s="62">
        <v>43635</v>
      </c>
      <c r="M92">
        <v>3.3302999999999998</v>
      </c>
    </row>
    <row r="93" spans="1:13">
      <c r="L93" s="62">
        <v>43634</v>
      </c>
      <c r="M93">
        <v>3.3334000000000001</v>
      </c>
    </row>
    <row r="94" spans="1:13">
      <c r="L94" s="62">
        <v>43633</v>
      </c>
      <c r="M94">
        <v>3.3481999999999998</v>
      </c>
    </row>
    <row r="95" spans="1:13">
      <c r="L95" s="62">
        <v>43630</v>
      </c>
      <c r="M95">
        <v>3.347</v>
      </c>
    </row>
    <row r="96" spans="1:13">
      <c r="L96" s="62">
        <v>43629</v>
      </c>
      <c r="M96">
        <v>3.331</v>
      </c>
    </row>
    <row r="97" spans="12:13">
      <c r="L97" s="62">
        <v>43628</v>
      </c>
      <c r="M97">
        <v>3.3307000000000002</v>
      </c>
    </row>
    <row r="98" spans="12:13">
      <c r="L98" s="62">
        <v>43627</v>
      </c>
      <c r="M98">
        <v>3.3268</v>
      </c>
    </row>
    <row r="99" spans="12:13">
      <c r="L99" s="62">
        <v>43626</v>
      </c>
      <c r="M99">
        <v>3.3344999999999998</v>
      </c>
    </row>
    <row r="100" spans="12:13">
      <c r="L100" s="62">
        <v>43623</v>
      </c>
      <c r="M100">
        <v>3.3275999999999999</v>
      </c>
    </row>
    <row r="101" spans="12:13">
      <c r="L101" s="62">
        <v>43622</v>
      </c>
      <c r="M101">
        <v>3.3361999999999998</v>
      </c>
    </row>
    <row r="102" spans="12:13">
      <c r="L102" s="62">
        <v>43621</v>
      </c>
      <c r="M102">
        <v>3.3414999999999999</v>
      </c>
    </row>
    <row r="103" spans="12:13">
      <c r="L103" s="62">
        <v>43620</v>
      </c>
      <c r="M103">
        <v>3.3488000000000002</v>
      </c>
    </row>
    <row r="104" spans="12:13">
      <c r="L104" s="62">
        <v>43619</v>
      </c>
      <c r="M104">
        <v>3.3609</v>
      </c>
    </row>
    <row r="105" spans="12:13">
      <c r="L105" s="62">
        <v>43616</v>
      </c>
      <c r="M105">
        <v>3.3811</v>
      </c>
    </row>
    <row r="106" spans="12:13">
      <c r="L106" s="62">
        <v>43615</v>
      </c>
      <c r="M106">
        <v>3.3658000000000001</v>
      </c>
    </row>
    <row r="107" spans="12:13">
      <c r="L107" s="62">
        <v>43614</v>
      </c>
      <c r="M107">
        <v>3.3557999999999999</v>
      </c>
    </row>
    <row r="108" spans="12:13">
      <c r="L108" s="62">
        <v>43613</v>
      </c>
      <c r="M108">
        <v>3.3538999999999999</v>
      </c>
    </row>
    <row r="109" spans="12:13">
      <c r="L109" s="62">
        <v>43612</v>
      </c>
      <c r="M109">
        <v>3.3523000000000001</v>
      </c>
    </row>
    <row r="110" spans="12:13">
      <c r="L110" s="62">
        <v>43609</v>
      </c>
      <c r="M110">
        <v>3.3450000000000002</v>
      </c>
    </row>
    <row r="111" spans="12:13">
      <c r="L111" s="62">
        <v>43608</v>
      </c>
      <c r="M111">
        <v>3.3496000000000001</v>
      </c>
    </row>
    <row r="112" spans="12:13">
      <c r="L112" s="62">
        <v>43607</v>
      </c>
      <c r="M112">
        <v>3.3418999999999999</v>
      </c>
    </row>
    <row r="113" spans="12:13">
      <c r="L113" s="62">
        <v>43606</v>
      </c>
      <c r="M113">
        <v>3.3412000000000002</v>
      </c>
    </row>
    <row r="114" spans="12:13">
      <c r="L114" s="62">
        <v>43605</v>
      </c>
      <c r="M114">
        <v>3.3479000000000001</v>
      </c>
    </row>
    <row r="115" spans="12:13">
      <c r="L115" s="62">
        <v>43602</v>
      </c>
      <c r="M115">
        <v>3.3311999999999999</v>
      </c>
    </row>
    <row r="116" spans="12:13">
      <c r="L116" s="62">
        <v>43601</v>
      </c>
      <c r="M116">
        <v>3.3176000000000001</v>
      </c>
    </row>
    <row r="117" spans="12:13">
      <c r="L117" s="62">
        <v>43600</v>
      </c>
      <c r="M117">
        <v>3.3174999999999999</v>
      </c>
    </row>
    <row r="118" spans="12:13">
      <c r="L118" s="62">
        <v>43599</v>
      </c>
      <c r="M118">
        <v>3.3222</v>
      </c>
    </row>
    <row r="119" spans="12:13">
      <c r="L119" s="62">
        <v>43598</v>
      </c>
      <c r="M119">
        <v>3.3281999999999998</v>
      </c>
    </row>
    <row r="120" spans="12:13">
      <c r="L120" s="62">
        <v>43595</v>
      </c>
      <c r="M120">
        <v>3.3151999999999999</v>
      </c>
    </row>
    <row r="121" spans="12:13">
      <c r="L121" s="62">
        <v>43594</v>
      </c>
      <c r="M121">
        <v>3.3138000000000001</v>
      </c>
    </row>
    <row r="122" spans="12:13">
      <c r="L122" s="62">
        <v>43593</v>
      </c>
      <c r="M122">
        <v>3.3161</v>
      </c>
    </row>
    <row r="123" spans="12:13">
      <c r="L123" s="62">
        <v>43592</v>
      </c>
      <c r="M123">
        <v>3.3142</v>
      </c>
    </row>
    <row r="124" spans="12:13">
      <c r="L124" s="62">
        <v>43591</v>
      </c>
      <c r="M124">
        <v>3.3088000000000002</v>
      </c>
    </row>
    <row r="125" spans="12:13">
      <c r="L125" s="62">
        <v>43588</v>
      </c>
      <c r="M125">
        <v>3.2989999999999999</v>
      </c>
    </row>
    <row r="126" spans="12:13">
      <c r="L126" s="62">
        <v>43587</v>
      </c>
      <c r="M126">
        <v>3.3102</v>
      </c>
    </row>
    <row r="127" spans="12:13">
      <c r="L127" s="62">
        <v>43586</v>
      </c>
      <c r="M127">
        <v>3.3054999999999999</v>
      </c>
    </row>
    <row r="128" spans="12:13">
      <c r="L128" s="62">
        <v>43585</v>
      </c>
      <c r="M128">
        <v>3.3060999999999998</v>
      </c>
    </row>
    <row r="129" spans="12:13">
      <c r="L129" s="62">
        <v>43584</v>
      </c>
      <c r="M129">
        <v>3.3109000000000002</v>
      </c>
    </row>
    <row r="130" spans="12:13">
      <c r="L130" s="62">
        <v>43581</v>
      </c>
      <c r="M130">
        <v>3.3155000000000001</v>
      </c>
    </row>
    <row r="131" spans="12:13">
      <c r="L131" s="62">
        <v>43580</v>
      </c>
      <c r="M131">
        <v>3.3271999999999999</v>
      </c>
    </row>
    <row r="132" spans="12:13">
      <c r="L132" s="62">
        <v>43579</v>
      </c>
      <c r="M132">
        <v>3.3243</v>
      </c>
    </row>
    <row r="133" spans="12:13">
      <c r="L133" s="62">
        <v>43578</v>
      </c>
      <c r="M133">
        <v>3.3113999999999999</v>
      </c>
    </row>
    <row r="134" spans="12:13">
      <c r="L134" s="62">
        <v>43577</v>
      </c>
      <c r="M134">
        <v>3.3043999999999998</v>
      </c>
    </row>
    <row r="135" spans="12:13">
      <c r="L135" s="62">
        <v>43574</v>
      </c>
      <c r="M135">
        <v>3.2947000000000002</v>
      </c>
    </row>
    <row r="136" spans="12:13">
      <c r="L136" s="62">
        <v>43573</v>
      </c>
      <c r="M136">
        <v>3.2963</v>
      </c>
    </row>
    <row r="137" spans="12:13">
      <c r="L137" s="62">
        <v>43572</v>
      </c>
      <c r="M137">
        <v>3.2978000000000001</v>
      </c>
    </row>
    <row r="138" spans="12:13">
      <c r="L138" s="62">
        <v>43571</v>
      </c>
      <c r="M138">
        <v>3.2966000000000002</v>
      </c>
    </row>
    <row r="139" spans="12:13">
      <c r="L139" s="62">
        <v>43570</v>
      </c>
      <c r="M139">
        <v>3.2948</v>
      </c>
    </row>
    <row r="140" spans="12:13">
      <c r="L140" s="62">
        <v>43567</v>
      </c>
      <c r="M140">
        <v>3.2976999999999999</v>
      </c>
    </row>
    <row r="141" spans="12:13">
      <c r="L141" s="62">
        <v>43566</v>
      </c>
      <c r="M141">
        <v>3.2989000000000002</v>
      </c>
    </row>
    <row r="142" spans="12:13">
      <c r="L142" s="62">
        <v>43565</v>
      </c>
      <c r="M142">
        <v>3.2944</v>
      </c>
    </row>
    <row r="143" spans="12:13">
      <c r="L143" s="62">
        <v>43564</v>
      </c>
      <c r="M143">
        <v>3.2948</v>
      </c>
    </row>
    <row r="144" spans="12:13">
      <c r="L144" s="62">
        <v>43563</v>
      </c>
      <c r="M144">
        <v>3.2888000000000002</v>
      </c>
    </row>
    <row r="145" spans="12:13">
      <c r="L145" s="62">
        <v>43560</v>
      </c>
      <c r="M145">
        <v>3.2945000000000002</v>
      </c>
    </row>
    <row r="146" spans="12:13">
      <c r="L146" s="62">
        <v>43559</v>
      </c>
      <c r="M146">
        <v>3.2968999999999999</v>
      </c>
    </row>
    <row r="147" spans="12:13">
      <c r="L147" s="62">
        <v>43558</v>
      </c>
      <c r="M147">
        <v>3.2961</v>
      </c>
    </row>
    <row r="148" spans="12:13">
      <c r="L148" s="62">
        <v>43557</v>
      </c>
      <c r="M148">
        <v>3.3105000000000002</v>
      </c>
    </row>
    <row r="149" spans="12:13">
      <c r="L149" s="62">
        <v>43556</v>
      </c>
      <c r="M149">
        <v>3.3077000000000001</v>
      </c>
    </row>
    <row r="150" spans="12:13">
      <c r="L150" s="62">
        <v>43553</v>
      </c>
      <c r="M150">
        <v>3.3187000000000002</v>
      </c>
    </row>
    <row r="151" spans="12:13">
      <c r="L151" s="62">
        <v>43552</v>
      </c>
      <c r="M151">
        <v>3.3205</v>
      </c>
    </row>
    <row r="152" spans="12:13">
      <c r="L152" s="62">
        <v>43551</v>
      </c>
      <c r="M152">
        <v>3.3170000000000002</v>
      </c>
    </row>
    <row r="153" spans="12:13">
      <c r="L153" s="62">
        <v>43550</v>
      </c>
      <c r="M153">
        <v>3.3062999999999998</v>
      </c>
    </row>
    <row r="154" spans="12:13">
      <c r="L154" s="62">
        <v>43549</v>
      </c>
      <c r="M154">
        <v>3.3027000000000002</v>
      </c>
    </row>
    <row r="155" spans="12:13">
      <c r="L155" s="62">
        <v>43546</v>
      </c>
      <c r="M155">
        <v>3.2993999999999999</v>
      </c>
    </row>
    <row r="156" spans="12:13">
      <c r="L156" s="62">
        <v>43545</v>
      </c>
      <c r="M156">
        <v>3.2888000000000002</v>
      </c>
    </row>
    <row r="157" spans="12:13">
      <c r="L157" s="62">
        <v>43544</v>
      </c>
      <c r="M157">
        <v>3.2930000000000001</v>
      </c>
    </row>
    <row r="158" spans="12:13">
      <c r="L158" s="62">
        <v>43543</v>
      </c>
      <c r="M158">
        <v>3.2987000000000002</v>
      </c>
    </row>
    <row r="159" spans="12:13">
      <c r="L159" s="62">
        <v>43542</v>
      </c>
      <c r="M159">
        <v>3.2993000000000001</v>
      </c>
    </row>
    <row r="160" spans="12:13">
      <c r="L160" s="62">
        <v>43539</v>
      </c>
      <c r="M160">
        <v>3.2988</v>
      </c>
    </row>
    <row r="161" spans="12:13">
      <c r="L161" s="62">
        <v>43538</v>
      </c>
      <c r="M161">
        <v>3.2989000000000002</v>
      </c>
    </row>
    <row r="162" spans="12:13">
      <c r="L162" s="62">
        <v>43537</v>
      </c>
      <c r="M162">
        <v>3.2953000000000001</v>
      </c>
    </row>
    <row r="163" spans="12:13">
      <c r="L163" s="62">
        <v>43536</v>
      </c>
      <c r="M163">
        <v>3.2974000000000001</v>
      </c>
    </row>
    <row r="164" spans="12:13">
      <c r="L164" s="62">
        <v>43535</v>
      </c>
      <c r="M164">
        <v>3.3077000000000001</v>
      </c>
    </row>
    <row r="165" spans="12:13">
      <c r="L165" s="62">
        <v>43532</v>
      </c>
      <c r="M165">
        <v>3.3138999999999998</v>
      </c>
    </row>
    <row r="166" spans="12:13">
      <c r="L166" s="62">
        <v>43531</v>
      </c>
      <c r="M166">
        <v>3.3125</v>
      </c>
    </row>
    <row r="167" spans="12:13">
      <c r="L167" s="62">
        <v>43530</v>
      </c>
      <c r="M167">
        <v>3.3075000000000001</v>
      </c>
    </row>
    <row r="168" spans="12:13">
      <c r="L168" s="62">
        <v>43529</v>
      </c>
      <c r="M168">
        <v>3.3098999999999998</v>
      </c>
    </row>
    <row r="169" spans="12:13">
      <c r="L169" s="62">
        <v>43528</v>
      </c>
      <c r="M169">
        <v>3.3108</v>
      </c>
    </row>
    <row r="170" spans="12:13">
      <c r="L170" s="62">
        <v>43525</v>
      </c>
      <c r="M170">
        <v>3.3086000000000002</v>
      </c>
    </row>
    <row r="171" spans="12:13">
      <c r="L171" s="62">
        <v>43524</v>
      </c>
      <c r="M171">
        <v>3.2988</v>
      </c>
    </row>
    <row r="172" spans="12:13">
      <c r="L172" s="62">
        <v>43523</v>
      </c>
      <c r="M172">
        <v>3.2965</v>
      </c>
    </row>
    <row r="173" spans="12:13">
      <c r="L173" s="62">
        <v>43522</v>
      </c>
      <c r="M173">
        <v>3.3035000000000001</v>
      </c>
    </row>
    <row r="174" spans="12:13">
      <c r="L174" s="62">
        <v>43521</v>
      </c>
      <c r="M174">
        <v>3.3050000000000002</v>
      </c>
    </row>
    <row r="175" spans="12:13">
      <c r="L175" s="62">
        <v>43518</v>
      </c>
      <c r="M175">
        <v>3.3064</v>
      </c>
    </row>
    <row r="176" spans="12:13">
      <c r="L176" s="62">
        <v>43517</v>
      </c>
      <c r="M176">
        <v>3.3140000000000001</v>
      </c>
    </row>
    <row r="177" spans="12:13">
      <c r="L177" s="62">
        <v>43516</v>
      </c>
      <c r="M177">
        <v>3.3184999999999998</v>
      </c>
    </row>
    <row r="178" spans="12:13">
      <c r="L178" s="62">
        <v>43515</v>
      </c>
      <c r="M178">
        <v>3.3166000000000002</v>
      </c>
    </row>
    <row r="179" spans="12:13">
      <c r="L179" s="62">
        <v>43514</v>
      </c>
      <c r="M179">
        <v>3.3193999999999999</v>
      </c>
    </row>
    <row r="180" spans="12:13">
      <c r="L180" s="62">
        <v>43511</v>
      </c>
      <c r="M180">
        <v>3.3264999999999998</v>
      </c>
    </row>
    <row r="181" spans="12:13">
      <c r="L181" s="62">
        <v>43510</v>
      </c>
      <c r="M181">
        <v>3.3376000000000001</v>
      </c>
    </row>
    <row r="182" spans="12:13">
      <c r="L182" s="62">
        <v>43509</v>
      </c>
      <c r="M182">
        <v>3.339</v>
      </c>
    </row>
    <row r="183" spans="12:13">
      <c r="L183" s="62">
        <v>43508</v>
      </c>
      <c r="M183">
        <v>3.3302999999999998</v>
      </c>
    </row>
    <row r="184" spans="12:13">
      <c r="L184" s="62">
        <v>43507</v>
      </c>
      <c r="M184">
        <v>3.3325</v>
      </c>
    </row>
    <row r="185" spans="12:13">
      <c r="L185" s="62">
        <v>43504</v>
      </c>
      <c r="M185">
        <v>3.3229000000000002</v>
      </c>
    </row>
    <row r="186" spans="12:13">
      <c r="L186" s="62">
        <v>43503</v>
      </c>
      <c r="M186">
        <v>3.3245</v>
      </c>
    </row>
    <row r="187" spans="12:13">
      <c r="L187" s="62">
        <v>43502</v>
      </c>
      <c r="M187">
        <v>3.3233000000000001</v>
      </c>
    </row>
    <row r="188" spans="12:13">
      <c r="L188" s="62">
        <v>43501</v>
      </c>
      <c r="M188">
        <v>3.3249</v>
      </c>
    </row>
    <row r="189" spans="12:13">
      <c r="L189" s="62">
        <v>43500</v>
      </c>
      <c r="M189">
        <v>3.3306</v>
      </c>
    </row>
    <row r="190" spans="12:13">
      <c r="L190" s="62">
        <v>43497</v>
      </c>
      <c r="M190">
        <v>3.3294999999999999</v>
      </c>
    </row>
    <row r="191" spans="12:13">
      <c r="L191" s="62">
        <v>43496</v>
      </c>
      <c r="M191">
        <v>3.3275000000000001</v>
      </c>
    </row>
    <row r="192" spans="12:13">
      <c r="L192" s="62">
        <v>43495</v>
      </c>
      <c r="M192">
        <v>3.3523999999999998</v>
      </c>
    </row>
    <row r="193" spans="12:13">
      <c r="L193" s="62">
        <v>43494</v>
      </c>
      <c r="M193">
        <v>3.3567</v>
      </c>
    </row>
    <row r="194" spans="12:13">
      <c r="L194" s="62">
        <v>43493</v>
      </c>
      <c r="M194">
        <v>3.3584999999999998</v>
      </c>
    </row>
    <row r="195" spans="12:13">
      <c r="L195" s="62">
        <v>43490</v>
      </c>
      <c r="M195">
        <v>3.3437999999999999</v>
      </c>
    </row>
    <row r="196" spans="12:13">
      <c r="L196" s="62">
        <v>43489</v>
      </c>
      <c r="M196">
        <v>3.3479999999999999</v>
      </c>
    </row>
    <row r="197" spans="12:13">
      <c r="L197" s="62">
        <v>43488</v>
      </c>
      <c r="M197">
        <v>3.34</v>
      </c>
    </row>
    <row r="198" spans="12:13">
      <c r="L198" s="62">
        <v>43487</v>
      </c>
      <c r="M198">
        <v>3.3344999999999998</v>
      </c>
    </row>
    <row r="199" spans="12:13">
      <c r="L199" s="62">
        <v>43486</v>
      </c>
      <c r="M199">
        <v>3.3273000000000001</v>
      </c>
    </row>
    <row r="200" spans="12:13">
      <c r="L200" s="62">
        <v>43483</v>
      </c>
      <c r="M200">
        <v>3.3197999999999999</v>
      </c>
    </row>
    <row r="201" spans="12:13">
      <c r="L201" s="62">
        <v>43482</v>
      </c>
      <c r="M201">
        <v>3.3254999999999999</v>
      </c>
    </row>
    <row r="202" spans="12:13">
      <c r="L202" s="62">
        <v>43481</v>
      </c>
      <c r="M202">
        <v>3.3315000000000001</v>
      </c>
    </row>
    <row r="203" spans="12:13">
      <c r="L203" s="62">
        <v>43480</v>
      </c>
      <c r="M203">
        <v>3.3340000000000001</v>
      </c>
    </row>
    <row r="204" spans="12:13">
      <c r="L204" s="62">
        <v>43479</v>
      </c>
      <c r="M204">
        <v>3.3439000000000001</v>
      </c>
    </row>
    <row r="205" spans="12:13">
      <c r="L205" s="62">
        <v>43476</v>
      </c>
      <c r="M205">
        <v>3.3475000000000001</v>
      </c>
    </row>
    <row r="206" spans="12:13">
      <c r="L206" s="62">
        <v>43475</v>
      </c>
      <c r="M206">
        <v>3.3420000000000001</v>
      </c>
    </row>
    <row r="207" spans="12:13">
      <c r="L207" s="62">
        <v>43474</v>
      </c>
      <c r="M207">
        <v>3.3389000000000002</v>
      </c>
    </row>
    <row r="208" spans="12:13">
      <c r="L208" s="62">
        <v>43473</v>
      </c>
      <c r="M208">
        <v>3.3407</v>
      </c>
    </row>
    <row r="209" spans="12:13">
      <c r="L209" s="62">
        <v>43472</v>
      </c>
      <c r="M209">
        <v>3.3523000000000001</v>
      </c>
    </row>
    <row r="210" spans="12:13">
      <c r="L210" s="62">
        <v>43469</v>
      </c>
      <c r="M210">
        <v>3.3452999999999999</v>
      </c>
    </row>
    <row r="211" spans="12:13">
      <c r="L211" s="62">
        <v>43468</v>
      </c>
      <c r="M211">
        <v>3.3679000000000001</v>
      </c>
    </row>
    <row r="212" spans="12:13">
      <c r="L212" s="62">
        <v>43467</v>
      </c>
      <c r="M212">
        <v>3.3681999999999999</v>
      </c>
    </row>
    <row r="213" spans="12:13">
      <c r="L213" s="62">
        <v>43466</v>
      </c>
      <c r="M213">
        <v>3.3719999999999999</v>
      </c>
    </row>
    <row r="214" spans="12:13">
      <c r="L214" s="62">
        <v>43465</v>
      </c>
      <c r="M214">
        <v>3.3690000000000002</v>
      </c>
    </row>
    <row r="215" spans="12:13">
      <c r="L215" s="62">
        <v>43462</v>
      </c>
      <c r="M215">
        <v>3.3730000000000002</v>
      </c>
    </row>
    <row r="216" spans="12:13">
      <c r="L216" s="62">
        <v>43461</v>
      </c>
      <c r="M216">
        <v>3.3706</v>
      </c>
    </row>
    <row r="217" spans="12:13">
      <c r="L217" s="62">
        <v>43460</v>
      </c>
      <c r="M217">
        <v>3.3723000000000001</v>
      </c>
    </row>
    <row r="218" spans="12:13">
      <c r="L218" s="62">
        <v>43459</v>
      </c>
      <c r="M218">
        <v>3.3570000000000002</v>
      </c>
    </row>
    <row r="219" spans="12:13">
      <c r="L219" s="62">
        <v>43458</v>
      </c>
      <c r="M219">
        <v>3.3574000000000002</v>
      </c>
    </row>
    <row r="220" spans="12:13">
      <c r="L220" s="62">
        <v>43455</v>
      </c>
      <c r="M220">
        <v>3.3584999999999998</v>
      </c>
    </row>
    <row r="221" spans="12:13">
      <c r="L221" s="62">
        <v>43454</v>
      </c>
      <c r="M221">
        <v>3.3492999999999999</v>
      </c>
    </row>
    <row r="222" spans="12:13">
      <c r="L222" s="62">
        <v>43453</v>
      </c>
      <c r="M222">
        <v>3.3517000000000001</v>
      </c>
    </row>
    <row r="223" spans="12:13">
      <c r="L223" s="62">
        <v>43452</v>
      </c>
      <c r="M223">
        <v>3.3477000000000001</v>
      </c>
    </row>
    <row r="224" spans="12:13">
      <c r="L224" s="62">
        <v>43451</v>
      </c>
      <c r="M224">
        <v>3.3397999999999999</v>
      </c>
    </row>
    <row r="225" spans="12:13">
      <c r="L225" s="62">
        <v>43448</v>
      </c>
      <c r="M225">
        <v>3.3481999999999998</v>
      </c>
    </row>
    <row r="226" spans="12:13">
      <c r="L226" s="62">
        <v>43447</v>
      </c>
      <c r="M226">
        <v>3.3519999999999999</v>
      </c>
    </row>
    <row r="227" spans="12:13">
      <c r="L227" s="62">
        <v>43446</v>
      </c>
      <c r="M227">
        <v>3.3582999999999998</v>
      </c>
    </row>
    <row r="228" spans="12:13">
      <c r="L228" s="62">
        <v>43445</v>
      </c>
      <c r="M228">
        <v>3.3610000000000002</v>
      </c>
    </row>
    <row r="229" spans="12:13">
      <c r="L229" s="62">
        <v>43444</v>
      </c>
      <c r="M229">
        <v>3.3683999999999998</v>
      </c>
    </row>
    <row r="230" spans="12:13">
      <c r="L230" s="62">
        <v>43441</v>
      </c>
      <c r="M230">
        <v>3.3692000000000002</v>
      </c>
    </row>
    <row r="231" spans="12:13">
      <c r="L231" s="62">
        <v>43440</v>
      </c>
      <c r="M231">
        <v>3.3746999999999998</v>
      </c>
    </row>
    <row r="232" spans="12:13">
      <c r="L232" s="62">
        <v>43439</v>
      </c>
      <c r="M232">
        <v>3.3774000000000002</v>
      </c>
    </row>
    <row r="233" spans="12:13">
      <c r="L233" s="62">
        <v>43438</v>
      </c>
      <c r="M233">
        <v>3.3815</v>
      </c>
    </row>
    <row r="234" spans="12:13">
      <c r="L234" s="62">
        <v>43437</v>
      </c>
      <c r="M234">
        <v>3.38</v>
      </c>
    </row>
    <row r="235" spans="12:13">
      <c r="L235" s="62">
        <v>43434</v>
      </c>
      <c r="M235">
        <v>3.3828</v>
      </c>
    </row>
    <row r="236" spans="12:13">
      <c r="L236" s="62">
        <v>43433</v>
      </c>
      <c r="M236">
        <v>3.3815</v>
      </c>
    </row>
    <row r="237" spans="12:13">
      <c r="L237" s="62">
        <v>43432</v>
      </c>
      <c r="M237">
        <v>3.3734000000000002</v>
      </c>
    </row>
    <row r="238" spans="12:13">
      <c r="L238" s="62">
        <v>43431</v>
      </c>
      <c r="M238">
        <v>3.38</v>
      </c>
    </row>
    <row r="239" spans="12:13">
      <c r="L239" s="62">
        <v>43430</v>
      </c>
      <c r="M239">
        <v>3.3803999999999998</v>
      </c>
    </row>
    <row r="240" spans="12:13">
      <c r="L240" s="62">
        <v>43427</v>
      </c>
      <c r="M240">
        <v>3.3791000000000002</v>
      </c>
    </row>
    <row r="241" spans="12:13">
      <c r="L241" s="62">
        <v>43426</v>
      </c>
      <c r="M241">
        <v>3.3729</v>
      </c>
    </row>
    <row r="242" spans="12:13">
      <c r="L242" s="62">
        <v>43425</v>
      </c>
      <c r="M242">
        <v>3.3765000000000001</v>
      </c>
    </row>
    <row r="243" spans="12:13">
      <c r="L243" s="62">
        <v>43424</v>
      </c>
      <c r="M243">
        <v>3.3835000000000002</v>
      </c>
    </row>
    <row r="244" spans="12:13">
      <c r="L244" s="62">
        <v>43423</v>
      </c>
      <c r="M244">
        <v>3.3765000000000001</v>
      </c>
    </row>
    <row r="245" spans="12:13">
      <c r="L245" s="62">
        <v>43420</v>
      </c>
      <c r="M245">
        <v>3.3746999999999998</v>
      </c>
    </row>
    <row r="246" spans="12:13">
      <c r="L246" s="62">
        <v>43419</v>
      </c>
      <c r="M246">
        <v>3.3824999999999998</v>
      </c>
    </row>
    <row r="247" spans="12:13">
      <c r="L247" s="62">
        <v>43418</v>
      </c>
      <c r="M247">
        <v>3.3864999999999998</v>
      </c>
    </row>
    <row r="248" spans="12:13">
      <c r="L248" s="62">
        <v>43417</v>
      </c>
      <c r="M248">
        <v>3.3795000000000002</v>
      </c>
    </row>
    <row r="249" spans="12:13">
      <c r="L249" s="62">
        <v>43416</v>
      </c>
      <c r="M249">
        <v>3.3744000000000001</v>
      </c>
    </row>
    <row r="250" spans="12:13">
      <c r="L250" s="62">
        <v>43413</v>
      </c>
      <c r="M250">
        <v>3.371</v>
      </c>
    </row>
    <row r="251" spans="12:13">
      <c r="L251" s="62">
        <v>43412</v>
      </c>
      <c r="M251">
        <v>3.3653</v>
      </c>
    </row>
    <row r="252" spans="12:13">
      <c r="L252" s="62">
        <v>43411</v>
      </c>
      <c r="M252">
        <v>3.3624999999999998</v>
      </c>
    </row>
    <row r="253" spans="12:13">
      <c r="L253" s="62">
        <v>43410</v>
      </c>
      <c r="M253">
        <v>3.3706</v>
      </c>
    </row>
    <row r="254" spans="12:13">
      <c r="L254" s="62">
        <v>43409</v>
      </c>
      <c r="M254">
        <v>3.3662999999999998</v>
      </c>
    </row>
    <row r="255" spans="12:13">
      <c r="L255" s="62">
        <v>43406</v>
      </c>
      <c r="M255">
        <v>3.3588</v>
      </c>
    </row>
    <row r="256" spans="12:13">
      <c r="L256" s="62">
        <v>43405</v>
      </c>
      <c r="M256">
        <v>3.3574999999999999</v>
      </c>
    </row>
    <row r="257" spans="12:13">
      <c r="L257" s="62">
        <v>43404</v>
      </c>
      <c r="M257">
        <v>3.3711000000000002</v>
      </c>
    </row>
    <row r="258" spans="12:13">
      <c r="L258" s="62">
        <v>43403</v>
      </c>
      <c r="M258">
        <v>3.3626</v>
      </c>
    </row>
    <row r="259" spans="12:13">
      <c r="L259" s="62">
        <v>43402</v>
      </c>
      <c r="M259">
        <v>3.3548</v>
      </c>
    </row>
    <row r="260" spans="12:13">
      <c r="L260" s="62">
        <v>43399</v>
      </c>
      <c r="M260">
        <v>3.3483000000000001</v>
      </c>
    </row>
    <row r="261" spans="12:13">
      <c r="L261" s="62">
        <v>43398</v>
      </c>
      <c r="M261">
        <v>3.3443000000000001</v>
      </c>
    </row>
    <row r="262" spans="12:13">
      <c r="L262" s="62">
        <v>43397</v>
      </c>
      <c r="M262">
        <v>3.3416000000000001</v>
      </c>
    </row>
    <row r="263" spans="12:13">
      <c r="L263" s="62">
        <v>43396</v>
      </c>
      <c r="M263">
        <v>3.3357999999999999</v>
      </c>
    </row>
    <row r="264" spans="12:13">
      <c r="L264" s="62">
        <v>43395</v>
      </c>
      <c r="M264">
        <v>3.3323999999999998</v>
      </c>
    </row>
    <row r="265" spans="12:13">
      <c r="L265" s="62">
        <v>43392</v>
      </c>
      <c r="M265">
        <v>3.3315999999999999</v>
      </c>
    </row>
    <row r="266" spans="12:13">
      <c r="L266" s="62">
        <v>43391</v>
      </c>
      <c r="M266">
        <v>3.3347000000000002</v>
      </c>
    </row>
    <row r="267" spans="12:13">
      <c r="L267" s="62">
        <v>43390</v>
      </c>
      <c r="M267">
        <v>3.3353000000000002</v>
      </c>
    </row>
    <row r="268" spans="12:13">
      <c r="L268" s="62">
        <v>43389</v>
      </c>
      <c r="M268">
        <v>3.3338000000000001</v>
      </c>
    </row>
    <row r="269" spans="12:13">
      <c r="L269" s="62">
        <v>43388</v>
      </c>
      <c r="M269">
        <v>3.3353000000000002</v>
      </c>
    </row>
    <row r="270" spans="12:13">
      <c r="L270" s="62">
        <v>43385</v>
      </c>
      <c r="M270">
        <v>3.3344999999999998</v>
      </c>
    </row>
    <row r="271" spans="12:13">
      <c r="L271" s="62">
        <v>43384</v>
      </c>
      <c r="M271">
        <v>3.3271000000000002</v>
      </c>
    </row>
    <row r="272" spans="12:13">
      <c r="L272" s="62">
        <v>43383</v>
      </c>
      <c r="M272">
        <v>3.3279999999999998</v>
      </c>
    </row>
    <row r="273" spans="12:13">
      <c r="L273" s="62">
        <v>43382</v>
      </c>
      <c r="M273">
        <v>3.3252999999999999</v>
      </c>
    </row>
    <row r="274" spans="12:13">
      <c r="L274" s="62">
        <v>43381</v>
      </c>
      <c r="M274">
        <v>3.3235000000000001</v>
      </c>
    </row>
    <row r="275" spans="12:13">
      <c r="L275" s="62">
        <v>43378</v>
      </c>
      <c r="M275">
        <v>3.3243</v>
      </c>
    </row>
    <row r="276" spans="12:13">
      <c r="L276" s="62">
        <v>43377</v>
      </c>
      <c r="M276">
        <v>3.3277000000000001</v>
      </c>
    </row>
    <row r="277" spans="12:13">
      <c r="L277" s="62">
        <v>43376</v>
      </c>
      <c r="M277">
        <v>3.3228</v>
      </c>
    </row>
    <row r="278" spans="12:13">
      <c r="L278" s="62">
        <v>43375</v>
      </c>
      <c r="M278">
        <v>3.3127</v>
      </c>
    </row>
    <row r="279" spans="12:13">
      <c r="L279" s="62">
        <v>43374</v>
      </c>
      <c r="M279">
        <v>3.3081</v>
      </c>
    </row>
    <row r="280" spans="12:13">
      <c r="L280" s="62">
        <v>43371</v>
      </c>
      <c r="M280">
        <v>3.3041999999999998</v>
      </c>
    </row>
    <row r="281" spans="12:13">
      <c r="L281" s="62">
        <v>43370</v>
      </c>
      <c r="M281">
        <v>3.2993999999999999</v>
      </c>
    </row>
    <row r="282" spans="12:13">
      <c r="L282" s="62">
        <v>43369</v>
      </c>
      <c r="M282">
        <v>3.3029000000000002</v>
      </c>
    </row>
    <row r="283" spans="12:13">
      <c r="L283" s="62">
        <v>43368</v>
      </c>
      <c r="M283">
        <v>3.3075000000000001</v>
      </c>
    </row>
    <row r="284" spans="12:13">
      <c r="L284" s="62">
        <v>43367</v>
      </c>
      <c r="M284">
        <v>3.2997999999999998</v>
      </c>
    </row>
    <row r="285" spans="12:13">
      <c r="L285" s="62">
        <v>43364</v>
      </c>
      <c r="M285">
        <v>3.2934999999999999</v>
      </c>
    </row>
    <row r="286" spans="12:13">
      <c r="L286" s="62">
        <v>43363</v>
      </c>
      <c r="M286">
        <v>3.2968999999999999</v>
      </c>
    </row>
    <row r="287" spans="12:13">
      <c r="L287" s="62">
        <v>43362</v>
      </c>
      <c r="M287">
        <v>3.3033000000000001</v>
      </c>
    </row>
    <row r="288" spans="12:13">
      <c r="L288" s="62">
        <v>43361</v>
      </c>
      <c r="M288">
        <v>3.3052000000000001</v>
      </c>
    </row>
    <row r="289" spans="12:13">
      <c r="L289" s="62">
        <v>43360</v>
      </c>
      <c r="M289">
        <v>3.3113000000000001</v>
      </c>
    </row>
    <row r="290" spans="12:13">
      <c r="L290" s="62">
        <v>43357</v>
      </c>
      <c r="M290">
        <v>3.3119000000000001</v>
      </c>
    </row>
    <row r="291" spans="12:13">
      <c r="L291" s="62">
        <v>43356</v>
      </c>
      <c r="M291">
        <v>3.3144</v>
      </c>
    </row>
    <row r="292" spans="12:13">
      <c r="L292" s="62">
        <v>43355</v>
      </c>
      <c r="M292">
        <v>3.3306</v>
      </c>
    </row>
    <row r="293" spans="12:13">
      <c r="L293" s="62">
        <v>43354</v>
      </c>
      <c r="M293">
        <v>3.3347000000000002</v>
      </c>
    </row>
    <row r="294" spans="12:13">
      <c r="L294" s="62">
        <v>43353</v>
      </c>
      <c r="M294">
        <v>3.3334000000000001</v>
      </c>
    </row>
    <row r="295" spans="12:13">
      <c r="L295" s="62">
        <v>43350</v>
      </c>
      <c r="M295">
        <v>3.3275999999999999</v>
      </c>
    </row>
    <row r="296" spans="12:13">
      <c r="L296" s="62">
        <v>43349</v>
      </c>
      <c r="M296">
        <v>3.3239999999999998</v>
      </c>
    </row>
    <row r="297" spans="12:13">
      <c r="L297" s="62">
        <v>43348</v>
      </c>
      <c r="M297">
        <v>3.3182</v>
      </c>
    </row>
    <row r="298" spans="12:13">
      <c r="L298" s="62">
        <v>43347</v>
      </c>
      <c r="M298">
        <v>3.3193000000000001</v>
      </c>
    </row>
    <row r="299" spans="12:13">
      <c r="L299" s="62">
        <v>43346</v>
      </c>
      <c r="M299">
        <v>3.3016000000000001</v>
      </c>
    </row>
    <row r="300" spans="12:13">
      <c r="L300" s="62">
        <v>43343</v>
      </c>
      <c r="M300">
        <v>3.2877999999999998</v>
      </c>
    </row>
    <row r="301" spans="12:13">
      <c r="L301" s="62">
        <v>43342</v>
      </c>
      <c r="M301">
        <v>3.3060999999999998</v>
      </c>
    </row>
    <row r="302" spans="12:13">
      <c r="L302" s="62">
        <v>43341</v>
      </c>
      <c r="M302">
        <v>3.2932000000000001</v>
      </c>
    </row>
    <row r="303" spans="12:13">
      <c r="L303" s="62">
        <v>43340</v>
      </c>
      <c r="M303">
        <v>3.2932999999999999</v>
      </c>
    </row>
    <row r="304" spans="12:13">
      <c r="L304" s="62">
        <v>43339</v>
      </c>
      <c r="M304">
        <v>3.2877000000000001</v>
      </c>
    </row>
    <row r="305" spans="12:13">
      <c r="L305" s="62">
        <v>43336</v>
      </c>
      <c r="M305">
        <v>3.2955000000000001</v>
      </c>
    </row>
    <row r="306" spans="12:13">
      <c r="L306" s="62">
        <v>43335</v>
      </c>
      <c r="M306">
        <v>3.3037999999999998</v>
      </c>
    </row>
    <row r="307" spans="12:13">
      <c r="L307" s="62">
        <v>43334</v>
      </c>
      <c r="M307">
        <v>3.2848999999999999</v>
      </c>
    </row>
    <row r="308" spans="12:13">
      <c r="L308" s="62">
        <v>43333</v>
      </c>
      <c r="M308">
        <v>3.294</v>
      </c>
    </row>
    <row r="309" spans="12:13">
      <c r="L309" s="62">
        <v>43332</v>
      </c>
      <c r="M309">
        <v>3.3094000000000001</v>
      </c>
    </row>
    <row r="310" spans="12:13">
      <c r="L310" s="62">
        <v>43329</v>
      </c>
      <c r="M310">
        <v>3.3119000000000001</v>
      </c>
    </row>
    <row r="311" spans="12:13">
      <c r="L311" s="62">
        <v>43328</v>
      </c>
      <c r="M311">
        <v>3.3134999999999999</v>
      </c>
    </row>
    <row r="312" spans="12:13">
      <c r="L312" s="62">
        <v>43327</v>
      </c>
      <c r="M312">
        <v>3.3174999999999999</v>
      </c>
    </row>
    <row r="313" spans="12:13">
      <c r="L313" s="62">
        <v>43326</v>
      </c>
      <c r="M313">
        <v>3.2997999999999998</v>
      </c>
    </row>
    <row r="314" spans="12:13">
      <c r="L314" s="62">
        <v>43325</v>
      </c>
      <c r="M314">
        <v>3.2873000000000001</v>
      </c>
    </row>
    <row r="315" spans="12:13">
      <c r="L315" s="62">
        <v>43322</v>
      </c>
      <c r="M315">
        <v>3.2793000000000001</v>
      </c>
    </row>
    <row r="316" spans="12:13">
      <c r="L316" s="62">
        <v>43321</v>
      </c>
      <c r="M316">
        <v>3.2704</v>
      </c>
    </row>
    <row r="317" spans="12:13">
      <c r="L317" s="62">
        <v>43320</v>
      </c>
      <c r="M317">
        <v>3.2692000000000001</v>
      </c>
    </row>
    <row r="318" spans="12:13">
      <c r="L318" s="62">
        <v>43319</v>
      </c>
      <c r="M318">
        <v>3.2669000000000001</v>
      </c>
    </row>
    <row r="319" spans="12:13">
      <c r="L319" s="62">
        <v>43318</v>
      </c>
      <c r="M319">
        <v>3.2700999999999998</v>
      </c>
    </row>
    <row r="320" spans="12:13">
      <c r="L320" s="62">
        <v>43315</v>
      </c>
      <c r="M320">
        <v>3.2686000000000002</v>
      </c>
    </row>
    <row r="321" spans="12:13">
      <c r="L321" s="62">
        <v>43314</v>
      </c>
      <c r="M321">
        <v>3.2734000000000001</v>
      </c>
    </row>
    <row r="322" spans="12:13">
      <c r="L322" s="62">
        <v>43313</v>
      </c>
      <c r="M322">
        <v>3.2704</v>
      </c>
    </row>
    <row r="323" spans="12:13">
      <c r="L323" s="62">
        <v>43312</v>
      </c>
      <c r="M323">
        <v>3.2717000000000001</v>
      </c>
    </row>
    <row r="324" spans="12:13">
      <c r="L324" s="62">
        <v>43311</v>
      </c>
      <c r="M324">
        <v>3.2703000000000002</v>
      </c>
    </row>
    <row r="325" spans="12:13">
      <c r="L325" s="62">
        <v>43308</v>
      </c>
      <c r="M325">
        <v>3.2698999999999998</v>
      </c>
    </row>
    <row r="326" spans="12:13">
      <c r="L326" s="62">
        <v>43307</v>
      </c>
      <c r="M326">
        <v>3.2732999999999999</v>
      </c>
    </row>
    <row r="327" spans="12:13">
      <c r="L327" s="62">
        <v>43306</v>
      </c>
      <c r="M327">
        <v>3.2730999999999999</v>
      </c>
    </row>
    <row r="328" spans="12:13">
      <c r="L328" s="62">
        <v>43305</v>
      </c>
      <c r="M328">
        <v>3.2768999999999999</v>
      </c>
    </row>
    <row r="329" spans="12:13">
      <c r="L329" s="62">
        <v>43304</v>
      </c>
      <c r="M329">
        <v>3.2806000000000002</v>
      </c>
    </row>
    <row r="330" spans="12:13">
      <c r="L330" s="62">
        <v>43301</v>
      </c>
      <c r="M330">
        <v>3.2751999999999999</v>
      </c>
    </row>
    <row r="331" spans="12:13">
      <c r="L331" s="62">
        <v>43300</v>
      </c>
      <c r="M331">
        <v>3.2745000000000002</v>
      </c>
    </row>
    <row r="332" spans="12:13">
      <c r="L332" s="62">
        <v>43299</v>
      </c>
      <c r="M332">
        <v>3.2694999999999999</v>
      </c>
    </row>
    <row r="333" spans="12:13">
      <c r="L333" s="62">
        <v>43298</v>
      </c>
      <c r="M333">
        <v>3.2719</v>
      </c>
    </row>
    <row r="334" spans="12:13">
      <c r="L334" s="62">
        <v>43297</v>
      </c>
      <c r="M334">
        <v>3.2669000000000001</v>
      </c>
    </row>
    <row r="335" spans="12:13">
      <c r="L335" s="62">
        <v>43294</v>
      </c>
      <c r="M335">
        <v>3.2707999999999999</v>
      </c>
    </row>
    <row r="336" spans="12:13">
      <c r="L336" s="62">
        <v>43293</v>
      </c>
      <c r="M336">
        <v>3.2722000000000002</v>
      </c>
    </row>
    <row r="337" spans="12:13">
      <c r="L337" s="62">
        <v>43292</v>
      </c>
      <c r="M337">
        <v>3.2808000000000002</v>
      </c>
    </row>
    <row r="338" spans="12:13">
      <c r="L338" s="62">
        <v>43291</v>
      </c>
      <c r="M338">
        <v>3.2734000000000001</v>
      </c>
    </row>
    <row r="339" spans="12:13">
      <c r="L339" s="62">
        <v>43290</v>
      </c>
      <c r="M339">
        <v>3.2772999999999999</v>
      </c>
    </row>
    <row r="340" spans="12:13">
      <c r="L340" s="62">
        <v>43287</v>
      </c>
      <c r="M340">
        <v>3.2847</v>
      </c>
    </row>
    <row r="341" spans="12:13">
      <c r="L341" s="62">
        <v>43286</v>
      </c>
      <c r="M341">
        <v>3.2866</v>
      </c>
    </row>
    <row r="342" spans="12:13">
      <c r="L342" s="62">
        <v>43285</v>
      </c>
      <c r="M342">
        <v>3.2911000000000001</v>
      </c>
    </row>
    <row r="343" spans="12:13">
      <c r="L343" s="62">
        <v>43284</v>
      </c>
      <c r="M343">
        <v>3.2866</v>
      </c>
    </row>
    <row r="344" spans="12:13">
      <c r="L344" s="62">
        <v>43283</v>
      </c>
      <c r="M344">
        <v>3.2875999999999999</v>
      </c>
    </row>
    <row r="345" spans="12:13">
      <c r="L345" s="62">
        <v>43280</v>
      </c>
      <c r="M345">
        <v>3.2854999999999999</v>
      </c>
    </row>
    <row r="346" spans="12:13">
      <c r="L346" s="62">
        <v>43279</v>
      </c>
      <c r="M346">
        <v>3.2764000000000002</v>
      </c>
    </row>
    <row r="347" spans="12:13">
      <c r="L347" s="62">
        <v>43278</v>
      </c>
      <c r="M347">
        <v>3.2719</v>
      </c>
    </row>
    <row r="348" spans="12:13">
      <c r="L348" s="62">
        <v>43277</v>
      </c>
      <c r="M348">
        <v>3.2675999999999998</v>
      </c>
    </row>
    <row r="349" spans="12:13">
      <c r="L349" s="62">
        <v>43276</v>
      </c>
      <c r="M349">
        <v>3.2706</v>
      </c>
    </row>
    <row r="350" spans="12:13">
      <c r="L350" s="62">
        <v>43273</v>
      </c>
      <c r="M350">
        <v>3.2692000000000001</v>
      </c>
    </row>
    <row r="351" spans="12:13">
      <c r="L351" s="62">
        <v>43272</v>
      </c>
      <c r="M351">
        <v>3.2744</v>
      </c>
    </row>
    <row r="352" spans="12:13">
      <c r="L352" s="62">
        <v>43271</v>
      </c>
      <c r="M352">
        <v>3.2786</v>
      </c>
    </row>
    <row r="353" spans="12:13">
      <c r="L353" s="62">
        <v>43270</v>
      </c>
      <c r="M353">
        <v>3.2837999999999998</v>
      </c>
    </row>
    <row r="354" spans="12:13">
      <c r="L354" s="62">
        <v>43269</v>
      </c>
      <c r="M354">
        <v>3.2772999999999999</v>
      </c>
    </row>
    <row r="355" spans="12:13">
      <c r="L355" s="62">
        <v>43266</v>
      </c>
      <c r="M355">
        <v>3.282</v>
      </c>
    </row>
    <row r="356" spans="12:13">
      <c r="L356" s="62">
        <v>43265</v>
      </c>
      <c r="M356">
        <v>3.2814000000000001</v>
      </c>
    </row>
    <row r="357" spans="12:13">
      <c r="L357" s="62">
        <v>43264</v>
      </c>
      <c r="M357">
        <v>3.2730000000000001</v>
      </c>
    </row>
    <row r="358" spans="12:13">
      <c r="L358" s="62">
        <v>43263</v>
      </c>
      <c r="M358">
        <v>3.2713000000000001</v>
      </c>
    </row>
    <row r="359" spans="12:13">
      <c r="L359" s="62">
        <v>43262</v>
      </c>
      <c r="M359">
        <v>3.2656999999999998</v>
      </c>
    </row>
    <row r="360" spans="12:13">
      <c r="L360" s="62">
        <v>43259</v>
      </c>
      <c r="M360">
        <v>3.2629999999999999</v>
      </c>
    </row>
    <row r="361" spans="12:13">
      <c r="L361" s="62">
        <v>43258</v>
      </c>
      <c r="M361">
        <v>3.2633000000000001</v>
      </c>
    </row>
    <row r="362" spans="12:13">
      <c r="L362" s="62">
        <v>43257</v>
      </c>
      <c r="M362">
        <v>3.2618</v>
      </c>
    </row>
    <row r="363" spans="12:13">
      <c r="L363" s="62">
        <v>43256</v>
      </c>
      <c r="M363">
        <v>3.2688999999999999</v>
      </c>
    </row>
    <row r="364" spans="12:13">
      <c r="L364" s="62">
        <v>43255</v>
      </c>
      <c r="M364">
        <v>3.2679</v>
      </c>
    </row>
    <row r="365" spans="12:13">
      <c r="L365" s="62">
        <v>43252</v>
      </c>
      <c r="M365">
        <v>3.2728999999999999</v>
      </c>
    </row>
    <row r="366" spans="12:13">
      <c r="L366" s="62">
        <v>43251</v>
      </c>
      <c r="M366">
        <v>3.2715000000000001</v>
      </c>
    </row>
    <row r="367" spans="12:13">
      <c r="L367" s="62">
        <v>43250</v>
      </c>
      <c r="M367">
        <v>3.2709999999999999</v>
      </c>
    </row>
    <row r="368" spans="12:13">
      <c r="L368" s="62">
        <v>43249</v>
      </c>
      <c r="M368">
        <v>3.2768999999999999</v>
      </c>
    </row>
    <row r="369" spans="12:13">
      <c r="L369" s="62">
        <v>43248</v>
      </c>
      <c r="M369">
        <v>3.2761</v>
      </c>
    </row>
    <row r="370" spans="12:13">
      <c r="L370" s="62">
        <v>43245</v>
      </c>
      <c r="M370">
        <v>3.2686000000000002</v>
      </c>
    </row>
    <row r="371" spans="12:13">
      <c r="L371" s="62">
        <v>43244</v>
      </c>
      <c r="M371">
        <v>3.2665000000000002</v>
      </c>
    </row>
    <row r="372" spans="12:13">
      <c r="L372" s="62">
        <v>43243</v>
      </c>
      <c r="M372">
        <v>3.2654000000000001</v>
      </c>
    </row>
    <row r="373" spans="12:13">
      <c r="L373" s="62">
        <v>43242</v>
      </c>
      <c r="M373">
        <v>3.2715000000000001</v>
      </c>
    </row>
    <row r="374" spans="12:13">
      <c r="L374" s="62">
        <v>43241</v>
      </c>
      <c r="M374">
        <v>3.2841</v>
      </c>
    </row>
    <row r="375" spans="12:13">
      <c r="L375" s="62">
        <v>43238</v>
      </c>
      <c r="M375">
        <v>3.2877000000000001</v>
      </c>
    </row>
    <row r="376" spans="12:13">
      <c r="L376" s="62">
        <v>43237</v>
      </c>
      <c r="M376">
        <v>3.2747000000000002</v>
      </c>
    </row>
    <row r="377" spans="12:13">
      <c r="L377" s="62">
        <v>43236</v>
      </c>
      <c r="M377">
        <v>3.2635999999999998</v>
      </c>
    </row>
    <row r="378" spans="12:13">
      <c r="L378" s="62">
        <v>43235</v>
      </c>
      <c r="M378">
        <v>3.2766999999999999</v>
      </c>
    </row>
    <row r="379" spans="12:13">
      <c r="L379" s="62">
        <v>43234</v>
      </c>
      <c r="M379">
        <v>3.2564000000000002</v>
      </c>
    </row>
    <row r="380" spans="12:13">
      <c r="L380" s="62">
        <v>43231</v>
      </c>
      <c r="M380">
        <v>3.2572000000000001</v>
      </c>
    </row>
    <row r="381" spans="12:13">
      <c r="L381" s="62">
        <v>43230</v>
      </c>
      <c r="M381">
        <v>3.2675999999999998</v>
      </c>
    </row>
    <row r="382" spans="12:13">
      <c r="L382" s="62">
        <v>43229</v>
      </c>
      <c r="M382">
        <v>3.2947000000000002</v>
      </c>
    </row>
    <row r="383" spans="12:13">
      <c r="L383" s="62">
        <v>43228</v>
      </c>
      <c r="M383">
        <v>3.2892000000000001</v>
      </c>
    </row>
    <row r="384" spans="12:13">
      <c r="L384" s="62">
        <v>43227</v>
      </c>
      <c r="M384">
        <v>3.2786</v>
      </c>
    </row>
    <row r="385" spans="12:13">
      <c r="L385" s="62">
        <v>43224</v>
      </c>
      <c r="M385">
        <v>3.2703000000000002</v>
      </c>
    </row>
    <row r="386" spans="12:13">
      <c r="L386" s="62">
        <v>43223</v>
      </c>
      <c r="M386">
        <v>3.2723</v>
      </c>
    </row>
    <row r="387" spans="12:13">
      <c r="L387" s="62">
        <v>43222</v>
      </c>
      <c r="M387">
        <v>3.2686999999999999</v>
      </c>
    </row>
    <row r="388" spans="12:13">
      <c r="L388" s="62">
        <v>43221</v>
      </c>
      <c r="M388">
        <v>3.2534999999999998</v>
      </c>
    </row>
    <row r="389" spans="12:13">
      <c r="L389" s="62">
        <v>43220</v>
      </c>
      <c r="M389">
        <v>3.2524999999999999</v>
      </c>
    </row>
    <row r="390" spans="12:13">
      <c r="L390" s="62">
        <v>43217</v>
      </c>
      <c r="M390">
        <v>3.2364999999999999</v>
      </c>
    </row>
    <row r="391" spans="12:13">
      <c r="L391" s="62">
        <v>43216</v>
      </c>
      <c r="M391">
        <v>3.2364999999999999</v>
      </c>
    </row>
    <row r="392" spans="12:13">
      <c r="L392" s="62">
        <v>43215</v>
      </c>
      <c r="M392">
        <v>3.2362000000000002</v>
      </c>
    </row>
    <row r="393" spans="12:13">
      <c r="L393" s="62">
        <v>43214</v>
      </c>
      <c r="M393">
        <v>3.2307999999999999</v>
      </c>
    </row>
    <row r="394" spans="12:13">
      <c r="L394" s="62">
        <v>43213</v>
      </c>
      <c r="M394">
        <v>3.2349999999999999</v>
      </c>
    </row>
    <row r="395" spans="12:13">
      <c r="L395" s="62">
        <v>43210</v>
      </c>
      <c r="M395">
        <v>3.2204999999999999</v>
      </c>
    </row>
    <row r="396" spans="12:13">
      <c r="L396" s="62">
        <v>43209</v>
      </c>
      <c r="M396">
        <v>3.2193000000000001</v>
      </c>
    </row>
    <row r="397" spans="12:13">
      <c r="L397" s="62">
        <v>43208</v>
      </c>
      <c r="M397">
        <v>3.2178</v>
      </c>
    </row>
    <row r="398" spans="12:13">
      <c r="L398" s="62">
        <v>43207</v>
      </c>
      <c r="M398">
        <v>3.2202999999999999</v>
      </c>
    </row>
    <row r="399" spans="12:13">
      <c r="L399" s="62">
        <v>43206</v>
      </c>
      <c r="M399">
        <v>3.222</v>
      </c>
    </row>
    <row r="400" spans="12:13">
      <c r="L400" s="62">
        <v>43203</v>
      </c>
      <c r="M400">
        <v>3.2244000000000002</v>
      </c>
    </row>
    <row r="401" spans="12:13">
      <c r="L401" s="62">
        <v>43202</v>
      </c>
      <c r="M401">
        <v>3.2252999999999998</v>
      </c>
    </row>
    <row r="402" spans="12:13">
      <c r="L402" s="62">
        <v>43201</v>
      </c>
      <c r="M402">
        <v>3.2332000000000001</v>
      </c>
    </row>
    <row r="403" spans="12:13">
      <c r="L403" s="62">
        <v>43200</v>
      </c>
      <c r="M403">
        <v>3.24</v>
      </c>
    </row>
    <row r="404" spans="12:13">
      <c r="L404" s="62">
        <v>43199</v>
      </c>
      <c r="M404">
        <v>3.2370999999999999</v>
      </c>
    </row>
    <row r="405" spans="12:13">
      <c r="L405" s="62">
        <v>43196</v>
      </c>
      <c r="M405">
        <v>3.2381000000000002</v>
      </c>
    </row>
    <row r="406" spans="12:13">
      <c r="L406" s="62">
        <v>43195</v>
      </c>
      <c r="M406">
        <v>3.2269000000000001</v>
      </c>
    </row>
    <row r="407" spans="12:13">
      <c r="L407" s="62">
        <v>43194</v>
      </c>
      <c r="M407">
        <v>3.2248999999999999</v>
      </c>
    </row>
    <row r="408" spans="12:13">
      <c r="L408" s="62">
        <v>43193</v>
      </c>
      <c r="M408">
        <v>3.2240000000000002</v>
      </c>
    </row>
    <row r="409" spans="12:13">
      <c r="L409" s="62">
        <v>43192</v>
      </c>
      <c r="M409">
        <v>3.2273000000000001</v>
      </c>
    </row>
    <row r="410" spans="12:13">
      <c r="L410" s="62">
        <v>43188</v>
      </c>
      <c r="M410">
        <v>3.2275</v>
      </c>
    </row>
    <row r="411" spans="12:13">
      <c r="L411" s="62">
        <v>43187</v>
      </c>
      <c r="M411">
        <v>3.2292000000000001</v>
      </c>
    </row>
    <row r="412" spans="12:13">
      <c r="L412" s="62">
        <v>43186</v>
      </c>
      <c r="M412">
        <v>3.2271000000000001</v>
      </c>
    </row>
    <row r="413" spans="12:13">
      <c r="L413" s="62">
        <v>43185</v>
      </c>
      <c r="M413">
        <v>3.2164999999999999</v>
      </c>
    </row>
    <row r="414" spans="12:13">
      <c r="L414" s="62">
        <v>43182</v>
      </c>
      <c r="M414">
        <v>3.2227000000000001</v>
      </c>
    </row>
    <row r="415" spans="12:13">
      <c r="L415" s="62">
        <v>43181</v>
      </c>
      <c r="M415">
        <v>3.2372999999999998</v>
      </c>
    </row>
    <row r="416" spans="12:13">
      <c r="L416" s="62">
        <v>43180</v>
      </c>
      <c r="M416">
        <v>3.2515999999999998</v>
      </c>
    </row>
    <row r="417" spans="12:13">
      <c r="L417" s="62">
        <v>43179</v>
      </c>
      <c r="M417">
        <v>3.2656000000000001</v>
      </c>
    </row>
    <row r="418" spans="12:13">
      <c r="L418" s="62">
        <v>43178</v>
      </c>
      <c r="M418">
        <v>3.2713000000000001</v>
      </c>
    </row>
    <row r="419" spans="12:13">
      <c r="L419" s="62">
        <v>43175</v>
      </c>
      <c r="M419">
        <v>3.2711999999999999</v>
      </c>
    </row>
    <row r="420" spans="12:13">
      <c r="L420" s="62">
        <v>43174</v>
      </c>
      <c r="M420">
        <v>3.2624</v>
      </c>
    </row>
    <row r="421" spans="12:13">
      <c r="L421" s="62">
        <v>43173</v>
      </c>
      <c r="M421">
        <v>3.2547999999999999</v>
      </c>
    </row>
    <row r="422" spans="12:13">
      <c r="L422" s="62">
        <v>43172</v>
      </c>
      <c r="M422">
        <v>3.2631000000000001</v>
      </c>
    </row>
    <row r="423" spans="12:13">
      <c r="L423" s="62">
        <v>43171</v>
      </c>
      <c r="M423">
        <v>3.2589999999999999</v>
      </c>
    </row>
    <row r="424" spans="12:13">
      <c r="L424" s="62">
        <v>43168</v>
      </c>
      <c r="M424">
        <v>3.2587999999999999</v>
      </c>
    </row>
    <row r="425" spans="12:13">
      <c r="L425" s="62">
        <v>43167</v>
      </c>
      <c r="M425">
        <v>3.2582</v>
      </c>
    </row>
    <row r="426" spans="12:13">
      <c r="L426" s="62">
        <v>43166</v>
      </c>
      <c r="M426">
        <v>3.2524999999999999</v>
      </c>
    </row>
    <row r="427" spans="12:13">
      <c r="L427" s="62">
        <v>43165</v>
      </c>
      <c r="M427">
        <v>3.2513000000000001</v>
      </c>
    </row>
    <row r="428" spans="12:13">
      <c r="L428" s="62">
        <v>43164</v>
      </c>
      <c r="M428">
        <v>3.2521</v>
      </c>
    </row>
    <row r="429" spans="12:13">
      <c r="L429" s="62">
        <v>43161</v>
      </c>
      <c r="M429">
        <v>3.2561</v>
      </c>
    </row>
    <row r="430" spans="12:13">
      <c r="L430" s="62">
        <v>43160</v>
      </c>
      <c r="M430">
        <v>3.2622</v>
      </c>
    </row>
    <row r="431" spans="12:13">
      <c r="L431" s="62">
        <v>43159</v>
      </c>
      <c r="M431">
        <v>3.2662</v>
      </c>
    </row>
    <row r="432" spans="12:13">
      <c r="L432" s="62">
        <v>43158</v>
      </c>
      <c r="M432">
        <v>3.2526999999999999</v>
      </c>
    </row>
    <row r="433" spans="12:13">
      <c r="L433" s="62">
        <v>43157</v>
      </c>
      <c r="M433">
        <v>3.2483</v>
      </c>
    </row>
    <row r="434" spans="12:13">
      <c r="L434" s="62">
        <v>43154</v>
      </c>
      <c r="M434">
        <v>3.2507999999999999</v>
      </c>
    </row>
    <row r="435" spans="12:13">
      <c r="L435" s="62">
        <v>43153</v>
      </c>
      <c r="M435">
        <v>3.2484999999999999</v>
      </c>
    </row>
    <row r="436" spans="12:13">
      <c r="L436" s="62">
        <v>43152</v>
      </c>
      <c r="M436">
        <v>3.2547999999999999</v>
      </c>
    </row>
    <row r="437" spans="12:13">
      <c r="L437" s="62">
        <v>43151</v>
      </c>
      <c r="M437">
        <v>3.2521</v>
      </c>
    </row>
    <row r="438" spans="12:13">
      <c r="L438" s="62">
        <v>43150</v>
      </c>
      <c r="M438">
        <v>3.2465000000000002</v>
      </c>
    </row>
    <row r="439" spans="12:13">
      <c r="L439" s="62">
        <v>43147</v>
      </c>
      <c r="M439">
        <v>3.2498</v>
      </c>
    </row>
    <row r="440" spans="12:13">
      <c r="L440" s="62">
        <v>43146</v>
      </c>
      <c r="M440">
        <v>3.2465999999999999</v>
      </c>
    </row>
    <row r="441" spans="12:13">
      <c r="L441" s="62">
        <v>43145</v>
      </c>
      <c r="M441">
        <v>3.2614999999999998</v>
      </c>
    </row>
    <row r="442" spans="12:13">
      <c r="L442" s="62">
        <v>43144</v>
      </c>
      <c r="M442">
        <v>3.2747000000000002</v>
      </c>
    </row>
    <row r="443" spans="12:13">
      <c r="L443" s="62">
        <v>43143</v>
      </c>
      <c r="M443">
        <v>3.2681</v>
      </c>
    </row>
    <row r="444" spans="12:13">
      <c r="L444" s="62">
        <v>43140</v>
      </c>
      <c r="M444">
        <v>3.2753999999999999</v>
      </c>
    </row>
    <row r="445" spans="12:13">
      <c r="L445" s="62">
        <v>43139</v>
      </c>
      <c r="M445">
        <v>3.2652000000000001</v>
      </c>
    </row>
    <row r="446" spans="12:13">
      <c r="L446" s="62">
        <v>43138</v>
      </c>
      <c r="M446">
        <v>3.2507999999999999</v>
      </c>
    </row>
    <row r="447" spans="12:13">
      <c r="L447" s="62">
        <v>43137</v>
      </c>
      <c r="M447">
        <v>3.2443</v>
      </c>
    </row>
    <row r="448" spans="12:13">
      <c r="L448" s="62">
        <v>43136</v>
      </c>
      <c r="M448">
        <v>3.2383000000000002</v>
      </c>
    </row>
    <row r="449" spans="12:13">
      <c r="L449" s="62">
        <v>43133</v>
      </c>
      <c r="M449">
        <v>3.2191999999999998</v>
      </c>
    </row>
    <row r="450" spans="12:13">
      <c r="L450" s="62">
        <v>43132</v>
      </c>
      <c r="M450">
        <v>3.2115</v>
      </c>
    </row>
    <row r="451" spans="12:13">
      <c r="L451" s="62">
        <v>43131</v>
      </c>
      <c r="M451">
        <v>3.2160000000000002</v>
      </c>
    </row>
    <row r="452" spans="12:13">
      <c r="L452" s="62">
        <v>43130</v>
      </c>
      <c r="M452">
        <v>3.2166999999999999</v>
      </c>
    </row>
    <row r="453" spans="12:13">
      <c r="L453" s="62">
        <v>43129</v>
      </c>
      <c r="M453">
        <v>3.2155</v>
      </c>
    </row>
    <row r="454" spans="12:13">
      <c r="L454" s="62">
        <v>43126</v>
      </c>
      <c r="M454">
        <v>3.2153</v>
      </c>
    </row>
    <row r="455" spans="12:13">
      <c r="L455" s="62">
        <v>43125</v>
      </c>
      <c r="M455">
        <v>3.21</v>
      </c>
    </row>
    <row r="456" spans="12:13">
      <c r="L456" s="62">
        <v>43124</v>
      </c>
      <c r="M456">
        <v>3.2132000000000001</v>
      </c>
    </row>
    <row r="457" spans="12:13">
      <c r="L457" s="62">
        <v>43123</v>
      </c>
      <c r="M457">
        <v>3.2195999999999998</v>
      </c>
    </row>
    <row r="458" spans="12:13">
      <c r="L458" s="62">
        <v>43122</v>
      </c>
      <c r="M458">
        <v>3.2132999999999998</v>
      </c>
    </row>
    <row r="459" spans="12:13">
      <c r="L459" s="62">
        <v>43119</v>
      </c>
      <c r="M459">
        <v>3.2162999999999999</v>
      </c>
    </row>
    <row r="460" spans="12:13">
      <c r="L460" s="62">
        <v>43118</v>
      </c>
      <c r="M460">
        <v>3.2134999999999998</v>
      </c>
    </row>
    <row r="461" spans="12:13">
      <c r="L461" s="62">
        <v>43117</v>
      </c>
      <c r="M461">
        <v>3.2107999999999999</v>
      </c>
    </row>
    <row r="462" spans="12:13">
      <c r="L462" s="62">
        <v>43116</v>
      </c>
      <c r="M462">
        <v>3.2105000000000001</v>
      </c>
    </row>
    <row r="463" spans="12:13">
      <c r="L463" s="62">
        <v>43115</v>
      </c>
      <c r="M463">
        <v>3.2105000000000001</v>
      </c>
    </row>
    <row r="464" spans="12:13">
      <c r="L464" s="62">
        <v>43112</v>
      </c>
      <c r="M464">
        <v>3.2172999999999998</v>
      </c>
    </row>
    <row r="465" spans="12:13">
      <c r="L465" s="62">
        <v>43111</v>
      </c>
      <c r="M465">
        <v>3.2193000000000001</v>
      </c>
    </row>
    <row r="466" spans="12:13">
      <c r="L466" s="62">
        <v>43110</v>
      </c>
      <c r="M466">
        <v>3.222</v>
      </c>
    </row>
    <row r="467" spans="12:13">
      <c r="L467" s="62">
        <v>43109</v>
      </c>
      <c r="M467">
        <v>3.2185999999999999</v>
      </c>
    </row>
    <row r="468" spans="12:13">
      <c r="L468" s="62">
        <v>43108</v>
      </c>
      <c r="M468">
        <v>3.2158000000000002</v>
      </c>
    </row>
    <row r="469" spans="12:13">
      <c r="L469" s="62">
        <v>43105</v>
      </c>
      <c r="M469">
        <v>3.2118000000000002</v>
      </c>
    </row>
    <row r="470" spans="12:13">
      <c r="L470" s="62">
        <v>43104</v>
      </c>
      <c r="M470">
        <v>3.2090000000000001</v>
      </c>
    </row>
    <row r="471" spans="12:13">
      <c r="L471" s="62">
        <v>43103</v>
      </c>
      <c r="M471">
        <v>3.2183999999999999</v>
      </c>
    </row>
    <row r="472" spans="12:13">
      <c r="L472" s="62">
        <v>43102</v>
      </c>
      <c r="M472">
        <v>3.2332000000000001</v>
      </c>
    </row>
    <row r="473" spans="12:13">
      <c r="L473" s="62">
        <v>43098</v>
      </c>
      <c r="M473">
        <v>3.2378</v>
      </c>
    </row>
    <row r="474" spans="12:13">
      <c r="L474" s="62">
        <v>43097</v>
      </c>
      <c r="M474">
        <v>3.2404000000000002</v>
      </c>
    </row>
    <row r="475" spans="12:13">
      <c r="L475" s="62">
        <v>43096</v>
      </c>
      <c r="M475">
        <v>3.2408000000000001</v>
      </c>
    </row>
    <row r="476" spans="12:13">
      <c r="L476" s="62">
        <v>43095</v>
      </c>
      <c r="M476">
        <v>3.2404999999999999</v>
      </c>
    </row>
    <row r="477" spans="12:13">
      <c r="L477" s="62">
        <v>43091</v>
      </c>
      <c r="M477">
        <v>3.2357</v>
      </c>
    </row>
    <row r="478" spans="12:13">
      <c r="L478" s="62">
        <v>43090</v>
      </c>
      <c r="M478">
        <v>3.2673999999999999</v>
      </c>
    </row>
    <row r="479" spans="12:13">
      <c r="L479" s="62">
        <v>43089</v>
      </c>
      <c r="M479">
        <v>3.2679</v>
      </c>
    </row>
    <row r="480" spans="12:13">
      <c r="L480" s="62">
        <v>43088</v>
      </c>
      <c r="M480">
        <v>3.2824</v>
      </c>
    </row>
    <row r="481" spans="12:13">
      <c r="L481" s="62">
        <v>43087</v>
      </c>
      <c r="M481">
        <v>3.2812000000000001</v>
      </c>
    </row>
    <row r="482" spans="12:13">
      <c r="L482" s="62">
        <v>43084</v>
      </c>
      <c r="M482">
        <v>3.2968999999999999</v>
      </c>
    </row>
    <row r="483" spans="12:13">
      <c r="L483" s="62">
        <v>43083</v>
      </c>
      <c r="M483">
        <v>3.2433000000000001</v>
      </c>
    </row>
    <row r="484" spans="12:13">
      <c r="L484" s="62">
        <v>43082</v>
      </c>
      <c r="M484">
        <v>3.2334999999999998</v>
      </c>
    </row>
    <row r="485" spans="12:13">
      <c r="L485" s="62">
        <v>43081</v>
      </c>
      <c r="M485">
        <v>3.2326000000000001</v>
      </c>
    </row>
    <row r="486" spans="12:13">
      <c r="L486" s="62">
        <v>43080</v>
      </c>
      <c r="M486">
        <v>3.2351999999999999</v>
      </c>
    </row>
    <row r="487" spans="12:13">
      <c r="L487" s="62">
        <v>43077</v>
      </c>
      <c r="M487">
        <v>3.2353999999999998</v>
      </c>
    </row>
    <row r="488" spans="12:13">
      <c r="L488" s="62">
        <v>43076</v>
      </c>
      <c r="M488">
        <v>3.2355999999999998</v>
      </c>
    </row>
    <row r="489" spans="12:13">
      <c r="L489" s="62">
        <v>43075</v>
      </c>
      <c r="M489">
        <v>3.2349999999999999</v>
      </c>
    </row>
    <row r="490" spans="12:13">
      <c r="L490" s="62">
        <v>43074</v>
      </c>
      <c r="M490">
        <v>3.2378</v>
      </c>
    </row>
    <row r="491" spans="12:13">
      <c r="L491" s="62">
        <v>43073</v>
      </c>
      <c r="M491">
        <v>3.2334000000000001</v>
      </c>
    </row>
    <row r="492" spans="12:13">
      <c r="L492" s="62">
        <v>43070</v>
      </c>
      <c r="M492">
        <v>3.2345999999999999</v>
      </c>
    </row>
    <row r="493" spans="12:13">
      <c r="L493" s="62">
        <v>43069</v>
      </c>
      <c r="M493">
        <v>3.2334999999999998</v>
      </c>
    </row>
    <row r="494" spans="12:13">
      <c r="L494" s="62">
        <v>43068</v>
      </c>
      <c r="M494">
        <v>3.2343999999999999</v>
      </c>
    </row>
    <row r="495" spans="12:13">
      <c r="L495" s="62">
        <v>43067</v>
      </c>
      <c r="M495">
        <v>3.2334999999999998</v>
      </c>
    </row>
    <row r="496" spans="12:13">
      <c r="L496" s="62">
        <v>43066</v>
      </c>
      <c r="M496">
        <v>3.2364999999999999</v>
      </c>
    </row>
    <row r="497" spans="12:13">
      <c r="L497" s="62">
        <v>43063</v>
      </c>
      <c r="M497">
        <v>3.2387999999999999</v>
      </c>
    </row>
    <row r="498" spans="12:13">
      <c r="L498" s="62">
        <v>43062</v>
      </c>
      <c r="M498">
        <v>3.2374999999999998</v>
      </c>
    </row>
    <row r="499" spans="12:13">
      <c r="L499" s="62">
        <v>43061</v>
      </c>
      <c r="M499">
        <v>3.2364999999999999</v>
      </c>
    </row>
    <row r="500" spans="12:13">
      <c r="L500" s="62">
        <v>43060</v>
      </c>
      <c r="M500">
        <v>3.2364999999999999</v>
      </c>
    </row>
    <row r="501" spans="12:13">
      <c r="L501" s="62">
        <v>43059</v>
      </c>
      <c r="M501">
        <v>3.2387999999999999</v>
      </c>
    </row>
    <row r="502" spans="12:13">
      <c r="L502" s="62">
        <v>43056</v>
      </c>
      <c r="M502">
        <v>3.242</v>
      </c>
    </row>
    <row r="503" spans="12:13">
      <c r="L503" s="62">
        <v>43055</v>
      </c>
      <c r="M503">
        <v>3.2463000000000002</v>
      </c>
    </row>
    <row r="504" spans="12:13">
      <c r="L504" s="62">
        <v>43054</v>
      </c>
      <c r="M504">
        <v>3.2570000000000001</v>
      </c>
    </row>
    <row r="505" spans="12:13">
      <c r="L505" s="62">
        <v>43053</v>
      </c>
      <c r="M505">
        <v>3.2437999999999998</v>
      </c>
    </row>
    <row r="506" spans="12:13">
      <c r="L506" s="62">
        <v>43052</v>
      </c>
      <c r="M506">
        <v>3.2414999999999998</v>
      </c>
    </row>
    <row r="507" spans="12:13">
      <c r="L507" s="62">
        <v>43049</v>
      </c>
      <c r="M507">
        <v>3.2435999999999998</v>
      </c>
    </row>
    <row r="508" spans="12:13">
      <c r="L508" s="62">
        <v>43048</v>
      </c>
      <c r="M508">
        <v>3.2414999999999998</v>
      </c>
    </row>
    <row r="509" spans="12:13">
      <c r="L509" s="62">
        <v>43047</v>
      </c>
      <c r="M509">
        <v>3.2462</v>
      </c>
    </row>
    <row r="510" spans="12:13">
      <c r="L510" s="62">
        <v>43046</v>
      </c>
      <c r="M510">
        <v>3.2433999999999998</v>
      </c>
    </row>
    <row r="511" spans="12:13">
      <c r="L511" s="62">
        <v>43045</v>
      </c>
      <c r="M511">
        <v>3.2382</v>
      </c>
    </row>
    <row r="512" spans="12:13">
      <c r="L512" s="62">
        <v>43042</v>
      </c>
      <c r="M512">
        <v>3.2439</v>
      </c>
    </row>
    <row r="513" spans="12:13">
      <c r="L513" s="62">
        <v>43041</v>
      </c>
      <c r="M513">
        <v>3.238</v>
      </c>
    </row>
    <row r="514" spans="12:13">
      <c r="L514" s="62">
        <v>43040</v>
      </c>
      <c r="M514">
        <v>3.2498</v>
      </c>
    </row>
    <row r="515" spans="12:13">
      <c r="L515" s="62">
        <v>43039</v>
      </c>
      <c r="M515">
        <v>3.2507000000000001</v>
      </c>
    </row>
    <row r="516" spans="12:13">
      <c r="L516" s="62">
        <v>43038</v>
      </c>
      <c r="M516">
        <v>3.25</v>
      </c>
    </row>
    <row r="517" spans="12:13">
      <c r="L517" s="62">
        <v>43035</v>
      </c>
      <c r="M517">
        <v>3.2463000000000002</v>
      </c>
    </row>
    <row r="518" spans="12:13">
      <c r="L518" s="62">
        <v>43034</v>
      </c>
      <c r="M518">
        <v>3.2408000000000001</v>
      </c>
    </row>
    <row r="519" spans="12:13">
      <c r="L519" s="62">
        <v>43033</v>
      </c>
      <c r="M519">
        <v>3.2343999999999999</v>
      </c>
    </row>
    <row r="520" spans="12:13">
      <c r="L520" s="62">
        <v>43032</v>
      </c>
      <c r="M520">
        <v>3.2370000000000001</v>
      </c>
    </row>
    <row r="521" spans="12:13">
      <c r="L521" s="62">
        <v>43031</v>
      </c>
      <c r="M521">
        <v>3.24</v>
      </c>
    </row>
    <row r="522" spans="12:13">
      <c r="L522" s="62">
        <v>43028</v>
      </c>
      <c r="M522">
        <v>3.2387000000000001</v>
      </c>
    </row>
    <row r="523" spans="12:13">
      <c r="L523" s="62">
        <v>43027</v>
      </c>
      <c r="M523">
        <v>3.2345000000000002</v>
      </c>
    </row>
    <row r="524" spans="12:13">
      <c r="L524" s="62">
        <v>43026</v>
      </c>
      <c r="M524">
        <v>3.2370999999999999</v>
      </c>
    </row>
    <row r="525" spans="12:13">
      <c r="L525" s="62">
        <v>43025</v>
      </c>
      <c r="M525">
        <v>3.2448999999999999</v>
      </c>
    </row>
    <row r="526" spans="12:13">
      <c r="L526" s="62">
        <v>43024</v>
      </c>
      <c r="M526">
        <v>3.2437999999999998</v>
      </c>
    </row>
    <row r="527" spans="12:13">
      <c r="L527" s="62">
        <v>43021</v>
      </c>
      <c r="M527">
        <v>3.2486999999999999</v>
      </c>
    </row>
    <row r="528" spans="12:13">
      <c r="L528" s="62">
        <v>43020</v>
      </c>
      <c r="M528">
        <v>3.2528000000000001</v>
      </c>
    </row>
    <row r="529" spans="12:13">
      <c r="L529" s="62">
        <v>43019</v>
      </c>
      <c r="M529">
        <v>3.2585000000000002</v>
      </c>
    </row>
    <row r="530" spans="12:13">
      <c r="L530" s="62">
        <v>43018</v>
      </c>
      <c r="M530">
        <v>3.2637999999999998</v>
      </c>
    </row>
    <row r="531" spans="12:13">
      <c r="L531" s="62">
        <v>43017</v>
      </c>
      <c r="M531">
        <v>3.2719999999999998</v>
      </c>
    </row>
    <row r="532" spans="12:13">
      <c r="L532" s="62">
        <v>43014</v>
      </c>
      <c r="M532">
        <v>3.2690000000000001</v>
      </c>
    </row>
    <row r="533" spans="12:13">
      <c r="L533" s="62">
        <v>43013</v>
      </c>
      <c r="M533">
        <v>3.2618</v>
      </c>
    </row>
    <row r="534" spans="12:13">
      <c r="L534" s="62">
        <v>43012</v>
      </c>
      <c r="M534">
        <v>3.2593000000000001</v>
      </c>
    </row>
    <row r="535" spans="12:13">
      <c r="L535" s="62">
        <v>43011</v>
      </c>
      <c r="M535">
        <v>3.2635000000000001</v>
      </c>
    </row>
    <row r="536" spans="12:13">
      <c r="L536" s="62">
        <v>43010</v>
      </c>
      <c r="M536">
        <v>3.2719999999999998</v>
      </c>
    </row>
    <row r="537" spans="12:13">
      <c r="L537" s="62">
        <v>43007</v>
      </c>
      <c r="M537">
        <v>3.2654999999999998</v>
      </c>
    </row>
    <row r="538" spans="12:13">
      <c r="L538" s="62">
        <v>43006</v>
      </c>
      <c r="M538">
        <v>3.2654999999999998</v>
      </c>
    </row>
    <row r="539" spans="12:13">
      <c r="L539" s="62">
        <v>43005</v>
      </c>
      <c r="M539">
        <v>3.2715000000000001</v>
      </c>
    </row>
    <row r="540" spans="12:13">
      <c r="L540" s="62">
        <v>43004</v>
      </c>
      <c r="M540">
        <v>3.2664</v>
      </c>
    </row>
    <row r="541" spans="12:13">
      <c r="L541" s="62">
        <v>43003</v>
      </c>
      <c r="M541">
        <v>3.2608000000000001</v>
      </c>
    </row>
    <row r="542" spans="12:13">
      <c r="L542" s="62">
        <v>43000</v>
      </c>
      <c r="M542">
        <v>3.2467000000000001</v>
      </c>
    </row>
    <row r="543" spans="12:13">
      <c r="L543" s="62">
        <v>42999</v>
      </c>
      <c r="M543">
        <v>3.2484999999999999</v>
      </c>
    </row>
    <row r="544" spans="12:13">
      <c r="L544" s="62">
        <v>42998</v>
      </c>
      <c r="M544">
        <v>3.2477999999999998</v>
      </c>
    </row>
    <row r="545" spans="12:13">
      <c r="L545" s="62">
        <v>42997</v>
      </c>
      <c r="M545">
        <v>3.2461000000000002</v>
      </c>
    </row>
    <row r="546" spans="12:13">
      <c r="L546" s="62">
        <v>42996</v>
      </c>
      <c r="M546">
        <v>3.2452000000000001</v>
      </c>
    </row>
    <row r="547" spans="12:13">
      <c r="L547" s="62">
        <v>42993</v>
      </c>
      <c r="M547">
        <v>3.25</v>
      </c>
    </row>
    <row r="548" spans="12:13">
      <c r="L548" s="62">
        <v>42992</v>
      </c>
      <c r="M548">
        <v>3.2382</v>
      </c>
    </row>
    <row r="549" spans="12:13">
      <c r="L549" s="62">
        <v>42991</v>
      </c>
      <c r="M549">
        <v>3.2395</v>
      </c>
    </row>
    <row r="550" spans="12:13">
      <c r="L550" s="62">
        <v>42990</v>
      </c>
      <c r="M550">
        <v>3.2332999999999998</v>
      </c>
    </row>
    <row r="551" spans="12:13">
      <c r="L551" s="62">
        <v>42989</v>
      </c>
      <c r="M551">
        <v>3.2324999999999999</v>
      </c>
    </row>
    <row r="552" spans="12:13">
      <c r="L552" s="62">
        <v>42986</v>
      </c>
      <c r="M552">
        <v>3.2328999999999999</v>
      </c>
    </row>
    <row r="553" spans="12:13">
      <c r="L553" s="62">
        <v>42985</v>
      </c>
      <c r="M553">
        <v>3.2343000000000002</v>
      </c>
    </row>
    <row r="554" spans="12:13">
      <c r="L554" s="62">
        <v>42984</v>
      </c>
      <c r="M554">
        <v>3.2362000000000002</v>
      </c>
    </row>
    <row r="555" spans="12:13">
      <c r="L555" s="62">
        <v>42983</v>
      </c>
      <c r="M555">
        <v>3.2374000000000001</v>
      </c>
    </row>
    <row r="556" spans="12:13">
      <c r="L556" s="62">
        <v>42982</v>
      </c>
      <c r="M556">
        <v>3.2374999999999998</v>
      </c>
    </row>
    <row r="557" spans="12:13">
      <c r="L557" s="62">
        <v>42979</v>
      </c>
      <c r="M557">
        <v>3.2383999999999999</v>
      </c>
    </row>
    <row r="558" spans="12:13">
      <c r="L558" s="62">
        <v>42978</v>
      </c>
      <c r="M558">
        <v>3.2391999999999999</v>
      </c>
    </row>
    <row r="559" spans="12:13">
      <c r="L559" s="62">
        <v>42977</v>
      </c>
      <c r="M559">
        <v>3.2406000000000001</v>
      </c>
    </row>
    <row r="560" spans="12:13">
      <c r="L560" s="62">
        <v>42976</v>
      </c>
      <c r="M560">
        <v>3.2378</v>
      </c>
    </row>
    <row r="561" spans="12:13">
      <c r="L561" s="62">
        <v>42975</v>
      </c>
      <c r="M561">
        <v>3.2378999999999998</v>
      </c>
    </row>
    <row r="562" spans="12:13">
      <c r="L562" s="62">
        <v>42972</v>
      </c>
      <c r="M562">
        <v>3.2389999999999999</v>
      </c>
    </row>
    <row r="563" spans="12:13">
      <c r="L563" s="62">
        <v>42971</v>
      </c>
      <c r="M563">
        <v>3.2389999999999999</v>
      </c>
    </row>
    <row r="564" spans="12:13">
      <c r="L564" s="62">
        <v>42970</v>
      </c>
      <c r="M564">
        <v>3.2389999999999999</v>
      </c>
    </row>
    <row r="565" spans="12:13">
      <c r="L565" s="62">
        <v>42969</v>
      </c>
      <c r="M565">
        <v>3.2374999999999998</v>
      </c>
    </row>
    <row r="566" spans="12:13">
      <c r="L566" s="62">
        <v>42968</v>
      </c>
      <c r="M566">
        <v>3.2395</v>
      </c>
    </row>
    <row r="567" spans="12:13">
      <c r="L567" s="62">
        <v>42965</v>
      </c>
      <c r="M567">
        <v>3.2433999999999998</v>
      </c>
    </row>
    <row r="568" spans="12:13">
      <c r="L568" s="62">
        <v>42964</v>
      </c>
      <c r="M568">
        <v>3.2418</v>
      </c>
    </row>
    <row r="569" spans="12:13">
      <c r="L569" s="62">
        <v>42963</v>
      </c>
      <c r="M569">
        <v>3.2422</v>
      </c>
    </row>
    <row r="570" spans="12:13">
      <c r="L570" s="62">
        <v>42962</v>
      </c>
      <c r="M570">
        <v>3.2452000000000001</v>
      </c>
    </row>
    <row r="571" spans="12:13">
      <c r="L571" s="62">
        <v>42961</v>
      </c>
      <c r="M571">
        <v>3.2437</v>
      </c>
    </row>
    <row r="572" spans="12:13">
      <c r="L572" s="62">
        <v>42958</v>
      </c>
      <c r="M572">
        <v>3.2440000000000002</v>
      </c>
    </row>
    <row r="573" spans="12:13">
      <c r="L573" s="62">
        <v>42957</v>
      </c>
      <c r="M573">
        <v>3.2515999999999998</v>
      </c>
    </row>
    <row r="574" spans="12:13">
      <c r="L574" s="62">
        <v>42956</v>
      </c>
      <c r="M574">
        <v>3.2486999999999999</v>
      </c>
    </row>
    <row r="575" spans="12:13">
      <c r="L575" s="62">
        <v>42955</v>
      </c>
      <c r="M575">
        <v>3.2422</v>
      </c>
    </row>
    <row r="576" spans="12:13">
      <c r="L576" s="62">
        <v>42954</v>
      </c>
      <c r="M576">
        <v>3.2422</v>
      </c>
    </row>
    <row r="577" spans="12:13">
      <c r="L577" s="62">
        <v>42951</v>
      </c>
      <c r="M577">
        <v>3.2450000000000001</v>
      </c>
    </row>
    <row r="578" spans="12:13">
      <c r="L578" s="62">
        <v>42950</v>
      </c>
      <c r="M578">
        <v>3.2385000000000002</v>
      </c>
    </row>
    <row r="579" spans="12:13">
      <c r="L579" s="62">
        <v>42949</v>
      </c>
      <c r="M579">
        <v>3.2395</v>
      </c>
    </row>
    <row r="580" spans="12:13">
      <c r="L580" s="62">
        <v>42948</v>
      </c>
      <c r="M580">
        <v>3.2393000000000001</v>
      </c>
    </row>
    <row r="581" spans="12:13">
      <c r="L581" s="62">
        <v>42947</v>
      </c>
      <c r="M581">
        <v>3.2404000000000002</v>
      </c>
    </row>
    <row r="582" spans="12:13">
      <c r="L582" s="62">
        <v>42944</v>
      </c>
      <c r="M582">
        <v>3.2452999999999999</v>
      </c>
    </row>
    <row r="583" spans="12:13">
      <c r="L583" s="62">
        <v>42943</v>
      </c>
      <c r="M583">
        <v>3.2416999999999998</v>
      </c>
    </row>
    <row r="584" spans="12:13">
      <c r="L584" s="62">
        <v>42942</v>
      </c>
      <c r="M584">
        <v>3.2454999999999998</v>
      </c>
    </row>
    <row r="585" spans="12:13">
      <c r="L585" s="62">
        <v>42941</v>
      </c>
      <c r="M585">
        <v>3.2519</v>
      </c>
    </row>
    <row r="586" spans="12:13">
      <c r="L586" s="62">
        <v>42940</v>
      </c>
      <c r="M586">
        <v>3.2454999999999998</v>
      </c>
    </row>
    <row r="587" spans="12:13">
      <c r="L587" s="62">
        <v>42937</v>
      </c>
      <c r="M587">
        <v>3.2494999999999998</v>
      </c>
    </row>
    <row r="588" spans="12:13">
      <c r="L588" s="62">
        <v>42936</v>
      </c>
      <c r="M588">
        <v>3.2425000000000002</v>
      </c>
    </row>
    <row r="589" spans="12:13">
      <c r="L589" s="62">
        <v>42935</v>
      </c>
      <c r="M589">
        <v>3.242</v>
      </c>
    </row>
    <row r="590" spans="12:13">
      <c r="L590" s="62">
        <v>42934</v>
      </c>
      <c r="M590">
        <v>3.2431999999999999</v>
      </c>
    </row>
    <row r="591" spans="12:13">
      <c r="L591" s="62">
        <v>42933</v>
      </c>
      <c r="M591">
        <v>3.2471999999999999</v>
      </c>
    </row>
    <row r="592" spans="12:13">
      <c r="L592" s="62">
        <v>42930</v>
      </c>
      <c r="M592">
        <v>3.2503000000000002</v>
      </c>
    </row>
    <row r="593" spans="12:13">
      <c r="L593" s="62">
        <v>42929</v>
      </c>
      <c r="M593">
        <v>3.2440000000000002</v>
      </c>
    </row>
    <row r="594" spans="12:13">
      <c r="L594" s="62">
        <v>42928</v>
      </c>
      <c r="M594">
        <v>3.2517</v>
      </c>
    </row>
    <row r="595" spans="12:13">
      <c r="L595" s="62">
        <v>42927</v>
      </c>
      <c r="M595">
        <v>3.2566999999999999</v>
      </c>
    </row>
    <row r="596" spans="12:13">
      <c r="L596" s="62">
        <v>42926</v>
      </c>
      <c r="M596">
        <v>3.2555000000000001</v>
      </c>
    </row>
    <row r="597" spans="12:13">
      <c r="L597" s="62">
        <v>42923</v>
      </c>
      <c r="M597">
        <v>3.2536</v>
      </c>
    </row>
    <row r="598" spans="12:13">
      <c r="L598" s="62">
        <v>42922</v>
      </c>
      <c r="M598">
        <v>3.2532000000000001</v>
      </c>
    </row>
    <row r="599" spans="12:13">
      <c r="L599" s="62">
        <v>42921</v>
      </c>
      <c r="M599">
        <v>3.2578</v>
      </c>
    </row>
    <row r="600" spans="12:13">
      <c r="L600" s="62">
        <v>42920</v>
      </c>
      <c r="M600">
        <v>3.2574999999999998</v>
      </c>
    </row>
    <row r="601" spans="12:13">
      <c r="L601" s="62">
        <v>42919</v>
      </c>
      <c r="M601">
        <v>3.2578999999999998</v>
      </c>
    </row>
    <row r="602" spans="12:13">
      <c r="L602" s="62">
        <v>42916</v>
      </c>
      <c r="M602">
        <v>3.2532000000000001</v>
      </c>
    </row>
    <row r="603" spans="12:13">
      <c r="L603" s="62">
        <v>42915</v>
      </c>
      <c r="M603">
        <v>3.2450999999999999</v>
      </c>
    </row>
    <row r="604" spans="12:13">
      <c r="L604" s="62">
        <v>42914</v>
      </c>
      <c r="M604">
        <v>3.2465000000000002</v>
      </c>
    </row>
    <row r="605" spans="12:13">
      <c r="L605" s="62">
        <v>42913</v>
      </c>
      <c r="M605">
        <v>3.2565</v>
      </c>
    </row>
    <row r="606" spans="12:13">
      <c r="L606" s="62">
        <v>42912</v>
      </c>
      <c r="M606">
        <v>3.2534999999999998</v>
      </c>
    </row>
    <row r="607" spans="12:13">
      <c r="L607" s="62">
        <v>42909</v>
      </c>
      <c r="M607">
        <v>3.2574000000000001</v>
      </c>
    </row>
    <row r="608" spans="12:13">
      <c r="L608" s="62">
        <v>42908</v>
      </c>
      <c r="M608">
        <v>3.2608999999999999</v>
      </c>
    </row>
    <row r="609" spans="12:13">
      <c r="L609" s="62">
        <v>42907</v>
      </c>
      <c r="M609">
        <v>3.2713999999999999</v>
      </c>
    </row>
    <row r="610" spans="12:13">
      <c r="L610" s="62">
        <v>42906</v>
      </c>
      <c r="M610">
        <v>3.2728000000000002</v>
      </c>
    </row>
    <row r="611" spans="12:13">
      <c r="L611" s="62">
        <v>42905</v>
      </c>
      <c r="M611">
        <v>3.2662</v>
      </c>
    </row>
    <row r="612" spans="12:13">
      <c r="L612" s="62">
        <v>42902</v>
      </c>
      <c r="M612">
        <v>3.2730000000000001</v>
      </c>
    </row>
    <row r="613" spans="12:13">
      <c r="L613" s="62">
        <v>42901</v>
      </c>
      <c r="M613">
        <v>3.2774999999999999</v>
      </c>
    </row>
    <row r="614" spans="12:13">
      <c r="L614" s="62">
        <v>42900</v>
      </c>
      <c r="M614">
        <v>3.2696999999999998</v>
      </c>
    </row>
    <row r="615" spans="12:13">
      <c r="L615" s="62">
        <v>42899</v>
      </c>
      <c r="M615">
        <v>3.278</v>
      </c>
    </row>
    <row r="616" spans="12:13">
      <c r="L616" s="62">
        <v>42898</v>
      </c>
      <c r="M616">
        <v>3.2810000000000001</v>
      </c>
    </row>
    <row r="617" spans="12:13">
      <c r="L617" s="62">
        <v>42895</v>
      </c>
      <c r="M617">
        <v>3.2679999999999998</v>
      </c>
    </row>
    <row r="618" spans="12:13">
      <c r="L618" s="62">
        <v>42894</v>
      </c>
      <c r="M618">
        <v>3.2694999999999999</v>
      </c>
    </row>
    <row r="619" spans="12:13">
      <c r="L619" s="62">
        <v>42893</v>
      </c>
      <c r="M619">
        <v>3.2709999999999999</v>
      </c>
    </row>
    <row r="620" spans="12:13">
      <c r="L620" s="62">
        <v>42892</v>
      </c>
      <c r="M620">
        <v>3.2669000000000001</v>
      </c>
    </row>
    <row r="621" spans="12:13">
      <c r="L621" s="62">
        <v>42891</v>
      </c>
      <c r="M621">
        <v>3.2682000000000002</v>
      </c>
    </row>
    <row r="622" spans="12:13">
      <c r="L622" s="62">
        <v>42888</v>
      </c>
      <c r="M622">
        <v>3.2728000000000002</v>
      </c>
    </row>
    <row r="623" spans="12:13">
      <c r="L623" s="62">
        <v>42887</v>
      </c>
      <c r="M623">
        <v>3.2736000000000001</v>
      </c>
    </row>
    <row r="624" spans="12:13">
      <c r="L624" s="62">
        <v>42886</v>
      </c>
      <c r="M624">
        <v>3.2696999999999998</v>
      </c>
    </row>
    <row r="625" spans="12:13">
      <c r="L625" s="62">
        <v>42885</v>
      </c>
      <c r="M625">
        <v>3.2822</v>
      </c>
    </row>
    <row r="626" spans="12:13">
      <c r="L626" s="62">
        <v>42884</v>
      </c>
      <c r="M626">
        <v>3.2839999999999998</v>
      </c>
    </row>
    <row r="627" spans="12:13">
      <c r="L627" s="62">
        <v>42881</v>
      </c>
      <c r="M627">
        <v>3.274</v>
      </c>
    </row>
    <row r="628" spans="12:13">
      <c r="L628" s="62">
        <v>42880</v>
      </c>
      <c r="M628">
        <v>3.2688999999999999</v>
      </c>
    </row>
    <row r="629" spans="12:13">
      <c r="L629" s="62">
        <v>42879</v>
      </c>
      <c r="M629">
        <v>3.2669999999999999</v>
      </c>
    </row>
    <row r="630" spans="12:13">
      <c r="L630" s="62">
        <v>42878</v>
      </c>
      <c r="M630">
        <v>3.2835000000000001</v>
      </c>
    </row>
    <row r="631" spans="12:13">
      <c r="L631" s="62">
        <v>42877</v>
      </c>
      <c r="M631">
        <v>3.2765</v>
      </c>
    </row>
    <row r="632" spans="12:13">
      <c r="L632" s="62">
        <v>42874</v>
      </c>
      <c r="M632">
        <v>3.2667000000000002</v>
      </c>
    </row>
    <row r="633" spans="12:13">
      <c r="L633" s="62">
        <v>42873</v>
      </c>
      <c r="M633">
        <v>3.28</v>
      </c>
    </row>
    <row r="634" spans="12:13">
      <c r="L634" s="62">
        <v>42872</v>
      </c>
      <c r="M634">
        <v>3.2768999999999999</v>
      </c>
    </row>
    <row r="635" spans="12:13">
      <c r="L635" s="62">
        <v>42871</v>
      </c>
      <c r="M635">
        <v>3.2585000000000002</v>
      </c>
    </row>
    <row r="636" spans="12:13">
      <c r="L636" s="62">
        <v>42870</v>
      </c>
      <c r="M636">
        <v>3.2679</v>
      </c>
    </row>
    <row r="637" spans="12:13">
      <c r="L637" s="62">
        <v>42867</v>
      </c>
      <c r="M637">
        <v>3.2768000000000002</v>
      </c>
    </row>
    <row r="638" spans="12:13">
      <c r="L638" s="62">
        <v>42866</v>
      </c>
      <c r="M638">
        <v>3.286</v>
      </c>
    </row>
    <row r="639" spans="12:13">
      <c r="L639" s="62">
        <v>42865</v>
      </c>
      <c r="M639">
        <v>3.2928999999999999</v>
      </c>
    </row>
    <row r="640" spans="12:13">
      <c r="L640" s="62">
        <v>42864</v>
      </c>
      <c r="M640">
        <v>3.2913000000000001</v>
      </c>
    </row>
    <row r="641" spans="12:13">
      <c r="L641" s="62">
        <v>42863</v>
      </c>
      <c r="M641">
        <v>3.2879</v>
      </c>
    </row>
    <row r="642" spans="12:13">
      <c r="L642" s="62">
        <v>42860</v>
      </c>
      <c r="M642">
        <v>3.2698</v>
      </c>
    </row>
    <row r="643" spans="12:13">
      <c r="L643" s="62">
        <v>42859</v>
      </c>
      <c r="M643">
        <v>3.2833000000000001</v>
      </c>
    </row>
    <row r="644" spans="12:13">
      <c r="L644" s="62">
        <v>42858</v>
      </c>
      <c r="M644">
        <v>3.2507000000000001</v>
      </c>
    </row>
    <row r="645" spans="12:13">
      <c r="L645" s="62">
        <v>42857</v>
      </c>
      <c r="M645">
        <v>3.2427999999999999</v>
      </c>
    </row>
    <row r="646" spans="12:13">
      <c r="L646" s="62">
        <v>42856</v>
      </c>
      <c r="M646">
        <v>3.2435</v>
      </c>
    </row>
    <row r="647" spans="12:13">
      <c r="L647" s="62">
        <v>42853</v>
      </c>
      <c r="M647">
        <v>3.2391999999999999</v>
      </c>
    </row>
    <row r="648" spans="12:13">
      <c r="L648" s="62">
        <v>42852</v>
      </c>
      <c r="M648">
        <v>3.2458</v>
      </c>
    </row>
    <row r="649" spans="12:13">
      <c r="L649" s="62">
        <v>42851</v>
      </c>
      <c r="M649">
        <v>3.2547000000000001</v>
      </c>
    </row>
    <row r="650" spans="12:13">
      <c r="L650" s="62">
        <v>42850</v>
      </c>
      <c r="M650">
        <v>3.2496999999999998</v>
      </c>
    </row>
    <row r="651" spans="12:13">
      <c r="L651" s="62">
        <v>42849</v>
      </c>
      <c r="M651">
        <v>3.2435999999999998</v>
      </c>
    </row>
    <row r="652" spans="12:13">
      <c r="L652" s="62">
        <v>42846</v>
      </c>
      <c r="M652">
        <v>3.238</v>
      </c>
    </row>
    <row r="653" spans="12:13">
      <c r="L653" s="62">
        <v>42845</v>
      </c>
      <c r="M653">
        <v>3.2471999999999999</v>
      </c>
    </row>
    <row r="654" spans="12:13">
      <c r="L654" s="62">
        <v>42844</v>
      </c>
      <c r="M654">
        <v>3.2443</v>
      </c>
    </row>
    <row r="655" spans="12:13">
      <c r="L655" s="62">
        <v>42843</v>
      </c>
      <c r="M655">
        <v>3.2498</v>
      </c>
    </row>
    <row r="656" spans="12:13">
      <c r="L656" s="62">
        <v>42842</v>
      </c>
      <c r="M656">
        <v>3.2505999999999999</v>
      </c>
    </row>
    <row r="657" spans="12:13">
      <c r="L657" s="62">
        <v>42839</v>
      </c>
      <c r="M657">
        <v>3.2530999999999999</v>
      </c>
    </row>
    <row r="658" spans="12:13">
      <c r="L658" s="62">
        <v>42838</v>
      </c>
      <c r="M658">
        <v>3.2547999999999999</v>
      </c>
    </row>
    <row r="659" spans="12:13">
      <c r="L659" s="62">
        <v>42837</v>
      </c>
      <c r="M659">
        <v>3.2498999999999998</v>
      </c>
    </row>
    <row r="660" spans="12:13">
      <c r="L660" s="62">
        <v>42836</v>
      </c>
      <c r="M660">
        <v>3.2551999999999999</v>
      </c>
    </row>
    <row r="661" spans="12:13">
      <c r="L661" s="62">
        <v>42835</v>
      </c>
      <c r="M661">
        <v>3.2471999999999999</v>
      </c>
    </row>
    <row r="662" spans="12:13">
      <c r="L662" s="62">
        <v>42832</v>
      </c>
      <c r="M662">
        <v>3.246</v>
      </c>
    </row>
    <row r="663" spans="12:13">
      <c r="L663" s="62">
        <v>42831</v>
      </c>
      <c r="M663">
        <v>3.2490000000000001</v>
      </c>
    </row>
    <row r="664" spans="12:13">
      <c r="L664" s="62">
        <v>42830</v>
      </c>
      <c r="M664">
        <v>3.2475000000000001</v>
      </c>
    </row>
    <row r="665" spans="12:13">
      <c r="L665" s="62">
        <v>42829</v>
      </c>
      <c r="M665">
        <v>3.2517999999999998</v>
      </c>
    </row>
    <row r="666" spans="12:13">
      <c r="L666" s="62">
        <v>42828</v>
      </c>
      <c r="M666">
        <v>3.2477</v>
      </c>
    </row>
    <row r="667" spans="12:13">
      <c r="L667" s="62">
        <v>42825</v>
      </c>
      <c r="M667">
        <v>3.2509999999999999</v>
      </c>
    </row>
    <row r="668" spans="12:13">
      <c r="L668" s="62">
        <v>42824</v>
      </c>
      <c r="M668">
        <v>3.242</v>
      </c>
    </row>
    <row r="669" spans="12:13">
      <c r="L669" s="62">
        <v>42823</v>
      </c>
      <c r="M669">
        <v>3.2484999999999999</v>
      </c>
    </row>
    <row r="670" spans="12:13">
      <c r="L670" s="62">
        <v>42822</v>
      </c>
      <c r="M670">
        <v>3.2406999999999999</v>
      </c>
    </row>
    <row r="671" spans="12:13">
      <c r="L671" s="62">
        <v>42821</v>
      </c>
      <c r="M671">
        <v>3.2456</v>
      </c>
    </row>
    <row r="672" spans="12:13">
      <c r="L672" s="62">
        <v>42818</v>
      </c>
      <c r="M672">
        <v>3.246</v>
      </c>
    </row>
    <row r="673" spans="12:13">
      <c r="L673" s="62">
        <v>42817</v>
      </c>
      <c r="M673">
        <v>3.2450000000000001</v>
      </c>
    </row>
    <row r="674" spans="12:13">
      <c r="L674" s="62">
        <v>42816</v>
      </c>
      <c r="M674">
        <v>3.2408000000000001</v>
      </c>
    </row>
    <row r="675" spans="12:13">
      <c r="L675" s="62">
        <v>42815</v>
      </c>
      <c r="M675">
        <v>3.2509000000000001</v>
      </c>
    </row>
    <row r="676" spans="12:13">
      <c r="L676" s="62">
        <v>42814</v>
      </c>
      <c r="M676">
        <v>3.2450999999999999</v>
      </c>
    </row>
    <row r="677" spans="12:13">
      <c r="L677" s="62">
        <v>42811</v>
      </c>
      <c r="M677">
        <v>3.2517</v>
      </c>
    </row>
    <row r="678" spans="12:13">
      <c r="L678" s="62">
        <v>42810</v>
      </c>
      <c r="M678">
        <v>3.2576000000000001</v>
      </c>
    </row>
    <row r="679" spans="12:13">
      <c r="L679" s="62">
        <v>42809</v>
      </c>
      <c r="M679">
        <v>3.258</v>
      </c>
    </row>
    <row r="680" spans="12:13">
      <c r="L680" s="62">
        <v>42808</v>
      </c>
      <c r="M680">
        <v>3.2820999999999998</v>
      </c>
    </row>
    <row r="681" spans="12:13">
      <c r="L681" s="62">
        <v>42807</v>
      </c>
      <c r="M681">
        <v>3.2812999999999999</v>
      </c>
    </row>
    <row r="682" spans="12:13">
      <c r="L682" s="62">
        <v>42804</v>
      </c>
      <c r="M682">
        <v>3.2831000000000001</v>
      </c>
    </row>
    <row r="683" spans="12:13">
      <c r="L683" s="62">
        <v>42803</v>
      </c>
      <c r="M683">
        <v>3.2934999999999999</v>
      </c>
    </row>
    <row r="684" spans="12:13">
      <c r="L684" s="62">
        <v>42802</v>
      </c>
      <c r="M684">
        <v>3.2970999999999999</v>
      </c>
    </row>
    <row r="685" spans="12:13">
      <c r="L685" s="62">
        <v>42801</v>
      </c>
      <c r="M685">
        <v>3.2883</v>
      </c>
    </row>
    <row r="686" spans="12:13">
      <c r="L686" s="62">
        <v>42800</v>
      </c>
      <c r="M686">
        <v>3.2921</v>
      </c>
    </row>
    <row r="687" spans="12:13">
      <c r="L687" s="62">
        <v>42797</v>
      </c>
      <c r="M687">
        <v>3.2795000000000001</v>
      </c>
    </row>
    <row r="688" spans="12:13">
      <c r="L688" s="62">
        <v>42796</v>
      </c>
      <c r="M688">
        <v>3.2808999999999999</v>
      </c>
    </row>
    <row r="689" spans="12:13">
      <c r="L689" s="62">
        <v>42795</v>
      </c>
      <c r="M689">
        <v>3.2625000000000002</v>
      </c>
    </row>
    <row r="690" spans="12:13">
      <c r="L690" s="62">
        <v>42794</v>
      </c>
      <c r="M690">
        <v>3.2675000000000001</v>
      </c>
    </row>
    <row r="691" spans="12:13">
      <c r="L691" s="62">
        <v>42793</v>
      </c>
      <c r="M691">
        <v>3.2542</v>
      </c>
    </row>
    <row r="692" spans="12:13">
      <c r="L692" s="62">
        <v>42790</v>
      </c>
      <c r="M692">
        <v>3.2524999999999999</v>
      </c>
    </row>
    <row r="693" spans="12:13">
      <c r="L693" s="62">
        <v>42789</v>
      </c>
      <c r="M693">
        <v>3.2433000000000001</v>
      </c>
    </row>
    <row r="694" spans="12:13">
      <c r="L694" s="62">
        <v>42788</v>
      </c>
      <c r="M694">
        <v>3.2437999999999998</v>
      </c>
    </row>
    <row r="695" spans="12:13">
      <c r="L695" s="62">
        <v>42787</v>
      </c>
      <c r="M695">
        <v>3.2477999999999998</v>
      </c>
    </row>
    <row r="696" spans="12:13">
      <c r="L696" s="62">
        <v>42786</v>
      </c>
      <c r="M696">
        <v>3.2469999999999999</v>
      </c>
    </row>
    <row r="697" spans="12:13">
      <c r="L697" s="62">
        <v>42783</v>
      </c>
      <c r="M697">
        <v>3.2645</v>
      </c>
    </row>
    <row r="698" spans="12:13">
      <c r="L698" s="62">
        <v>42782</v>
      </c>
      <c r="M698">
        <v>3.2484999999999999</v>
      </c>
    </row>
    <row r="699" spans="12:13">
      <c r="L699" s="62">
        <v>42781</v>
      </c>
      <c r="M699">
        <v>3.2450000000000001</v>
      </c>
    </row>
    <row r="700" spans="12:13">
      <c r="L700" s="62">
        <v>42780</v>
      </c>
      <c r="M700">
        <v>3.258</v>
      </c>
    </row>
    <row r="701" spans="12:13">
      <c r="L701" s="62">
        <v>42779</v>
      </c>
      <c r="M701">
        <v>3.2610999999999999</v>
      </c>
    </row>
    <row r="702" spans="12:13">
      <c r="L702" s="62">
        <v>42776</v>
      </c>
      <c r="M702">
        <v>3.25</v>
      </c>
    </row>
    <row r="703" spans="12:13">
      <c r="L703" s="62">
        <v>42775</v>
      </c>
      <c r="M703">
        <v>3.2711999999999999</v>
      </c>
    </row>
    <row r="704" spans="12:13">
      <c r="L704" s="62">
        <v>42774</v>
      </c>
      <c r="M704">
        <v>3.2845</v>
      </c>
    </row>
    <row r="705" spans="12:13">
      <c r="L705" s="62">
        <v>42773</v>
      </c>
      <c r="M705">
        <v>3.2951999999999999</v>
      </c>
    </row>
    <row r="706" spans="12:13">
      <c r="L706" s="62">
        <v>42772</v>
      </c>
      <c r="M706">
        <v>3.2841</v>
      </c>
    </row>
    <row r="707" spans="12:13">
      <c r="L707" s="62">
        <v>42769</v>
      </c>
      <c r="M707">
        <v>3.26</v>
      </c>
    </row>
    <row r="708" spans="12:13">
      <c r="L708" s="62">
        <v>42768</v>
      </c>
      <c r="M708">
        <v>3.2484999999999999</v>
      </c>
    </row>
    <row r="709" spans="12:13">
      <c r="L709" s="62">
        <v>42767</v>
      </c>
      <c r="M709">
        <v>3.2711999999999999</v>
      </c>
    </row>
    <row r="710" spans="12:13">
      <c r="L710" s="62">
        <v>42766</v>
      </c>
      <c r="M710">
        <v>3.2719999999999998</v>
      </c>
    </row>
    <row r="711" spans="12:13">
      <c r="L711" s="62">
        <v>42765</v>
      </c>
      <c r="M711">
        <v>3.286</v>
      </c>
    </row>
    <row r="712" spans="12:13">
      <c r="L712" s="62">
        <v>42762</v>
      </c>
      <c r="M712">
        <v>3.2919</v>
      </c>
    </row>
    <row r="713" spans="12:13">
      <c r="L713" s="62">
        <v>42761</v>
      </c>
      <c r="M713">
        <v>3.3010999999999999</v>
      </c>
    </row>
    <row r="714" spans="12:13">
      <c r="L714" s="62">
        <v>42760</v>
      </c>
      <c r="M714">
        <v>3.294</v>
      </c>
    </row>
    <row r="715" spans="12:13">
      <c r="L715" s="62">
        <v>42759</v>
      </c>
      <c r="M715">
        <v>3.2839999999999998</v>
      </c>
    </row>
    <row r="716" spans="12:13">
      <c r="L716" s="62">
        <v>42758</v>
      </c>
      <c r="M716">
        <v>3.2823000000000002</v>
      </c>
    </row>
    <row r="717" spans="12:13">
      <c r="L717" s="62">
        <v>42755</v>
      </c>
      <c r="M717">
        <v>3.2945000000000002</v>
      </c>
    </row>
    <row r="718" spans="12:13">
      <c r="L718" s="62">
        <v>42754</v>
      </c>
      <c r="M718">
        <v>3.3165</v>
      </c>
    </row>
    <row r="719" spans="12:13">
      <c r="L719" s="62">
        <v>42753</v>
      </c>
      <c r="M719">
        <v>3.3393000000000002</v>
      </c>
    </row>
    <row r="720" spans="12:13">
      <c r="L720" s="62">
        <v>42752</v>
      </c>
      <c r="M720">
        <v>3.3441999999999998</v>
      </c>
    </row>
    <row r="721" spans="12:13">
      <c r="L721" s="62">
        <v>42751</v>
      </c>
      <c r="M721">
        <v>3.37</v>
      </c>
    </row>
    <row r="722" spans="12:13">
      <c r="L722" s="62">
        <v>42748</v>
      </c>
      <c r="M722">
        <v>3.3626999999999998</v>
      </c>
    </row>
    <row r="723" spans="12:13">
      <c r="L723" s="62">
        <v>42747</v>
      </c>
      <c r="M723">
        <v>3.3620000000000001</v>
      </c>
    </row>
    <row r="724" spans="12:13">
      <c r="L724" s="62">
        <v>42746</v>
      </c>
      <c r="M724">
        <v>3.3799000000000001</v>
      </c>
    </row>
    <row r="725" spans="12:13">
      <c r="L725" s="62">
        <v>42745</v>
      </c>
      <c r="M725">
        <v>3.3883000000000001</v>
      </c>
    </row>
    <row r="726" spans="12:13">
      <c r="L726" s="62">
        <v>42744</v>
      </c>
      <c r="M726">
        <v>3.3849999999999998</v>
      </c>
    </row>
    <row r="727" spans="12:13">
      <c r="L727" s="62">
        <v>42741</v>
      </c>
      <c r="M727">
        <v>3.3772000000000002</v>
      </c>
    </row>
    <row r="728" spans="12:13">
      <c r="L728" s="62">
        <v>42740</v>
      </c>
      <c r="M728">
        <v>3.3650000000000002</v>
      </c>
    </row>
    <row r="729" spans="12:13">
      <c r="L729" s="62">
        <v>42739</v>
      </c>
      <c r="M729">
        <v>3.3845000000000001</v>
      </c>
    </row>
    <row r="730" spans="12:13">
      <c r="L730" s="62">
        <v>42738</v>
      </c>
      <c r="M730">
        <v>3.3940999999999999</v>
      </c>
    </row>
    <row r="731" spans="12:13">
      <c r="L731" s="62">
        <v>42737</v>
      </c>
      <c r="M731">
        <v>3.3690000000000002</v>
      </c>
    </row>
    <row r="732" spans="12:13">
      <c r="L732" s="62">
        <v>42734</v>
      </c>
      <c r="M732">
        <v>3.3559999999999999</v>
      </c>
    </row>
    <row r="733" spans="12:13">
      <c r="L733" s="62">
        <v>42733</v>
      </c>
      <c r="M733">
        <v>3.3584999999999998</v>
      </c>
    </row>
    <row r="734" spans="12:13">
      <c r="L734" s="62">
        <v>42732</v>
      </c>
      <c r="M734">
        <v>3.355</v>
      </c>
    </row>
    <row r="735" spans="12:13">
      <c r="L735" s="62">
        <v>42731</v>
      </c>
      <c r="M735">
        <v>3.3759999999999999</v>
      </c>
    </row>
    <row r="736" spans="12:13">
      <c r="L736" s="62">
        <v>42730</v>
      </c>
      <c r="M736">
        <v>3.3875000000000002</v>
      </c>
    </row>
    <row r="737" spans="12:13">
      <c r="L737" s="62">
        <v>42727</v>
      </c>
      <c r="M737">
        <v>3.3801999999999999</v>
      </c>
    </row>
    <row r="738" spans="12:13">
      <c r="L738" s="62">
        <v>42726</v>
      </c>
      <c r="M738">
        <v>3.3929</v>
      </c>
    </row>
    <row r="739" spans="12:13">
      <c r="L739" s="62">
        <v>42725</v>
      </c>
      <c r="M739">
        <v>3.3915000000000002</v>
      </c>
    </row>
    <row r="740" spans="12:13">
      <c r="L740" s="62">
        <v>42724</v>
      </c>
      <c r="M740">
        <v>3.4005000000000001</v>
      </c>
    </row>
    <row r="741" spans="12:13">
      <c r="L741" s="62">
        <v>42723</v>
      </c>
      <c r="M741">
        <v>3.4070999999999998</v>
      </c>
    </row>
    <row r="742" spans="12:13">
      <c r="L742" s="62">
        <v>42720</v>
      </c>
      <c r="M742">
        <v>3.403</v>
      </c>
    </row>
    <row r="743" spans="12:13">
      <c r="L743" s="62">
        <v>42719</v>
      </c>
      <c r="M743">
        <v>3.4026999999999998</v>
      </c>
    </row>
    <row r="744" spans="12:13">
      <c r="L744" s="62">
        <v>42718</v>
      </c>
      <c r="M744">
        <v>3.387</v>
      </c>
    </row>
    <row r="745" spans="12:13">
      <c r="L745" s="62">
        <v>42717</v>
      </c>
      <c r="M745">
        <v>3.3936999999999999</v>
      </c>
    </row>
    <row r="746" spans="12:13">
      <c r="L746" s="62">
        <v>42716</v>
      </c>
      <c r="M746">
        <v>3.4009999999999998</v>
      </c>
    </row>
    <row r="747" spans="12:13">
      <c r="L747" s="62">
        <v>42713</v>
      </c>
      <c r="M747">
        <v>3.4064999999999999</v>
      </c>
    </row>
    <row r="748" spans="12:13">
      <c r="L748" s="62">
        <v>42712</v>
      </c>
      <c r="M748">
        <v>3.3995000000000002</v>
      </c>
    </row>
    <row r="749" spans="12:13">
      <c r="L749" s="62">
        <v>42711</v>
      </c>
      <c r="M749">
        <v>3.4035000000000002</v>
      </c>
    </row>
    <row r="750" spans="12:13">
      <c r="L750" s="62">
        <v>42710</v>
      </c>
      <c r="M750">
        <v>3.4135</v>
      </c>
    </row>
    <row r="751" spans="12:13">
      <c r="L751" s="62">
        <v>42709</v>
      </c>
      <c r="M751">
        <v>3.4184999999999999</v>
      </c>
    </row>
    <row r="752" spans="12:13">
      <c r="L752" s="62">
        <v>42706</v>
      </c>
      <c r="M752">
        <v>3.4180000000000001</v>
      </c>
    </row>
    <row r="753" spans="12:13">
      <c r="L753" s="62">
        <v>42705</v>
      </c>
      <c r="M753">
        <v>3.4155000000000002</v>
      </c>
    </row>
    <row r="754" spans="12:13">
      <c r="L754" s="62">
        <v>42704</v>
      </c>
      <c r="M754">
        <v>3.4135</v>
      </c>
    </row>
    <row r="755" spans="12:13">
      <c r="L755" s="62">
        <v>42703</v>
      </c>
      <c r="M755">
        <v>3.4175</v>
      </c>
    </row>
    <row r="756" spans="12:13">
      <c r="L756" s="62">
        <v>42702</v>
      </c>
      <c r="M756">
        <v>3.4169999999999998</v>
      </c>
    </row>
    <row r="757" spans="12:13">
      <c r="L757" s="62">
        <v>42699</v>
      </c>
      <c r="M757">
        <v>3.4224999999999999</v>
      </c>
    </row>
    <row r="758" spans="12:13">
      <c r="L758" s="62">
        <v>42698</v>
      </c>
      <c r="M758">
        <v>3.4125000000000001</v>
      </c>
    </row>
    <row r="759" spans="12:13">
      <c r="L759" s="62">
        <v>42697</v>
      </c>
      <c r="M759">
        <v>3.423</v>
      </c>
    </row>
    <row r="760" spans="12:13">
      <c r="L760" s="62">
        <v>42696</v>
      </c>
      <c r="M760">
        <v>3.419</v>
      </c>
    </row>
    <row r="761" spans="12:13">
      <c r="L761" s="62">
        <v>42695</v>
      </c>
      <c r="M761">
        <v>3.419</v>
      </c>
    </row>
    <row r="762" spans="12:13">
      <c r="L762" s="62">
        <v>42692</v>
      </c>
      <c r="M762">
        <v>3.4055</v>
      </c>
    </row>
    <row r="763" spans="12:13">
      <c r="L763" s="62">
        <v>42691</v>
      </c>
      <c r="M763">
        <v>3.4035000000000002</v>
      </c>
    </row>
    <row r="764" spans="12:13">
      <c r="L764" s="62">
        <v>42690</v>
      </c>
      <c r="M764">
        <v>3.4051999999999998</v>
      </c>
    </row>
    <row r="765" spans="12:13">
      <c r="L765" s="62">
        <v>42689</v>
      </c>
      <c r="M765">
        <v>3.4184999999999999</v>
      </c>
    </row>
    <row r="766" spans="12:13">
      <c r="L766" s="62">
        <v>42688</v>
      </c>
      <c r="M766">
        <v>3.4365999999999999</v>
      </c>
    </row>
    <row r="767" spans="12:13">
      <c r="L767" s="62">
        <v>42685</v>
      </c>
      <c r="M767">
        <v>3.4079999999999999</v>
      </c>
    </row>
    <row r="768" spans="12:13">
      <c r="L768" s="62">
        <v>42684</v>
      </c>
      <c r="M768">
        <v>3.403</v>
      </c>
    </row>
    <row r="769" spans="12:13">
      <c r="L769" s="62">
        <v>42683</v>
      </c>
      <c r="M769">
        <v>3.3759999999999999</v>
      </c>
    </row>
    <row r="770" spans="12:13">
      <c r="L770" s="62">
        <v>42682</v>
      </c>
      <c r="M770">
        <v>3.3555999999999999</v>
      </c>
    </row>
    <row r="771" spans="12:13">
      <c r="L771" s="62">
        <v>42681</v>
      </c>
      <c r="M771">
        <v>3.3730000000000002</v>
      </c>
    </row>
    <row r="772" spans="12:13">
      <c r="L772" s="62">
        <v>42678</v>
      </c>
      <c r="M772">
        <v>3.3885999999999998</v>
      </c>
    </row>
    <row r="773" spans="12:13">
      <c r="L773" s="62">
        <v>42677</v>
      </c>
      <c r="M773">
        <v>3.3791000000000002</v>
      </c>
    </row>
    <row r="774" spans="12:13">
      <c r="L774" s="62">
        <v>42676</v>
      </c>
      <c r="M774">
        <v>3.3889999999999998</v>
      </c>
    </row>
    <row r="775" spans="12:13">
      <c r="L775" s="62">
        <v>42675</v>
      </c>
      <c r="M775">
        <v>3.3656000000000001</v>
      </c>
    </row>
    <row r="776" spans="12:13">
      <c r="L776" s="62">
        <v>42674</v>
      </c>
      <c r="M776">
        <v>3.3635000000000002</v>
      </c>
    </row>
    <row r="777" spans="12:13">
      <c r="L777" s="62">
        <v>42671</v>
      </c>
      <c r="M777">
        <v>3.3650000000000002</v>
      </c>
    </row>
    <row r="778" spans="12:13">
      <c r="L778" s="62">
        <v>42670</v>
      </c>
      <c r="M778">
        <v>3.3624999999999998</v>
      </c>
    </row>
    <row r="779" spans="12:13">
      <c r="L779" s="62">
        <v>42669</v>
      </c>
      <c r="M779">
        <v>3.3685</v>
      </c>
    </row>
    <row r="780" spans="12:13">
      <c r="L780" s="62">
        <v>42668</v>
      </c>
      <c r="M780">
        <v>3.3513999999999999</v>
      </c>
    </row>
    <row r="781" spans="12:13">
      <c r="L781" s="62">
        <v>42667</v>
      </c>
      <c r="M781">
        <v>3.3639999999999999</v>
      </c>
    </row>
    <row r="782" spans="12:13">
      <c r="L782" s="62">
        <v>42664</v>
      </c>
      <c r="M782">
        <v>3.36</v>
      </c>
    </row>
    <row r="783" spans="12:13">
      <c r="L783" s="62">
        <v>42663</v>
      </c>
      <c r="M783">
        <v>3.3757999999999999</v>
      </c>
    </row>
    <row r="784" spans="12:13">
      <c r="L784" s="62">
        <v>42662</v>
      </c>
      <c r="M784">
        <v>3.3820000000000001</v>
      </c>
    </row>
    <row r="785" spans="12:13">
      <c r="L785" s="62">
        <v>42661</v>
      </c>
      <c r="M785">
        <v>3.3822999999999999</v>
      </c>
    </row>
    <row r="786" spans="12:13">
      <c r="L786" s="62">
        <v>42660</v>
      </c>
      <c r="M786">
        <v>3.3975</v>
      </c>
    </row>
    <row r="787" spans="12:13">
      <c r="L787" s="62">
        <v>42657</v>
      </c>
      <c r="M787">
        <v>3.4018999999999999</v>
      </c>
    </row>
    <row r="788" spans="12:13">
      <c r="L788" s="62">
        <v>42656</v>
      </c>
      <c r="M788">
        <v>3.4055</v>
      </c>
    </row>
    <row r="789" spans="12:13">
      <c r="L789" s="62">
        <v>42655</v>
      </c>
      <c r="M789">
        <v>3.4005000000000001</v>
      </c>
    </row>
    <row r="790" spans="12:13">
      <c r="L790" s="62">
        <v>42654</v>
      </c>
      <c r="M790">
        <v>3.4035000000000002</v>
      </c>
    </row>
    <row r="791" spans="12:13">
      <c r="L791" s="62">
        <v>42653</v>
      </c>
      <c r="M791">
        <v>3.3942999999999999</v>
      </c>
    </row>
    <row r="792" spans="12:13">
      <c r="L792" s="62">
        <v>42650</v>
      </c>
      <c r="M792">
        <v>3.4035000000000002</v>
      </c>
    </row>
    <row r="793" spans="12:13">
      <c r="L793" s="62">
        <v>42649</v>
      </c>
      <c r="M793">
        <v>3.4085000000000001</v>
      </c>
    </row>
    <row r="794" spans="12:13">
      <c r="L794" s="62">
        <v>42648</v>
      </c>
      <c r="M794">
        <v>3.4020000000000001</v>
      </c>
    </row>
    <row r="795" spans="12:13">
      <c r="L795" s="62">
        <v>42647</v>
      </c>
      <c r="M795">
        <v>3.4022000000000001</v>
      </c>
    </row>
    <row r="796" spans="12:13">
      <c r="L796" s="62">
        <v>42646</v>
      </c>
      <c r="M796">
        <v>3.3875000000000002</v>
      </c>
    </row>
    <row r="797" spans="12:13">
      <c r="L797" s="62">
        <v>42643</v>
      </c>
      <c r="M797">
        <v>3.3834</v>
      </c>
    </row>
    <row r="798" spans="12:13">
      <c r="L798" s="62">
        <v>42642</v>
      </c>
      <c r="M798">
        <v>3.3955000000000002</v>
      </c>
    </row>
    <row r="799" spans="12:13">
      <c r="L799" s="62">
        <v>42641</v>
      </c>
      <c r="M799">
        <v>3.3746999999999998</v>
      </c>
    </row>
    <row r="800" spans="12:13">
      <c r="L800" s="62">
        <v>42640</v>
      </c>
      <c r="M800">
        <v>3.3673000000000002</v>
      </c>
    </row>
    <row r="801" spans="12:13">
      <c r="L801" s="62">
        <v>42639</v>
      </c>
      <c r="M801">
        <v>3.3685</v>
      </c>
    </row>
    <row r="802" spans="12:13">
      <c r="L802" s="62">
        <v>42636</v>
      </c>
      <c r="M802">
        <v>3.3567</v>
      </c>
    </row>
    <row r="803" spans="12:13">
      <c r="L803" s="62">
        <v>42635</v>
      </c>
      <c r="M803">
        <v>3.3439999999999999</v>
      </c>
    </row>
    <row r="804" spans="12:13">
      <c r="L804" s="62">
        <v>42634</v>
      </c>
      <c r="M804">
        <v>3.3685</v>
      </c>
    </row>
    <row r="805" spans="12:13">
      <c r="L805" s="62">
        <v>42633</v>
      </c>
      <c r="M805">
        <v>3.3889</v>
      </c>
    </row>
    <row r="806" spans="12:13">
      <c r="L806" s="62">
        <v>42632</v>
      </c>
      <c r="M806">
        <v>3.3885000000000001</v>
      </c>
    </row>
    <row r="807" spans="12:13">
      <c r="L807" s="62">
        <v>42629</v>
      </c>
      <c r="M807">
        <v>3.3935</v>
      </c>
    </row>
    <row r="808" spans="12:13">
      <c r="L808" s="62">
        <v>42628</v>
      </c>
      <c r="M808">
        <v>3.3851</v>
      </c>
    </row>
    <row r="809" spans="12:13">
      <c r="L809" s="62">
        <v>42627</v>
      </c>
      <c r="M809">
        <v>3.3935</v>
      </c>
    </row>
    <row r="810" spans="12:13">
      <c r="L810" s="62">
        <v>42626</v>
      </c>
      <c r="M810">
        <v>3.4068000000000001</v>
      </c>
    </row>
    <row r="811" spans="12:13">
      <c r="L811" s="62">
        <v>42625</v>
      </c>
      <c r="M811">
        <v>3.399</v>
      </c>
    </row>
    <row r="812" spans="12:13">
      <c r="L812" s="62">
        <v>42622</v>
      </c>
      <c r="M812">
        <v>3.3955000000000002</v>
      </c>
    </row>
    <row r="813" spans="12:13">
      <c r="L813" s="62">
        <v>42621</v>
      </c>
      <c r="M813">
        <v>3.367</v>
      </c>
    </row>
    <row r="814" spans="12:13">
      <c r="L814" s="62">
        <v>42620</v>
      </c>
      <c r="M814">
        <v>3.3628</v>
      </c>
    </row>
    <row r="815" spans="12:13">
      <c r="L815" s="62">
        <v>42619</v>
      </c>
      <c r="M815">
        <v>3.3624999999999998</v>
      </c>
    </row>
    <row r="816" spans="12:13">
      <c r="L816" s="62">
        <v>42618</v>
      </c>
      <c r="M816">
        <v>3.3975</v>
      </c>
    </row>
    <row r="817" spans="12:13">
      <c r="L817" s="62">
        <v>42615</v>
      </c>
      <c r="M817">
        <v>3.3856999999999999</v>
      </c>
    </row>
    <row r="818" spans="12:13">
      <c r="L818" s="62">
        <v>42614</v>
      </c>
      <c r="M818">
        <v>3.3948</v>
      </c>
    </row>
    <row r="819" spans="12:13">
      <c r="L819" s="62">
        <v>42613</v>
      </c>
      <c r="M819">
        <v>3.3919999999999999</v>
      </c>
    </row>
    <row r="820" spans="12:13">
      <c r="L820" s="62">
        <v>42611</v>
      </c>
      <c r="M820">
        <v>3.3795000000000002</v>
      </c>
    </row>
    <row r="821" spans="12:13">
      <c r="L821" s="62">
        <v>42608</v>
      </c>
      <c r="M821">
        <v>3.3534999999999999</v>
      </c>
    </row>
    <row r="822" spans="12:13">
      <c r="L822" s="62">
        <v>42607</v>
      </c>
      <c r="M822">
        <v>3.3490000000000002</v>
      </c>
    </row>
    <row r="823" spans="12:13">
      <c r="L823" s="62">
        <v>42606</v>
      </c>
      <c r="M823">
        <v>3.3530000000000002</v>
      </c>
    </row>
    <row r="824" spans="12:13">
      <c r="L824" s="62">
        <v>42605</v>
      </c>
      <c r="M824">
        <v>3.3614999999999999</v>
      </c>
    </row>
    <row r="825" spans="12:13">
      <c r="L825" s="62">
        <v>42604</v>
      </c>
      <c r="M825">
        <v>3.3502000000000001</v>
      </c>
    </row>
    <row r="826" spans="12:13">
      <c r="L826" s="62">
        <v>42601</v>
      </c>
      <c r="M826">
        <v>3.3210000000000002</v>
      </c>
    </row>
    <row r="827" spans="12:13">
      <c r="L827" s="62">
        <v>42600</v>
      </c>
      <c r="M827">
        <v>3.3045</v>
      </c>
    </row>
    <row r="828" spans="12:13">
      <c r="L828" s="62">
        <v>42599</v>
      </c>
      <c r="M828">
        <v>3.3109999999999999</v>
      </c>
    </row>
    <row r="829" spans="12:13">
      <c r="L829" s="62">
        <v>42598</v>
      </c>
      <c r="M829">
        <v>3.3067000000000002</v>
      </c>
    </row>
    <row r="830" spans="12:13">
      <c r="L830" s="62">
        <v>42597</v>
      </c>
      <c r="M830">
        <v>3.3088000000000002</v>
      </c>
    </row>
    <row r="831" spans="12:13">
      <c r="L831" s="62">
        <v>42594</v>
      </c>
      <c r="M831">
        <v>3.3149999999999999</v>
      </c>
    </row>
    <row r="832" spans="12:13">
      <c r="L832" s="62">
        <v>42593</v>
      </c>
      <c r="M832">
        <v>3.3024</v>
      </c>
    </row>
    <row r="833" spans="12:13">
      <c r="L833" s="62">
        <v>42592</v>
      </c>
      <c r="M833">
        <v>3.3062</v>
      </c>
    </row>
    <row r="834" spans="12:13">
      <c r="L834" s="62">
        <v>42591</v>
      </c>
      <c r="M834">
        <v>3.3075000000000001</v>
      </c>
    </row>
    <row r="835" spans="12:13">
      <c r="L835" s="62">
        <v>42590</v>
      </c>
      <c r="M835">
        <v>3.3140000000000001</v>
      </c>
    </row>
    <row r="836" spans="12:13">
      <c r="L836" s="62">
        <v>42587</v>
      </c>
      <c r="M836">
        <v>3.3319999999999999</v>
      </c>
    </row>
    <row r="837" spans="12:13">
      <c r="L837" s="62">
        <v>42586</v>
      </c>
      <c r="M837">
        <v>3.3330000000000002</v>
      </c>
    </row>
    <row r="838" spans="12:13">
      <c r="L838" s="62">
        <v>42585</v>
      </c>
      <c r="M838">
        <v>3.3502999999999998</v>
      </c>
    </row>
    <row r="839" spans="12:13">
      <c r="L839" s="62">
        <v>42584</v>
      </c>
      <c r="M839">
        <v>3.3496000000000001</v>
      </c>
    </row>
    <row r="840" spans="12:13">
      <c r="L840" s="62">
        <v>42583</v>
      </c>
      <c r="M840">
        <v>3.3454999999999999</v>
      </c>
    </row>
    <row r="841" spans="12:13">
      <c r="L841" s="62">
        <v>42580</v>
      </c>
      <c r="M841">
        <v>3.3519999999999999</v>
      </c>
    </row>
    <row r="842" spans="12:13">
      <c r="L842" s="62">
        <v>42579</v>
      </c>
      <c r="M842">
        <v>3.367</v>
      </c>
    </row>
    <row r="843" spans="12:13">
      <c r="L843" s="62">
        <v>42578</v>
      </c>
      <c r="M843">
        <v>3.3519999999999999</v>
      </c>
    </row>
    <row r="844" spans="12:13">
      <c r="L844" s="62">
        <v>42577</v>
      </c>
      <c r="M844">
        <v>3.3580000000000001</v>
      </c>
    </row>
    <row r="845" spans="12:13">
      <c r="L845" s="62">
        <v>42576</v>
      </c>
      <c r="M845">
        <v>3.37</v>
      </c>
    </row>
    <row r="846" spans="12:13">
      <c r="L846" s="62">
        <v>42573</v>
      </c>
      <c r="M846">
        <v>3.3229000000000002</v>
      </c>
    </row>
    <row r="847" spans="12:13">
      <c r="L847" s="62">
        <v>42572</v>
      </c>
      <c r="M847">
        <v>3.3279999999999998</v>
      </c>
    </row>
    <row r="848" spans="12:13">
      <c r="L848" s="62">
        <v>42571</v>
      </c>
      <c r="M848">
        <v>3.3144999999999998</v>
      </c>
    </row>
    <row r="849" spans="12:13">
      <c r="L849" s="62">
        <v>42570</v>
      </c>
      <c r="M849">
        <v>3.3003999999999998</v>
      </c>
    </row>
    <row r="850" spans="12:13">
      <c r="L850" s="62">
        <v>42569</v>
      </c>
      <c r="M850">
        <v>3.2839</v>
      </c>
    </row>
    <row r="851" spans="12:13">
      <c r="L851" s="62">
        <v>42566</v>
      </c>
      <c r="M851">
        <v>3.278</v>
      </c>
    </row>
    <row r="852" spans="12:13">
      <c r="L852" s="62">
        <v>42565</v>
      </c>
      <c r="M852">
        <v>3.2795000000000001</v>
      </c>
    </row>
    <row r="853" spans="12:13">
      <c r="L853" s="62">
        <v>42564</v>
      </c>
      <c r="M853">
        <v>3.2805</v>
      </c>
    </row>
    <row r="854" spans="12:13">
      <c r="L854" s="62">
        <v>42563</v>
      </c>
      <c r="M854">
        <v>3.2795999999999998</v>
      </c>
    </row>
    <row r="855" spans="12:13">
      <c r="L855" s="62">
        <v>42562</v>
      </c>
      <c r="M855">
        <v>3.2810000000000001</v>
      </c>
    </row>
    <row r="856" spans="12:13">
      <c r="L856" s="62">
        <v>42559</v>
      </c>
      <c r="M856">
        <v>3.282</v>
      </c>
    </row>
    <row r="857" spans="12:13">
      <c r="L857" s="62">
        <v>42558</v>
      </c>
      <c r="M857">
        <v>3.282</v>
      </c>
    </row>
    <row r="858" spans="12:13">
      <c r="L858" s="62">
        <v>42557</v>
      </c>
      <c r="M858">
        <v>3.2825000000000002</v>
      </c>
    </row>
    <row r="859" spans="12:13">
      <c r="L859" s="62">
        <v>42556</v>
      </c>
      <c r="M859">
        <v>3.2845</v>
      </c>
    </row>
    <row r="860" spans="12:13">
      <c r="L860" s="62">
        <v>42555</v>
      </c>
      <c r="M860">
        <v>3.29</v>
      </c>
    </row>
    <row r="861" spans="12:13">
      <c r="L861" s="62">
        <v>42552</v>
      </c>
      <c r="M861">
        <v>3.2858999999999998</v>
      </c>
    </row>
    <row r="862" spans="12:13">
      <c r="L862" s="62">
        <v>42551</v>
      </c>
      <c r="M862">
        <v>3.2881</v>
      </c>
    </row>
    <row r="863" spans="12:13">
      <c r="L863" s="62">
        <v>42550</v>
      </c>
      <c r="M863">
        <v>3.2887</v>
      </c>
    </row>
    <row r="864" spans="12:13">
      <c r="L864" s="62">
        <v>42549</v>
      </c>
      <c r="M864">
        <v>3.302</v>
      </c>
    </row>
    <row r="865" spans="12:13">
      <c r="L865" s="62">
        <v>42548</v>
      </c>
      <c r="M865">
        <v>3.3231999999999999</v>
      </c>
    </row>
    <row r="866" spans="12:13">
      <c r="L866" s="62">
        <v>42545</v>
      </c>
      <c r="M866">
        <v>3.3119999999999998</v>
      </c>
    </row>
    <row r="867" spans="12:13">
      <c r="L867" s="62">
        <v>42544</v>
      </c>
      <c r="M867">
        <v>3.2827999999999999</v>
      </c>
    </row>
    <row r="868" spans="12:13">
      <c r="L868" s="62">
        <v>42543</v>
      </c>
      <c r="M868">
        <v>3.2864</v>
      </c>
    </row>
    <row r="869" spans="12:13">
      <c r="L869" s="62">
        <v>42542</v>
      </c>
      <c r="M869">
        <v>3.2875000000000001</v>
      </c>
    </row>
    <row r="870" spans="12:13">
      <c r="L870" s="62">
        <v>42541</v>
      </c>
      <c r="M870">
        <v>3.2886000000000002</v>
      </c>
    </row>
    <row r="871" spans="12:13">
      <c r="L871" s="62">
        <v>42538</v>
      </c>
      <c r="M871">
        <v>3.3180000000000001</v>
      </c>
    </row>
    <row r="872" spans="12:13">
      <c r="L872" s="62">
        <v>42537</v>
      </c>
      <c r="M872">
        <v>3.3334999999999999</v>
      </c>
    </row>
    <row r="873" spans="12:13">
      <c r="L873" s="62">
        <v>42536</v>
      </c>
      <c r="M873">
        <v>3.3083999999999998</v>
      </c>
    </row>
    <row r="874" spans="12:13">
      <c r="L874" s="62">
        <v>42535</v>
      </c>
      <c r="M874">
        <v>3.3397999999999999</v>
      </c>
    </row>
    <row r="875" spans="12:13">
      <c r="L875" s="62">
        <v>42534</v>
      </c>
      <c r="M875">
        <v>3.3250000000000002</v>
      </c>
    </row>
    <row r="876" spans="12:13">
      <c r="L876" s="62">
        <v>42531</v>
      </c>
      <c r="M876">
        <v>3.3304999999999998</v>
      </c>
    </row>
    <row r="877" spans="12:13">
      <c r="L877" s="62">
        <v>42530</v>
      </c>
      <c r="M877">
        <v>3.3085</v>
      </c>
    </row>
    <row r="878" spans="12:13">
      <c r="L878" s="62">
        <v>42529</v>
      </c>
      <c r="M878">
        <v>3.2970999999999999</v>
      </c>
    </row>
    <row r="879" spans="12:13">
      <c r="L879" s="62">
        <v>42528</v>
      </c>
      <c r="M879">
        <v>3.3007</v>
      </c>
    </row>
    <row r="880" spans="12:13">
      <c r="L880" s="62">
        <v>42527</v>
      </c>
      <c r="M880">
        <v>3.3098000000000001</v>
      </c>
    </row>
    <row r="881" spans="12:13">
      <c r="L881" s="62">
        <v>42524</v>
      </c>
      <c r="M881">
        <v>3.3347000000000002</v>
      </c>
    </row>
    <row r="882" spans="12:13">
      <c r="L882" s="62">
        <v>42523</v>
      </c>
      <c r="M882">
        <v>3.3733</v>
      </c>
    </row>
    <row r="883" spans="12:13">
      <c r="L883" s="62">
        <v>42522</v>
      </c>
      <c r="M883">
        <v>3.367</v>
      </c>
    </row>
    <row r="884" spans="12:13">
      <c r="L884" s="62">
        <v>42521</v>
      </c>
      <c r="M884">
        <v>3.3767</v>
      </c>
    </row>
    <row r="885" spans="12:13">
      <c r="L885" s="62">
        <v>42520</v>
      </c>
      <c r="M885">
        <v>3.3660000000000001</v>
      </c>
    </row>
    <row r="886" spans="12:13">
      <c r="L886" s="62">
        <v>42517</v>
      </c>
      <c r="M886">
        <v>3.351</v>
      </c>
    </row>
    <row r="887" spans="12:13">
      <c r="L887" s="62">
        <v>42516</v>
      </c>
      <c r="M887">
        <v>3.3443000000000001</v>
      </c>
    </row>
    <row r="888" spans="12:13">
      <c r="L888" s="62">
        <v>42515</v>
      </c>
      <c r="M888">
        <v>3.3391000000000002</v>
      </c>
    </row>
    <row r="889" spans="12:13">
      <c r="L889" s="62">
        <v>42514</v>
      </c>
      <c r="M889">
        <v>3.3450000000000002</v>
      </c>
    </row>
    <row r="890" spans="12:13">
      <c r="L890" s="62">
        <v>42513</v>
      </c>
      <c r="M890">
        <v>3.3452000000000002</v>
      </c>
    </row>
    <row r="891" spans="12:13">
      <c r="L891" s="62">
        <v>42510</v>
      </c>
      <c r="M891">
        <v>3.3336000000000001</v>
      </c>
    </row>
    <row r="892" spans="12:13">
      <c r="L892" s="62">
        <v>42509</v>
      </c>
      <c r="M892">
        <v>3.3416000000000001</v>
      </c>
    </row>
    <row r="893" spans="12:13">
      <c r="L893" s="62">
        <v>42508</v>
      </c>
      <c r="M893">
        <v>3.3260000000000001</v>
      </c>
    </row>
    <row r="894" spans="12:13">
      <c r="L894" s="62">
        <v>42507</v>
      </c>
      <c r="M894">
        <v>3.3121999999999998</v>
      </c>
    </row>
    <row r="895" spans="12:13">
      <c r="L895" s="62">
        <v>42506</v>
      </c>
      <c r="M895">
        <v>3.3298999999999999</v>
      </c>
    </row>
    <row r="896" spans="12:13">
      <c r="L896" s="62">
        <v>42503</v>
      </c>
      <c r="M896">
        <v>3.3359000000000001</v>
      </c>
    </row>
    <row r="897" spans="12:13">
      <c r="L897" s="62">
        <v>42502</v>
      </c>
      <c r="M897">
        <v>3.3268</v>
      </c>
    </row>
    <row r="898" spans="12:13">
      <c r="L898" s="62">
        <v>42501</v>
      </c>
      <c r="M898">
        <v>3.3294999999999999</v>
      </c>
    </row>
    <row r="899" spans="12:13">
      <c r="L899" s="62">
        <v>42500</v>
      </c>
      <c r="M899">
        <v>3.3347000000000002</v>
      </c>
    </row>
    <row r="900" spans="12:13">
      <c r="L900" s="62">
        <v>42499</v>
      </c>
      <c r="M900">
        <v>3.3340000000000001</v>
      </c>
    </row>
    <row r="901" spans="12:13">
      <c r="L901" s="62">
        <v>42496</v>
      </c>
      <c r="M901">
        <v>3.3113999999999999</v>
      </c>
    </row>
    <row r="902" spans="12:13">
      <c r="L902" s="62">
        <v>42495</v>
      </c>
      <c r="M902">
        <v>3.3214000000000001</v>
      </c>
    </row>
    <row r="903" spans="12:13">
      <c r="L903" s="62">
        <v>42494</v>
      </c>
      <c r="M903">
        <v>3.3304999999999998</v>
      </c>
    </row>
    <row r="904" spans="12:13">
      <c r="L904" s="62">
        <v>42493</v>
      </c>
      <c r="M904">
        <v>3.3302999999999998</v>
      </c>
    </row>
    <row r="905" spans="12:13">
      <c r="L905" s="62">
        <v>42492</v>
      </c>
      <c r="M905">
        <v>3.3035999999999999</v>
      </c>
    </row>
    <row r="906" spans="12:13">
      <c r="L906" s="62">
        <v>42489</v>
      </c>
      <c r="M906">
        <v>3.2858999999999998</v>
      </c>
    </row>
    <row r="907" spans="12:13">
      <c r="L907" s="62">
        <v>42488</v>
      </c>
      <c r="M907">
        <v>3.2774999999999999</v>
      </c>
    </row>
    <row r="908" spans="12:13">
      <c r="L908" s="62">
        <v>42487</v>
      </c>
      <c r="M908">
        <v>3.2875999999999999</v>
      </c>
    </row>
    <row r="909" spans="12:13">
      <c r="L909" s="62">
        <v>42486</v>
      </c>
      <c r="M909">
        <v>3.2827999999999999</v>
      </c>
    </row>
    <row r="910" spans="12:13">
      <c r="L910" s="62">
        <v>42485</v>
      </c>
      <c r="M910">
        <v>3.2907999999999999</v>
      </c>
    </row>
    <row r="911" spans="12:13">
      <c r="L911" s="62">
        <v>42482</v>
      </c>
      <c r="M911">
        <v>3.2675000000000001</v>
      </c>
    </row>
    <row r="912" spans="12:13">
      <c r="L912" s="62">
        <v>42481</v>
      </c>
      <c r="M912">
        <v>3.2675000000000001</v>
      </c>
    </row>
    <row r="913" spans="12:13">
      <c r="L913" s="62">
        <v>42480</v>
      </c>
      <c r="M913">
        <v>3.2429999999999999</v>
      </c>
    </row>
    <row r="914" spans="12:13">
      <c r="L914" s="62">
        <v>42479</v>
      </c>
      <c r="M914">
        <v>3.2496</v>
      </c>
    </row>
    <row r="915" spans="12:13">
      <c r="L915" s="62">
        <v>42478</v>
      </c>
      <c r="M915">
        <v>3.2725</v>
      </c>
    </row>
    <row r="916" spans="12:13">
      <c r="L916" s="62">
        <v>42475</v>
      </c>
      <c r="M916">
        <v>3.2755000000000001</v>
      </c>
    </row>
    <row r="917" spans="12:13">
      <c r="L917" s="62">
        <v>42474</v>
      </c>
      <c r="M917">
        <v>3.2734000000000001</v>
      </c>
    </row>
    <row r="918" spans="12:13">
      <c r="L918" s="62">
        <v>42473</v>
      </c>
      <c r="M918">
        <v>3.2692999999999999</v>
      </c>
    </row>
    <row r="919" spans="12:13">
      <c r="L919" s="62">
        <v>42472</v>
      </c>
      <c r="M919">
        <v>3.2658</v>
      </c>
    </row>
    <row r="920" spans="12:13">
      <c r="L920" s="62">
        <v>42471</v>
      </c>
      <c r="M920">
        <v>3.2877999999999998</v>
      </c>
    </row>
    <row r="921" spans="12:13">
      <c r="L921" s="62">
        <v>42468</v>
      </c>
      <c r="M921">
        <v>3.3685999999999998</v>
      </c>
    </row>
    <row r="922" spans="12:13">
      <c r="L922" s="62">
        <v>42467</v>
      </c>
      <c r="M922">
        <v>3.3929999999999998</v>
      </c>
    </row>
    <row r="923" spans="12:13">
      <c r="L923" s="62">
        <v>42466</v>
      </c>
      <c r="M923">
        <v>3.387</v>
      </c>
    </row>
    <row r="924" spans="12:13">
      <c r="L924" s="62">
        <v>42465</v>
      </c>
      <c r="M924">
        <v>3.3723000000000001</v>
      </c>
    </row>
    <row r="925" spans="12:13">
      <c r="L925" s="62">
        <v>42464</v>
      </c>
      <c r="M925">
        <v>3.3496999999999999</v>
      </c>
    </row>
    <row r="926" spans="12:13">
      <c r="L926" s="62">
        <v>42461</v>
      </c>
      <c r="M926">
        <v>3.3420999999999998</v>
      </c>
    </row>
    <row r="927" spans="12:13">
      <c r="L927" s="62">
        <v>42460</v>
      </c>
      <c r="M927">
        <v>3.3129</v>
      </c>
    </row>
    <row r="928" spans="12:13">
      <c r="L928" s="62">
        <v>42459</v>
      </c>
      <c r="M928">
        <v>3.3681999999999999</v>
      </c>
    </row>
    <row r="929" spans="12:13">
      <c r="L929" s="62">
        <v>42458</v>
      </c>
      <c r="M929">
        <v>3.3759000000000001</v>
      </c>
    </row>
    <row r="930" spans="12:13">
      <c r="L930" s="62">
        <v>42457</v>
      </c>
      <c r="M930">
        <v>3.3675000000000002</v>
      </c>
    </row>
    <row r="931" spans="12:13">
      <c r="L931" s="62">
        <v>42453</v>
      </c>
      <c r="M931">
        <v>3.3744999999999998</v>
      </c>
    </row>
    <row r="932" spans="12:13">
      <c r="L932" s="62">
        <v>42452</v>
      </c>
      <c r="M932">
        <v>3.3807</v>
      </c>
    </row>
    <row r="933" spans="12:13">
      <c r="L933" s="62">
        <v>42451</v>
      </c>
      <c r="M933">
        <v>3.4070999999999998</v>
      </c>
    </row>
    <row r="934" spans="12:13">
      <c r="L934" s="62">
        <v>42450</v>
      </c>
      <c r="M934">
        <v>3.4095</v>
      </c>
    </row>
    <row r="935" spans="12:13">
      <c r="L935" s="62">
        <v>42447</v>
      </c>
      <c r="M935">
        <v>3.3795000000000002</v>
      </c>
    </row>
    <row r="936" spans="12:13">
      <c r="L936" s="62">
        <v>42446</v>
      </c>
      <c r="M936">
        <v>3.3679999999999999</v>
      </c>
    </row>
    <row r="937" spans="12:13">
      <c r="L937" s="62">
        <v>42445</v>
      </c>
      <c r="M937">
        <v>3.3795000000000002</v>
      </c>
    </row>
    <row r="938" spans="12:13">
      <c r="L938" s="62">
        <v>42444</v>
      </c>
      <c r="M938">
        <v>3.3559999999999999</v>
      </c>
    </row>
    <row r="939" spans="12:13">
      <c r="L939" s="62">
        <v>42443</v>
      </c>
      <c r="M939">
        <v>3.3334999999999999</v>
      </c>
    </row>
    <row r="940" spans="12:13">
      <c r="L940" s="62">
        <v>42440</v>
      </c>
      <c r="M940">
        <v>3.3605</v>
      </c>
    </row>
    <row r="941" spans="12:13">
      <c r="L941" s="62">
        <v>42439</v>
      </c>
      <c r="M941">
        <v>3.427</v>
      </c>
    </row>
    <row r="942" spans="12:13">
      <c r="L942" s="62">
        <v>42438</v>
      </c>
      <c r="M942">
        <v>3.4415</v>
      </c>
    </row>
    <row r="943" spans="12:13">
      <c r="L943" s="62">
        <v>42437</v>
      </c>
      <c r="M943">
        <v>3.464</v>
      </c>
    </row>
    <row r="944" spans="12:13">
      <c r="L944" s="62">
        <v>42436</v>
      </c>
      <c r="M944">
        <v>3.452</v>
      </c>
    </row>
    <row r="945" spans="12:13">
      <c r="L945" s="62">
        <v>42433</v>
      </c>
      <c r="M945">
        <v>3.4575</v>
      </c>
    </row>
    <row r="946" spans="12:13">
      <c r="L946" s="62">
        <v>42432</v>
      </c>
      <c r="M946">
        <v>3.4630000000000001</v>
      </c>
    </row>
    <row r="947" spans="12:13">
      <c r="L947" s="62">
        <v>42431</v>
      </c>
      <c r="M947">
        <v>3.4933000000000001</v>
      </c>
    </row>
    <row r="948" spans="12:13">
      <c r="L948" s="62">
        <v>42430</v>
      </c>
      <c r="M948">
        <v>3.5177999999999998</v>
      </c>
    </row>
    <row r="949" spans="12:13">
      <c r="L949" s="62">
        <v>42429</v>
      </c>
      <c r="M949">
        <v>3.5225</v>
      </c>
    </row>
    <row r="950" spans="12:13">
      <c r="L950" s="62">
        <v>42426</v>
      </c>
      <c r="M950">
        <v>3.524</v>
      </c>
    </row>
    <row r="951" spans="12:13">
      <c r="L951" s="62">
        <v>42425</v>
      </c>
      <c r="M951">
        <v>3.528</v>
      </c>
    </row>
    <row r="952" spans="12:13">
      <c r="L952" s="62">
        <v>42424</v>
      </c>
      <c r="M952">
        <v>3.5291000000000001</v>
      </c>
    </row>
    <row r="953" spans="12:13">
      <c r="L953" s="62">
        <v>42423</v>
      </c>
      <c r="M953">
        <v>3.5310000000000001</v>
      </c>
    </row>
    <row r="954" spans="12:13">
      <c r="L954" s="62">
        <v>42422</v>
      </c>
      <c r="M954">
        <v>3.5190000000000001</v>
      </c>
    </row>
    <row r="955" spans="12:13">
      <c r="L955" s="62">
        <v>42419</v>
      </c>
      <c r="M955">
        <v>3.5150000000000001</v>
      </c>
    </row>
    <row r="956" spans="12:13">
      <c r="L956" s="62">
        <v>42418</v>
      </c>
      <c r="M956">
        <v>3.5074999999999998</v>
      </c>
    </row>
    <row r="957" spans="12:13">
      <c r="L957" s="62">
        <v>42417</v>
      </c>
      <c r="M957">
        <v>3.5034999999999998</v>
      </c>
    </row>
    <row r="958" spans="12:13">
      <c r="L958" s="62">
        <v>42416</v>
      </c>
      <c r="M958">
        <v>3.5110000000000001</v>
      </c>
    </row>
    <row r="959" spans="12:13">
      <c r="L959" s="62">
        <v>42415</v>
      </c>
      <c r="M959">
        <v>3.4994999999999998</v>
      </c>
    </row>
    <row r="960" spans="12:13">
      <c r="L960" s="62">
        <v>42412</v>
      </c>
      <c r="M960">
        <v>3.5065</v>
      </c>
    </row>
    <row r="961" spans="12:13">
      <c r="L961" s="62">
        <v>42411</v>
      </c>
      <c r="M961">
        <v>3.5150999999999999</v>
      </c>
    </row>
    <row r="962" spans="12:13">
      <c r="L962" s="62">
        <v>42410</v>
      </c>
      <c r="M962">
        <v>3.5070000000000001</v>
      </c>
    </row>
    <row r="963" spans="12:13">
      <c r="L963" s="62">
        <v>42409</v>
      </c>
      <c r="M963">
        <v>3.5030000000000001</v>
      </c>
    </row>
    <row r="964" spans="12:13">
      <c r="L964" s="62">
        <v>42408</v>
      </c>
      <c r="M964">
        <v>3.4944999999999999</v>
      </c>
    </row>
    <row r="965" spans="12:13">
      <c r="L965" s="62">
        <v>42405</v>
      </c>
      <c r="M965">
        <v>3.4805000000000001</v>
      </c>
    </row>
    <row r="966" spans="12:13">
      <c r="L966" s="62">
        <v>42404</v>
      </c>
      <c r="M966">
        <v>3.4765000000000001</v>
      </c>
    </row>
    <row r="967" spans="12:13">
      <c r="L967" s="62">
        <v>42403</v>
      </c>
      <c r="M967">
        <v>3.4904999999999999</v>
      </c>
    </row>
    <row r="968" spans="12:13">
      <c r="L968" s="62">
        <v>42402</v>
      </c>
      <c r="M968">
        <v>3.4944999999999999</v>
      </c>
    </row>
    <row r="969" spans="12:13">
      <c r="L969" s="62">
        <v>42401</v>
      </c>
      <c r="M969">
        <v>3.4824999999999999</v>
      </c>
    </row>
    <row r="970" spans="12:13">
      <c r="L970" s="62">
        <v>42398</v>
      </c>
      <c r="M970">
        <v>3.4725000000000001</v>
      </c>
    </row>
    <row r="971" spans="12:13">
      <c r="L971" s="62">
        <v>42397</v>
      </c>
      <c r="M971">
        <v>3.4655</v>
      </c>
    </row>
    <row r="972" spans="12:13">
      <c r="L972" s="62">
        <v>42396</v>
      </c>
      <c r="M972">
        <v>3.4649999999999999</v>
      </c>
    </row>
    <row r="973" spans="12:13">
      <c r="L973" s="62">
        <v>42395</v>
      </c>
      <c r="M973">
        <v>3.4634999999999998</v>
      </c>
    </row>
    <row r="974" spans="12:13">
      <c r="L974" s="62">
        <v>42394</v>
      </c>
      <c r="M974">
        <v>3.4645000000000001</v>
      </c>
    </row>
    <row r="975" spans="12:13">
      <c r="L975" s="62">
        <v>42391</v>
      </c>
      <c r="M975">
        <v>3.4474999999999998</v>
      </c>
    </row>
    <row r="976" spans="12:13">
      <c r="L976" s="62">
        <v>42390</v>
      </c>
      <c r="M976">
        <v>3.4474999999999998</v>
      </c>
    </row>
    <row r="977" spans="12:13">
      <c r="L977" s="62">
        <v>42389</v>
      </c>
      <c r="M977">
        <v>3.4455</v>
      </c>
    </row>
    <row r="978" spans="12:13">
      <c r="L978" s="62">
        <v>42388</v>
      </c>
      <c r="M978">
        <v>3.4375</v>
      </c>
    </row>
    <row r="979" spans="12:13">
      <c r="L979" s="62">
        <v>42387</v>
      </c>
      <c r="M979">
        <v>3.4335</v>
      </c>
    </row>
    <row r="980" spans="12:13">
      <c r="L980" s="62">
        <v>42384</v>
      </c>
      <c r="M980">
        <v>3.4295</v>
      </c>
    </row>
    <row r="981" spans="12:13">
      <c r="L981" s="62">
        <v>42383</v>
      </c>
      <c r="M981">
        <v>3.4224999999999999</v>
      </c>
    </row>
    <row r="982" spans="12:13">
      <c r="L982" s="62">
        <v>42382</v>
      </c>
      <c r="M982">
        <v>3.4279999999999999</v>
      </c>
    </row>
    <row r="983" spans="12:13">
      <c r="L983" s="62">
        <v>42381</v>
      </c>
      <c r="M983">
        <v>3.4235000000000002</v>
      </c>
    </row>
    <row r="984" spans="12:13">
      <c r="L984" s="62">
        <v>42380</v>
      </c>
      <c r="M984">
        <v>3.4264999999999999</v>
      </c>
    </row>
    <row r="985" spans="12:13">
      <c r="L985" s="62">
        <v>42377</v>
      </c>
      <c r="M985">
        <v>3.4262000000000001</v>
      </c>
    </row>
    <row r="986" spans="12:13">
      <c r="L986" s="62">
        <v>42376</v>
      </c>
      <c r="M986">
        <v>3.4235000000000002</v>
      </c>
    </row>
    <row r="987" spans="12:13">
      <c r="L987" s="62">
        <v>42375</v>
      </c>
      <c r="M987">
        <v>3.4159999999999999</v>
      </c>
    </row>
    <row r="988" spans="12:13">
      <c r="L988" s="62">
        <v>42374</v>
      </c>
      <c r="M988">
        <v>3.4125000000000001</v>
      </c>
    </row>
    <row r="989" spans="12:13">
      <c r="L989" s="62">
        <v>42373</v>
      </c>
      <c r="M989">
        <v>3.4224999999999999</v>
      </c>
    </row>
    <row r="990" spans="12:13">
      <c r="L990" s="62">
        <v>42369</v>
      </c>
      <c r="M990">
        <v>3.4140000000000001</v>
      </c>
    </row>
    <row r="991" spans="12:13">
      <c r="L991" s="62">
        <v>42368</v>
      </c>
      <c r="M991">
        <v>3.4100999999999999</v>
      </c>
    </row>
    <row r="992" spans="12:13">
      <c r="L992" s="62">
        <v>42367</v>
      </c>
      <c r="M992">
        <v>3.4060000000000001</v>
      </c>
    </row>
    <row r="993" spans="12:13">
      <c r="L993" s="62">
        <v>42366</v>
      </c>
      <c r="M993">
        <v>3.4049999999999998</v>
      </c>
    </row>
    <row r="994" spans="12:13">
      <c r="L994" s="62">
        <v>42362</v>
      </c>
      <c r="M994">
        <v>3.3929999999999998</v>
      </c>
    </row>
    <row r="995" spans="12:13">
      <c r="L995" s="62">
        <v>42361</v>
      </c>
      <c r="M995">
        <v>3.3953000000000002</v>
      </c>
    </row>
    <row r="996" spans="12:13">
      <c r="L996" s="62">
        <v>42360</v>
      </c>
      <c r="M996">
        <v>3.3919999999999999</v>
      </c>
    </row>
    <row r="997" spans="12:13">
      <c r="L997" s="62">
        <v>42359</v>
      </c>
      <c r="M997">
        <v>3.3864999999999998</v>
      </c>
    </row>
    <row r="998" spans="12:13">
      <c r="L998" s="62">
        <v>42356</v>
      </c>
      <c r="M998">
        <v>3.3774999999999999</v>
      </c>
    </row>
    <row r="999" spans="12:13">
      <c r="L999" s="62">
        <v>42355</v>
      </c>
      <c r="M999">
        <v>3.3784999999999998</v>
      </c>
    </row>
    <row r="1000" spans="12:13">
      <c r="L1000" s="62">
        <v>42354</v>
      </c>
      <c r="M1000">
        <v>3.3694999999999999</v>
      </c>
    </row>
    <row r="1001" spans="12:13">
      <c r="L1001" s="62">
        <v>42353</v>
      </c>
      <c r="M1001">
        <v>3.3734000000000002</v>
      </c>
    </row>
    <row r="1002" spans="12:13">
      <c r="L1002" s="62">
        <v>42352</v>
      </c>
      <c r="M1002">
        <v>3.375</v>
      </c>
    </row>
    <row r="1003" spans="12:13">
      <c r="L1003" s="62">
        <v>42349</v>
      </c>
      <c r="M1003">
        <v>3.3795000000000002</v>
      </c>
    </row>
    <row r="1004" spans="12:13">
      <c r="L1004" s="62">
        <v>42348</v>
      </c>
      <c r="M1004">
        <v>3.3746</v>
      </c>
    </row>
    <row r="1005" spans="12:13">
      <c r="L1005" s="62">
        <v>42347</v>
      </c>
      <c r="M1005">
        <v>3.3740000000000001</v>
      </c>
    </row>
    <row r="1006" spans="12:13">
      <c r="L1006" s="62">
        <v>42346</v>
      </c>
      <c r="M1006">
        <v>3.3673999999999999</v>
      </c>
    </row>
    <row r="1007" spans="12:13">
      <c r="L1007" s="62">
        <v>42345</v>
      </c>
      <c r="M1007">
        <v>3.3767999999999998</v>
      </c>
    </row>
    <row r="1008" spans="12:13">
      <c r="L1008" s="62">
        <v>42342</v>
      </c>
      <c r="M1008">
        <v>3.3685</v>
      </c>
    </row>
    <row r="1009" spans="12:13">
      <c r="L1009" s="62">
        <v>42341</v>
      </c>
      <c r="M1009">
        <v>3.3690000000000002</v>
      </c>
    </row>
    <row r="1010" spans="12:13">
      <c r="L1010" s="62">
        <v>42340</v>
      </c>
      <c r="M1010">
        <v>3.3698999999999999</v>
      </c>
    </row>
    <row r="1011" spans="12:13">
      <c r="L1011" s="62">
        <v>42339</v>
      </c>
      <c r="M1011">
        <v>3.3725000000000001</v>
      </c>
    </row>
    <row r="1012" spans="12:13">
      <c r="L1012" s="62">
        <v>42338</v>
      </c>
      <c r="M1012">
        <v>3.3755000000000002</v>
      </c>
    </row>
    <row r="1013" spans="12:13">
      <c r="L1013" s="62">
        <v>42335</v>
      </c>
      <c r="M1013">
        <v>3.3730000000000002</v>
      </c>
    </row>
    <row r="1014" spans="12:13">
      <c r="L1014" s="62">
        <v>42334</v>
      </c>
      <c r="M1014">
        <v>3.3763000000000001</v>
      </c>
    </row>
    <row r="1015" spans="12:13">
      <c r="L1015" s="62">
        <v>42333</v>
      </c>
      <c r="M1015">
        <v>3.3780000000000001</v>
      </c>
    </row>
    <row r="1016" spans="12:13">
      <c r="L1016" s="62">
        <v>42332</v>
      </c>
      <c r="M1016">
        <v>3.3734999999999999</v>
      </c>
    </row>
    <row r="1017" spans="12:13">
      <c r="L1017" s="62">
        <v>42331</v>
      </c>
      <c r="M1017">
        <v>3.379</v>
      </c>
    </row>
    <row r="1018" spans="12:13">
      <c r="L1018" s="62">
        <v>42328</v>
      </c>
      <c r="M1018">
        <v>3.3624999999999998</v>
      </c>
    </row>
    <row r="1019" spans="12:13">
      <c r="L1019" s="62">
        <v>42327</v>
      </c>
      <c r="M1019">
        <v>3.3555000000000001</v>
      </c>
    </row>
    <row r="1020" spans="12:13">
      <c r="L1020" s="62">
        <v>42326</v>
      </c>
      <c r="M1020">
        <v>3.359</v>
      </c>
    </row>
    <row r="1021" spans="12:13">
      <c r="L1021" s="62">
        <v>42325</v>
      </c>
      <c r="M1021">
        <v>3.3475000000000001</v>
      </c>
    </row>
    <row r="1022" spans="12:13">
      <c r="L1022" s="62">
        <v>42324</v>
      </c>
      <c r="M1022">
        <v>3.3456999999999999</v>
      </c>
    </row>
    <row r="1023" spans="12:13">
      <c r="L1023" s="62">
        <v>42321</v>
      </c>
      <c r="M1023">
        <v>3.3365999999999998</v>
      </c>
    </row>
    <row r="1024" spans="12:13">
      <c r="L1024" s="62">
        <v>42320</v>
      </c>
      <c r="M1024">
        <v>3.3237000000000001</v>
      </c>
    </row>
    <row r="1025" spans="12:13">
      <c r="L1025" s="62">
        <v>42319</v>
      </c>
      <c r="M1025">
        <v>3.3134999999999999</v>
      </c>
    </row>
    <row r="1026" spans="12:13">
      <c r="L1026" s="62">
        <v>42318</v>
      </c>
      <c r="M1026">
        <v>3.3155000000000001</v>
      </c>
    </row>
    <row r="1027" spans="12:13">
      <c r="L1027" s="62">
        <v>42317</v>
      </c>
      <c r="M1027">
        <v>3.3125</v>
      </c>
    </row>
    <row r="1028" spans="12:13">
      <c r="L1028" s="62">
        <v>42314</v>
      </c>
      <c r="M1028">
        <v>3.3130000000000002</v>
      </c>
    </row>
    <row r="1029" spans="12:13">
      <c r="L1029" s="62">
        <v>42313</v>
      </c>
      <c r="M1029">
        <v>3.3025000000000002</v>
      </c>
    </row>
    <row r="1030" spans="12:13">
      <c r="L1030" s="62">
        <v>42312</v>
      </c>
      <c r="M1030">
        <v>3.2970000000000002</v>
      </c>
    </row>
    <row r="1031" spans="12:13">
      <c r="L1031" s="62">
        <v>42311</v>
      </c>
      <c r="M1031">
        <v>3.2843</v>
      </c>
    </row>
    <row r="1032" spans="12:13">
      <c r="L1032" s="62">
        <v>42310</v>
      </c>
      <c r="M1032">
        <v>3.2879</v>
      </c>
    </row>
    <row r="1033" spans="12:13">
      <c r="L1033" s="62">
        <v>42307</v>
      </c>
      <c r="M1033">
        <v>3.2869999999999999</v>
      </c>
    </row>
    <row r="1034" spans="12:13">
      <c r="L1034" s="62">
        <v>42306</v>
      </c>
      <c r="M1034">
        <v>3.2879999999999998</v>
      </c>
    </row>
    <row r="1035" spans="12:13">
      <c r="L1035" s="62">
        <v>42305</v>
      </c>
      <c r="M1035">
        <v>3.282</v>
      </c>
    </row>
    <row r="1036" spans="12:13">
      <c r="L1036" s="62">
        <v>42304</v>
      </c>
      <c r="M1036">
        <v>3.2803</v>
      </c>
    </row>
    <row r="1037" spans="12:13">
      <c r="L1037" s="62">
        <v>42303</v>
      </c>
      <c r="M1037">
        <v>3.274</v>
      </c>
    </row>
    <row r="1038" spans="12:13">
      <c r="L1038" s="62">
        <v>42300</v>
      </c>
      <c r="M1038">
        <v>3.2702</v>
      </c>
    </row>
    <row r="1039" spans="12:13">
      <c r="L1039" s="62">
        <v>42299</v>
      </c>
      <c r="M1039">
        <v>3.2610000000000001</v>
      </c>
    </row>
    <row r="1040" spans="12:13">
      <c r="L1040" s="62">
        <v>42298</v>
      </c>
      <c r="M1040">
        <v>3.26</v>
      </c>
    </row>
    <row r="1041" spans="12:13">
      <c r="L1041" s="62">
        <v>42297</v>
      </c>
      <c r="M1041">
        <v>3.2570000000000001</v>
      </c>
    </row>
    <row r="1042" spans="12:13">
      <c r="L1042" s="62">
        <v>42296</v>
      </c>
      <c r="M1042">
        <v>3.2515000000000001</v>
      </c>
    </row>
    <row r="1043" spans="12:13">
      <c r="L1043" s="62">
        <v>42293</v>
      </c>
      <c r="M1043">
        <v>3.2475000000000001</v>
      </c>
    </row>
    <row r="1044" spans="12:13">
      <c r="L1044" s="62">
        <v>42292</v>
      </c>
      <c r="M1044">
        <v>3.2334999999999998</v>
      </c>
    </row>
    <row r="1045" spans="12:13">
      <c r="L1045" s="62">
        <v>42291</v>
      </c>
      <c r="M1045">
        <v>3.2395</v>
      </c>
    </row>
    <row r="1046" spans="12:13">
      <c r="L1046" s="62">
        <v>42290</v>
      </c>
      <c r="M1046">
        <v>3.2410000000000001</v>
      </c>
    </row>
    <row r="1047" spans="12:13">
      <c r="L1047" s="62">
        <v>42289</v>
      </c>
      <c r="M1047">
        <v>3.2275</v>
      </c>
    </row>
    <row r="1048" spans="12:13">
      <c r="L1048" s="62">
        <v>42286</v>
      </c>
      <c r="M1048">
        <v>3.2120000000000002</v>
      </c>
    </row>
    <row r="1049" spans="12:13">
      <c r="L1049" s="62">
        <v>42284</v>
      </c>
      <c r="M1049">
        <v>3.2240000000000002</v>
      </c>
    </row>
    <row r="1050" spans="12:13">
      <c r="L1050" s="62">
        <v>42283</v>
      </c>
      <c r="M1050">
        <v>3.2235</v>
      </c>
    </row>
    <row r="1051" spans="12:13">
      <c r="L1051" s="62">
        <v>42282</v>
      </c>
      <c r="M1051">
        <v>3.222</v>
      </c>
    </row>
    <row r="1052" spans="12:13">
      <c r="L1052" s="62">
        <v>42279</v>
      </c>
      <c r="M1052">
        <v>3.2240000000000002</v>
      </c>
    </row>
    <row r="1053" spans="12:13">
      <c r="L1053" s="62">
        <v>42278</v>
      </c>
      <c r="M1053">
        <v>3.2330000000000001</v>
      </c>
    </row>
    <row r="1054" spans="12:13">
      <c r="L1054" s="62">
        <v>42277</v>
      </c>
      <c r="M1054">
        <v>3.2334000000000001</v>
      </c>
    </row>
    <row r="1055" spans="12:13">
      <c r="L1055" s="62">
        <v>42276</v>
      </c>
      <c r="M1055">
        <v>3.2345000000000002</v>
      </c>
    </row>
    <row r="1056" spans="12:13">
      <c r="L1056" s="62">
        <v>42275</v>
      </c>
      <c r="M1056">
        <v>3.2364999999999999</v>
      </c>
    </row>
    <row r="1057" spans="12:13">
      <c r="L1057" s="62">
        <v>42272</v>
      </c>
      <c r="M1057">
        <v>3.2235</v>
      </c>
    </row>
    <row r="1058" spans="12:13">
      <c r="L1058" s="62">
        <v>42271</v>
      </c>
      <c r="M1058">
        <v>3.2122000000000002</v>
      </c>
    </row>
    <row r="1059" spans="12:13">
      <c r="L1059" s="62">
        <v>42270</v>
      </c>
      <c r="M1059">
        <v>3.2235</v>
      </c>
    </row>
    <row r="1060" spans="12:13">
      <c r="L1060" s="62">
        <v>42269</v>
      </c>
      <c r="M1060">
        <v>3.2155</v>
      </c>
    </row>
    <row r="1061" spans="12:13">
      <c r="L1061" s="62">
        <v>42268</v>
      </c>
      <c r="M1061">
        <v>3.1964999999999999</v>
      </c>
    </row>
    <row r="1062" spans="12:13">
      <c r="L1062" s="62">
        <v>42265</v>
      </c>
      <c r="M1062">
        <v>3.1915</v>
      </c>
    </row>
    <row r="1063" spans="12:13">
      <c r="L1063" s="62">
        <v>42264</v>
      </c>
      <c r="M1063">
        <v>3.1840000000000002</v>
      </c>
    </row>
    <row r="1064" spans="12:13">
      <c r="L1064" s="62">
        <v>42263</v>
      </c>
      <c r="M1064">
        <v>3.1989999999999998</v>
      </c>
    </row>
    <row r="1065" spans="12:13">
      <c r="L1065" s="62">
        <v>42262</v>
      </c>
      <c r="M1065">
        <v>3.2120000000000002</v>
      </c>
    </row>
    <row r="1066" spans="12:13">
      <c r="L1066" s="62">
        <v>42261</v>
      </c>
      <c r="M1066">
        <v>3.2109999999999999</v>
      </c>
    </row>
    <row r="1067" spans="12:13">
      <c r="L1067" s="62">
        <v>42258</v>
      </c>
      <c r="M1067">
        <v>3.2090000000000001</v>
      </c>
    </row>
    <row r="1068" spans="12:13">
      <c r="L1068" s="62">
        <v>42257</v>
      </c>
      <c r="M1068">
        <v>3.2155</v>
      </c>
    </row>
    <row r="1069" spans="12:13">
      <c r="L1069" s="62">
        <v>42256</v>
      </c>
      <c r="M1069">
        <v>3.2235</v>
      </c>
    </row>
    <row r="1070" spans="12:13">
      <c r="L1070" s="62">
        <v>42255</v>
      </c>
      <c r="M1070">
        <v>3.2273999999999998</v>
      </c>
    </row>
    <row r="1071" spans="12:13">
      <c r="L1071" s="62">
        <v>42254</v>
      </c>
      <c r="M1071">
        <v>3.2284999999999999</v>
      </c>
    </row>
    <row r="1072" spans="12:13">
      <c r="L1072" s="62">
        <v>42251</v>
      </c>
      <c r="M1072">
        <v>3.2149999999999999</v>
      </c>
    </row>
    <row r="1073" spans="12:13">
      <c r="L1073" s="62">
        <v>42250</v>
      </c>
      <c r="M1073">
        <v>3.2044999999999999</v>
      </c>
    </row>
    <row r="1074" spans="12:13">
      <c r="L1074" s="62">
        <v>42249</v>
      </c>
      <c r="M1074">
        <v>3.2536</v>
      </c>
    </row>
    <row r="1075" spans="12:13">
      <c r="L1075" s="62">
        <v>42248</v>
      </c>
      <c r="M1075">
        <v>3.2515000000000001</v>
      </c>
    </row>
    <row r="1076" spans="12:13">
      <c r="L1076" s="62">
        <v>42247</v>
      </c>
      <c r="M1076">
        <v>3.2364999999999999</v>
      </c>
    </row>
    <row r="1077" spans="12:13">
      <c r="L1077" s="62">
        <v>42244</v>
      </c>
      <c r="M1077">
        <v>3.226</v>
      </c>
    </row>
    <row r="1078" spans="12:13">
      <c r="L1078" s="62">
        <v>42243</v>
      </c>
      <c r="M1078">
        <v>3.2759999999999998</v>
      </c>
    </row>
    <row r="1079" spans="12:13">
      <c r="L1079" s="62">
        <v>42242</v>
      </c>
      <c r="M1079">
        <v>3.3058000000000001</v>
      </c>
    </row>
    <row r="1080" spans="12:13">
      <c r="L1080" s="62">
        <v>42241</v>
      </c>
      <c r="M1080">
        <v>3.2885</v>
      </c>
    </row>
    <row r="1081" spans="12:13">
      <c r="L1081" s="62">
        <v>42240</v>
      </c>
      <c r="M1081">
        <v>3.2772000000000001</v>
      </c>
    </row>
    <row r="1082" spans="12:13">
      <c r="L1082" s="62">
        <v>42237</v>
      </c>
      <c r="M1082">
        <v>3.2694999999999999</v>
      </c>
    </row>
    <row r="1083" spans="12:13">
      <c r="L1083" s="62">
        <v>42236</v>
      </c>
      <c r="M1083">
        <v>3.26</v>
      </c>
    </row>
    <row r="1084" spans="12:13">
      <c r="L1084" s="62">
        <v>42235</v>
      </c>
      <c r="M1084">
        <v>3.2565</v>
      </c>
    </row>
    <row r="1085" spans="12:13">
      <c r="L1085" s="62">
        <v>42234</v>
      </c>
      <c r="M1085">
        <v>3.2505000000000002</v>
      </c>
    </row>
    <row r="1086" spans="12:13">
      <c r="L1086" s="62">
        <v>42233</v>
      </c>
      <c r="M1086">
        <v>3.2433999999999998</v>
      </c>
    </row>
    <row r="1087" spans="12:13">
      <c r="L1087" s="62">
        <v>42230</v>
      </c>
      <c r="M1087">
        <v>3.2414999999999998</v>
      </c>
    </row>
    <row r="1088" spans="12:13">
      <c r="L1088" s="62">
        <v>42229</v>
      </c>
      <c r="M1088">
        <v>3.2385000000000002</v>
      </c>
    </row>
    <row r="1089" spans="12:13">
      <c r="L1089" s="62">
        <v>42228</v>
      </c>
      <c r="M1089">
        <v>3.2240000000000002</v>
      </c>
    </row>
    <row r="1090" spans="12:13">
      <c r="L1090" s="62">
        <v>42227</v>
      </c>
      <c r="M1090">
        <v>3.2189999999999999</v>
      </c>
    </row>
    <row r="1091" spans="12:13">
      <c r="L1091" s="62">
        <v>42226</v>
      </c>
      <c r="M1091">
        <v>3.2044999999999999</v>
      </c>
    </row>
    <row r="1092" spans="12:13">
      <c r="L1092" s="62">
        <v>42223</v>
      </c>
      <c r="M1092">
        <v>3.2025000000000001</v>
      </c>
    </row>
    <row r="1093" spans="12:13">
      <c r="L1093" s="62">
        <v>42222</v>
      </c>
      <c r="M1093">
        <v>3.2035</v>
      </c>
    </row>
    <row r="1094" spans="12:13">
      <c r="L1094" s="62">
        <v>42221</v>
      </c>
      <c r="M1094">
        <v>3.2025000000000001</v>
      </c>
    </row>
    <row r="1095" spans="12:13">
      <c r="L1095" s="62">
        <v>42220</v>
      </c>
      <c r="M1095">
        <v>3.1945000000000001</v>
      </c>
    </row>
    <row r="1096" spans="12:13">
      <c r="L1096" s="62">
        <v>42219</v>
      </c>
      <c r="M1096">
        <v>3.1945000000000001</v>
      </c>
    </row>
    <row r="1097" spans="12:13">
      <c r="L1097" s="62">
        <v>42216</v>
      </c>
      <c r="M1097">
        <v>3.1909999999999998</v>
      </c>
    </row>
    <row r="1098" spans="12:13">
      <c r="L1098" s="62">
        <v>42215</v>
      </c>
      <c r="M1098">
        <v>3.194</v>
      </c>
    </row>
    <row r="1099" spans="12:13">
      <c r="L1099" s="62">
        <v>42214</v>
      </c>
      <c r="M1099">
        <v>3.1840000000000002</v>
      </c>
    </row>
    <row r="1100" spans="12:13">
      <c r="L1100" s="62">
        <v>42212</v>
      </c>
      <c r="M1100">
        <v>3.1880000000000002</v>
      </c>
    </row>
    <row r="1101" spans="12:13">
      <c r="L1101" s="62">
        <v>42209</v>
      </c>
      <c r="M1101">
        <v>3.1850000000000001</v>
      </c>
    </row>
    <row r="1102" spans="12:13">
      <c r="L1102" s="62">
        <v>42208</v>
      </c>
      <c r="M1102">
        <v>3.1884999999999999</v>
      </c>
    </row>
    <row r="1103" spans="12:13">
      <c r="L1103" s="62">
        <v>42207</v>
      </c>
      <c r="M1103">
        <v>3.1884999999999999</v>
      </c>
    </row>
    <row r="1104" spans="12:13">
      <c r="L1104" s="62">
        <v>42206</v>
      </c>
      <c r="M1104">
        <v>3.181</v>
      </c>
    </row>
    <row r="1105" spans="12:13">
      <c r="L1105" s="62">
        <v>42205</v>
      </c>
      <c r="M1105">
        <v>3.1816</v>
      </c>
    </row>
    <row r="1106" spans="12:13">
      <c r="L1106" s="62">
        <v>42202</v>
      </c>
      <c r="M1106">
        <v>3.1825000000000001</v>
      </c>
    </row>
    <row r="1107" spans="12:13">
      <c r="L1107" s="62">
        <v>42201</v>
      </c>
      <c r="M1107">
        <v>3.1764999999999999</v>
      </c>
    </row>
    <row r="1108" spans="12:13">
      <c r="L1108" s="62">
        <v>42200</v>
      </c>
      <c r="M1108">
        <v>3.1798000000000002</v>
      </c>
    </row>
    <row r="1109" spans="12:13">
      <c r="L1109" s="62">
        <v>42199</v>
      </c>
      <c r="M1109">
        <v>3.1785000000000001</v>
      </c>
    </row>
    <row r="1110" spans="12:13">
      <c r="L1110" s="62">
        <v>42198</v>
      </c>
      <c r="M1110">
        <v>3.1789999999999998</v>
      </c>
    </row>
    <row r="1111" spans="12:13">
      <c r="L1111" s="62">
        <v>42195</v>
      </c>
      <c r="M1111">
        <v>3.1764999999999999</v>
      </c>
    </row>
    <row r="1112" spans="12:13">
      <c r="L1112" s="62">
        <v>42194</v>
      </c>
      <c r="M1112">
        <v>3.181</v>
      </c>
    </row>
    <row r="1113" spans="12:13">
      <c r="L1113" s="62">
        <v>42193</v>
      </c>
      <c r="M1113">
        <v>3.1850000000000001</v>
      </c>
    </row>
    <row r="1114" spans="12:13">
      <c r="L1114" s="62">
        <v>42192</v>
      </c>
      <c r="M1114">
        <v>3.1844999999999999</v>
      </c>
    </row>
    <row r="1115" spans="12:13">
      <c r="L1115" s="62">
        <v>42191</v>
      </c>
      <c r="M1115">
        <v>3.177</v>
      </c>
    </row>
    <row r="1116" spans="12:13">
      <c r="L1116" s="62">
        <v>42188</v>
      </c>
      <c r="M1116">
        <v>3.1764999999999999</v>
      </c>
    </row>
    <row r="1117" spans="12:13">
      <c r="L1117" s="62">
        <v>42187</v>
      </c>
      <c r="M1117">
        <v>3.1715</v>
      </c>
    </row>
    <row r="1118" spans="12:13">
      <c r="L1118" s="62">
        <v>42186</v>
      </c>
      <c r="M1118">
        <v>3.1776</v>
      </c>
    </row>
    <row r="1119" spans="12:13">
      <c r="L1119" s="62">
        <v>42185</v>
      </c>
      <c r="M1119">
        <v>3.1795</v>
      </c>
    </row>
    <row r="1120" spans="12:13">
      <c r="L1120" s="62">
        <v>42184</v>
      </c>
      <c r="M1120">
        <v>3.1779999999999999</v>
      </c>
    </row>
    <row r="1121" spans="12:13">
      <c r="L1121" s="62">
        <v>42181</v>
      </c>
      <c r="M1121">
        <v>3.1724999999999999</v>
      </c>
    </row>
    <row r="1122" spans="12:13">
      <c r="L1122" s="62">
        <v>42180</v>
      </c>
      <c r="M1122">
        <v>3.1695000000000002</v>
      </c>
    </row>
    <row r="1123" spans="12:13">
      <c r="L1123" s="62">
        <v>42179</v>
      </c>
      <c r="M1123">
        <v>3.1720000000000002</v>
      </c>
    </row>
    <row r="1124" spans="12:13">
      <c r="L1124" s="62">
        <v>42178</v>
      </c>
      <c r="M1124">
        <v>3.18</v>
      </c>
    </row>
    <row r="1125" spans="12:13">
      <c r="L1125" s="62">
        <v>42177</v>
      </c>
      <c r="M1125">
        <v>3.1720000000000002</v>
      </c>
    </row>
    <row r="1126" spans="12:13">
      <c r="L1126" s="62">
        <v>42174</v>
      </c>
      <c r="M1126">
        <v>3.1684999999999999</v>
      </c>
    </row>
    <row r="1127" spans="12:13">
      <c r="L1127" s="62">
        <v>42173</v>
      </c>
      <c r="M1127">
        <v>3.1640999999999999</v>
      </c>
    </row>
    <row r="1128" spans="12:13">
      <c r="L1128" s="62">
        <v>42172</v>
      </c>
      <c r="M1128">
        <v>3.1635</v>
      </c>
    </row>
    <row r="1129" spans="12:13">
      <c r="L1129" s="62">
        <v>42171</v>
      </c>
      <c r="M1129">
        <v>3.1629999999999998</v>
      </c>
    </row>
    <row r="1130" spans="12:13">
      <c r="L1130" s="62">
        <v>42170</v>
      </c>
      <c r="M1130">
        <v>3.161</v>
      </c>
    </row>
    <row r="1131" spans="12:13">
      <c r="L1131" s="62">
        <v>42167</v>
      </c>
      <c r="M1131">
        <v>3.1551999999999998</v>
      </c>
    </row>
    <row r="1132" spans="12:13">
      <c r="L1132" s="62">
        <v>42166</v>
      </c>
      <c r="M1132">
        <v>3.1536</v>
      </c>
    </row>
    <row r="1133" spans="12:13">
      <c r="L1133" s="62">
        <v>42165</v>
      </c>
      <c r="M1133">
        <v>3.1545000000000001</v>
      </c>
    </row>
    <row r="1134" spans="12:13">
      <c r="L1134" s="62">
        <v>42164</v>
      </c>
      <c r="M1134">
        <v>3.1545000000000001</v>
      </c>
    </row>
    <row r="1135" spans="12:13">
      <c r="L1135" s="62">
        <v>42163</v>
      </c>
      <c r="M1135">
        <v>3.1556999999999999</v>
      </c>
    </row>
    <row r="1136" spans="12:13">
      <c r="L1136" s="62">
        <v>42160</v>
      </c>
      <c r="M1136">
        <v>3.1539999999999999</v>
      </c>
    </row>
    <row r="1137" spans="12:13">
      <c r="L1137" s="62">
        <v>42159</v>
      </c>
      <c r="M1137">
        <v>3.1436999999999999</v>
      </c>
    </row>
    <row r="1138" spans="12:13">
      <c r="L1138" s="62">
        <v>42158</v>
      </c>
      <c r="M1138">
        <v>3.1505000000000001</v>
      </c>
    </row>
    <row r="1139" spans="12:13">
      <c r="L1139" s="62">
        <v>42157</v>
      </c>
      <c r="M1139">
        <v>3.1575000000000002</v>
      </c>
    </row>
    <row r="1140" spans="12:13">
      <c r="L1140" s="62">
        <v>42156</v>
      </c>
      <c r="M1140">
        <v>3.1573000000000002</v>
      </c>
    </row>
    <row r="1141" spans="12:13">
      <c r="L1141" s="62">
        <v>42153</v>
      </c>
      <c r="M1141">
        <v>3.1564999999999999</v>
      </c>
    </row>
    <row r="1142" spans="12:13">
      <c r="L1142" s="62">
        <v>42152</v>
      </c>
      <c r="M1142">
        <v>3.1564999999999999</v>
      </c>
    </row>
    <row r="1143" spans="12:13">
      <c r="L1143" s="62">
        <v>42151</v>
      </c>
      <c r="M1143">
        <v>3.1545000000000001</v>
      </c>
    </row>
    <row r="1144" spans="12:13">
      <c r="L1144" s="62">
        <v>42150</v>
      </c>
      <c r="M1144">
        <v>3.1524999999999999</v>
      </c>
    </row>
    <row r="1145" spans="12:13">
      <c r="L1145" s="62">
        <v>42149</v>
      </c>
      <c r="M1145">
        <v>3.1524999999999999</v>
      </c>
    </row>
    <row r="1146" spans="12:13">
      <c r="L1146" s="62">
        <v>42146</v>
      </c>
      <c r="M1146">
        <v>3.1469999999999998</v>
      </c>
    </row>
    <row r="1147" spans="12:13">
      <c r="L1147" s="62">
        <v>42145</v>
      </c>
      <c r="M1147">
        <v>3.1440000000000001</v>
      </c>
    </row>
    <row r="1148" spans="12:13">
      <c r="L1148" s="62">
        <v>42144</v>
      </c>
      <c r="M1148">
        <v>3.1528</v>
      </c>
    </row>
    <row r="1149" spans="12:13">
      <c r="L1149" s="62">
        <v>42143</v>
      </c>
      <c r="M1149">
        <v>3.1551</v>
      </c>
    </row>
    <row r="1150" spans="12:13">
      <c r="L1150" s="62">
        <v>42142</v>
      </c>
      <c r="M1150">
        <v>3.1515</v>
      </c>
    </row>
    <row r="1151" spans="12:13">
      <c r="L1151" s="62">
        <v>42139</v>
      </c>
      <c r="M1151">
        <v>3.1455000000000002</v>
      </c>
    </row>
    <row r="1152" spans="12:13">
      <c r="L1152" s="62">
        <v>42138</v>
      </c>
      <c r="M1152">
        <v>3.1484999999999999</v>
      </c>
    </row>
    <row r="1153" spans="12:13">
      <c r="L1153" s="62">
        <v>42137</v>
      </c>
      <c r="M1153">
        <v>3.1515</v>
      </c>
    </row>
    <row r="1154" spans="12:13">
      <c r="L1154" s="62">
        <v>42136</v>
      </c>
      <c r="M1154">
        <v>3.1536</v>
      </c>
    </row>
    <row r="1155" spans="12:13">
      <c r="L1155" s="62">
        <v>42135</v>
      </c>
      <c r="M1155">
        <v>3.1524999999999999</v>
      </c>
    </row>
    <row r="1156" spans="12:13">
      <c r="L1156" s="62">
        <v>42132</v>
      </c>
      <c r="M1156">
        <v>3.1440000000000001</v>
      </c>
    </row>
    <row r="1157" spans="12:13">
      <c r="L1157" s="62">
        <v>42131</v>
      </c>
      <c r="M1157">
        <v>3.1505000000000001</v>
      </c>
    </row>
    <row r="1158" spans="12:13">
      <c r="L1158" s="62">
        <v>42130</v>
      </c>
      <c r="M1158">
        <v>3.1505000000000001</v>
      </c>
    </row>
    <row r="1159" spans="12:13">
      <c r="L1159" s="62">
        <v>42129</v>
      </c>
      <c r="M1159">
        <v>3.149</v>
      </c>
    </row>
    <row r="1160" spans="12:13">
      <c r="L1160" s="62">
        <v>42128</v>
      </c>
      <c r="M1160">
        <v>3.149</v>
      </c>
    </row>
    <row r="1161" spans="12:13">
      <c r="L1161" s="62">
        <v>42125</v>
      </c>
      <c r="M1161">
        <v>3.13</v>
      </c>
    </row>
    <row r="1162" spans="12:13">
      <c r="L1162" s="62">
        <v>42124</v>
      </c>
      <c r="M1162">
        <v>3.1305000000000001</v>
      </c>
    </row>
    <row r="1163" spans="12:13">
      <c r="L1163" s="62">
        <v>42123</v>
      </c>
      <c r="M1163">
        <v>3.1204999999999998</v>
      </c>
    </row>
    <row r="1164" spans="12:13">
      <c r="L1164" s="62">
        <v>42122</v>
      </c>
      <c r="M1164">
        <v>3.1244999999999998</v>
      </c>
    </row>
    <row r="1165" spans="12:13">
      <c r="L1165" s="62">
        <v>42121</v>
      </c>
      <c r="M1165">
        <v>3.1345000000000001</v>
      </c>
    </row>
    <row r="1166" spans="12:13">
      <c r="L1166" s="62">
        <v>42118</v>
      </c>
      <c r="M1166">
        <v>3.1341999999999999</v>
      </c>
    </row>
    <row r="1167" spans="12:13">
      <c r="L1167" s="62">
        <v>42117</v>
      </c>
      <c r="M1167">
        <v>3.1335000000000002</v>
      </c>
    </row>
    <row r="1168" spans="12:13">
      <c r="L1168" s="62">
        <v>42116</v>
      </c>
      <c r="M1168">
        <v>3.1305999999999998</v>
      </c>
    </row>
    <row r="1169" spans="12:13">
      <c r="L1169" s="62">
        <v>42115</v>
      </c>
      <c r="M1169">
        <v>3.1320999999999999</v>
      </c>
    </row>
    <row r="1170" spans="12:13">
      <c r="L1170" s="62">
        <v>42114</v>
      </c>
      <c r="M1170">
        <v>3.1280000000000001</v>
      </c>
    </row>
    <row r="1171" spans="12:13">
      <c r="L1171" s="62">
        <v>42111</v>
      </c>
      <c r="M1171">
        <v>3.1244999999999998</v>
      </c>
    </row>
    <row r="1172" spans="12:13">
      <c r="L1172" s="62">
        <v>42110</v>
      </c>
      <c r="M1172">
        <v>3.1248</v>
      </c>
    </row>
    <row r="1173" spans="12:13">
      <c r="L1173" s="62">
        <v>42109</v>
      </c>
      <c r="M1173">
        <v>3.1240999999999999</v>
      </c>
    </row>
    <row r="1174" spans="12:13">
      <c r="L1174" s="62">
        <v>42108</v>
      </c>
      <c r="M1174">
        <v>3.1204999999999998</v>
      </c>
    </row>
    <row r="1175" spans="12:13">
      <c r="L1175" s="62">
        <v>42107</v>
      </c>
      <c r="M1175">
        <v>3.1240000000000001</v>
      </c>
    </row>
    <row r="1176" spans="12:13">
      <c r="L1176" s="62">
        <v>42104</v>
      </c>
      <c r="M1176">
        <v>3.1194999999999999</v>
      </c>
    </row>
    <row r="1177" spans="12:13">
      <c r="L1177" s="62">
        <v>42103</v>
      </c>
      <c r="M1177">
        <v>3.1164000000000001</v>
      </c>
    </row>
    <row r="1178" spans="12:13">
      <c r="L1178" s="62">
        <v>42102</v>
      </c>
      <c r="M1178">
        <v>3.1034999999999999</v>
      </c>
    </row>
    <row r="1179" spans="12:13">
      <c r="L1179" s="62">
        <v>42101</v>
      </c>
      <c r="M1179">
        <v>3.0962999999999998</v>
      </c>
    </row>
    <row r="1180" spans="12:13">
      <c r="L1180" s="62">
        <v>42100</v>
      </c>
      <c r="M1180">
        <v>3.0937999999999999</v>
      </c>
    </row>
    <row r="1181" spans="12:13">
      <c r="L1181" s="62">
        <v>42097</v>
      </c>
      <c r="M1181">
        <v>3.09</v>
      </c>
    </row>
    <row r="1182" spans="12:13">
      <c r="L1182" s="62">
        <v>42096</v>
      </c>
      <c r="M1182">
        <v>3.09</v>
      </c>
    </row>
    <row r="1183" spans="12:13">
      <c r="L1183" s="62">
        <v>42095</v>
      </c>
      <c r="M1183">
        <v>3.0975000000000001</v>
      </c>
    </row>
    <row r="1184" spans="12:13">
      <c r="L1184" s="62">
        <v>42094</v>
      </c>
      <c r="M1184">
        <v>3.0964999999999998</v>
      </c>
    </row>
    <row r="1185" spans="12:13">
      <c r="L1185" s="62">
        <v>42093</v>
      </c>
      <c r="M1185">
        <v>3.0975999999999999</v>
      </c>
    </row>
    <row r="1186" spans="12:13">
      <c r="L1186" s="62">
        <v>42090</v>
      </c>
      <c r="M1186">
        <v>3.0924999999999998</v>
      </c>
    </row>
    <row r="1187" spans="12:13">
      <c r="L1187" s="62">
        <v>42089</v>
      </c>
      <c r="M1187">
        <v>3.0815000000000001</v>
      </c>
    </row>
    <row r="1188" spans="12:13">
      <c r="L1188" s="62">
        <v>42088</v>
      </c>
      <c r="M1188">
        <v>3.0779999999999998</v>
      </c>
    </row>
    <row r="1189" spans="12:13">
      <c r="L1189" s="62">
        <v>42087</v>
      </c>
      <c r="M1189">
        <v>3.073</v>
      </c>
    </row>
    <row r="1190" spans="12:13">
      <c r="L1190" s="62">
        <v>42086</v>
      </c>
      <c r="M1190">
        <v>3.0754999999999999</v>
      </c>
    </row>
    <row r="1191" spans="12:13">
      <c r="L1191" s="62">
        <v>42083</v>
      </c>
      <c r="M1191">
        <v>3.0840000000000001</v>
      </c>
    </row>
    <row r="1192" spans="12:13">
      <c r="L1192" s="62">
        <v>42082</v>
      </c>
      <c r="M1192">
        <v>3.1042000000000001</v>
      </c>
    </row>
    <row r="1193" spans="12:13">
      <c r="L1193" s="62">
        <v>42081</v>
      </c>
      <c r="M1193">
        <v>3.0935000000000001</v>
      </c>
    </row>
    <row r="1194" spans="12:13">
      <c r="L1194" s="62">
        <v>42080</v>
      </c>
      <c r="M1194">
        <v>3.0985</v>
      </c>
    </row>
    <row r="1195" spans="12:13">
      <c r="L1195" s="62">
        <v>42079</v>
      </c>
      <c r="M1195">
        <v>3.0964999999999998</v>
      </c>
    </row>
    <row r="1196" spans="12:13">
      <c r="L1196" s="62">
        <v>42076</v>
      </c>
      <c r="M1196">
        <v>3.097</v>
      </c>
    </row>
    <row r="1197" spans="12:13">
      <c r="L1197" s="62">
        <v>42075</v>
      </c>
      <c r="M1197">
        <v>3.0985</v>
      </c>
    </row>
    <row r="1198" spans="12:13">
      <c r="L1198" s="62">
        <v>42074</v>
      </c>
      <c r="M1198">
        <v>3.0960999999999999</v>
      </c>
    </row>
    <row r="1199" spans="12:13">
      <c r="L1199" s="62">
        <v>42073</v>
      </c>
      <c r="M1199">
        <v>3.0964999999999998</v>
      </c>
    </row>
    <row r="1200" spans="12:13">
      <c r="L1200" s="62">
        <v>42072</v>
      </c>
      <c r="M1200">
        <v>3.0964999999999998</v>
      </c>
    </row>
    <row r="1201" spans="12:13">
      <c r="L1201" s="62">
        <v>42069</v>
      </c>
      <c r="M1201">
        <v>3.0954999999999999</v>
      </c>
    </row>
    <row r="1202" spans="12:13">
      <c r="L1202" s="62">
        <v>42068</v>
      </c>
      <c r="M1202">
        <v>3.0945</v>
      </c>
    </row>
    <row r="1203" spans="12:13">
      <c r="L1203" s="62">
        <v>42067</v>
      </c>
      <c r="M1203">
        <v>3.0935999999999999</v>
      </c>
    </row>
    <row r="1204" spans="12:13">
      <c r="L1204" s="62">
        <v>42066</v>
      </c>
      <c r="M1204">
        <v>3.0914999999999999</v>
      </c>
    </row>
    <row r="1205" spans="12:13">
      <c r="L1205" s="62">
        <v>42065</v>
      </c>
      <c r="M1205">
        <v>3.0935000000000001</v>
      </c>
    </row>
    <row r="1206" spans="12:13">
      <c r="L1206" s="62">
        <v>42062</v>
      </c>
      <c r="M1206">
        <v>3.0935000000000001</v>
      </c>
    </row>
    <row r="1207" spans="12:13">
      <c r="L1207" s="62">
        <v>42061</v>
      </c>
      <c r="M1207">
        <v>3.0924999999999998</v>
      </c>
    </row>
    <row r="1208" spans="12:13">
      <c r="L1208" s="62">
        <v>42060</v>
      </c>
      <c r="M1208">
        <v>3.0924999999999998</v>
      </c>
    </row>
    <row r="1209" spans="12:13">
      <c r="L1209" s="62">
        <v>42059</v>
      </c>
      <c r="M1209">
        <v>3.0924999999999998</v>
      </c>
    </row>
    <row r="1210" spans="12:13">
      <c r="L1210" s="62">
        <v>42058</v>
      </c>
      <c r="M1210">
        <v>3.0924999999999998</v>
      </c>
    </row>
    <row r="1211" spans="12:13">
      <c r="L1211" s="62">
        <v>42055</v>
      </c>
      <c r="M1211">
        <v>3.0886999999999998</v>
      </c>
    </row>
    <row r="1212" spans="12:13">
      <c r="L1212" s="62">
        <v>42054</v>
      </c>
      <c r="M1212">
        <v>3.0855000000000001</v>
      </c>
    </row>
    <row r="1213" spans="12:13">
      <c r="L1213" s="62">
        <v>42053</v>
      </c>
      <c r="M1213">
        <v>3.0855000000000001</v>
      </c>
    </row>
    <row r="1214" spans="12:13">
      <c r="L1214" s="62">
        <v>42052</v>
      </c>
      <c r="M1214">
        <v>3.0834999999999999</v>
      </c>
    </row>
    <row r="1215" spans="12:13">
      <c r="L1215" s="62">
        <v>42051</v>
      </c>
      <c r="M1215">
        <v>3.0855000000000001</v>
      </c>
    </row>
    <row r="1216" spans="12:13">
      <c r="L1216" s="62">
        <v>42048</v>
      </c>
      <c r="M1216">
        <v>3.0815000000000001</v>
      </c>
    </row>
    <row r="1217" spans="12:13">
      <c r="L1217" s="62">
        <v>42047</v>
      </c>
      <c r="M1217">
        <v>3.069</v>
      </c>
    </row>
    <row r="1218" spans="12:13">
      <c r="L1218" s="62">
        <v>42046</v>
      </c>
      <c r="M1218">
        <v>3.0834999999999999</v>
      </c>
    </row>
    <row r="1219" spans="12:13">
      <c r="L1219" s="62">
        <v>42045</v>
      </c>
      <c r="M1219">
        <v>3.0840000000000001</v>
      </c>
    </row>
    <row r="1220" spans="12:13">
      <c r="L1220" s="62">
        <v>42044</v>
      </c>
      <c r="M1220">
        <v>3.0670000000000002</v>
      </c>
    </row>
    <row r="1221" spans="12:13">
      <c r="L1221" s="62">
        <v>42041</v>
      </c>
      <c r="M1221">
        <v>3.0707</v>
      </c>
    </row>
    <row r="1222" spans="12:13">
      <c r="L1222" s="62">
        <v>42040</v>
      </c>
      <c r="M1222">
        <v>3.0590000000000002</v>
      </c>
    </row>
    <row r="1223" spans="12:13">
      <c r="L1223" s="62">
        <v>42039</v>
      </c>
      <c r="M1223">
        <v>3.0605000000000002</v>
      </c>
    </row>
    <row r="1224" spans="12:13">
      <c r="L1224" s="62">
        <v>42038</v>
      </c>
      <c r="M1224">
        <v>3.0554999999999999</v>
      </c>
    </row>
    <row r="1225" spans="12:13">
      <c r="L1225" s="62">
        <v>42037</v>
      </c>
      <c r="M1225">
        <v>3.0630000000000002</v>
      </c>
    </row>
    <row r="1226" spans="12:13">
      <c r="L1226" s="62">
        <v>42034</v>
      </c>
      <c r="M1226">
        <v>3.0588000000000002</v>
      </c>
    </row>
    <row r="1227" spans="12:13">
      <c r="L1227" s="62">
        <v>42033</v>
      </c>
      <c r="M1227">
        <v>3.0430000000000001</v>
      </c>
    </row>
    <row r="1228" spans="12:13">
      <c r="L1228" s="62">
        <v>42032</v>
      </c>
      <c r="M1228">
        <v>3.0333000000000001</v>
      </c>
    </row>
    <row r="1229" spans="12:13">
      <c r="L1229" s="62">
        <v>42031</v>
      </c>
      <c r="M1229">
        <v>3.0238</v>
      </c>
    </row>
    <row r="1230" spans="12:13">
      <c r="L1230" s="62">
        <v>42030</v>
      </c>
      <c r="M1230">
        <v>3.0255000000000001</v>
      </c>
    </row>
    <row r="1231" spans="12:13">
      <c r="L1231" s="62">
        <v>42027</v>
      </c>
      <c r="M1231">
        <v>3.0185</v>
      </c>
    </row>
    <row r="1232" spans="12:13">
      <c r="L1232" s="62">
        <v>42026</v>
      </c>
      <c r="M1232">
        <v>3.0059999999999998</v>
      </c>
    </row>
    <row r="1233" spans="12:13">
      <c r="L1233" s="62">
        <v>42025</v>
      </c>
      <c r="M1233">
        <v>3.0074999999999998</v>
      </c>
    </row>
    <row r="1234" spans="12:13">
      <c r="L1234" s="62">
        <v>42024</v>
      </c>
      <c r="M1234">
        <v>3.0105</v>
      </c>
    </row>
    <row r="1235" spans="12:13">
      <c r="L1235" s="62">
        <v>42023</v>
      </c>
      <c r="M1235">
        <v>3.0110000000000001</v>
      </c>
    </row>
    <row r="1236" spans="12:13">
      <c r="L1236" s="62">
        <v>42020</v>
      </c>
      <c r="M1236">
        <v>3.0145</v>
      </c>
    </row>
    <row r="1237" spans="12:13">
      <c r="L1237" s="62">
        <v>42019</v>
      </c>
      <c r="M1237">
        <v>3.0024999999999999</v>
      </c>
    </row>
    <row r="1238" spans="12:13">
      <c r="L1238" s="62">
        <v>42018</v>
      </c>
      <c r="M1238">
        <v>2.9965000000000002</v>
      </c>
    </row>
    <row r="1239" spans="12:13">
      <c r="L1239" s="62">
        <v>42017</v>
      </c>
      <c r="M1239">
        <v>2.9885000000000002</v>
      </c>
    </row>
    <row r="1240" spans="12:13">
      <c r="L1240" s="62">
        <v>42016</v>
      </c>
      <c r="M1240">
        <v>2.9815</v>
      </c>
    </row>
    <row r="1241" spans="12:13">
      <c r="L1241" s="62">
        <v>42013</v>
      </c>
      <c r="M1241">
        <v>2.9861</v>
      </c>
    </row>
    <row r="1242" spans="12:13">
      <c r="L1242" s="62">
        <v>42012</v>
      </c>
      <c r="M1242">
        <v>2.9824999999999999</v>
      </c>
    </row>
    <row r="1243" spans="12:13">
      <c r="L1243" s="62">
        <v>42011</v>
      </c>
      <c r="M1243">
        <v>2.9904999999999999</v>
      </c>
    </row>
    <row r="1244" spans="12:13">
      <c r="L1244" s="62">
        <v>42010</v>
      </c>
      <c r="M1244">
        <v>2.9895</v>
      </c>
    </row>
    <row r="1245" spans="12:13">
      <c r="L1245" s="62">
        <v>42009</v>
      </c>
      <c r="M1245">
        <v>2.9895</v>
      </c>
    </row>
    <row r="1246" spans="12:13">
      <c r="L1246" s="62">
        <v>42006</v>
      </c>
      <c r="M1246">
        <v>2.9752000000000001</v>
      </c>
    </row>
    <row r="1247" spans="12:13">
      <c r="L1247" s="62">
        <v>42004</v>
      </c>
      <c r="M1247">
        <v>2.9794999999999998</v>
      </c>
    </row>
    <row r="1248" spans="12:13">
      <c r="L1248" s="62">
        <v>42003</v>
      </c>
      <c r="M1248">
        <v>2.9935</v>
      </c>
    </row>
    <row r="1249" spans="12:13">
      <c r="L1249" s="62">
        <v>42002</v>
      </c>
      <c r="M1249">
        <v>2.9889999999999999</v>
      </c>
    </row>
    <row r="1250" spans="12:13">
      <c r="L1250" s="62">
        <v>41999</v>
      </c>
      <c r="M1250">
        <v>2.9784999999999999</v>
      </c>
    </row>
    <row r="1251" spans="12:13">
      <c r="L1251" s="62">
        <v>41997</v>
      </c>
      <c r="M1251">
        <v>2.9750000000000001</v>
      </c>
    </row>
    <row r="1252" spans="12:13">
      <c r="L1252" s="62">
        <v>41996</v>
      </c>
      <c r="M1252">
        <v>2.976</v>
      </c>
    </row>
    <row r="1253" spans="12:13">
      <c r="L1253" s="62">
        <v>41995</v>
      </c>
      <c r="M1253">
        <v>2.9710000000000001</v>
      </c>
    </row>
    <row r="1254" spans="12:13">
      <c r="L1254" s="62">
        <v>41992</v>
      </c>
      <c r="M1254">
        <v>2.9670000000000001</v>
      </c>
    </row>
    <row r="1255" spans="12:13">
      <c r="L1255" s="62">
        <v>41991</v>
      </c>
      <c r="M1255">
        <v>2.9394999999999998</v>
      </c>
    </row>
    <row r="1256" spans="12:13">
      <c r="L1256" s="62">
        <v>41990</v>
      </c>
      <c r="M1256">
        <v>2.9525000000000001</v>
      </c>
    </row>
    <row r="1257" spans="12:13">
      <c r="L1257" s="62">
        <v>41989</v>
      </c>
      <c r="M1257">
        <v>2.9704999999999999</v>
      </c>
    </row>
    <row r="1258" spans="12:13">
      <c r="L1258" s="62">
        <v>41988</v>
      </c>
      <c r="M1258">
        <v>2.9670000000000001</v>
      </c>
    </row>
    <row r="1259" spans="12:13">
      <c r="L1259" s="62">
        <v>41985</v>
      </c>
      <c r="M1259">
        <v>2.9624999999999999</v>
      </c>
    </row>
    <row r="1260" spans="12:13">
      <c r="L1260" s="62">
        <v>41984</v>
      </c>
      <c r="M1260">
        <v>2.9689999999999999</v>
      </c>
    </row>
    <row r="1261" spans="12:13">
      <c r="L1261" s="62">
        <v>41983</v>
      </c>
      <c r="M1261">
        <v>2.9638</v>
      </c>
    </row>
    <row r="1262" spans="12:13">
      <c r="L1262" s="62">
        <v>41982</v>
      </c>
      <c r="M1262">
        <v>2.9594999999999998</v>
      </c>
    </row>
    <row r="1263" spans="12:13">
      <c r="L1263" s="62">
        <v>41981</v>
      </c>
      <c r="M1263">
        <v>2.9620000000000002</v>
      </c>
    </row>
    <row r="1264" spans="12:13">
      <c r="L1264" s="62">
        <v>41978</v>
      </c>
      <c r="M1264">
        <v>2.9554999999999998</v>
      </c>
    </row>
    <row r="1265" spans="12:13">
      <c r="L1265" s="62">
        <v>41977</v>
      </c>
      <c r="M1265">
        <v>2.9474999999999998</v>
      </c>
    </row>
    <row r="1266" spans="12:13">
      <c r="L1266" s="62">
        <v>41976</v>
      </c>
      <c r="M1266">
        <v>2.9445000000000001</v>
      </c>
    </row>
    <row r="1267" spans="12:13">
      <c r="L1267" s="62">
        <v>41975</v>
      </c>
      <c r="M1267">
        <v>2.944</v>
      </c>
    </row>
    <row r="1268" spans="12:13">
      <c r="L1268" s="62">
        <v>41974</v>
      </c>
      <c r="M1268">
        <v>2.9325000000000001</v>
      </c>
    </row>
    <row r="1269" spans="12:13">
      <c r="L1269" s="62">
        <v>41971</v>
      </c>
      <c r="M1269">
        <v>2.9228999999999998</v>
      </c>
    </row>
    <row r="1270" spans="12:13">
      <c r="L1270" s="62">
        <v>41970</v>
      </c>
      <c r="M1270">
        <v>2.9135</v>
      </c>
    </row>
    <row r="1271" spans="12:13">
      <c r="L1271" s="62">
        <v>41969</v>
      </c>
      <c r="M1271">
        <v>2.9115000000000002</v>
      </c>
    </row>
    <row r="1272" spans="12:13">
      <c r="L1272" s="62">
        <v>41968</v>
      </c>
      <c r="M1272">
        <v>2.9144999999999999</v>
      </c>
    </row>
    <row r="1273" spans="12:13">
      <c r="L1273" s="62">
        <v>41967</v>
      </c>
      <c r="M1273">
        <v>2.9159999999999999</v>
      </c>
    </row>
    <row r="1274" spans="12:13">
      <c r="L1274" s="62">
        <v>41964</v>
      </c>
      <c r="M1274">
        <v>2.9104999999999999</v>
      </c>
    </row>
    <row r="1275" spans="12:13">
      <c r="L1275" s="62">
        <v>41963</v>
      </c>
      <c r="M1275">
        <v>2.9235000000000002</v>
      </c>
    </row>
    <row r="1276" spans="12:13">
      <c r="L1276" s="62">
        <v>41962</v>
      </c>
      <c r="M1276">
        <v>2.9260000000000002</v>
      </c>
    </row>
    <row r="1277" spans="12:13">
      <c r="L1277" s="62">
        <v>41961</v>
      </c>
      <c r="M1277">
        <v>2.9275000000000002</v>
      </c>
    </row>
    <row r="1278" spans="12:13">
      <c r="L1278" s="62">
        <v>41960</v>
      </c>
      <c r="M1278">
        <v>2.931</v>
      </c>
    </row>
    <row r="1279" spans="12:13">
      <c r="L1279" s="62">
        <v>41957</v>
      </c>
      <c r="M1279">
        <v>2.9325000000000001</v>
      </c>
    </row>
    <row r="1280" spans="12:13">
      <c r="L1280" s="62">
        <v>41956</v>
      </c>
      <c r="M1280">
        <v>2.9329999999999998</v>
      </c>
    </row>
    <row r="1281" spans="12:13">
      <c r="L1281" s="62">
        <v>41955</v>
      </c>
      <c r="M1281">
        <v>2.9335</v>
      </c>
    </row>
    <row r="1282" spans="12:13">
      <c r="L1282" s="62">
        <v>41954</v>
      </c>
      <c r="M1282">
        <v>2.9319999999999999</v>
      </c>
    </row>
    <row r="1283" spans="12:13">
      <c r="L1283" s="62">
        <v>41953</v>
      </c>
      <c r="M1283">
        <v>2.9295</v>
      </c>
    </row>
    <row r="1284" spans="12:13">
      <c r="L1284" s="62">
        <v>41950</v>
      </c>
      <c r="M1284">
        <v>2.9275000000000002</v>
      </c>
    </row>
    <row r="1285" spans="12:13">
      <c r="L1285" s="62">
        <v>41949</v>
      </c>
      <c r="M1285">
        <v>2.9312999999999998</v>
      </c>
    </row>
    <row r="1286" spans="12:13">
      <c r="L1286" s="62">
        <v>41948</v>
      </c>
      <c r="M1286">
        <v>2.9275000000000002</v>
      </c>
    </row>
    <row r="1287" spans="12:13">
      <c r="L1287" s="62">
        <v>41947</v>
      </c>
      <c r="M1287">
        <v>2.927</v>
      </c>
    </row>
    <row r="1288" spans="12:13">
      <c r="L1288" s="62">
        <v>41946</v>
      </c>
      <c r="M1288">
        <v>2.9249999999999998</v>
      </c>
    </row>
    <row r="1289" spans="12:13">
      <c r="L1289" s="62">
        <v>41943</v>
      </c>
      <c r="M1289">
        <v>2.9215</v>
      </c>
    </row>
    <row r="1290" spans="12:13">
      <c r="L1290" s="62">
        <v>41942</v>
      </c>
      <c r="M1290">
        <v>2.9180000000000001</v>
      </c>
    </row>
    <row r="1291" spans="12:13">
      <c r="L1291" s="62">
        <v>41941</v>
      </c>
      <c r="M1291">
        <v>2.9159999999999999</v>
      </c>
    </row>
    <row r="1292" spans="12:13">
      <c r="L1292" s="62">
        <v>41940</v>
      </c>
      <c r="M1292">
        <v>2.9155000000000002</v>
      </c>
    </row>
    <row r="1293" spans="12:13">
      <c r="L1293" s="62">
        <v>41939</v>
      </c>
      <c r="M1293">
        <v>2.9169999999999998</v>
      </c>
    </row>
  </sheetData>
  <autoFilter ref="A1:M1" xr:uid="{00000000-0009-0000-0000-000005000000}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293"/>
  <sheetViews>
    <sheetView topLeftCell="A48" workbookViewId="0">
      <selection activeCell="H17" sqref="H17"/>
    </sheetView>
  </sheetViews>
  <sheetFormatPr baseColWidth="10" defaultRowHeight="14.5"/>
  <cols>
    <col min="2" max="2" width="14.1796875" bestFit="1" customWidth="1"/>
    <col min="4" max="4" width="12.7265625" bestFit="1" customWidth="1"/>
    <col min="7" max="7" width="13.1796875" bestFit="1" customWidth="1"/>
  </cols>
  <sheetData>
    <row r="1" spans="1:26">
      <c r="C1" t="s">
        <v>18</v>
      </c>
      <c r="D1" t="s">
        <v>527</v>
      </c>
      <c r="L1">
        <v>1</v>
      </c>
      <c r="M1">
        <v>2</v>
      </c>
    </row>
    <row r="2" spans="1:26">
      <c r="A2" s="18">
        <v>43109</v>
      </c>
      <c r="B2" s="25" t="s">
        <v>298</v>
      </c>
      <c r="C2" s="23">
        <v>500000</v>
      </c>
      <c r="D2" s="23"/>
      <c r="E2">
        <f>+VLOOKUP(A2,$L$2:$M$1293,2,0)</f>
        <v>3.2185999999999999</v>
      </c>
      <c r="H2" s="60"/>
      <c r="L2" s="62">
        <v>43762</v>
      </c>
      <c r="M2">
        <v>3.3517000000000001</v>
      </c>
      <c r="P2" s="62">
        <v>43461</v>
      </c>
      <c r="Q2" t="s">
        <v>528</v>
      </c>
      <c r="R2" t="s">
        <v>405</v>
      </c>
      <c r="S2" s="60">
        <v>500000</v>
      </c>
      <c r="T2" s="64">
        <v>0.95011900000000005</v>
      </c>
      <c r="U2">
        <v>7</v>
      </c>
      <c r="V2" s="65">
        <v>475059.5</v>
      </c>
      <c r="W2" t="s">
        <v>532</v>
      </c>
      <c r="X2" t="s">
        <v>530</v>
      </c>
      <c r="Y2" t="s">
        <v>530</v>
      </c>
      <c r="Z2" t="s">
        <v>559</v>
      </c>
    </row>
    <row r="3" spans="1:26">
      <c r="A3" s="10">
        <v>43131</v>
      </c>
      <c r="B3" s="25" t="s">
        <v>300</v>
      </c>
      <c r="C3" s="23"/>
      <c r="D3" s="23">
        <v>1910000</v>
      </c>
      <c r="E3">
        <f t="shared" ref="E3:E66" si="0">+VLOOKUP(A3,$L$2:$M$1293,2,0)</f>
        <v>3.2160000000000002</v>
      </c>
      <c r="F3">
        <f t="shared" ref="F3:F64" si="1">+D3/E3</f>
        <v>593905.47263681586</v>
      </c>
      <c r="L3" s="62">
        <v>43761</v>
      </c>
      <c r="M3">
        <v>3.3456999999999999</v>
      </c>
      <c r="P3" s="62">
        <v>43452</v>
      </c>
      <c r="Q3" t="s">
        <v>528</v>
      </c>
      <c r="R3" t="s">
        <v>404</v>
      </c>
      <c r="S3" s="60">
        <v>500000</v>
      </c>
      <c r="T3" s="64">
        <v>0.97442099999999998</v>
      </c>
      <c r="U3">
        <v>5.25</v>
      </c>
      <c r="V3" s="65">
        <v>487210.5</v>
      </c>
      <c r="W3" t="s">
        <v>532</v>
      </c>
      <c r="X3" t="s">
        <v>530</v>
      </c>
      <c r="Y3" t="s">
        <v>530</v>
      </c>
      <c r="Z3" t="s">
        <v>560</v>
      </c>
    </row>
    <row r="4" spans="1:26">
      <c r="A4" s="28">
        <v>43138</v>
      </c>
      <c r="B4" s="26" t="s">
        <v>301</v>
      </c>
      <c r="C4" s="23"/>
      <c r="D4" s="23">
        <v>200000000</v>
      </c>
      <c r="E4">
        <f t="shared" si="0"/>
        <v>3.2507999999999999</v>
      </c>
      <c r="F4">
        <f t="shared" si="1"/>
        <v>61523317.337270826</v>
      </c>
      <c r="L4" s="62">
        <v>43760</v>
      </c>
      <c r="M4">
        <v>3.3492000000000002</v>
      </c>
      <c r="P4" s="62">
        <v>43426</v>
      </c>
      <c r="Q4" t="s">
        <v>528</v>
      </c>
      <c r="R4" t="s">
        <v>401</v>
      </c>
      <c r="S4" s="60">
        <v>500000</v>
      </c>
      <c r="T4" s="64">
        <v>0.95693799999999996</v>
      </c>
      <c r="U4">
        <v>6</v>
      </c>
      <c r="V4" s="65">
        <v>478469</v>
      </c>
      <c r="W4" t="s">
        <v>532</v>
      </c>
      <c r="X4" t="s">
        <v>530</v>
      </c>
      <c r="Y4" t="s">
        <v>530</v>
      </c>
      <c r="Z4" t="s">
        <v>561</v>
      </c>
    </row>
    <row r="5" spans="1:26">
      <c r="A5" s="28">
        <v>43140</v>
      </c>
      <c r="B5" s="26" t="s">
        <v>303</v>
      </c>
      <c r="C5" s="2"/>
      <c r="D5" s="23">
        <v>40000000</v>
      </c>
      <c r="E5">
        <f t="shared" si="0"/>
        <v>3.2753999999999999</v>
      </c>
      <c r="F5">
        <f t="shared" si="1"/>
        <v>12212248.88563229</v>
      </c>
      <c r="L5" s="62">
        <v>43759</v>
      </c>
      <c r="M5">
        <v>3.3380000000000001</v>
      </c>
      <c r="P5" s="62">
        <v>43425</v>
      </c>
      <c r="Q5" t="s">
        <v>528</v>
      </c>
      <c r="R5" t="s">
        <v>400</v>
      </c>
      <c r="S5" s="60">
        <v>2300000</v>
      </c>
      <c r="T5" s="64">
        <v>0.95351600000000003</v>
      </c>
      <c r="U5">
        <v>6.5</v>
      </c>
      <c r="V5" s="65">
        <v>2193086</v>
      </c>
      <c r="W5" t="s">
        <v>245</v>
      </c>
      <c r="X5" t="s">
        <v>530</v>
      </c>
      <c r="Y5" t="s">
        <v>530</v>
      </c>
      <c r="Z5" t="s">
        <v>562</v>
      </c>
    </row>
    <row r="6" spans="1:26">
      <c r="A6" s="28">
        <v>43150</v>
      </c>
      <c r="B6" s="26" t="s">
        <v>304</v>
      </c>
      <c r="C6" s="23"/>
      <c r="D6" s="23">
        <v>20000000</v>
      </c>
      <c r="E6">
        <f t="shared" si="0"/>
        <v>3.2465000000000002</v>
      </c>
      <c r="F6">
        <f t="shared" si="1"/>
        <v>6160480.5174803631</v>
      </c>
      <c r="L6" s="62">
        <v>43756</v>
      </c>
      <c r="M6">
        <v>3.3382999999999998</v>
      </c>
      <c r="P6" s="62">
        <v>43417</v>
      </c>
      <c r="Q6" t="s">
        <v>528</v>
      </c>
      <c r="R6" t="s">
        <v>398</v>
      </c>
      <c r="S6" s="60">
        <v>600000</v>
      </c>
      <c r="T6" s="64">
        <v>0.97799499999999995</v>
      </c>
      <c r="U6">
        <v>4.5</v>
      </c>
      <c r="V6" s="65">
        <v>586797</v>
      </c>
      <c r="W6" t="s">
        <v>532</v>
      </c>
      <c r="X6" t="s">
        <v>530</v>
      </c>
      <c r="Y6" t="s">
        <v>530</v>
      </c>
      <c r="Z6" t="s">
        <v>563</v>
      </c>
    </row>
    <row r="7" spans="1:26">
      <c r="A7" s="28">
        <v>43151</v>
      </c>
      <c r="B7" s="26" t="s">
        <v>305</v>
      </c>
      <c r="C7" s="2">
        <v>500000</v>
      </c>
      <c r="D7" s="23"/>
      <c r="E7">
        <f t="shared" si="0"/>
        <v>3.2521</v>
      </c>
      <c r="L7" s="62">
        <v>43755</v>
      </c>
      <c r="M7">
        <v>3.3496999999999999</v>
      </c>
      <c r="P7" s="62">
        <v>43417</v>
      </c>
      <c r="Q7" t="s">
        <v>528</v>
      </c>
      <c r="R7" t="s">
        <v>397</v>
      </c>
      <c r="S7" s="60">
        <v>250000</v>
      </c>
      <c r="T7" s="64">
        <v>0.96506599999999998</v>
      </c>
      <c r="U7">
        <v>4.3437999999999999</v>
      </c>
      <c r="V7" s="65">
        <v>241267</v>
      </c>
      <c r="W7" t="s">
        <v>532</v>
      </c>
      <c r="X7" t="s">
        <v>530</v>
      </c>
      <c r="Y7" t="s">
        <v>530</v>
      </c>
      <c r="Z7" t="s">
        <v>564</v>
      </c>
    </row>
    <row r="8" spans="1:26">
      <c r="A8" s="28">
        <v>43152</v>
      </c>
      <c r="B8" s="26" t="s">
        <v>307</v>
      </c>
      <c r="C8" s="2"/>
      <c r="D8" s="23">
        <v>75000000</v>
      </c>
      <c r="E8">
        <f t="shared" si="0"/>
        <v>3.2547999999999999</v>
      </c>
      <c r="F8">
        <f t="shared" si="1"/>
        <v>23042890.500184342</v>
      </c>
      <c r="L8" s="62">
        <v>43754</v>
      </c>
      <c r="M8">
        <v>3.363</v>
      </c>
      <c r="P8" s="62">
        <v>43385</v>
      </c>
      <c r="Q8" t="s">
        <v>528</v>
      </c>
      <c r="R8" t="s">
        <v>386</v>
      </c>
      <c r="S8" s="60">
        <v>5132000</v>
      </c>
      <c r="T8" s="64">
        <v>0.95351600000000003</v>
      </c>
      <c r="U8">
        <v>6.5</v>
      </c>
      <c r="V8" s="65">
        <v>4893444</v>
      </c>
      <c r="W8" t="s">
        <v>245</v>
      </c>
      <c r="X8" t="s">
        <v>530</v>
      </c>
      <c r="Y8" t="s">
        <v>530</v>
      </c>
      <c r="Z8" t="s">
        <v>565</v>
      </c>
    </row>
    <row r="9" spans="1:26">
      <c r="A9" s="28">
        <v>43159</v>
      </c>
      <c r="B9" s="26" t="s">
        <v>309</v>
      </c>
      <c r="C9" s="2">
        <v>742000</v>
      </c>
      <c r="D9" s="23"/>
      <c r="E9">
        <f t="shared" si="0"/>
        <v>3.2662</v>
      </c>
      <c r="L9" s="62">
        <v>43753</v>
      </c>
      <c r="M9">
        <v>3.3673000000000002</v>
      </c>
      <c r="P9" s="62">
        <v>43384</v>
      </c>
      <c r="Q9" t="s">
        <v>528</v>
      </c>
      <c r="R9" t="s">
        <v>385</v>
      </c>
      <c r="S9" s="60">
        <v>500000</v>
      </c>
      <c r="T9" s="64">
        <v>0.96603799999999995</v>
      </c>
      <c r="U9">
        <v>4.6875</v>
      </c>
      <c r="V9" s="65">
        <v>483018.85</v>
      </c>
      <c r="W9" t="s">
        <v>532</v>
      </c>
      <c r="X9" t="s">
        <v>530</v>
      </c>
      <c r="Y9" t="s">
        <v>530</v>
      </c>
      <c r="Z9" t="s">
        <v>566</v>
      </c>
    </row>
    <row r="10" spans="1:26">
      <c r="A10" s="28">
        <v>43172</v>
      </c>
      <c r="B10" s="26" t="s">
        <v>312</v>
      </c>
      <c r="C10" s="2">
        <v>600000</v>
      </c>
      <c r="D10" s="23"/>
      <c r="E10">
        <f t="shared" si="0"/>
        <v>3.2631000000000001</v>
      </c>
      <c r="L10" s="62">
        <v>43752</v>
      </c>
      <c r="M10">
        <v>3.3673999999999999</v>
      </c>
      <c r="P10" s="62">
        <v>43348</v>
      </c>
      <c r="Q10" t="s">
        <v>528</v>
      </c>
      <c r="R10" t="s">
        <v>381</v>
      </c>
      <c r="S10" s="60">
        <v>1500000</v>
      </c>
      <c r="T10" s="64">
        <v>0.95245199999999997</v>
      </c>
      <c r="U10">
        <v>6.6562999999999999</v>
      </c>
      <c r="V10" s="65">
        <v>1428676.5</v>
      </c>
      <c r="W10" t="s">
        <v>529</v>
      </c>
      <c r="X10" t="s">
        <v>530</v>
      </c>
      <c r="Y10" t="s">
        <v>530</v>
      </c>
      <c r="Z10" t="s">
        <v>567</v>
      </c>
    </row>
    <row r="11" spans="1:26">
      <c r="A11" s="28">
        <v>43172</v>
      </c>
      <c r="B11" s="26" t="s">
        <v>313</v>
      </c>
      <c r="C11" s="2">
        <v>600000</v>
      </c>
      <c r="D11" s="23"/>
      <c r="E11">
        <f t="shared" si="0"/>
        <v>3.2631000000000001</v>
      </c>
      <c r="G11" t="str">
        <f t="shared" ref="G11:G66" si="2">+VLOOKUP(B11,$R$2:$R$23,1,0)</f>
        <v>FTOTA1CP8A</v>
      </c>
      <c r="H11">
        <f>+C11</f>
        <v>600000</v>
      </c>
      <c r="L11" s="62">
        <v>43749</v>
      </c>
      <c r="M11">
        <v>3.3555000000000001</v>
      </c>
      <c r="P11" s="62">
        <v>43340</v>
      </c>
      <c r="Q11" t="s">
        <v>528</v>
      </c>
      <c r="R11" t="s">
        <v>378</v>
      </c>
      <c r="S11" s="60">
        <v>1580000</v>
      </c>
      <c r="T11" s="64">
        <v>0.97457000000000005</v>
      </c>
      <c r="U11">
        <v>5.2187999999999999</v>
      </c>
      <c r="V11" s="65">
        <v>1539820.6</v>
      </c>
      <c r="W11" t="s">
        <v>532</v>
      </c>
      <c r="X11" t="s">
        <v>530</v>
      </c>
      <c r="Y11" t="s">
        <v>530</v>
      </c>
      <c r="Z11" t="s">
        <v>568</v>
      </c>
    </row>
    <row r="12" spans="1:26">
      <c r="A12" s="28">
        <v>43179</v>
      </c>
      <c r="B12" s="26" t="s">
        <v>317</v>
      </c>
      <c r="C12" s="2"/>
      <c r="D12" s="23">
        <v>100000000</v>
      </c>
      <c r="E12">
        <f t="shared" si="0"/>
        <v>3.2656000000000001</v>
      </c>
      <c r="F12">
        <f t="shared" si="1"/>
        <v>30622243.998040177</v>
      </c>
      <c r="H12" s="60"/>
      <c r="L12" s="62">
        <v>43748</v>
      </c>
      <c r="M12">
        <v>3.3654999999999999</v>
      </c>
      <c r="P12" s="62">
        <v>43327</v>
      </c>
      <c r="Q12" t="s">
        <v>528</v>
      </c>
      <c r="R12" t="s">
        <v>375</v>
      </c>
      <c r="S12" s="60">
        <v>500000</v>
      </c>
      <c r="T12" s="64">
        <v>0.96579400000000004</v>
      </c>
      <c r="U12">
        <v>4.75</v>
      </c>
      <c r="V12" s="65">
        <v>482897</v>
      </c>
      <c r="W12" t="s">
        <v>532</v>
      </c>
      <c r="X12" t="s">
        <v>530</v>
      </c>
      <c r="Y12" t="s">
        <v>530</v>
      </c>
      <c r="Z12" t="s">
        <v>569</v>
      </c>
    </row>
    <row r="13" spans="1:26">
      <c r="A13" s="28">
        <v>43180</v>
      </c>
      <c r="B13" s="26" t="s">
        <v>318</v>
      </c>
      <c r="C13" s="2"/>
      <c r="D13" s="23">
        <v>80000000</v>
      </c>
      <c r="E13">
        <f t="shared" si="0"/>
        <v>3.2515999999999998</v>
      </c>
      <c r="F13">
        <f t="shared" si="1"/>
        <v>24603272.235207286</v>
      </c>
      <c r="L13" s="62">
        <v>43747</v>
      </c>
      <c r="M13">
        <v>3.3671000000000002</v>
      </c>
      <c r="P13" s="62">
        <v>43305</v>
      </c>
      <c r="Q13" t="s">
        <v>528</v>
      </c>
      <c r="R13" t="s">
        <v>373</v>
      </c>
      <c r="S13" s="60">
        <v>787000</v>
      </c>
      <c r="T13" s="64">
        <v>1</v>
      </c>
      <c r="U13">
        <v>7</v>
      </c>
      <c r="V13" s="65">
        <v>787000</v>
      </c>
      <c r="W13" t="s">
        <v>532</v>
      </c>
      <c r="X13" t="s">
        <v>530</v>
      </c>
      <c r="Y13" t="s">
        <v>530</v>
      </c>
      <c r="Z13" t="s">
        <v>570</v>
      </c>
    </row>
    <row r="14" spans="1:26">
      <c r="A14" s="28">
        <v>43186</v>
      </c>
      <c r="B14" s="26" t="s">
        <v>320</v>
      </c>
      <c r="C14" s="2">
        <v>500000</v>
      </c>
      <c r="D14" s="23"/>
      <c r="E14">
        <f t="shared" si="0"/>
        <v>3.2271000000000001</v>
      </c>
      <c r="G14" t="str">
        <f t="shared" si="2"/>
        <v>CHAVI1CP2G</v>
      </c>
      <c r="H14">
        <f>+C14</f>
        <v>500000</v>
      </c>
      <c r="L14" s="62">
        <v>43745</v>
      </c>
      <c r="M14">
        <v>3.3828999999999998</v>
      </c>
      <c r="P14" s="62">
        <v>43271</v>
      </c>
      <c r="Q14" t="s">
        <v>528</v>
      </c>
      <c r="R14" t="s">
        <v>360</v>
      </c>
      <c r="S14" s="60">
        <v>600000</v>
      </c>
      <c r="T14" s="64">
        <v>0.96407299999999996</v>
      </c>
      <c r="U14">
        <v>4.9687999999999999</v>
      </c>
      <c r="V14" s="65">
        <v>578443.80000000005</v>
      </c>
      <c r="W14" t="s">
        <v>532</v>
      </c>
      <c r="X14" t="s">
        <v>530</v>
      </c>
      <c r="Y14" t="s">
        <v>530</v>
      </c>
      <c r="Z14" t="s">
        <v>571</v>
      </c>
    </row>
    <row r="15" spans="1:26">
      <c r="A15" s="28">
        <v>43199</v>
      </c>
      <c r="B15" s="26" t="s">
        <v>322</v>
      </c>
      <c r="C15" s="29"/>
      <c r="D15" s="30">
        <v>15500000</v>
      </c>
      <c r="E15">
        <f t="shared" si="0"/>
        <v>3.2370999999999999</v>
      </c>
      <c r="F15">
        <f t="shared" si="1"/>
        <v>4788236.3844181523</v>
      </c>
      <c r="L15" s="62">
        <v>43742</v>
      </c>
      <c r="M15">
        <v>3.3795000000000002</v>
      </c>
      <c r="P15" s="62">
        <v>43265</v>
      </c>
      <c r="Q15" t="s">
        <v>528</v>
      </c>
      <c r="R15" t="s">
        <v>356</v>
      </c>
      <c r="S15" s="60">
        <v>500000</v>
      </c>
      <c r="T15" s="64">
        <v>0.98310299999999995</v>
      </c>
      <c r="U15">
        <v>3.4375</v>
      </c>
      <c r="V15" s="65">
        <v>491551.5</v>
      </c>
      <c r="W15" t="s">
        <v>532</v>
      </c>
      <c r="X15" t="s">
        <v>530</v>
      </c>
      <c r="Y15" t="s">
        <v>530</v>
      </c>
      <c r="Z15" t="s">
        <v>572</v>
      </c>
    </row>
    <row r="16" spans="1:26">
      <c r="A16" s="28">
        <v>43208</v>
      </c>
      <c r="B16" s="26" t="s">
        <v>323</v>
      </c>
      <c r="C16" s="2"/>
      <c r="D16" s="23">
        <v>105120000</v>
      </c>
      <c r="E16">
        <f t="shared" si="0"/>
        <v>3.2178</v>
      </c>
      <c r="F16">
        <f t="shared" si="1"/>
        <v>32668282.677605819</v>
      </c>
      <c r="L16" s="62">
        <v>43741</v>
      </c>
      <c r="M16">
        <v>3.3734000000000002</v>
      </c>
      <c r="P16" s="62">
        <v>43265</v>
      </c>
      <c r="Q16" t="s">
        <v>528</v>
      </c>
      <c r="R16" t="s">
        <v>357</v>
      </c>
      <c r="S16" s="60">
        <v>500000</v>
      </c>
      <c r="T16" s="64">
        <v>0.96579499999999996</v>
      </c>
      <c r="U16">
        <v>4.25</v>
      </c>
      <c r="V16" s="65">
        <v>482897.5</v>
      </c>
      <c r="W16" t="s">
        <v>532</v>
      </c>
      <c r="X16" t="s">
        <v>530</v>
      </c>
      <c r="Y16" t="s">
        <v>530</v>
      </c>
      <c r="Z16" t="s">
        <v>573</v>
      </c>
    </row>
    <row r="17" spans="1:26">
      <c r="A17" s="28">
        <v>43214</v>
      </c>
      <c r="B17" s="26" t="s">
        <v>325</v>
      </c>
      <c r="C17" s="29">
        <v>598000</v>
      </c>
      <c r="D17" s="30"/>
      <c r="E17">
        <f t="shared" si="0"/>
        <v>3.2307999999999999</v>
      </c>
      <c r="G17" t="str">
        <f t="shared" si="2"/>
        <v>JAIME1BC1E</v>
      </c>
      <c r="H17">
        <f>+C17</f>
        <v>598000</v>
      </c>
      <c r="L17" s="62">
        <v>43740</v>
      </c>
      <c r="M17">
        <v>3.3895</v>
      </c>
      <c r="P17" s="62">
        <v>43250</v>
      </c>
      <c r="Q17" t="s">
        <v>528</v>
      </c>
      <c r="R17" t="s">
        <v>347</v>
      </c>
      <c r="S17" s="60">
        <v>800000</v>
      </c>
      <c r="T17" s="64">
        <v>1</v>
      </c>
      <c r="U17">
        <v>6.9062999999999999</v>
      </c>
      <c r="V17" s="60">
        <v>800000</v>
      </c>
      <c r="W17" t="s">
        <v>532</v>
      </c>
      <c r="X17" t="s">
        <v>530</v>
      </c>
      <c r="Y17" t="s">
        <v>530</v>
      </c>
      <c r="Z17" t="s">
        <v>574</v>
      </c>
    </row>
    <row r="18" spans="1:26">
      <c r="A18" s="28">
        <v>43215</v>
      </c>
      <c r="B18" s="26" t="s">
        <v>329</v>
      </c>
      <c r="C18" s="29">
        <v>7500000</v>
      </c>
      <c r="D18" s="30"/>
      <c r="E18">
        <f t="shared" si="0"/>
        <v>3.2362000000000002</v>
      </c>
      <c r="G18" t="str">
        <f t="shared" si="2"/>
        <v>ECOAC1CP1A</v>
      </c>
      <c r="H18">
        <f>+C18</f>
        <v>7500000</v>
      </c>
      <c r="L18" s="62">
        <v>43739</v>
      </c>
      <c r="M18">
        <v>3.3877000000000002</v>
      </c>
      <c r="P18" s="62">
        <v>43243</v>
      </c>
      <c r="Q18" t="s">
        <v>528</v>
      </c>
      <c r="R18" t="s">
        <v>342</v>
      </c>
      <c r="S18" s="60">
        <v>400000</v>
      </c>
      <c r="T18" s="64">
        <v>0.96430000000000005</v>
      </c>
      <c r="U18">
        <v>4.9375</v>
      </c>
      <c r="V18" s="65">
        <v>385716.4</v>
      </c>
      <c r="W18" t="s">
        <v>532</v>
      </c>
      <c r="X18" t="s">
        <v>530</v>
      </c>
      <c r="Y18" t="s">
        <v>530</v>
      </c>
      <c r="Z18" t="s">
        <v>575</v>
      </c>
    </row>
    <row r="19" spans="1:26">
      <c r="A19" s="28">
        <v>43228</v>
      </c>
      <c r="B19" s="26" t="s">
        <v>331</v>
      </c>
      <c r="C19" s="29"/>
      <c r="D19" s="30">
        <v>250000000</v>
      </c>
      <c r="E19">
        <f t="shared" si="0"/>
        <v>3.2892000000000001</v>
      </c>
      <c r="F19">
        <f t="shared" si="1"/>
        <v>76006323.726134017</v>
      </c>
      <c r="H19" s="60"/>
      <c r="L19" s="62">
        <v>43738</v>
      </c>
      <c r="M19">
        <v>3.37</v>
      </c>
      <c r="P19" s="62">
        <v>43242</v>
      </c>
      <c r="Q19" t="s">
        <v>528</v>
      </c>
      <c r="R19" t="s">
        <v>341</v>
      </c>
      <c r="S19" s="60">
        <v>258000</v>
      </c>
      <c r="T19" s="64">
        <v>0.94340000000000002</v>
      </c>
      <c r="U19">
        <v>6</v>
      </c>
      <c r="V19" s="65">
        <v>243396.17</v>
      </c>
      <c r="W19" t="s">
        <v>532</v>
      </c>
      <c r="X19" t="s">
        <v>530</v>
      </c>
      <c r="Y19" t="s">
        <v>530</v>
      </c>
      <c r="Z19" t="s">
        <v>576</v>
      </c>
    </row>
    <row r="20" spans="1:26">
      <c r="A20" s="28">
        <v>43228</v>
      </c>
      <c r="B20" s="26" t="s">
        <v>335</v>
      </c>
      <c r="C20" s="29"/>
      <c r="D20" s="30">
        <v>100000000</v>
      </c>
      <c r="E20">
        <f t="shared" si="0"/>
        <v>3.2892000000000001</v>
      </c>
      <c r="F20">
        <f t="shared" si="1"/>
        <v>30402529.490453605</v>
      </c>
      <c r="L20" s="62">
        <v>43735</v>
      </c>
      <c r="M20">
        <v>3.3822999999999999</v>
      </c>
      <c r="P20" s="62">
        <v>43215</v>
      </c>
      <c r="Q20" t="s">
        <v>528</v>
      </c>
      <c r="R20" t="s">
        <v>329</v>
      </c>
      <c r="S20" s="60">
        <v>7500000</v>
      </c>
      <c r="T20" s="64">
        <v>0.95033000000000001</v>
      </c>
      <c r="U20">
        <v>6.9687999999999999</v>
      </c>
      <c r="V20" s="65">
        <v>7127475</v>
      </c>
      <c r="W20" t="s">
        <v>577</v>
      </c>
      <c r="X20" t="s">
        <v>530</v>
      </c>
      <c r="Y20" t="s">
        <v>530</v>
      </c>
      <c r="Z20" t="s">
        <v>578</v>
      </c>
    </row>
    <row r="21" spans="1:26">
      <c r="A21" s="28">
        <v>43229</v>
      </c>
      <c r="B21" s="26" t="s">
        <v>336</v>
      </c>
      <c r="C21" s="29"/>
      <c r="D21" s="30">
        <v>75000000</v>
      </c>
      <c r="E21">
        <f t="shared" si="0"/>
        <v>3.2947000000000002</v>
      </c>
      <c r="F21">
        <f t="shared" si="1"/>
        <v>22763832.82241175</v>
      </c>
      <c r="L21" s="62">
        <v>43734</v>
      </c>
      <c r="M21">
        <v>3.3839000000000001</v>
      </c>
      <c r="P21" s="62">
        <v>43214</v>
      </c>
      <c r="Q21" t="s">
        <v>528</v>
      </c>
      <c r="R21" t="s">
        <v>325</v>
      </c>
      <c r="S21" s="60">
        <v>598000</v>
      </c>
      <c r="T21" s="64">
        <v>1</v>
      </c>
      <c r="U21">
        <v>7</v>
      </c>
      <c r="V21" s="65">
        <v>598000</v>
      </c>
      <c r="W21" t="s">
        <v>532</v>
      </c>
      <c r="X21" t="s">
        <v>530</v>
      </c>
      <c r="Y21" t="s">
        <v>530</v>
      </c>
      <c r="Z21" t="s">
        <v>579</v>
      </c>
    </row>
    <row r="22" spans="1:26">
      <c r="A22" s="28">
        <v>43229</v>
      </c>
      <c r="B22" s="26" t="s">
        <v>337</v>
      </c>
      <c r="C22" s="29"/>
      <c r="D22" s="30">
        <v>60000000</v>
      </c>
      <c r="E22">
        <f t="shared" si="0"/>
        <v>3.2947000000000002</v>
      </c>
      <c r="F22">
        <f t="shared" si="1"/>
        <v>18211066.2579294</v>
      </c>
      <c r="L22" s="62">
        <v>43733</v>
      </c>
      <c r="M22">
        <v>3.3509000000000002</v>
      </c>
      <c r="P22" s="62">
        <v>43186</v>
      </c>
      <c r="Q22" t="s">
        <v>528</v>
      </c>
      <c r="R22" t="s">
        <v>320</v>
      </c>
      <c r="S22" s="60">
        <v>500000</v>
      </c>
      <c r="T22" s="64">
        <v>0.96298499999999998</v>
      </c>
      <c r="U22">
        <v>5.125</v>
      </c>
      <c r="V22" s="65">
        <v>481492.5</v>
      </c>
      <c r="W22" t="s">
        <v>532</v>
      </c>
      <c r="X22" t="s">
        <v>530</v>
      </c>
      <c r="Y22" t="s">
        <v>530</v>
      </c>
      <c r="Z22" t="s">
        <v>580</v>
      </c>
    </row>
    <row r="23" spans="1:26">
      <c r="A23" s="28">
        <v>43234</v>
      </c>
      <c r="B23" s="26" t="s">
        <v>340</v>
      </c>
      <c r="C23" s="29"/>
      <c r="D23" s="30">
        <v>70000000</v>
      </c>
      <c r="E23">
        <f t="shared" si="0"/>
        <v>3.2564000000000002</v>
      </c>
      <c r="F23">
        <f t="shared" si="1"/>
        <v>21496130.696474634</v>
      </c>
      <c r="L23" s="62">
        <v>43732</v>
      </c>
      <c r="M23">
        <v>3.3418000000000001</v>
      </c>
      <c r="P23" s="62">
        <v>43172</v>
      </c>
      <c r="Q23" t="s">
        <v>528</v>
      </c>
      <c r="R23" t="s">
        <v>313</v>
      </c>
      <c r="S23" s="60">
        <v>600000</v>
      </c>
      <c r="T23" s="64">
        <v>0.96701000000000004</v>
      </c>
      <c r="U23">
        <v>4.0937999999999999</v>
      </c>
      <c r="V23" s="65">
        <v>580206</v>
      </c>
      <c r="W23" t="s">
        <v>532</v>
      </c>
      <c r="X23" t="s">
        <v>530</v>
      </c>
      <c r="Y23" t="s">
        <v>530</v>
      </c>
      <c r="Z23" t="s">
        <v>581</v>
      </c>
    </row>
    <row r="24" spans="1:26">
      <c r="A24" s="28">
        <v>43234</v>
      </c>
      <c r="B24" s="26" t="s">
        <v>338</v>
      </c>
      <c r="C24" s="29"/>
      <c r="D24" s="30">
        <v>60000000</v>
      </c>
      <c r="E24">
        <f t="shared" si="0"/>
        <v>3.2564000000000002</v>
      </c>
      <c r="F24">
        <f t="shared" si="1"/>
        <v>18425254.882692542</v>
      </c>
      <c r="L24" s="62">
        <v>43731</v>
      </c>
      <c r="M24">
        <v>3.3553000000000002</v>
      </c>
      <c r="P24" s="62">
        <v>43172</v>
      </c>
      <c r="Q24" t="s">
        <v>528</v>
      </c>
      <c r="R24" t="s">
        <v>312</v>
      </c>
      <c r="S24" s="60">
        <v>600000</v>
      </c>
      <c r="T24" s="64">
        <v>0.98401000000000005</v>
      </c>
      <c r="U24">
        <v>3.25</v>
      </c>
      <c r="V24" s="60">
        <v>590406</v>
      </c>
      <c r="W24" t="s">
        <v>532</v>
      </c>
      <c r="X24" t="s">
        <v>530</v>
      </c>
      <c r="Y24" t="s">
        <v>530</v>
      </c>
      <c r="Z24" t="s">
        <v>582</v>
      </c>
    </row>
    <row r="25" spans="1:26">
      <c r="A25" s="28">
        <v>43242</v>
      </c>
      <c r="B25" s="26" t="s">
        <v>341</v>
      </c>
      <c r="C25" s="29">
        <v>258000</v>
      </c>
      <c r="D25" s="30"/>
      <c r="E25">
        <f t="shared" si="0"/>
        <v>3.2715000000000001</v>
      </c>
      <c r="G25" t="str">
        <f t="shared" si="2"/>
        <v>RQUIM1CP1B</v>
      </c>
      <c r="H25">
        <f>+C25</f>
        <v>258000</v>
      </c>
      <c r="L25" s="62">
        <v>43728</v>
      </c>
      <c r="M25">
        <v>3.359</v>
      </c>
      <c r="P25" s="62">
        <v>43151</v>
      </c>
      <c r="Q25" t="s">
        <v>528</v>
      </c>
      <c r="R25" t="s">
        <v>305</v>
      </c>
      <c r="S25" s="60">
        <v>500000</v>
      </c>
      <c r="T25" s="64">
        <v>0.96385500000000002</v>
      </c>
      <c r="U25">
        <v>5</v>
      </c>
      <c r="V25" s="65">
        <v>481927.5</v>
      </c>
      <c r="W25" t="s">
        <v>532</v>
      </c>
      <c r="X25" t="s">
        <v>530</v>
      </c>
      <c r="Y25" t="s">
        <v>530</v>
      </c>
      <c r="Z25" t="s">
        <v>583</v>
      </c>
    </row>
    <row r="26" spans="1:26">
      <c r="A26" s="28">
        <v>43243</v>
      </c>
      <c r="B26" s="26" t="s">
        <v>342</v>
      </c>
      <c r="C26" s="30">
        <v>400000</v>
      </c>
      <c r="D26" s="30"/>
      <c r="E26">
        <f t="shared" si="0"/>
        <v>3.2654000000000001</v>
      </c>
      <c r="G26" t="str">
        <f t="shared" si="2"/>
        <v>CHAVI1CP2H</v>
      </c>
      <c r="H26">
        <f>+C26</f>
        <v>400000</v>
      </c>
      <c r="L26" s="62">
        <v>43727</v>
      </c>
      <c r="M26">
        <v>3.3551000000000002</v>
      </c>
      <c r="P26" s="62">
        <v>43109</v>
      </c>
      <c r="Q26" t="s">
        <v>528</v>
      </c>
      <c r="R26" t="s">
        <v>298</v>
      </c>
      <c r="S26" s="60">
        <v>500000</v>
      </c>
      <c r="T26" s="64">
        <v>0.97021199999999996</v>
      </c>
      <c r="U26">
        <v>4.0937000000000001</v>
      </c>
      <c r="V26" s="65">
        <v>485106</v>
      </c>
      <c r="W26" t="s">
        <v>532</v>
      </c>
      <c r="X26" t="s">
        <v>530</v>
      </c>
      <c r="Y26" t="s">
        <v>530</v>
      </c>
      <c r="Z26" t="s">
        <v>584</v>
      </c>
    </row>
    <row r="27" spans="1:26">
      <c r="A27" s="28">
        <v>43249</v>
      </c>
      <c r="B27" s="26" t="s">
        <v>344</v>
      </c>
      <c r="C27" s="30"/>
      <c r="D27" s="30">
        <v>70000000</v>
      </c>
      <c r="E27">
        <f t="shared" si="0"/>
        <v>3.2768999999999999</v>
      </c>
      <c r="F27">
        <f t="shared" si="1"/>
        <v>21361652.781592358</v>
      </c>
      <c r="H27" s="60"/>
      <c r="L27" s="62">
        <v>43726</v>
      </c>
      <c r="M27">
        <v>3.3506999999999998</v>
      </c>
    </row>
    <row r="28" spans="1:26">
      <c r="A28" s="28">
        <v>43250</v>
      </c>
      <c r="B28" s="26" t="s">
        <v>347</v>
      </c>
      <c r="C28" s="30">
        <v>800000</v>
      </c>
      <c r="D28" s="30"/>
      <c r="E28">
        <f t="shared" si="0"/>
        <v>3.2709999999999999</v>
      </c>
      <c r="G28" t="str">
        <f t="shared" si="2"/>
        <v>JAIME1BC1F</v>
      </c>
      <c r="H28">
        <f>+C28</f>
        <v>800000</v>
      </c>
      <c r="L28" s="62">
        <v>43725</v>
      </c>
      <c r="M28">
        <v>3.339</v>
      </c>
    </row>
    <row r="29" spans="1:26">
      <c r="A29" s="28">
        <v>43251</v>
      </c>
      <c r="B29" s="26" t="s">
        <v>348</v>
      </c>
      <c r="C29" s="30"/>
      <c r="D29" s="30">
        <v>132425000</v>
      </c>
      <c r="E29">
        <f t="shared" si="0"/>
        <v>3.2715000000000001</v>
      </c>
      <c r="F29">
        <f t="shared" si="1"/>
        <v>40478373.834632434</v>
      </c>
      <c r="H29" s="60"/>
      <c r="L29" s="62">
        <v>43724</v>
      </c>
      <c r="M29">
        <v>3.3330000000000002</v>
      </c>
    </row>
    <row r="30" spans="1:26">
      <c r="A30" s="28">
        <v>43257</v>
      </c>
      <c r="B30" s="26" t="s">
        <v>350</v>
      </c>
      <c r="C30" s="30"/>
      <c r="D30" s="30">
        <v>70000000</v>
      </c>
      <c r="E30">
        <f t="shared" si="0"/>
        <v>3.2618</v>
      </c>
      <c r="F30">
        <f t="shared" si="1"/>
        <v>21460543.258323625</v>
      </c>
      <c r="L30" s="62">
        <v>43721</v>
      </c>
      <c r="M30">
        <v>3.32</v>
      </c>
    </row>
    <row r="31" spans="1:26">
      <c r="A31" s="28">
        <v>43263</v>
      </c>
      <c r="B31" s="26" t="s">
        <v>352</v>
      </c>
      <c r="C31" s="30"/>
      <c r="D31" s="30">
        <v>230000000</v>
      </c>
      <c r="E31">
        <f t="shared" si="0"/>
        <v>3.2713000000000001</v>
      </c>
      <c r="F31">
        <f t="shared" si="1"/>
        <v>70308440.069697067</v>
      </c>
      <c r="L31" s="62">
        <v>43720</v>
      </c>
      <c r="M31">
        <v>3.3250000000000002</v>
      </c>
    </row>
    <row r="32" spans="1:26">
      <c r="A32" s="28">
        <v>43263</v>
      </c>
      <c r="B32" s="26" t="s">
        <v>353</v>
      </c>
      <c r="C32" s="30"/>
      <c r="D32" s="30">
        <v>69435000</v>
      </c>
      <c r="E32">
        <f t="shared" si="0"/>
        <v>3.2713000000000001</v>
      </c>
      <c r="F32">
        <f t="shared" si="1"/>
        <v>21225506.679301806</v>
      </c>
      <c r="L32" s="62">
        <v>43719</v>
      </c>
      <c r="M32">
        <v>3.3393000000000002</v>
      </c>
    </row>
    <row r="33" spans="1:13">
      <c r="A33" s="28">
        <v>43264</v>
      </c>
      <c r="B33" s="26" t="s">
        <v>354</v>
      </c>
      <c r="C33" s="30">
        <v>3403000</v>
      </c>
      <c r="D33" s="30"/>
      <c r="E33">
        <f t="shared" si="0"/>
        <v>3.2730000000000001</v>
      </c>
      <c r="L33" s="62">
        <v>43718</v>
      </c>
      <c r="M33">
        <v>3.3435000000000001</v>
      </c>
    </row>
    <row r="34" spans="1:13">
      <c r="A34" s="28">
        <v>43265</v>
      </c>
      <c r="B34" s="26" t="s">
        <v>356</v>
      </c>
      <c r="C34" s="30">
        <v>500000</v>
      </c>
      <c r="D34" s="30"/>
      <c r="E34">
        <f t="shared" si="0"/>
        <v>3.2814000000000001</v>
      </c>
      <c r="G34" t="str">
        <f t="shared" si="2"/>
        <v>FTOTA1CP9A</v>
      </c>
      <c r="H34">
        <f>+C34</f>
        <v>500000</v>
      </c>
      <c r="L34" s="62">
        <v>43717</v>
      </c>
      <c r="M34">
        <v>3.3492999999999999</v>
      </c>
    </row>
    <row r="35" spans="1:13">
      <c r="A35" s="28">
        <v>43265</v>
      </c>
      <c r="B35" s="26" t="s">
        <v>357</v>
      </c>
      <c r="C35" s="30">
        <v>500000</v>
      </c>
      <c r="D35" s="30"/>
      <c r="E35">
        <f t="shared" si="0"/>
        <v>3.2814000000000001</v>
      </c>
      <c r="G35" t="str">
        <f t="shared" si="2"/>
        <v>FTOT1CP10A</v>
      </c>
      <c r="H35">
        <f>+C35</f>
        <v>500000</v>
      </c>
      <c r="L35" s="62">
        <v>43714</v>
      </c>
      <c r="M35">
        <v>3.3420000000000001</v>
      </c>
    </row>
    <row r="36" spans="1:13">
      <c r="A36" s="28">
        <v>43269</v>
      </c>
      <c r="B36" s="26" t="s">
        <v>359</v>
      </c>
      <c r="C36" s="30">
        <v>6588000</v>
      </c>
      <c r="D36" s="30"/>
      <c r="E36">
        <f t="shared" si="0"/>
        <v>3.2772999999999999</v>
      </c>
      <c r="L36" s="62">
        <v>43713</v>
      </c>
      <c r="M36">
        <v>3.3645</v>
      </c>
    </row>
    <row r="37" spans="1:13">
      <c r="A37" s="28">
        <v>43271</v>
      </c>
      <c r="B37" s="26" t="s">
        <v>360</v>
      </c>
      <c r="C37" s="23">
        <v>600000</v>
      </c>
      <c r="D37" s="23"/>
      <c r="E37">
        <f t="shared" si="0"/>
        <v>3.2786</v>
      </c>
      <c r="G37" t="str">
        <f t="shared" si="2"/>
        <v>CHAVI1CP2I</v>
      </c>
      <c r="H37">
        <f>+C37</f>
        <v>600000</v>
      </c>
      <c r="L37" s="62">
        <v>43712</v>
      </c>
      <c r="M37">
        <v>3.3793000000000002</v>
      </c>
    </row>
    <row r="38" spans="1:13">
      <c r="A38" s="28">
        <v>43271</v>
      </c>
      <c r="B38" s="26" t="s">
        <v>361</v>
      </c>
      <c r="C38" s="23"/>
      <c r="D38" s="23">
        <v>30000000</v>
      </c>
      <c r="E38">
        <f t="shared" si="0"/>
        <v>3.2786</v>
      </c>
      <c r="F38">
        <f t="shared" si="1"/>
        <v>9150247.0566705298</v>
      </c>
      <c r="L38" s="62">
        <v>43711</v>
      </c>
      <c r="M38">
        <v>3.4043999999999999</v>
      </c>
    </row>
    <row r="39" spans="1:13">
      <c r="A39" s="28">
        <v>43272</v>
      </c>
      <c r="B39" s="26" t="s">
        <v>363</v>
      </c>
      <c r="C39" s="23"/>
      <c r="D39" s="23">
        <v>50000000</v>
      </c>
      <c r="E39">
        <f t="shared" si="0"/>
        <v>3.2744</v>
      </c>
      <c r="F39">
        <f t="shared" si="1"/>
        <v>15269973.1248473</v>
      </c>
      <c r="H39" s="60"/>
      <c r="L39" s="62">
        <v>43710</v>
      </c>
      <c r="M39">
        <v>3.4054000000000002</v>
      </c>
    </row>
    <row r="40" spans="1:13">
      <c r="A40" s="18">
        <v>43287</v>
      </c>
      <c r="B40" s="25" t="s">
        <v>366</v>
      </c>
      <c r="C40" s="23"/>
      <c r="D40" s="23">
        <v>70770000</v>
      </c>
      <c r="E40">
        <f t="shared" si="0"/>
        <v>3.2847</v>
      </c>
      <c r="F40">
        <f t="shared" si="1"/>
        <v>21545346.606996074</v>
      </c>
      <c r="L40" s="62">
        <v>43707</v>
      </c>
      <c r="M40">
        <v>3.3936000000000002</v>
      </c>
    </row>
    <row r="41" spans="1:13">
      <c r="A41" s="18">
        <v>43290</v>
      </c>
      <c r="B41" s="25" t="s">
        <v>368</v>
      </c>
      <c r="C41" s="23"/>
      <c r="D41" s="23">
        <v>104790000</v>
      </c>
      <c r="E41">
        <f t="shared" si="0"/>
        <v>3.2772999999999999</v>
      </c>
      <c r="F41">
        <f t="shared" si="1"/>
        <v>31974491.197021939</v>
      </c>
      <c r="L41" s="62">
        <v>43706</v>
      </c>
      <c r="M41">
        <v>3.3984000000000001</v>
      </c>
    </row>
    <row r="42" spans="1:13">
      <c r="A42" s="18">
        <v>43291</v>
      </c>
      <c r="B42" s="25" t="s">
        <v>369</v>
      </c>
      <c r="C42" s="23"/>
      <c r="D42" s="23">
        <v>100000000</v>
      </c>
      <c r="E42">
        <f t="shared" si="0"/>
        <v>3.2734000000000001</v>
      </c>
      <c r="F42">
        <f t="shared" si="1"/>
        <v>30549275.982159223</v>
      </c>
      <c r="H42" s="60"/>
      <c r="L42" s="62">
        <v>43705</v>
      </c>
      <c r="M42">
        <v>3.4013</v>
      </c>
    </row>
    <row r="43" spans="1:13">
      <c r="A43" s="18">
        <v>43292</v>
      </c>
      <c r="B43" s="25" t="s">
        <v>371</v>
      </c>
      <c r="C43" s="23"/>
      <c r="D43" s="23">
        <v>13686000</v>
      </c>
      <c r="E43">
        <f t="shared" si="0"/>
        <v>3.2808000000000002</v>
      </c>
      <c r="F43">
        <f t="shared" si="1"/>
        <v>4171543.5259692757</v>
      </c>
      <c r="L43" s="62">
        <v>43704</v>
      </c>
      <c r="M43">
        <v>3.3944999999999999</v>
      </c>
    </row>
    <row r="44" spans="1:13">
      <c r="A44" s="18">
        <v>43305</v>
      </c>
      <c r="B44" s="25" t="s">
        <v>373</v>
      </c>
      <c r="C44" s="23">
        <v>787000</v>
      </c>
      <c r="D44" s="23"/>
      <c r="E44">
        <f t="shared" si="0"/>
        <v>3.2768999999999999</v>
      </c>
      <c r="G44" t="str">
        <f t="shared" si="2"/>
        <v>JAIME1BC1G</v>
      </c>
      <c r="H44">
        <f>+C44</f>
        <v>787000</v>
      </c>
      <c r="L44" s="62">
        <v>43703</v>
      </c>
      <c r="M44">
        <v>3.3822999999999999</v>
      </c>
    </row>
    <row r="45" spans="1:13">
      <c r="A45" s="18">
        <v>43326</v>
      </c>
      <c r="B45" s="25" t="s">
        <v>374</v>
      </c>
      <c r="C45" s="23"/>
      <c r="D45" s="23">
        <v>73465000</v>
      </c>
      <c r="E45">
        <f t="shared" si="0"/>
        <v>3.2997999999999998</v>
      </c>
      <c r="F45">
        <f t="shared" si="1"/>
        <v>22263470.513364449</v>
      </c>
      <c r="L45" s="62">
        <v>43700</v>
      </c>
      <c r="M45">
        <v>3.3761999999999999</v>
      </c>
    </row>
    <row r="46" spans="1:13">
      <c r="A46" s="28">
        <v>43327</v>
      </c>
      <c r="B46" s="26" t="s">
        <v>375</v>
      </c>
      <c r="C46" s="23">
        <v>500000</v>
      </c>
      <c r="D46" s="23"/>
      <c r="E46">
        <f t="shared" si="0"/>
        <v>3.3174999999999999</v>
      </c>
      <c r="G46" t="str">
        <f t="shared" si="2"/>
        <v>CHAVI1CP2J</v>
      </c>
      <c r="H46">
        <f>+C46</f>
        <v>500000</v>
      </c>
      <c r="L46" s="62">
        <v>43699</v>
      </c>
      <c r="M46">
        <v>3.3746999999999998</v>
      </c>
    </row>
    <row r="47" spans="1:13">
      <c r="A47" s="28">
        <v>43335</v>
      </c>
      <c r="B47" s="26" t="s">
        <v>376</v>
      </c>
      <c r="C47" s="23">
        <v>7555000</v>
      </c>
      <c r="D47" s="23"/>
      <c r="E47">
        <f t="shared" si="0"/>
        <v>3.3037999999999998</v>
      </c>
      <c r="L47" s="62">
        <v>43698</v>
      </c>
      <c r="M47">
        <v>3.3765000000000001</v>
      </c>
    </row>
    <row r="48" spans="1:13">
      <c r="A48" s="18">
        <v>43340</v>
      </c>
      <c r="B48" s="25" t="s">
        <v>377</v>
      </c>
      <c r="C48" s="23"/>
      <c r="D48" s="23">
        <v>42440000</v>
      </c>
      <c r="E48">
        <f t="shared" si="0"/>
        <v>3.2932999999999999</v>
      </c>
      <c r="F48">
        <f t="shared" si="1"/>
        <v>12886770.109009201</v>
      </c>
      <c r="H48" s="60"/>
      <c r="L48" s="62">
        <v>43697</v>
      </c>
      <c r="M48">
        <v>3.383</v>
      </c>
    </row>
    <row r="49" spans="1:13">
      <c r="A49" s="18">
        <v>43340</v>
      </c>
      <c r="B49" s="25" t="s">
        <v>378</v>
      </c>
      <c r="C49" s="23"/>
      <c r="D49" s="23">
        <v>1580000</v>
      </c>
      <c r="E49">
        <f t="shared" si="0"/>
        <v>3.2932999999999999</v>
      </c>
      <c r="F49">
        <f t="shared" si="1"/>
        <v>479761.94091033313</v>
      </c>
      <c r="G49" t="str">
        <f t="shared" si="2"/>
        <v>FTOTA1CP3B</v>
      </c>
      <c r="H49">
        <f>+F49</f>
        <v>479761.94091033313</v>
      </c>
      <c r="L49" s="62">
        <v>43696</v>
      </c>
      <c r="M49">
        <v>3.3864999999999998</v>
      </c>
    </row>
    <row r="50" spans="1:13">
      <c r="A50" s="18">
        <v>43346</v>
      </c>
      <c r="B50" s="25" t="s">
        <v>379</v>
      </c>
      <c r="C50" s="23"/>
      <c r="D50" s="23">
        <v>17490000</v>
      </c>
      <c r="E50">
        <f t="shared" si="0"/>
        <v>3.3016000000000001</v>
      </c>
      <c r="F50">
        <f t="shared" si="1"/>
        <v>5297431.5483401986</v>
      </c>
      <c r="H50" s="60"/>
      <c r="L50" s="62">
        <v>43693</v>
      </c>
      <c r="M50">
        <v>3.3791000000000002</v>
      </c>
    </row>
    <row r="51" spans="1:13">
      <c r="A51" s="18">
        <v>43348</v>
      </c>
      <c r="B51" s="25" t="s">
        <v>381</v>
      </c>
      <c r="C51" s="23"/>
      <c r="D51" s="23">
        <v>1500000</v>
      </c>
      <c r="E51">
        <f t="shared" si="0"/>
        <v>3.3182</v>
      </c>
      <c r="F51">
        <f t="shared" si="1"/>
        <v>452052.31752154784</v>
      </c>
      <c r="G51" t="str">
        <f t="shared" si="2"/>
        <v>BPO1CP1F</v>
      </c>
      <c r="H51">
        <f>+F51</f>
        <v>452052.31752154784</v>
      </c>
      <c r="L51" s="62">
        <v>43692</v>
      </c>
      <c r="M51">
        <v>3.3923999999999999</v>
      </c>
    </row>
    <row r="52" spans="1:13">
      <c r="A52" s="18">
        <v>43363</v>
      </c>
      <c r="B52" s="25" t="s">
        <v>382</v>
      </c>
      <c r="C52" s="23"/>
      <c r="D52" s="23">
        <v>70000000</v>
      </c>
      <c r="E52">
        <f t="shared" si="0"/>
        <v>3.2968999999999999</v>
      </c>
      <c r="F52">
        <f t="shared" si="1"/>
        <v>21232066.486699626</v>
      </c>
      <c r="L52" s="62">
        <v>43691</v>
      </c>
      <c r="M52">
        <v>3.3974000000000002</v>
      </c>
    </row>
    <row r="53" spans="1:13">
      <c r="A53" s="18">
        <v>43368</v>
      </c>
      <c r="B53" s="25" t="s">
        <v>383</v>
      </c>
      <c r="C53" s="2"/>
      <c r="D53" s="23">
        <v>63160000</v>
      </c>
      <c r="E53">
        <f t="shared" si="0"/>
        <v>3.3075000000000001</v>
      </c>
      <c r="F53">
        <f t="shared" si="1"/>
        <v>19095993.953136809</v>
      </c>
      <c r="L53" s="62">
        <v>43690</v>
      </c>
      <c r="M53">
        <v>3.3839999999999999</v>
      </c>
    </row>
    <row r="54" spans="1:13">
      <c r="A54" s="18">
        <v>43378</v>
      </c>
      <c r="B54" s="25" t="s">
        <v>384</v>
      </c>
      <c r="C54" s="23"/>
      <c r="D54" s="23">
        <v>42200000</v>
      </c>
      <c r="E54">
        <f t="shared" si="0"/>
        <v>3.3243</v>
      </c>
      <c r="F54">
        <f t="shared" si="1"/>
        <v>12694401.828956472</v>
      </c>
      <c r="L54" s="62">
        <v>43689</v>
      </c>
      <c r="M54">
        <v>3.3822999999999999</v>
      </c>
    </row>
    <row r="55" spans="1:13">
      <c r="A55" s="18">
        <v>43384</v>
      </c>
      <c r="B55" s="25" t="s">
        <v>385</v>
      </c>
      <c r="C55" s="23">
        <v>500000</v>
      </c>
      <c r="D55" s="23"/>
      <c r="E55">
        <f t="shared" si="0"/>
        <v>3.3271000000000002</v>
      </c>
      <c r="G55" t="str">
        <f t="shared" si="2"/>
        <v>CHAVI1CP2K</v>
      </c>
      <c r="H55" s="60">
        <f>+C55</f>
        <v>500000</v>
      </c>
      <c r="L55" s="62">
        <v>43686</v>
      </c>
      <c r="M55">
        <v>3.3803000000000001</v>
      </c>
    </row>
    <row r="56" spans="1:13">
      <c r="A56" s="18">
        <v>43385</v>
      </c>
      <c r="B56" s="25" t="s">
        <v>386</v>
      </c>
      <c r="C56" s="23">
        <v>5132000</v>
      </c>
      <c r="D56" s="23"/>
      <c r="E56">
        <f t="shared" si="0"/>
        <v>3.3344999999999998</v>
      </c>
      <c r="G56" t="str">
        <f t="shared" si="2"/>
        <v>ECOAC1CP2A</v>
      </c>
      <c r="H56" s="60">
        <f>+C56</f>
        <v>5132000</v>
      </c>
      <c r="L56" s="62">
        <v>43685</v>
      </c>
      <c r="M56">
        <v>3.3740999999999999</v>
      </c>
    </row>
    <row r="57" spans="1:13">
      <c r="A57" s="18">
        <v>43391</v>
      </c>
      <c r="B57" s="25" t="s">
        <v>389</v>
      </c>
      <c r="C57" s="23"/>
      <c r="D57" s="23">
        <v>70000000</v>
      </c>
      <c r="E57">
        <f t="shared" si="0"/>
        <v>3.3347000000000002</v>
      </c>
      <c r="F57">
        <f t="shared" si="1"/>
        <v>20991393.528653249</v>
      </c>
      <c r="L57" s="62">
        <v>43684</v>
      </c>
      <c r="M57">
        <v>3.3885000000000001</v>
      </c>
    </row>
    <row r="58" spans="1:13">
      <c r="A58" s="18">
        <v>43397</v>
      </c>
      <c r="B58" s="25" t="s">
        <v>391</v>
      </c>
      <c r="C58" s="23"/>
      <c r="D58" s="23">
        <v>150000000</v>
      </c>
      <c r="E58">
        <f t="shared" si="0"/>
        <v>3.3416000000000001</v>
      </c>
      <c r="F58">
        <f t="shared" si="1"/>
        <v>44888676.083313383</v>
      </c>
      <c r="L58" s="62">
        <v>43683</v>
      </c>
      <c r="M58">
        <v>3.3761000000000001</v>
      </c>
    </row>
    <row r="59" spans="1:13">
      <c r="A59" s="18">
        <v>43397</v>
      </c>
      <c r="B59" s="25" t="s">
        <v>392</v>
      </c>
      <c r="C59" s="23"/>
      <c r="D59" s="23">
        <v>219790000</v>
      </c>
      <c r="E59">
        <f t="shared" si="0"/>
        <v>3.3416000000000001</v>
      </c>
      <c r="F59">
        <f t="shared" si="1"/>
        <v>65773880.775676318</v>
      </c>
      <c r="L59" s="62">
        <v>43682</v>
      </c>
      <c r="M59">
        <v>3.3868999999999998</v>
      </c>
    </row>
    <row r="60" spans="1:13">
      <c r="A60" s="18">
        <v>43398</v>
      </c>
      <c r="B60" s="25" t="s">
        <v>395</v>
      </c>
      <c r="C60" s="23"/>
      <c r="D60" s="23">
        <v>65000000</v>
      </c>
      <c r="E60">
        <f t="shared" si="0"/>
        <v>3.3443000000000001</v>
      </c>
      <c r="F60">
        <f t="shared" si="1"/>
        <v>19436055.377807014</v>
      </c>
      <c r="L60" s="62">
        <v>43679</v>
      </c>
      <c r="M60">
        <v>3.3557999999999999</v>
      </c>
    </row>
    <row r="61" spans="1:13">
      <c r="A61" s="18">
        <v>43402</v>
      </c>
      <c r="B61" s="25" t="s">
        <v>394</v>
      </c>
      <c r="C61" s="23"/>
      <c r="D61" s="23">
        <v>167350000</v>
      </c>
      <c r="E61">
        <f t="shared" si="0"/>
        <v>3.3548</v>
      </c>
      <c r="F61">
        <f t="shared" si="1"/>
        <v>49883748.658638366</v>
      </c>
      <c r="L61" s="62">
        <v>43678</v>
      </c>
      <c r="M61">
        <v>3.3267000000000002</v>
      </c>
    </row>
    <row r="62" spans="1:13">
      <c r="A62" s="18">
        <v>43417</v>
      </c>
      <c r="B62" s="25" t="s">
        <v>397</v>
      </c>
      <c r="C62" s="23">
        <v>250000</v>
      </c>
      <c r="D62" s="23"/>
      <c r="E62">
        <f t="shared" si="0"/>
        <v>3.3795000000000002</v>
      </c>
      <c r="G62" t="str">
        <f t="shared" si="2"/>
        <v>FTOTA1CP6B</v>
      </c>
      <c r="H62" s="60">
        <f>+C62</f>
        <v>250000</v>
      </c>
      <c r="L62" s="62">
        <v>43677</v>
      </c>
      <c r="M62">
        <v>3.3035999999999999</v>
      </c>
    </row>
    <row r="63" spans="1:13">
      <c r="A63" s="18">
        <v>43417</v>
      </c>
      <c r="B63" s="25" t="s">
        <v>398</v>
      </c>
      <c r="C63" s="23">
        <v>600000</v>
      </c>
      <c r="D63" s="23"/>
      <c r="E63">
        <f t="shared" si="0"/>
        <v>3.3795000000000002</v>
      </c>
      <c r="G63" t="str">
        <f t="shared" si="2"/>
        <v>FTOTA1CP7B</v>
      </c>
      <c r="H63" s="60">
        <f>+C63</f>
        <v>600000</v>
      </c>
      <c r="L63" s="62">
        <v>43676</v>
      </c>
      <c r="M63">
        <v>3.2970000000000002</v>
      </c>
    </row>
    <row r="64" spans="1:13">
      <c r="A64" s="18">
        <v>43424</v>
      </c>
      <c r="B64" s="25" t="s">
        <v>399</v>
      </c>
      <c r="C64" s="23"/>
      <c r="D64" s="23">
        <v>47306000</v>
      </c>
      <c r="E64">
        <f t="shared" si="0"/>
        <v>3.3835000000000002</v>
      </c>
      <c r="F64">
        <f t="shared" si="1"/>
        <v>13981380.227574995</v>
      </c>
      <c r="L64" s="62">
        <v>43675</v>
      </c>
      <c r="M64">
        <v>3.3003</v>
      </c>
    </row>
    <row r="65" spans="1:13">
      <c r="A65" s="18">
        <v>43425</v>
      </c>
      <c r="B65" s="25" t="s">
        <v>400</v>
      </c>
      <c r="C65" s="23">
        <v>2300000</v>
      </c>
      <c r="D65" s="23"/>
      <c r="E65">
        <f t="shared" si="0"/>
        <v>3.3765000000000001</v>
      </c>
      <c r="G65" t="str">
        <f t="shared" si="2"/>
        <v>ECOAC1CP2B</v>
      </c>
      <c r="H65" s="60">
        <f>+C65</f>
        <v>2300000</v>
      </c>
      <c r="L65" s="62">
        <v>43672</v>
      </c>
      <c r="M65">
        <v>3.2985000000000002</v>
      </c>
    </row>
    <row r="66" spans="1:13">
      <c r="A66" s="18">
        <v>43426</v>
      </c>
      <c r="B66" s="25" t="s">
        <v>401</v>
      </c>
      <c r="C66" s="23">
        <v>500000</v>
      </c>
      <c r="D66" s="23"/>
      <c r="E66">
        <f t="shared" si="0"/>
        <v>3.3729</v>
      </c>
      <c r="G66" t="str">
        <f t="shared" si="2"/>
        <v>CHAVI1CP2L</v>
      </c>
      <c r="H66" s="60">
        <f>+C66</f>
        <v>500000</v>
      </c>
      <c r="L66" s="62">
        <v>43671</v>
      </c>
      <c r="M66">
        <v>3.2968000000000002</v>
      </c>
    </row>
    <row r="67" spans="1:13">
      <c r="A67" s="18">
        <v>43438</v>
      </c>
      <c r="B67" s="25" t="s">
        <v>407</v>
      </c>
      <c r="C67" s="23"/>
      <c r="D67" s="23">
        <v>38580000</v>
      </c>
      <c r="E67">
        <f t="shared" ref="E67:E71" si="3">+VLOOKUP(A67,$L$2:$M$1293,2,0)</f>
        <v>3.3815</v>
      </c>
      <c r="F67">
        <f t="shared" ref="F67:F69" si="4">+D67/E67</f>
        <v>11409137.956528168</v>
      </c>
      <c r="L67" s="62">
        <v>43670</v>
      </c>
      <c r="M67">
        <v>3.2945000000000002</v>
      </c>
    </row>
    <row r="68" spans="1:13">
      <c r="A68" s="18">
        <v>43439</v>
      </c>
      <c r="B68" s="25" t="s">
        <v>402</v>
      </c>
      <c r="C68" s="23"/>
      <c r="D68" s="23">
        <v>15616000</v>
      </c>
      <c r="E68">
        <f t="shared" si="3"/>
        <v>3.3774000000000002</v>
      </c>
      <c r="F68">
        <f t="shared" si="4"/>
        <v>4623675.0162847154</v>
      </c>
      <c r="L68" s="62">
        <v>43669</v>
      </c>
      <c r="M68">
        <v>3.2951000000000001</v>
      </c>
    </row>
    <row r="69" spans="1:13">
      <c r="A69" s="18">
        <v>43451</v>
      </c>
      <c r="B69" s="25" t="s">
        <v>410</v>
      </c>
      <c r="C69" s="23"/>
      <c r="D69" s="23">
        <v>59440000</v>
      </c>
      <c r="E69">
        <f t="shared" si="3"/>
        <v>3.3397999999999999</v>
      </c>
      <c r="F69">
        <f t="shared" si="4"/>
        <v>17797472.902569018</v>
      </c>
      <c r="H69" s="60"/>
      <c r="L69" s="62">
        <v>43668</v>
      </c>
      <c r="M69">
        <v>3.2852999999999999</v>
      </c>
    </row>
    <row r="70" spans="1:13">
      <c r="A70" s="18">
        <v>43452</v>
      </c>
      <c r="B70" s="25" t="s">
        <v>404</v>
      </c>
      <c r="C70" s="23">
        <v>500000</v>
      </c>
      <c r="D70" s="23"/>
      <c r="E70">
        <f t="shared" si="3"/>
        <v>3.3477000000000001</v>
      </c>
      <c r="G70" t="str">
        <f t="shared" ref="G70:G71" si="5">+VLOOKUP(B70,$R$2:$R$23,1,0)</f>
        <v>FTOTA1CP5B</v>
      </c>
      <c r="H70" s="60">
        <f>+C70</f>
        <v>500000</v>
      </c>
      <c r="L70" s="62">
        <v>43665</v>
      </c>
      <c r="M70">
        <v>3.2831000000000001</v>
      </c>
    </row>
    <row r="71" spans="1:13">
      <c r="A71" s="18">
        <v>43461</v>
      </c>
      <c r="B71" s="25" t="s">
        <v>405</v>
      </c>
      <c r="C71" s="23">
        <v>500000</v>
      </c>
      <c r="D71" s="23"/>
      <c r="E71">
        <f t="shared" si="3"/>
        <v>3.3706</v>
      </c>
      <c r="G71" t="str">
        <f t="shared" si="5"/>
        <v>CHAVI1CP2M</v>
      </c>
      <c r="H71" s="60">
        <f>+C71</f>
        <v>500000</v>
      </c>
      <c r="L71" s="62">
        <v>43664</v>
      </c>
      <c r="M71">
        <v>3.2869000000000002</v>
      </c>
    </row>
    <row r="72" spans="1:13">
      <c r="A72" s="18"/>
      <c r="B72" s="25"/>
      <c r="C72" s="23"/>
      <c r="D72" s="23"/>
      <c r="L72" s="62">
        <v>43663</v>
      </c>
      <c r="M72">
        <v>3.2886000000000002</v>
      </c>
    </row>
    <row r="73" spans="1:13">
      <c r="A73" s="18"/>
      <c r="B73" s="25"/>
      <c r="C73" s="23"/>
      <c r="D73" s="23"/>
      <c r="L73" s="62">
        <v>43662</v>
      </c>
      <c r="M73">
        <v>3.2875000000000001</v>
      </c>
    </row>
    <row r="74" spans="1:13">
      <c r="A74" s="18"/>
      <c r="B74" s="25"/>
      <c r="C74" s="23"/>
      <c r="D74" s="23"/>
      <c r="H74" s="60"/>
      <c r="L74" s="62">
        <v>43661</v>
      </c>
      <c r="M74">
        <v>3.2835000000000001</v>
      </c>
    </row>
    <row r="75" spans="1:13">
      <c r="A75" s="18"/>
      <c r="B75" s="25"/>
      <c r="C75" s="23"/>
      <c r="D75" s="23"/>
      <c r="H75" s="60"/>
      <c r="L75" s="62">
        <v>43658</v>
      </c>
      <c r="M75">
        <v>3.2835000000000001</v>
      </c>
    </row>
    <row r="76" spans="1:13">
      <c r="A76" s="18"/>
      <c r="B76" s="25"/>
      <c r="C76" s="23"/>
      <c r="D76" s="23"/>
      <c r="H76" s="60"/>
      <c r="L76" s="62">
        <v>43657</v>
      </c>
      <c r="M76">
        <v>3.2854000000000001</v>
      </c>
    </row>
    <row r="77" spans="1:13">
      <c r="A77" s="18"/>
      <c r="B77" s="25"/>
      <c r="C77" s="23"/>
      <c r="D77" s="23"/>
      <c r="L77" s="62">
        <v>43656</v>
      </c>
      <c r="M77">
        <v>3.2835000000000001</v>
      </c>
    </row>
    <row r="78" spans="1:13">
      <c r="A78" s="18"/>
      <c r="B78" s="25"/>
      <c r="C78" s="23"/>
      <c r="D78" s="23"/>
      <c r="L78" s="62">
        <v>43655</v>
      </c>
      <c r="M78">
        <v>3.2966000000000002</v>
      </c>
    </row>
    <row r="79" spans="1:13">
      <c r="A79" s="18"/>
      <c r="B79" s="25"/>
      <c r="C79" s="23"/>
      <c r="D79" s="23"/>
      <c r="L79" s="62">
        <v>43654</v>
      </c>
      <c r="M79">
        <v>3.2856000000000001</v>
      </c>
    </row>
    <row r="80" spans="1:13">
      <c r="A80" s="18"/>
      <c r="B80" s="25"/>
      <c r="C80" s="23"/>
      <c r="D80" s="23"/>
      <c r="L80" s="62">
        <v>43651</v>
      </c>
      <c r="M80">
        <v>3.2921999999999998</v>
      </c>
    </row>
    <row r="81" spans="1:13">
      <c r="A81" s="18"/>
      <c r="B81" s="25"/>
      <c r="C81" s="23"/>
      <c r="D81" s="23"/>
      <c r="L81" s="62">
        <v>43650</v>
      </c>
      <c r="M81">
        <v>3.2911000000000001</v>
      </c>
    </row>
    <row r="82" spans="1:13">
      <c r="A82" s="18"/>
      <c r="B82" s="25"/>
      <c r="C82" s="23"/>
      <c r="D82" s="23"/>
      <c r="L82" s="62">
        <v>43649</v>
      </c>
      <c r="M82">
        <v>3.2917000000000001</v>
      </c>
    </row>
    <row r="83" spans="1:13">
      <c r="A83" s="18"/>
      <c r="B83" s="25"/>
      <c r="C83" s="23"/>
      <c r="D83" s="23"/>
      <c r="L83" s="62">
        <v>43648</v>
      </c>
      <c r="M83">
        <v>3.2940999999999998</v>
      </c>
    </row>
    <row r="84" spans="1:13">
      <c r="A84" s="18"/>
      <c r="B84" s="25"/>
      <c r="C84" s="23"/>
      <c r="D84" s="23"/>
      <c r="L84" s="62">
        <v>43647</v>
      </c>
      <c r="M84">
        <v>3.2924000000000002</v>
      </c>
    </row>
    <row r="85" spans="1:13">
      <c r="A85" s="18"/>
      <c r="B85" s="25"/>
      <c r="C85" s="23"/>
      <c r="D85" s="23"/>
      <c r="L85" s="62">
        <v>43644</v>
      </c>
      <c r="M85">
        <v>3.294</v>
      </c>
    </row>
    <row r="86" spans="1:13">
      <c r="C86" s="60">
        <f>SUM(C2:C85)</f>
        <v>43713000</v>
      </c>
      <c r="D86" s="60">
        <f>SUM(D2:D85)</f>
        <v>3338553000</v>
      </c>
      <c r="F86">
        <f>SUM(F2:F85)</f>
        <v>1014202779.2267675</v>
      </c>
      <c r="L86" s="62">
        <v>43643</v>
      </c>
      <c r="M86">
        <v>3.2907999999999999</v>
      </c>
    </row>
    <row r="87" spans="1:13">
      <c r="H87" s="60">
        <f>SUM(H2:H86)</f>
        <v>24756814.258431882</v>
      </c>
      <c r="L87" s="62">
        <v>43642</v>
      </c>
      <c r="M87">
        <v>3.294</v>
      </c>
    </row>
    <row r="88" spans="1:13">
      <c r="D88" s="60">
        <f>+C86+F86</f>
        <v>1057915779.2267675</v>
      </c>
      <c r="L88" s="62">
        <v>43641</v>
      </c>
      <c r="M88">
        <v>3.3039000000000001</v>
      </c>
    </row>
    <row r="89" spans="1:13">
      <c r="L89" s="62">
        <v>43640</v>
      </c>
      <c r="M89">
        <v>3.3014000000000001</v>
      </c>
    </row>
    <row r="90" spans="1:13">
      <c r="L90" s="62">
        <v>43637</v>
      </c>
      <c r="M90">
        <v>3.3008000000000002</v>
      </c>
    </row>
    <row r="91" spans="1:13">
      <c r="L91" s="62">
        <v>43636</v>
      </c>
      <c r="M91">
        <v>3.3102999999999998</v>
      </c>
    </row>
    <row r="92" spans="1:13">
      <c r="L92" s="62">
        <v>43635</v>
      </c>
      <c r="M92">
        <v>3.3302999999999998</v>
      </c>
    </row>
    <row r="93" spans="1:13">
      <c r="L93" s="62">
        <v>43634</v>
      </c>
      <c r="M93">
        <v>3.3334000000000001</v>
      </c>
    </row>
    <row r="94" spans="1:13">
      <c r="L94" s="62">
        <v>43633</v>
      </c>
      <c r="M94">
        <v>3.3481999999999998</v>
      </c>
    </row>
    <row r="95" spans="1:13">
      <c r="L95" s="62">
        <v>43630</v>
      </c>
      <c r="M95">
        <v>3.347</v>
      </c>
    </row>
    <row r="96" spans="1:13">
      <c r="L96" s="62">
        <v>43629</v>
      </c>
      <c r="M96">
        <v>3.331</v>
      </c>
    </row>
    <row r="97" spans="12:13">
      <c r="L97" s="62">
        <v>43628</v>
      </c>
      <c r="M97">
        <v>3.3307000000000002</v>
      </c>
    </row>
    <row r="98" spans="12:13">
      <c r="L98" s="62">
        <v>43627</v>
      </c>
      <c r="M98">
        <v>3.3268</v>
      </c>
    </row>
    <row r="99" spans="12:13">
      <c r="L99" s="62">
        <v>43626</v>
      </c>
      <c r="M99">
        <v>3.3344999999999998</v>
      </c>
    </row>
    <row r="100" spans="12:13">
      <c r="L100" s="62">
        <v>43623</v>
      </c>
      <c r="M100">
        <v>3.3275999999999999</v>
      </c>
    </row>
    <row r="101" spans="12:13">
      <c r="L101" s="62">
        <v>43622</v>
      </c>
      <c r="M101">
        <v>3.3361999999999998</v>
      </c>
    </row>
    <row r="102" spans="12:13">
      <c r="L102" s="62">
        <v>43621</v>
      </c>
      <c r="M102">
        <v>3.3414999999999999</v>
      </c>
    </row>
    <row r="103" spans="12:13">
      <c r="L103" s="62">
        <v>43620</v>
      </c>
      <c r="M103">
        <v>3.3488000000000002</v>
      </c>
    </row>
    <row r="104" spans="12:13">
      <c r="L104" s="62">
        <v>43619</v>
      </c>
      <c r="M104">
        <v>3.3609</v>
      </c>
    </row>
    <row r="105" spans="12:13">
      <c r="L105" s="62">
        <v>43616</v>
      </c>
      <c r="M105">
        <v>3.3811</v>
      </c>
    </row>
    <row r="106" spans="12:13">
      <c r="L106" s="62">
        <v>43615</v>
      </c>
      <c r="M106">
        <v>3.3658000000000001</v>
      </c>
    </row>
    <row r="107" spans="12:13">
      <c r="L107" s="62">
        <v>43614</v>
      </c>
      <c r="M107">
        <v>3.3557999999999999</v>
      </c>
    </row>
    <row r="108" spans="12:13">
      <c r="L108" s="62">
        <v>43613</v>
      </c>
      <c r="M108">
        <v>3.3538999999999999</v>
      </c>
    </row>
    <row r="109" spans="12:13">
      <c r="L109" s="62">
        <v>43612</v>
      </c>
      <c r="M109">
        <v>3.3523000000000001</v>
      </c>
    </row>
    <row r="110" spans="12:13">
      <c r="L110" s="62">
        <v>43609</v>
      </c>
      <c r="M110">
        <v>3.3450000000000002</v>
      </c>
    </row>
    <row r="111" spans="12:13">
      <c r="L111" s="62">
        <v>43608</v>
      </c>
      <c r="M111">
        <v>3.3496000000000001</v>
      </c>
    </row>
    <row r="112" spans="12:13">
      <c r="L112" s="62">
        <v>43607</v>
      </c>
      <c r="M112">
        <v>3.3418999999999999</v>
      </c>
    </row>
    <row r="113" spans="12:13">
      <c r="L113" s="62">
        <v>43606</v>
      </c>
      <c r="M113">
        <v>3.3412000000000002</v>
      </c>
    </row>
    <row r="114" spans="12:13">
      <c r="L114" s="62">
        <v>43605</v>
      </c>
      <c r="M114">
        <v>3.3479000000000001</v>
      </c>
    </row>
    <row r="115" spans="12:13">
      <c r="L115" s="62">
        <v>43602</v>
      </c>
      <c r="M115">
        <v>3.3311999999999999</v>
      </c>
    </row>
    <row r="116" spans="12:13">
      <c r="L116" s="62">
        <v>43601</v>
      </c>
      <c r="M116">
        <v>3.3176000000000001</v>
      </c>
    </row>
    <row r="117" spans="12:13">
      <c r="L117" s="62">
        <v>43600</v>
      </c>
      <c r="M117">
        <v>3.3174999999999999</v>
      </c>
    </row>
    <row r="118" spans="12:13">
      <c r="L118" s="62">
        <v>43599</v>
      </c>
      <c r="M118">
        <v>3.3222</v>
      </c>
    </row>
    <row r="119" spans="12:13">
      <c r="L119" s="62">
        <v>43598</v>
      </c>
      <c r="M119">
        <v>3.3281999999999998</v>
      </c>
    </row>
    <row r="120" spans="12:13">
      <c r="L120" s="62">
        <v>43595</v>
      </c>
      <c r="M120">
        <v>3.3151999999999999</v>
      </c>
    </row>
    <row r="121" spans="12:13">
      <c r="L121" s="62">
        <v>43594</v>
      </c>
      <c r="M121">
        <v>3.3138000000000001</v>
      </c>
    </row>
    <row r="122" spans="12:13">
      <c r="L122" s="62">
        <v>43593</v>
      </c>
      <c r="M122">
        <v>3.3161</v>
      </c>
    </row>
    <row r="123" spans="12:13">
      <c r="L123" s="62">
        <v>43592</v>
      </c>
      <c r="M123">
        <v>3.3142</v>
      </c>
    </row>
    <row r="124" spans="12:13">
      <c r="L124" s="62">
        <v>43591</v>
      </c>
      <c r="M124">
        <v>3.3088000000000002</v>
      </c>
    </row>
    <row r="125" spans="12:13">
      <c r="L125" s="62">
        <v>43588</v>
      </c>
      <c r="M125">
        <v>3.2989999999999999</v>
      </c>
    </row>
    <row r="126" spans="12:13">
      <c r="L126" s="62">
        <v>43587</v>
      </c>
      <c r="M126">
        <v>3.3102</v>
      </c>
    </row>
    <row r="127" spans="12:13">
      <c r="L127" s="62">
        <v>43586</v>
      </c>
      <c r="M127">
        <v>3.3054999999999999</v>
      </c>
    </row>
    <row r="128" spans="12:13">
      <c r="L128" s="62">
        <v>43585</v>
      </c>
      <c r="M128">
        <v>3.3060999999999998</v>
      </c>
    </row>
    <row r="129" spans="12:13">
      <c r="L129" s="62">
        <v>43584</v>
      </c>
      <c r="M129">
        <v>3.3109000000000002</v>
      </c>
    </row>
    <row r="130" spans="12:13">
      <c r="L130" s="62">
        <v>43581</v>
      </c>
      <c r="M130">
        <v>3.3155000000000001</v>
      </c>
    </row>
    <row r="131" spans="12:13">
      <c r="L131" s="62">
        <v>43580</v>
      </c>
      <c r="M131">
        <v>3.3271999999999999</v>
      </c>
    </row>
    <row r="132" spans="12:13">
      <c r="L132" s="62">
        <v>43579</v>
      </c>
      <c r="M132">
        <v>3.3243</v>
      </c>
    </row>
    <row r="133" spans="12:13">
      <c r="L133" s="62">
        <v>43578</v>
      </c>
      <c r="M133">
        <v>3.3113999999999999</v>
      </c>
    </row>
    <row r="134" spans="12:13">
      <c r="L134" s="62">
        <v>43577</v>
      </c>
      <c r="M134">
        <v>3.3043999999999998</v>
      </c>
    </row>
    <row r="135" spans="12:13">
      <c r="L135" s="62">
        <v>43574</v>
      </c>
      <c r="M135">
        <v>3.2947000000000002</v>
      </c>
    </row>
    <row r="136" spans="12:13">
      <c r="L136" s="62">
        <v>43573</v>
      </c>
      <c r="M136">
        <v>3.2963</v>
      </c>
    </row>
    <row r="137" spans="12:13">
      <c r="L137" s="62">
        <v>43572</v>
      </c>
      <c r="M137">
        <v>3.2978000000000001</v>
      </c>
    </row>
    <row r="138" spans="12:13">
      <c r="L138" s="62">
        <v>43571</v>
      </c>
      <c r="M138">
        <v>3.2966000000000002</v>
      </c>
    </row>
    <row r="139" spans="12:13">
      <c r="L139" s="62">
        <v>43570</v>
      </c>
      <c r="M139">
        <v>3.2948</v>
      </c>
    </row>
    <row r="140" spans="12:13">
      <c r="L140" s="62">
        <v>43567</v>
      </c>
      <c r="M140">
        <v>3.2976999999999999</v>
      </c>
    </row>
    <row r="141" spans="12:13">
      <c r="L141" s="62">
        <v>43566</v>
      </c>
      <c r="M141">
        <v>3.2989000000000002</v>
      </c>
    </row>
    <row r="142" spans="12:13">
      <c r="L142" s="62">
        <v>43565</v>
      </c>
      <c r="M142">
        <v>3.2944</v>
      </c>
    </row>
    <row r="143" spans="12:13">
      <c r="L143" s="62">
        <v>43564</v>
      </c>
      <c r="M143">
        <v>3.2948</v>
      </c>
    </row>
    <row r="144" spans="12:13">
      <c r="L144" s="62">
        <v>43563</v>
      </c>
      <c r="M144">
        <v>3.2888000000000002</v>
      </c>
    </row>
    <row r="145" spans="12:13">
      <c r="L145" s="62">
        <v>43560</v>
      </c>
      <c r="M145">
        <v>3.2945000000000002</v>
      </c>
    </row>
    <row r="146" spans="12:13">
      <c r="L146" s="62">
        <v>43559</v>
      </c>
      <c r="M146">
        <v>3.2968999999999999</v>
      </c>
    </row>
    <row r="147" spans="12:13">
      <c r="L147" s="62">
        <v>43558</v>
      </c>
      <c r="M147">
        <v>3.2961</v>
      </c>
    </row>
    <row r="148" spans="12:13">
      <c r="L148" s="62">
        <v>43557</v>
      </c>
      <c r="M148">
        <v>3.3105000000000002</v>
      </c>
    </row>
    <row r="149" spans="12:13">
      <c r="L149" s="62">
        <v>43556</v>
      </c>
      <c r="M149">
        <v>3.3077000000000001</v>
      </c>
    </row>
    <row r="150" spans="12:13">
      <c r="L150" s="62">
        <v>43553</v>
      </c>
      <c r="M150">
        <v>3.3187000000000002</v>
      </c>
    </row>
    <row r="151" spans="12:13">
      <c r="L151" s="62">
        <v>43552</v>
      </c>
      <c r="M151">
        <v>3.3205</v>
      </c>
    </row>
    <row r="152" spans="12:13">
      <c r="L152" s="62">
        <v>43551</v>
      </c>
      <c r="M152">
        <v>3.3170000000000002</v>
      </c>
    </row>
    <row r="153" spans="12:13">
      <c r="L153" s="62">
        <v>43550</v>
      </c>
      <c r="M153">
        <v>3.3062999999999998</v>
      </c>
    </row>
    <row r="154" spans="12:13">
      <c r="L154" s="62">
        <v>43549</v>
      </c>
      <c r="M154">
        <v>3.3027000000000002</v>
      </c>
    </row>
    <row r="155" spans="12:13">
      <c r="L155" s="62">
        <v>43546</v>
      </c>
      <c r="M155">
        <v>3.2993999999999999</v>
      </c>
    </row>
    <row r="156" spans="12:13">
      <c r="L156" s="62">
        <v>43545</v>
      </c>
      <c r="M156">
        <v>3.2888000000000002</v>
      </c>
    </row>
    <row r="157" spans="12:13">
      <c r="L157" s="62">
        <v>43544</v>
      </c>
      <c r="M157">
        <v>3.2930000000000001</v>
      </c>
    </row>
    <row r="158" spans="12:13">
      <c r="L158" s="62">
        <v>43543</v>
      </c>
      <c r="M158">
        <v>3.2987000000000002</v>
      </c>
    </row>
    <row r="159" spans="12:13">
      <c r="L159" s="62">
        <v>43542</v>
      </c>
      <c r="M159">
        <v>3.2993000000000001</v>
      </c>
    </row>
    <row r="160" spans="12:13">
      <c r="L160" s="62">
        <v>43539</v>
      </c>
      <c r="M160">
        <v>3.2988</v>
      </c>
    </row>
    <row r="161" spans="12:13">
      <c r="L161" s="62">
        <v>43538</v>
      </c>
      <c r="M161">
        <v>3.2989000000000002</v>
      </c>
    </row>
    <row r="162" spans="12:13">
      <c r="L162" s="62">
        <v>43537</v>
      </c>
      <c r="M162">
        <v>3.2953000000000001</v>
      </c>
    </row>
    <row r="163" spans="12:13">
      <c r="L163" s="62">
        <v>43536</v>
      </c>
      <c r="M163">
        <v>3.2974000000000001</v>
      </c>
    </row>
    <row r="164" spans="12:13">
      <c r="L164" s="62">
        <v>43535</v>
      </c>
      <c r="M164">
        <v>3.3077000000000001</v>
      </c>
    </row>
    <row r="165" spans="12:13">
      <c r="L165" s="62">
        <v>43532</v>
      </c>
      <c r="M165">
        <v>3.3138999999999998</v>
      </c>
    </row>
    <row r="166" spans="12:13">
      <c r="L166" s="62">
        <v>43531</v>
      </c>
      <c r="M166">
        <v>3.3125</v>
      </c>
    </row>
    <row r="167" spans="12:13">
      <c r="L167" s="62">
        <v>43530</v>
      </c>
      <c r="M167">
        <v>3.3075000000000001</v>
      </c>
    </row>
    <row r="168" spans="12:13">
      <c r="L168" s="62">
        <v>43529</v>
      </c>
      <c r="M168">
        <v>3.3098999999999998</v>
      </c>
    </row>
    <row r="169" spans="12:13">
      <c r="L169" s="62">
        <v>43528</v>
      </c>
      <c r="M169">
        <v>3.3108</v>
      </c>
    </row>
    <row r="170" spans="12:13">
      <c r="L170" s="62">
        <v>43525</v>
      </c>
      <c r="M170">
        <v>3.3086000000000002</v>
      </c>
    </row>
    <row r="171" spans="12:13">
      <c r="L171" s="62">
        <v>43524</v>
      </c>
      <c r="M171">
        <v>3.2988</v>
      </c>
    </row>
    <row r="172" spans="12:13">
      <c r="L172" s="62">
        <v>43523</v>
      </c>
      <c r="M172">
        <v>3.2965</v>
      </c>
    </row>
    <row r="173" spans="12:13">
      <c r="L173" s="62">
        <v>43522</v>
      </c>
      <c r="M173">
        <v>3.3035000000000001</v>
      </c>
    </row>
    <row r="174" spans="12:13">
      <c r="L174" s="62">
        <v>43521</v>
      </c>
      <c r="M174">
        <v>3.3050000000000002</v>
      </c>
    </row>
    <row r="175" spans="12:13">
      <c r="L175" s="62">
        <v>43518</v>
      </c>
      <c r="M175">
        <v>3.3064</v>
      </c>
    </row>
    <row r="176" spans="12:13">
      <c r="L176" s="62">
        <v>43517</v>
      </c>
      <c r="M176">
        <v>3.3140000000000001</v>
      </c>
    </row>
    <row r="177" spans="12:13">
      <c r="L177" s="62">
        <v>43516</v>
      </c>
      <c r="M177">
        <v>3.3184999999999998</v>
      </c>
    </row>
    <row r="178" spans="12:13">
      <c r="L178" s="62">
        <v>43515</v>
      </c>
      <c r="M178">
        <v>3.3166000000000002</v>
      </c>
    </row>
    <row r="179" spans="12:13">
      <c r="L179" s="62">
        <v>43514</v>
      </c>
      <c r="M179">
        <v>3.3193999999999999</v>
      </c>
    </row>
    <row r="180" spans="12:13">
      <c r="L180" s="62">
        <v>43511</v>
      </c>
      <c r="M180">
        <v>3.3264999999999998</v>
      </c>
    </row>
    <row r="181" spans="12:13">
      <c r="L181" s="62">
        <v>43510</v>
      </c>
      <c r="M181">
        <v>3.3376000000000001</v>
      </c>
    </row>
    <row r="182" spans="12:13">
      <c r="L182" s="62">
        <v>43509</v>
      </c>
      <c r="M182">
        <v>3.339</v>
      </c>
    </row>
    <row r="183" spans="12:13">
      <c r="L183" s="62">
        <v>43508</v>
      </c>
      <c r="M183">
        <v>3.3302999999999998</v>
      </c>
    </row>
    <row r="184" spans="12:13">
      <c r="L184" s="62">
        <v>43507</v>
      </c>
      <c r="M184">
        <v>3.3325</v>
      </c>
    </row>
    <row r="185" spans="12:13">
      <c r="L185" s="62">
        <v>43504</v>
      </c>
      <c r="M185">
        <v>3.3229000000000002</v>
      </c>
    </row>
    <row r="186" spans="12:13">
      <c r="L186" s="62">
        <v>43503</v>
      </c>
      <c r="M186">
        <v>3.3245</v>
      </c>
    </row>
    <row r="187" spans="12:13">
      <c r="L187" s="62">
        <v>43502</v>
      </c>
      <c r="M187">
        <v>3.3233000000000001</v>
      </c>
    </row>
    <row r="188" spans="12:13">
      <c r="L188" s="62">
        <v>43501</v>
      </c>
      <c r="M188">
        <v>3.3249</v>
      </c>
    </row>
    <row r="189" spans="12:13">
      <c r="L189" s="62">
        <v>43500</v>
      </c>
      <c r="M189">
        <v>3.3306</v>
      </c>
    </row>
    <row r="190" spans="12:13">
      <c r="L190" s="62">
        <v>43497</v>
      </c>
      <c r="M190">
        <v>3.3294999999999999</v>
      </c>
    </row>
    <row r="191" spans="12:13">
      <c r="L191" s="62">
        <v>43496</v>
      </c>
      <c r="M191">
        <v>3.3275000000000001</v>
      </c>
    </row>
    <row r="192" spans="12:13">
      <c r="L192" s="62">
        <v>43495</v>
      </c>
      <c r="M192">
        <v>3.3523999999999998</v>
      </c>
    </row>
    <row r="193" spans="12:13">
      <c r="L193" s="62">
        <v>43494</v>
      </c>
      <c r="M193">
        <v>3.3567</v>
      </c>
    </row>
    <row r="194" spans="12:13">
      <c r="L194" s="62">
        <v>43493</v>
      </c>
      <c r="M194">
        <v>3.3584999999999998</v>
      </c>
    </row>
    <row r="195" spans="12:13">
      <c r="L195" s="62">
        <v>43490</v>
      </c>
      <c r="M195">
        <v>3.3437999999999999</v>
      </c>
    </row>
    <row r="196" spans="12:13">
      <c r="L196" s="62">
        <v>43489</v>
      </c>
      <c r="M196">
        <v>3.3479999999999999</v>
      </c>
    </row>
    <row r="197" spans="12:13">
      <c r="L197" s="62">
        <v>43488</v>
      </c>
      <c r="M197">
        <v>3.34</v>
      </c>
    </row>
    <row r="198" spans="12:13">
      <c r="L198" s="62">
        <v>43487</v>
      </c>
      <c r="M198">
        <v>3.3344999999999998</v>
      </c>
    </row>
    <row r="199" spans="12:13">
      <c r="L199" s="62">
        <v>43486</v>
      </c>
      <c r="M199">
        <v>3.3273000000000001</v>
      </c>
    </row>
    <row r="200" spans="12:13">
      <c r="L200" s="62">
        <v>43483</v>
      </c>
      <c r="M200">
        <v>3.3197999999999999</v>
      </c>
    </row>
    <row r="201" spans="12:13">
      <c r="L201" s="62">
        <v>43482</v>
      </c>
      <c r="M201">
        <v>3.3254999999999999</v>
      </c>
    </row>
    <row r="202" spans="12:13">
      <c r="L202" s="62">
        <v>43481</v>
      </c>
      <c r="M202">
        <v>3.3315000000000001</v>
      </c>
    </row>
    <row r="203" spans="12:13">
      <c r="L203" s="62">
        <v>43480</v>
      </c>
      <c r="M203">
        <v>3.3340000000000001</v>
      </c>
    </row>
    <row r="204" spans="12:13">
      <c r="L204" s="62">
        <v>43479</v>
      </c>
      <c r="M204">
        <v>3.3439000000000001</v>
      </c>
    </row>
    <row r="205" spans="12:13">
      <c r="L205" s="62">
        <v>43476</v>
      </c>
      <c r="M205">
        <v>3.3475000000000001</v>
      </c>
    </row>
    <row r="206" spans="12:13">
      <c r="L206" s="62">
        <v>43475</v>
      </c>
      <c r="M206">
        <v>3.3420000000000001</v>
      </c>
    </row>
    <row r="207" spans="12:13">
      <c r="L207" s="62">
        <v>43474</v>
      </c>
      <c r="M207">
        <v>3.3389000000000002</v>
      </c>
    </row>
    <row r="208" spans="12:13">
      <c r="L208" s="62">
        <v>43473</v>
      </c>
      <c r="M208">
        <v>3.3407</v>
      </c>
    </row>
    <row r="209" spans="12:13">
      <c r="L209" s="62">
        <v>43472</v>
      </c>
      <c r="M209">
        <v>3.3523000000000001</v>
      </c>
    </row>
    <row r="210" spans="12:13">
      <c r="L210" s="62">
        <v>43469</v>
      </c>
      <c r="M210">
        <v>3.3452999999999999</v>
      </c>
    </row>
    <row r="211" spans="12:13">
      <c r="L211" s="62">
        <v>43468</v>
      </c>
      <c r="M211">
        <v>3.3679000000000001</v>
      </c>
    </row>
    <row r="212" spans="12:13">
      <c r="L212" s="62">
        <v>43467</v>
      </c>
      <c r="M212">
        <v>3.3681999999999999</v>
      </c>
    </row>
    <row r="213" spans="12:13">
      <c r="L213" s="62">
        <v>43466</v>
      </c>
      <c r="M213">
        <v>3.3719999999999999</v>
      </c>
    </row>
    <row r="214" spans="12:13">
      <c r="L214" s="62">
        <v>43465</v>
      </c>
      <c r="M214">
        <v>3.3690000000000002</v>
      </c>
    </row>
    <row r="215" spans="12:13">
      <c r="L215" s="62">
        <v>43462</v>
      </c>
      <c r="M215">
        <v>3.3730000000000002</v>
      </c>
    </row>
    <row r="216" spans="12:13">
      <c r="L216" s="62">
        <v>43461</v>
      </c>
      <c r="M216">
        <v>3.3706</v>
      </c>
    </row>
    <row r="217" spans="12:13">
      <c r="L217" s="62">
        <v>43460</v>
      </c>
      <c r="M217">
        <v>3.3723000000000001</v>
      </c>
    </row>
    <row r="218" spans="12:13">
      <c r="L218" s="62">
        <v>43459</v>
      </c>
      <c r="M218">
        <v>3.3570000000000002</v>
      </c>
    </row>
    <row r="219" spans="12:13">
      <c r="L219" s="62">
        <v>43458</v>
      </c>
      <c r="M219">
        <v>3.3574000000000002</v>
      </c>
    </row>
    <row r="220" spans="12:13">
      <c r="L220" s="62">
        <v>43455</v>
      </c>
      <c r="M220">
        <v>3.3584999999999998</v>
      </c>
    </row>
    <row r="221" spans="12:13">
      <c r="L221" s="62">
        <v>43454</v>
      </c>
      <c r="M221">
        <v>3.3492999999999999</v>
      </c>
    </row>
    <row r="222" spans="12:13">
      <c r="L222" s="62">
        <v>43453</v>
      </c>
      <c r="M222">
        <v>3.3517000000000001</v>
      </c>
    </row>
    <row r="223" spans="12:13">
      <c r="L223" s="62">
        <v>43452</v>
      </c>
      <c r="M223">
        <v>3.3477000000000001</v>
      </c>
    </row>
    <row r="224" spans="12:13">
      <c r="L224" s="62">
        <v>43451</v>
      </c>
      <c r="M224">
        <v>3.3397999999999999</v>
      </c>
    </row>
    <row r="225" spans="12:13">
      <c r="L225" s="62">
        <v>43448</v>
      </c>
      <c r="M225">
        <v>3.3481999999999998</v>
      </c>
    </row>
    <row r="226" spans="12:13">
      <c r="L226" s="62">
        <v>43447</v>
      </c>
      <c r="M226">
        <v>3.3519999999999999</v>
      </c>
    </row>
    <row r="227" spans="12:13">
      <c r="L227" s="62">
        <v>43446</v>
      </c>
      <c r="M227">
        <v>3.3582999999999998</v>
      </c>
    </row>
    <row r="228" spans="12:13">
      <c r="L228" s="62">
        <v>43445</v>
      </c>
      <c r="M228">
        <v>3.3610000000000002</v>
      </c>
    </row>
    <row r="229" spans="12:13">
      <c r="L229" s="62">
        <v>43444</v>
      </c>
      <c r="M229">
        <v>3.3683999999999998</v>
      </c>
    </row>
    <row r="230" spans="12:13">
      <c r="L230" s="62">
        <v>43441</v>
      </c>
      <c r="M230">
        <v>3.3692000000000002</v>
      </c>
    </row>
    <row r="231" spans="12:13">
      <c r="L231" s="62">
        <v>43440</v>
      </c>
      <c r="M231">
        <v>3.3746999999999998</v>
      </c>
    </row>
    <row r="232" spans="12:13">
      <c r="L232" s="62">
        <v>43439</v>
      </c>
      <c r="M232">
        <v>3.3774000000000002</v>
      </c>
    </row>
    <row r="233" spans="12:13">
      <c r="L233" s="62">
        <v>43438</v>
      </c>
      <c r="M233">
        <v>3.3815</v>
      </c>
    </row>
    <row r="234" spans="12:13">
      <c r="L234" s="62">
        <v>43437</v>
      </c>
      <c r="M234">
        <v>3.38</v>
      </c>
    </row>
    <row r="235" spans="12:13">
      <c r="L235" s="62">
        <v>43434</v>
      </c>
      <c r="M235">
        <v>3.3828</v>
      </c>
    </row>
    <row r="236" spans="12:13">
      <c r="L236" s="62">
        <v>43433</v>
      </c>
      <c r="M236">
        <v>3.3815</v>
      </c>
    </row>
    <row r="237" spans="12:13">
      <c r="L237" s="62">
        <v>43432</v>
      </c>
      <c r="M237">
        <v>3.3734000000000002</v>
      </c>
    </row>
    <row r="238" spans="12:13">
      <c r="L238" s="62">
        <v>43431</v>
      </c>
      <c r="M238">
        <v>3.38</v>
      </c>
    </row>
    <row r="239" spans="12:13">
      <c r="L239" s="62">
        <v>43430</v>
      </c>
      <c r="M239">
        <v>3.3803999999999998</v>
      </c>
    </row>
    <row r="240" spans="12:13">
      <c r="L240" s="62">
        <v>43427</v>
      </c>
      <c r="M240">
        <v>3.3791000000000002</v>
      </c>
    </row>
    <row r="241" spans="12:13">
      <c r="L241" s="62">
        <v>43426</v>
      </c>
      <c r="M241">
        <v>3.3729</v>
      </c>
    </row>
    <row r="242" spans="12:13">
      <c r="L242" s="62">
        <v>43425</v>
      </c>
      <c r="M242">
        <v>3.3765000000000001</v>
      </c>
    </row>
    <row r="243" spans="12:13">
      <c r="L243" s="62">
        <v>43424</v>
      </c>
      <c r="M243">
        <v>3.3835000000000002</v>
      </c>
    </row>
    <row r="244" spans="12:13">
      <c r="L244" s="62">
        <v>43423</v>
      </c>
      <c r="M244">
        <v>3.3765000000000001</v>
      </c>
    </row>
    <row r="245" spans="12:13">
      <c r="L245" s="62">
        <v>43420</v>
      </c>
      <c r="M245">
        <v>3.3746999999999998</v>
      </c>
    </row>
    <row r="246" spans="12:13">
      <c r="L246" s="62">
        <v>43419</v>
      </c>
      <c r="M246">
        <v>3.3824999999999998</v>
      </c>
    </row>
    <row r="247" spans="12:13">
      <c r="L247" s="62">
        <v>43418</v>
      </c>
      <c r="M247">
        <v>3.3864999999999998</v>
      </c>
    </row>
    <row r="248" spans="12:13">
      <c r="L248" s="62">
        <v>43417</v>
      </c>
      <c r="M248">
        <v>3.3795000000000002</v>
      </c>
    </row>
    <row r="249" spans="12:13">
      <c r="L249" s="62">
        <v>43416</v>
      </c>
      <c r="M249">
        <v>3.3744000000000001</v>
      </c>
    </row>
    <row r="250" spans="12:13">
      <c r="L250" s="62">
        <v>43413</v>
      </c>
      <c r="M250">
        <v>3.371</v>
      </c>
    </row>
    <row r="251" spans="12:13">
      <c r="L251" s="62">
        <v>43412</v>
      </c>
      <c r="M251">
        <v>3.3653</v>
      </c>
    </row>
    <row r="252" spans="12:13">
      <c r="L252" s="62">
        <v>43411</v>
      </c>
      <c r="M252">
        <v>3.3624999999999998</v>
      </c>
    </row>
    <row r="253" spans="12:13">
      <c r="L253" s="62">
        <v>43410</v>
      </c>
      <c r="M253">
        <v>3.3706</v>
      </c>
    </row>
    <row r="254" spans="12:13">
      <c r="L254" s="62">
        <v>43409</v>
      </c>
      <c r="M254">
        <v>3.3662999999999998</v>
      </c>
    </row>
    <row r="255" spans="12:13">
      <c r="L255" s="62">
        <v>43406</v>
      </c>
      <c r="M255">
        <v>3.3588</v>
      </c>
    </row>
    <row r="256" spans="12:13">
      <c r="L256" s="62">
        <v>43405</v>
      </c>
      <c r="M256">
        <v>3.3574999999999999</v>
      </c>
    </row>
    <row r="257" spans="12:13">
      <c r="L257" s="62">
        <v>43404</v>
      </c>
      <c r="M257">
        <v>3.3711000000000002</v>
      </c>
    </row>
    <row r="258" spans="12:13">
      <c r="L258" s="62">
        <v>43403</v>
      </c>
      <c r="M258">
        <v>3.3626</v>
      </c>
    </row>
    <row r="259" spans="12:13">
      <c r="L259" s="62">
        <v>43402</v>
      </c>
      <c r="M259">
        <v>3.3548</v>
      </c>
    </row>
    <row r="260" spans="12:13">
      <c r="L260" s="62">
        <v>43399</v>
      </c>
      <c r="M260">
        <v>3.3483000000000001</v>
      </c>
    </row>
    <row r="261" spans="12:13">
      <c r="L261" s="62">
        <v>43398</v>
      </c>
      <c r="M261">
        <v>3.3443000000000001</v>
      </c>
    </row>
    <row r="262" spans="12:13">
      <c r="L262" s="62">
        <v>43397</v>
      </c>
      <c r="M262">
        <v>3.3416000000000001</v>
      </c>
    </row>
    <row r="263" spans="12:13">
      <c r="L263" s="62">
        <v>43396</v>
      </c>
      <c r="M263">
        <v>3.3357999999999999</v>
      </c>
    </row>
    <row r="264" spans="12:13">
      <c r="L264" s="62">
        <v>43395</v>
      </c>
      <c r="M264">
        <v>3.3323999999999998</v>
      </c>
    </row>
    <row r="265" spans="12:13">
      <c r="L265" s="62">
        <v>43392</v>
      </c>
      <c r="M265">
        <v>3.3315999999999999</v>
      </c>
    </row>
    <row r="266" spans="12:13">
      <c r="L266" s="62">
        <v>43391</v>
      </c>
      <c r="M266">
        <v>3.3347000000000002</v>
      </c>
    </row>
    <row r="267" spans="12:13">
      <c r="L267" s="62">
        <v>43390</v>
      </c>
      <c r="M267">
        <v>3.3353000000000002</v>
      </c>
    </row>
    <row r="268" spans="12:13">
      <c r="L268" s="62">
        <v>43389</v>
      </c>
      <c r="M268">
        <v>3.3338000000000001</v>
      </c>
    </row>
    <row r="269" spans="12:13">
      <c r="L269" s="62">
        <v>43388</v>
      </c>
      <c r="M269">
        <v>3.3353000000000002</v>
      </c>
    </row>
    <row r="270" spans="12:13">
      <c r="L270" s="62">
        <v>43385</v>
      </c>
      <c r="M270">
        <v>3.3344999999999998</v>
      </c>
    </row>
    <row r="271" spans="12:13">
      <c r="L271" s="62">
        <v>43384</v>
      </c>
      <c r="M271">
        <v>3.3271000000000002</v>
      </c>
    </row>
    <row r="272" spans="12:13">
      <c r="L272" s="62">
        <v>43383</v>
      </c>
      <c r="M272">
        <v>3.3279999999999998</v>
      </c>
    </row>
    <row r="273" spans="12:13">
      <c r="L273" s="62">
        <v>43382</v>
      </c>
      <c r="M273">
        <v>3.3252999999999999</v>
      </c>
    </row>
    <row r="274" spans="12:13">
      <c r="L274" s="62">
        <v>43381</v>
      </c>
      <c r="M274">
        <v>3.3235000000000001</v>
      </c>
    </row>
    <row r="275" spans="12:13">
      <c r="L275" s="62">
        <v>43378</v>
      </c>
      <c r="M275">
        <v>3.3243</v>
      </c>
    </row>
    <row r="276" spans="12:13">
      <c r="L276" s="62">
        <v>43377</v>
      </c>
      <c r="M276">
        <v>3.3277000000000001</v>
      </c>
    </row>
    <row r="277" spans="12:13">
      <c r="L277" s="62">
        <v>43376</v>
      </c>
      <c r="M277">
        <v>3.3228</v>
      </c>
    </row>
    <row r="278" spans="12:13">
      <c r="L278" s="62">
        <v>43375</v>
      </c>
      <c r="M278">
        <v>3.3127</v>
      </c>
    </row>
    <row r="279" spans="12:13">
      <c r="L279" s="62">
        <v>43374</v>
      </c>
      <c r="M279">
        <v>3.3081</v>
      </c>
    </row>
    <row r="280" spans="12:13">
      <c r="L280" s="62">
        <v>43371</v>
      </c>
      <c r="M280">
        <v>3.3041999999999998</v>
      </c>
    </row>
    <row r="281" spans="12:13">
      <c r="L281" s="62">
        <v>43370</v>
      </c>
      <c r="M281">
        <v>3.2993999999999999</v>
      </c>
    </row>
    <row r="282" spans="12:13">
      <c r="L282" s="62">
        <v>43369</v>
      </c>
      <c r="M282">
        <v>3.3029000000000002</v>
      </c>
    </row>
    <row r="283" spans="12:13">
      <c r="L283" s="62">
        <v>43368</v>
      </c>
      <c r="M283">
        <v>3.3075000000000001</v>
      </c>
    </row>
    <row r="284" spans="12:13">
      <c r="L284" s="62">
        <v>43367</v>
      </c>
      <c r="M284">
        <v>3.2997999999999998</v>
      </c>
    </row>
    <row r="285" spans="12:13">
      <c r="L285" s="62">
        <v>43364</v>
      </c>
      <c r="M285">
        <v>3.2934999999999999</v>
      </c>
    </row>
    <row r="286" spans="12:13">
      <c r="L286" s="62">
        <v>43363</v>
      </c>
      <c r="M286">
        <v>3.2968999999999999</v>
      </c>
    </row>
    <row r="287" spans="12:13">
      <c r="L287" s="62">
        <v>43362</v>
      </c>
      <c r="M287">
        <v>3.3033000000000001</v>
      </c>
    </row>
    <row r="288" spans="12:13">
      <c r="L288" s="62">
        <v>43361</v>
      </c>
      <c r="M288">
        <v>3.3052000000000001</v>
      </c>
    </row>
    <row r="289" spans="12:13">
      <c r="L289" s="62">
        <v>43360</v>
      </c>
      <c r="M289">
        <v>3.3113000000000001</v>
      </c>
    </row>
    <row r="290" spans="12:13">
      <c r="L290" s="62">
        <v>43357</v>
      </c>
      <c r="M290">
        <v>3.3119000000000001</v>
      </c>
    </row>
    <row r="291" spans="12:13">
      <c r="L291" s="62">
        <v>43356</v>
      </c>
      <c r="M291">
        <v>3.3144</v>
      </c>
    </row>
    <row r="292" spans="12:13">
      <c r="L292" s="62">
        <v>43355</v>
      </c>
      <c r="M292">
        <v>3.3306</v>
      </c>
    </row>
    <row r="293" spans="12:13">
      <c r="L293" s="62">
        <v>43354</v>
      </c>
      <c r="M293">
        <v>3.3347000000000002</v>
      </c>
    </row>
    <row r="294" spans="12:13">
      <c r="L294" s="62">
        <v>43353</v>
      </c>
      <c r="M294">
        <v>3.3334000000000001</v>
      </c>
    </row>
    <row r="295" spans="12:13">
      <c r="L295" s="62">
        <v>43350</v>
      </c>
      <c r="M295">
        <v>3.3275999999999999</v>
      </c>
    </row>
    <row r="296" spans="12:13">
      <c r="L296" s="62">
        <v>43349</v>
      </c>
      <c r="M296">
        <v>3.3239999999999998</v>
      </c>
    </row>
    <row r="297" spans="12:13">
      <c r="L297" s="62">
        <v>43348</v>
      </c>
      <c r="M297">
        <v>3.3182</v>
      </c>
    </row>
    <row r="298" spans="12:13">
      <c r="L298" s="62">
        <v>43347</v>
      </c>
      <c r="M298">
        <v>3.3193000000000001</v>
      </c>
    </row>
    <row r="299" spans="12:13">
      <c r="L299" s="62">
        <v>43346</v>
      </c>
      <c r="M299">
        <v>3.3016000000000001</v>
      </c>
    </row>
    <row r="300" spans="12:13">
      <c r="L300" s="62">
        <v>43343</v>
      </c>
      <c r="M300">
        <v>3.2877999999999998</v>
      </c>
    </row>
    <row r="301" spans="12:13">
      <c r="L301" s="62">
        <v>43342</v>
      </c>
      <c r="M301">
        <v>3.3060999999999998</v>
      </c>
    </row>
    <row r="302" spans="12:13">
      <c r="L302" s="62">
        <v>43341</v>
      </c>
      <c r="M302">
        <v>3.2932000000000001</v>
      </c>
    </row>
    <row r="303" spans="12:13">
      <c r="L303" s="62">
        <v>43340</v>
      </c>
      <c r="M303">
        <v>3.2932999999999999</v>
      </c>
    </row>
    <row r="304" spans="12:13">
      <c r="L304" s="62">
        <v>43339</v>
      </c>
      <c r="M304">
        <v>3.2877000000000001</v>
      </c>
    </row>
    <row r="305" spans="12:13">
      <c r="L305" s="62">
        <v>43336</v>
      </c>
      <c r="M305">
        <v>3.2955000000000001</v>
      </c>
    </row>
    <row r="306" spans="12:13">
      <c r="L306" s="62">
        <v>43335</v>
      </c>
      <c r="M306">
        <v>3.3037999999999998</v>
      </c>
    </row>
    <row r="307" spans="12:13">
      <c r="L307" s="62">
        <v>43334</v>
      </c>
      <c r="M307">
        <v>3.2848999999999999</v>
      </c>
    </row>
    <row r="308" spans="12:13">
      <c r="L308" s="62">
        <v>43333</v>
      </c>
      <c r="M308">
        <v>3.294</v>
      </c>
    </row>
    <row r="309" spans="12:13">
      <c r="L309" s="62">
        <v>43332</v>
      </c>
      <c r="M309">
        <v>3.3094000000000001</v>
      </c>
    </row>
    <row r="310" spans="12:13">
      <c r="L310" s="62">
        <v>43329</v>
      </c>
      <c r="M310">
        <v>3.3119000000000001</v>
      </c>
    </row>
    <row r="311" spans="12:13">
      <c r="L311" s="62">
        <v>43328</v>
      </c>
      <c r="M311">
        <v>3.3134999999999999</v>
      </c>
    </row>
    <row r="312" spans="12:13">
      <c r="L312" s="62">
        <v>43327</v>
      </c>
      <c r="M312">
        <v>3.3174999999999999</v>
      </c>
    </row>
    <row r="313" spans="12:13">
      <c r="L313" s="62">
        <v>43326</v>
      </c>
      <c r="M313">
        <v>3.2997999999999998</v>
      </c>
    </row>
    <row r="314" spans="12:13">
      <c r="L314" s="62">
        <v>43325</v>
      </c>
      <c r="M314">
        <v>3.2873000000000001</v>
      </c>
    </row>
    <row r="315" spans="12:13">
      <c r="L315" s="62">
        <v>43322</v>
      </c>
      <c r="M315">
        <v>3.2793000000000001</v>
      </c>
    </row>
    <row r="316" spans="12:13">
      <c r="L316" s="62">
        <v>43321</v>
      </c>
      <c r="M316">
        <v>3.2704</v>
      </c>
    </row>
    <row r="317" spans="12:13">
      <c r="L317" s="62">
        <v>43320</v>
      </c>
      <c r="M317">
        <v>3.2692000000000001</v>
      </c>
    </row>
    <row r="318" spans="12:13">
      <c r="L318" s="62">
        <v>43319</v>
      </c>
      <c r="M318">
        <v>3.2669000000000001</v>
      </c>
    </row>
    <row r="319" spans="12:13">
      <c r="L319" s="62">
        <v>43318</v>
      </c>
      <c r="M319">
        <v>3.2700999999999998</v>
      </c>
    </row>
    <row r="320" spans="12:13">
      <c r="L320" s="62">
        <v>43315</v>
      </c>
      <c r="M320">
        <v>3.2686000000000002</v>
      </c>
    </row>
    <row r="321" spans="12:13">
      <c r="L321" s="62">
        <v>43314</v>
      </c>
      <c r="M321">
        <v>3.2734000000000001</v>
      </c>
    </row>
    <row r="322" spans="12:13">
      <c r="L322" s="62">
        <v>43313</v>
      </c>
      <c r="M322">
        <v>3.2704</v>
      </c>
    </row>
    <row r="323" spans="12:13">
      <c r="L323" s="62">
        <v>43312</v>
      </c>
      <c r="M323">
        <v>3.2717000000000001</v>
      </c>
    </row>
    <row r="324" spans="12:13">
      <c r="L324" s="62">
        <v>43311</v>
      </c>
      <c r="M324">
        <v>3.2703000000000002</v>
      </c>
    </row>
    <row r="325" spans="12:13">
      <c r="L325" s="62">
        <v>43308</v>
      </c>
      <c r="M325">
        <v>3.2698999999999998</v>
      </c>
    </row>
    <row r="326" spans="12:13">
      <c r="L326" s="62">
        <v>43307</v>
      </c>
      <c r="M326">
        <v>3.2732999999999999</v>
      </c>
    </row>
    <row r="327" spans="12:13">
      <c r="L327" s="62">
        <v>43306</v>
      </c>
      <c r="M327">
        <v>3.2730999999999999</v>
      </c>
    </row>
    <row r="328" spans="12:13">
      <c r="L328" s="62">
        <v>43305</v>
      </c>
      <c r="M328">
        <v>3.2768999999999999</v>
      </c>
    </row>
    <row r="329" spans="12:13">
      <c r="L329" s="62">
        <v>43304</v>
      </c>
      <c r="M329">
        <v>3.2806000000000002</v>
      </c>
    </row>
    <row r="330" spans="12:13">
      <c r="L330" s="62">
        <v>43301</v>
      </c>
      <c r="M330">
        <v>3.2751999999999999</v>
      </c>
    </row>
    <row r="331" spans="12:13">
      <c r="L331" s="62">
        <v>43300</v>
      </c>
      <c r="M331">
        <v>3.2745000000000002</v>
      </c>
    </row>
    <row r="332" spans="12:13">
      <c r="L332" s="62">
        <v>43299</v>
      </c>
      <c r="M332">
        <v>3.2694999999999999</v>
      </c>
    </row>
    <row r="333" spans="12:13">
      <c r="L333" s="62">
        <v>43298</v>
      </c>
      <c r="M333">
        <v>3.2719</v>
      </c>
    </row>
    <row r="334" spans="12:13">
      <c r="L334" s="62">
        <v>43297</v>
      </c>
      <c r="M334">
        <v>3.2669000000000001</v>
      </c>
    </row>
    <row r="335" spans="12:13">
      <c r="L335" s="62">
        <v>43294</v>
      </c>
      <c r="M335">
        <v>3.2707999999999999</v>
      </c>
    </row>
    <row r="336" spans="12:13">
      <c r="L336" s="62">
        <v>43293</v>
      </c>
      <c r="M336">
        <v>3.2722000000000002</v>
      </c>
    </row>
    <row r="337" spans="12:13">
      <c r="L337" s="62">
        <v>43292</v>
      </c>
      <c r="M337">
        <v>3.2808000000000002</v>
      </c>
    </row>
    <row r="338" spans="12:13">
      <c r="L338" s="62">
        <v>43291</v>
      </c>
      <c r="M338">
        <v>3.2734000000000001</v>
      </c>
    </row>
    <row r="339" spans="12:13">
      <c r="L339" s="62">
        <v>43290</v>
      </c>
      <c r="M339">
        <v>3.2772999999999999</v>
      </c>
    </row>
    <row r="340" spans="12:13">
      <c r="L340" s="62">
        <v>43287</v>
      </c>
      <c r="M340">
        <v>3.2847</v>
      </c>
    </row>
    <row r="341" spans="12:13">
      <c r="L341" s="62">
        <v>43286</v>
      </c>
      <c r="M341">
        <v>3.2866</v>
      </c>
    </row>
    <row r="342" spans="12:13">
      <c r="L342" s="62">
        <v>43285</v>
      </c>
      <c r="M342">
        <v>3.2911000000000001</v>
      </c>
    </row>
    <row r="343" spans="12:13">
      <c r="L343" s="62">
        <v>43284</v>
      </c>
      <c r="M343">
        <v>3.2866</v>
      </c>
    </row>
    <row r="344" spans="12:13">
      <c r="L344" s="62">
        <v>43283</v>
      </c>
      <c r="M344">
        <v>3.2875999999999999</v>
      </c>
    </row>
    <row r="345" spans="12:13">
      <c r="L345" s="62">
        <v>43280</v>
      </c>
      <c r="M345">
        <v>3.2854999999999999</v>
      </c>
    </row>
    <row r="346" spans="12:13">
      <c r="L346" s="62">
        <v>43279</v>
      </c>
      <c r="M346">
        <v>3.2764000000000002</v>
      </c>
    </row>
    <row r="347" spans="12:13">
      <c r="L347" s="62">
        <v>43278</v>
      </c>
      <c r="M347">
        <v>3.2719</v>
      </c>
    </row>
    <row r="348" spans="12:13">
      <c r="L348" s="62">
        <v>43277</v>
      </c>
      <c r="M348">
        <v>3.2675999999999998</v>
      </c>
    </row>
    <row r="349" spans="12:13">
      <c r="L349" s="62">
        <v>43276</v>
      </c>
      <c r="M349">
        <v>3.2706</v>
      </c>
    </row>
    <row r="350" spans="12:13">
      <c r="L350" s="62">
        <v>43273</v>
      </c>
      <c r="M350">
        <v>3.2692000000000001</v>
      </c>
    </row>
    <row r="351" spans="12:13">
      <c r="L351" s="62">
        <v>43272</v>
      </c>
      <c r="M351">
        <v>3.2744</v>
      </c>
    </row>
    <row r="352" spans="12:13">
      <c r="L352" s="62">
        <v>43271</v>
      </c>
      <c r="M352">
        <v>3.2786</v>
      </c>
    </row>
    <row r="353" spans="12:13">
      <c r="L353" s="62">
        <v>43270</v>
      </c>
      <c r="M353">
        <v>3.2837999999999998</v>
      </c>
    </row>
    <row r="354" spans="12:13">
      <c r="L354" s="62">
        <v>43269</v>
      </c>
      <c r="M354">
        <v>3.2772999999999999</v>
      </c>
    </row>
    <row r="355" spans="12:13">
      <c r="L355" s="62">
        <v>43266</v>
      </c>
      <c r="M355">
        <v>3.282</v>
      </c>
    </row>
    <row r="356" spans="12:13">
      <c r="L356" s="62">
        <v>43265</v>
      </c>
      <c r="M356">
        <v>3.2814000000000001</v>
      </c>
    </row>
    <row r="357" spans="12:13">
      <c r="L357" s="62">
        <v>43264</v>
      </c>
      <c r="M357">
        <v>3.2730000000000001</v>
      </c>
    </row>
    <row r="358" spans="12:13">
      <c r="L358" s="62">
        <v>43263</v>
      </c>
      <c r="M358">
        <v>3.2713000000000001</v>
      </c>
    </row>
    <row r="359" spans="12:13">
      <c r="L359" s="62">
        <v>43262</v>
      </c>
      <c r="M359">
        <v>3.2656999999999998</v>
      </c>
    </row>
    <row r="360" spans="12:13">
      <c r="L360" s="62">
        <v>43259</v>
      </c>
      <c r="M360">
        <v>3.2629999999999999</v>
      </c>
    </row>
    <row r="361" spans="12:13">
      <c r="L361" s="62">
        <v>43258</v>
      </c>
      <c r="M361">
        <v>3.2633000000000001</v>
      </c>
    </row>
    <row r="362" spans="12:13">
      <c r="L362" s="62">
        <v>43257</v>
      </c>
      <c r="M362">
        <v>3.2618</v>
      </c>
    </row>
    <row r="363" spans="12:13">
      <c r="L363" s="62">
        <v>43256</v>
      </c>
      <c r="M363">
        <v>3.2688999999999999</v>
      </c>
    </row>
    <row r="364" spans="12:13">
      <c r="L364" s="62">
        <v>43255</v>
      </c>
      <c r="M364">
        <v>3.2679</v>
      </c>
    </row>
    <row r="365" spans="12:13">
      <c r="L365" s="62">
        <v>43252</v>
      </c>
      <c r="M365">
        <v>3.2728999999999999</v>
      </c>
    </row>
    <row r="366" spans="12:13">
      <c r="L366" s="62">
        <v>43251</v>
      </c>
      <c r="M366">
        <v>3.2715000000000001</v>
      </c>
    </row>
    <row r="367" spans="12:13">
      <c r="L367" s="62">
        <v>43250</v>
      </c>
      <c r="M367">
        <v>3.2709999999999999</v>
      </c>
    </row>
    <row r="368" spans="12:13">
      <c r="L368" s="62">
        <v>43249</v>
      </c>
      <c r="M368">
        <v>3.2768999999999999</v>
      </c>
    </row>
    <row r="369" spans="12:13">
      <c r="L369" s="62">
        <v>43248</v>
      </c>
      <c r="M369">
        <v>3.2761</v>
      </c>
    </row>
    <row r="370" spans="12:13">
      <c r="L370" s="62">
        <v>43245</v>
      </c>
      <c r="M370">
        <v>3.2686000000000002</v>
      </c>
    </row>
    <row r="371" spans="12:13">
      <c r="L371" s="62">
        <v>43244</v>
      </c>
      <c r="M371">
        <v>3.2665000000000002</v>
      </c>
    </row>
    <row r="372" spans="12:13">
      <c r="L372" s="62">
        <v>43243</v>
      </c>
      <c r="M372">
        <v>3.2654000000000001</v>
      </c>
    </row>
    <row r="373" spans="12:13">
      <c r="L373" s="62">
        <v>43242</v>
      </c>
      <c r="M373">
        <v>3.2715000000000001</v>
      </c>
    </row>
    <row r="374" spans="12:13">
      <c r="L374" s="62">
        <v>43241</v>
      </c>
      <c r="M374">
        <v>3.2841</v>
      </c>
    </row>
    <row r="375" spans="12:13">
      <c r="L375" s="62">
        <v>43238</v>
      </c>
      <c r="M375">
        <v>3.2877000000000001</v>
      </c>
    </row>
    <row r="376" spans="12:13">
      <c r="L376" s="62">
        <v>43237</v>
      </c>
      <c r="M376">
        <v>3.2747000000000002</v>
      </c>
    </row>
    <row r="377" spans="12:13">
      <c r="L377" s="62">
        <v>43236</v>
      </c>
      <c r="M377">
        <v>3.2635999999999998</v>
      </c>
    </row>
    <row r="378" spans="12:13">
      <c r="L378" s="62">
        <v>43235</v>
      </c>
      <c r="M378">
        <v>3.2766999999999999</v>
      </c>
    </row>
    <row r="379" spans="12:13">
      <c r="L379" s="62">
        <v>43234</v>
      </c>
      <c r="M379">
        <v>3.2564000000000002</v>
      </c>
    </row>
    <row r="380" spans="12:13">
      <c r="L380" s="62">
        <v>43231</v>
      </c>
      <c r="M380">
        <v>3.2572000000000001</v>
      </c>
    </row>
    <row r="381" spans="12:13">
      <c r="L381" s="62">
        <v>43230</v>
      </c>
      <c r="M381">
        <v>3.2675999999999998</v>
      </c>
    </row>
    <row r="382" spans="12:13">
      <c r="L382" s="62">
        <v>43229</v>
      </c>
      <c r="M382">
        <v>3.2947000000000002</v>
      </c>
    </row>
    <row r="383" spans="12:13">
      <c r="L383" s="62">
        <v>43228</v>
      </c>
      <c r="M383">
        <v>3.2892000000000001</v>
      </c>
    </row>
    <row r="384" spans="12:13">
      <c r="L384" s="62">
        <v>43227</v>
      </c>
      <c r="M384">
        <v>3.2786</v>
      </c>
    </row>
    <row r="385" spans="12:13">
      <c r="L385" s="62">
        <v>43224</v>
      </c>
      <c r="M385">
        <v>3.2703000000000002</v>
      </c>
    </row>
    <row r="386" spans="12:13">
      <c r="L386" s="62">
        <v>43223</v>
      </c>
      <c r="M386">
        <v>3.2723</v>
      </c>
    </row>
    <row r="387" spans="12:13">
      <c r="L387" s="62">
        <v>43222</v>
      </c>
      <c r="M387">
        <v>3.2686999999999999</v>
      </c>
    </row>
    <row r="388" spans="12:13">
      <c r="L388" s="62">
        <v>43221</v>
      </c>
      <c r="M388">
        <v>3.2534999999999998</v>
      </c>
    </row>
    <row r="389" spans="12:13">
      <c r="L389" s="62">
        <v>43220</v>
      </c>
      <c r="M389">
        <v>3.2524999999999999</v>
      </c>
    </row>
    <row r="390" spans="12:13">
      <c r="L390" s="62">
        <v>43217</v>
      </c>
      <c r="M390">
        <v>3.2364999999999999</v>
      </c>
    </row>
    <row r="391" spans="12:13">
      <c r="L391" s="62">
        <v>43216</v>
      </c>
      <c r="M391">
        <v>3.2364999999999999</v>
      </c>
    </row>
    <row r="392" spans="12:13">
      <c r="L392" s="62">
        <v>43215</v>
      </c>
      <c r="M392">
        <v>3.2362000000000002</v>
      </c>
    </row>
    <row r="393" spans="12:13">
      <c r="L393" s="62">
        <v>43214</v>
      </c>
      <c r="M393">
        <v>3.2307999999999999</v>
      </c>
    </row>
    <row r="394" spans="12:13">
      <c r="L394" s="62">
        <v>43213</v>
      </c>
      <c r="M394">
        <v>3.2349999999999999</v>
      </c>
    </row>
    <row r="395" spans="12:13">
      <c r="L395" s="62">
        <v>43210</v>
      </c>
      <c r="M395">
        <v>3.2204999999999999</v>
      </c>
    </row>
    <row r="396" spans="12:13">
      <c r="L396" s="62">
        <v>43209</v>
      </c>
      <c r="M396">
        <v>3.2193000000000001</v>
      </c>
    </row>
    <row r="397" spans="12:13">
      <c r="L397" s="62">
        <v>43208</v>
      </c>
      <c r="M397">
        <v>3.2178</v>
      </c>
    </row>
    <row r="398" spans="12:13">
      <c r="L398" s="62">
        <v>43207</v>
      </c>
      <c r="M398">
        <v>3.2202999999999999</v>
      </c>
    </row>
    <row r="399" spans="12:13">
      <c r="L399" s="62">
        <v>43206</v>
      </c>
      <c r="M399">
        <v>3.222</v>
      </c>
    </row>
    <row r="400" spans="12:13">
      <c r="L400" s="62">
        <v>43203</v>
      </c>
      <c r="M400">
        <v>3.2244000000000002</v>
      </c>
    </row>
    <row r="401" spans="12:13">
      <c r="L401" s="62">
        <v>43202</v>
      </c>
      <c r="M401">
        <v>3.2252999999999998</v>
      </c>
    </row>
    <row r="402" spans="12:13">
      <c r="L402" s="62">
        <v>43201</v>
      </c>
      <c r="M402">
        <v>3.2332000000000001</v>
      </c>
    </row>
    <row r="403" spans="12:13">
      <c r="L403" s="62">
        <v>43200</v>
      </c>
      <c r="M403">
        <v>3.24</v>
      </c>
    </row>
    <row r="404" spans="12:13">
      <c r="L404" s="62">
        <v>43199</v>
      </c>
      <c r="M404">
        <v>3.2370999999999999</v>
      </c>
    </row>
    <row r="405" spans="12:13">
      <c r="L405" s="62">
        <v>43196</v>
      </c>
      <c r="M405">
        <v>3.2381000000000002</v>
      </c>
    </row>
    <row r="406" spans="12:13">
      <c r="L406" s="62">
        <v>43195</v>
      </c>
      <c r="M406">
        <v>3.2269000000000001</v>
      </c>
    </row>
    <row r="407" spans="12:13">
      <c r="L407" s="62">
        <v>43194</v>
      </c>
      <c r="M407">
        <v>3.2248999999999999</v>
      </c>
    </row>
    <row r="408" spans="12:13">
      <c r="L408" s="62">
        <v>43193</v>
      </c>
      <c r="M408">
        <v>3.2240000000000002</v>
      </c>
    </row>
    <row r="409" spans="12:13">
      <c r="L409" s="62">
        <v>43192</v>
      </c>
      <c r="M409">
        <v>3.2273000000000001</v>
      </c>
    </row>
    <row r="410" spans="12:13">
      <c r="L410" s="62">
        <v>43188</v>
      </c>
      <c r="M410">
        <v>3.2275</v>
      </c>
    </row>
    <row r="411" spans="12:13">
      <c r="L411" s="62">
        <v>43187</v>
      </c>
      <c r="M411">
        <v>3.2292000000000001</v>
      </c>
    </row>
    <row r="412" spans="12:13">
      <c r="L412" s="62">
        <v>43186</v>
      </c>
      <c r="M412">
        <v>3.2271000000000001</v>
      </c>
    </row>
    <row r="413" spans="12:13">
      <c r="L413" s="62">
        <v>43185</v>
      </c>
      <c r="M413">
        <v>3.2164999999999999</v>
      </c>
    </row>
    <row r="414" spans="12:13">
      <c r="L414" s="62">
        <v>43182</v>
      </c>
      <c r="M414">
        <v>3.2227000000000001</v>
      </c>
    </row>
    <row r="415" spans="12:13">
      <c r="L415" s="62">
        <v>43181</v>
      </c>
      <c r="M415">
        <v>3.2372999999999998</v>
      </c>
    </row>
    <row r="416" spans="12:13">
      <c r="L416" s="62">
        <v>43180</v>
      </c>
      <c r="M416">
        <v>3.2515999999999998</v>
      </c>
    </row>
    <row r="417" spans="12:13">
      <c r="L417" s="62">
        <v>43179</v>
      </c>
      <c r="M417">
        <v>3.2656000000000001</v>
      </c>
    </row>
    <row r="418" spans="12:13">
      <c r="L418" s="62">
        <v>43178</v>
      </c>
      <c r="M418">
        <v>3.2713000000000001</v>
      </c>
    </row>
    <row r="419" spans="12:13">
      <c r="L419" s="62">
        <v>43175</v>
      </c>
      <c r="M419">
        <v>3.2711999999999999</v>
      </c>
    </row>
    <row r="420" spans="12:13">
      <c r="L420" s="62">
        <v>43174</v>
      </c>
      <c r="M420">
        <v>3.2624</v>
      </c>
    </row>
    <row r="421" spans="12:13">
      <c r="L421" s="62">
        <v>43173</v>
      </c>
      <c r="M421">
        <v>3.2547999999999999</v>
      </c>
    </row>
    <row r="422" spans="12:13">
      <c r="L422" s="62">
        <v>43172</v>
      </c>
      <c r="M422">
        <v>3.2631000000000001</v>
      </c>
    </row>
    <row r="423" spans="12:13">
      <c r="L423" s="62">
        <v>43171</v>
      </c>
      <c r="M423">
        <v>3.2589999999999999</v>
      </c>
    </row>
    <row r="424" spans="12:13">
      <c r="L424" s="62">
        <v>43168</v>
      </c>
      <c r="M424">
        <v>3.2587999999999999</v>
      </c>
    </row>
    <row r="425" spans="12:13">
      <c r="L425" s="62">
        <v>43167</v>
      </c>
      <c r="M425">
        <v>3.2582</v>
      </c>
    </row>
    <row r="426" spans="12:13">
      <c r="L426" s="62">
        <v>43166</v>
      </c>
      <c r="M426">
        <v>3.2524999999999999</v>
      </c>
    </row>
    <row r="427" spans="12:13">
      <c r="L427" s="62">
        <v>43165</v>
      </c>
      <c r="M427">
        <v>3.2513000000000001</v>
      </c>
    </row>
    <row r="428" spans="12:13">
      <c r="L428" s="62">
        <v>43164</v>
      </c>
      <c r="M428">
        <v>3.2521</v>
      </c>
    </row>
    <row r="429" spans="12:13">
      <c r="L429" s="62">
        <v>43161</v>
      </c>
      <c r="M429">
        <v>3.2561</v>
      </c>
    </row>
    <row r="430" spans="12:13">
      <c r="L430" s="62">
        <v>43160</v>
      </c>
      <c r="M430">
        <v>3.2622</v>
      </c>
    </row>
    <row r="431" spans="12:13">
      <c r="L431" s="62">
        <v>43159</v>
      </c>
      <c r="M431">
        <v>3.2662</v>
      </c>
    </row>
    <row r="432" spans="12:13">
      <c r="L432" s="62">
        <v>43158</v>
      </c>
      <c r="M432">
        <v>3.2526999999999999</v>
      </c>
    </row>
    <row r="433" spans="12:13">
      <c r="L433" s="62">
        <v>43157</v>
      </c>
      <c r="M433">
        <v>3.2483</v>
      </c>
    </row>
    <row r="434" spans="12:13">
      <c r="L434" s="62">
        <v>43154</v>
      </c>
      <c r="M434">
        <v>3.2507999999999999</v>
      </c>
    </row>
    <row r="435" spans="12:13">
      <c r="L435" s="62">
        <v>43153</v>
      </c>
      <c r="M435">
        <v>3.2484999999999999</v>
      </c>
    </row>
    <row r="436" spans="12:13">
      <c r="L436" s="62">
        <v>43152</v>
      </c>
      <c r="M436">
        <v>3.2547999999999999</v>
      </c>
    </row>
    <row r="437" spans="12:13">
      <c r="L437" s="62">
        <v>43151</v>
      </c>
      <c r="M437">
        <v>3.2521</v>
      </c>
    </row>
    <row r="438" spans="12:13">
      <c r="L438" s="62">
        <v>43150</v>
      </c>
      <c r="M438">
        <v>3.2465000000000002</v>
      </c>
    </row>
    <row r="439" spans="12:13">
      <c r="L439" s="62">
        <v>43147</v>
      </c>
      <c r="M439">
        <v>3.2498</v>
      </c>
    </row>
    <row r="440" spans="12:13">
      <c r="L440" s="62">
        <v>43146</v>
      </c>
      <c r="M440">
        <v>3.2465999999999999</v>
      </c>
    </row>
    <row r="441" spans="12:13">
      <c r="L441" s="62">
        <v>43145</v>
      </c>
      <c r="M441">
        <v>3.2614999999999998</v>
      </c>
    </row>
    <row r="442" spans="12:13">
      <c r="L442" s="62">
        <v>43144</v>
      </c>
      <c r="M442">
        <v>3.2747000000000002</v>
      </c>
    </row>
    <row r="443" spans="12:13">
      <c r="L443" s="62">
        <v>43143</v>
      </c>
      <c r="M443">
        <v>3.2681</v>
      </c>
    </row>
    <row r="444" spans="12:13">
      <c r="L444" s="62">
        <v>43140</v>
      </c>
      <c r="M444">
        <v>3.2753999999999999</v>
      </c>
    </row>
    <row r="445" spans="12:13">
      <c r="L445" s="62">
        <v>43139</v>
      </c>
      <c r="M445">
        <v>3.2652000000000001</v>
      </c>
    </row>
    <row r="446" spans="12:13">
      <c r="L446" s="62">
        <v>43138</v>
      </c>
      <c r="M446">
        <v>3.2507999999999999</v>
      </c>
    </row>
    <row r="447" spans="12:13">
      <c r="L447" s="62">
        <v>43137</v>
      </c>
      <c r="M447">
        <v>3.2443</v>
      </c>
    </row>
    <row r="448" spans="12:13">
      <c r="L448" s="62">
        <v>43136</v>
      </c>
      <c r="M448">
        <v>3.2383000000000002</v>
      </c>
    </row>
    <row r="449" spans="12:13">
      <c r="L449" s="62">
        <v>43133</v>
      </c>
      <c r="M449">
        <v>3.2191999999999998</v>
      </c>
    </row>
    <row r="450" spans="12:13">
      <c r="L450" s="62">
        <v>43132</v>
      </c>
      <c r="M450">
        <v>3.2115</v>
      </c>
    </row>
    <row r="451" spans="12:13">
      <c r="L451" s="62">
        <v>43131</v>
      </c>
      <c r="M451">
        <v>3.2160000000000002</v>
      </c>
    </row>
    <row r="452" spans="12:13">
      <c r="L452" s="62">
        <v>43130</v>
      </c>
      <c r="M452">
        <v>3.2166999999999999</v>
      </c>
    </row>
    <row r="453" spans="12:13">
      <c r="L453" s="62">
        <v>43129</v>
      </c>
      <c r="M453">
        <v>3.2155</v>
      </c>
    </row>
    <row r="454" spans="12:13">
      <c r="L454" s="62">
        <v>43126</v>
      </c>
      <c r="M454">
        <v>3.2153</v>
      </c>
    </row>
    <row r="455" spans="12:13">
      <c r="L455" s="62">
        <v>43125</v>
      </c>
      <c r="M455">
        <v>3.21</v>
      </c>
    </row>
    <row r="456" spans="12:13">
      <c r="L456" s="62">
        <v>43124</v>
      </c>
      <c r="M456">
        <v>3.2132000000000001</v>
      </c>
    </row>
    <row r="457" spans="12:13">
      <c r="L457" s="62">
        <v>43123</v>
      </c>
      <c r="M457">
        <v>3.2195999999999998</v>
      </c>
    </row>
    <row r="458" spans="12:13">
      <c r="L458" s="62">
        <v>43122</v>
      </c>
      <c r="M458">
        <v>3.2132999999999998</v>
      </c>
    </row>
    <row r="459" spans="12:13">
      <c r="L459" s="62">
        <v>43119</v>
      </c>
      <c r="M459">
        <v>3.2162999999999999</v>
      </c>
    </row>
    <row r="460" spans="12:13">
      <c r="L460" s="62">
        <v>43118</v>
      </c>
      <c r="M460">
        <v>3.2134999999999998</v>
      </c>
    </row>
    <row r="461" spans="12:13">
      <c r="L461" s="62">
        <v>43117</v>
      </c>
      <c r="M461">
        <v>3.2107999999999999</v>
      </c>
    </row>
    <row r="462" spans="12:13">
      <c r="L462" s="62">
        <v>43116</v>
      </c>
      <c r="M462">
        <v>3.2105000000000001</v>
      </c>
    </row>
    <row r="463" spans="12:13">
      <c r="L463" s="62">
        <v>43115</v>
      </c>
      <c r="M463">
        <v>3.2105000000000001</v>
      </c>
    </row>
    <row r="464" spans="12:13">
      <c r="L464" s="62">
        <v>43112</v>
      </c>
      <c r="M464">
        <v>3.2172999999999998</v>
      </c>
    </row>
    <row r="465" spans="12:13">
      <c r="L465" s="62">
        <v>43111</v>
      </c>
      <c r="M465">
        <v>3.2193000000000001</v>
      </c>
    </row>
    <row r="466" spans="12:13">
      <c r="L466" s="62">
        <v>43110</v>
      </c>
      <c r="M466">
        <v>3.222</v>
      </c>
    </row>
    <row r="467" spans="12:13">
      <c r="L467" s="62">
        <v>43109</v>
      </c>
      <c r="M467">
        <v>3.2185999999999999</v>
      </c>
    </row>
    <row r="468" spans="12:13">
      <c r="L468" s="62">
        <v>43108</v>
      </c>
      <c r="M468">
        <v>3.2158000000000002</v>
      </c>
    </row>
    <row r="469" spans="12:13">
      <c r="L469" s="62">
        <v>43105</v>
      </c>
      <c r="M469">
        <v>3.2118000000000002</v>
      </c>
    </row>
    <row r="470" spans="12:13">
      <c r="L470" s="62">
        <v>43104</v>
      </c>
      <c r="M470">
        <v>3.2090000000000001</v>
      </c>
    </row>
    <row r="471" spans="12:13">
      <c r="L471" s="62">
        <v>43103</v>
      </c>
      <c r="M471">
        <v>3.2183999999999999</v>
      </c>
    </row>
    <row r="472" spans="12:13">
      <c r="L472" s="62">
        <v>43102</v>
      </c>
      <c r="M472">
        <v>3.2332000000000001</v>
      </c>
    </row>
    <row r="473" spans="12:13">
      <c r="L473" s="62">
        <v>43098</v>
      </c>
      <c r="M473">
        <v>3.2378</v>
      </c>
    </row>
    <row r="474" spans="12:13">
      <c r="L474" s="62">
        <v>43097</v>
      </c>
      <c r="M474">
        <v>3.2404000000000002</v>
      </c>
    </row>
    <row r="475" spans="12:13">
      <c r="L475" s="62">
        <v>43096</v>
      </c>
      <c r="M475">
        <v>3.2408000000000001</v>
      </c>
    </row>
    <row r="476" spans="12:13">
      <c r="L476" s="62">
        <v>43095</v>
      </c>
      <c r="M476">
        <v>3.2404999999999999</v>
      </c>
    </row>
    <row r="477" spans="12:13">
      <c r="L477" s="62">
        <v>43091</v>
      </c>
      <c r="M477">
        <v>3.2357</v>
      </c>
    </row>
    <row r="478" spans="12:13">
      <c r="L478" s="62">
        <v>43090</v>
      </c>
      <c r="M478">
        <v>3.2673999999999999</v>
      </c>
    </row>
    <row r="479" spans="12:13">
      <c r="L479" s="62">
        <v>43089</v>
      </c>
      <c r="M479">
        <v>3.2679</v>
      </c>
    </row>
    <row r="480" spans="12:13">
      <c r="L480" s="62">
        <v>43088</v>
      </c>
      <c r="M480">
        <v>3.2824</v>
      </c>
    </row>
    <row r="481" spans="12:13">
      <c r="L481" s="62">
        <v>43087</v>
      </c>
      <c r="M481">
        <v>3.2812000000000001</v>
      </c>
    </row>
    <row r="482" spans="12:13">
      <c r="L482" s="62">
        <v>43084</v>
      </c>
      <c r="M482">
        <v>3.2968999999999999</v>
      </c>
    </row>
    <row r="483" spans="12:13">
      <c r="L483" s="62">
        <v>43083</v>
      </c>
      <c r="M483">
        <v>3.2433000000000001</v>
      </c>
    </row>
    <row r="484" spans="12:13">
      <c r="L484" s="62">
        <v>43082</v>
      </c>
      <c r="M484">
        <v>3.2334999999999998</v>
      </c>
    </row>
    <row r="485" spans="12:13">
      <c r="L485" s="62">
        <v>43081</v>
      </c>
      <c r="M485">
        <v>3.2326000000000001</v>
      </c>
    </row>
    <row r="486" spans="12:13">
      <c r="L486" s="62">
        <v>43080</v>
      </c>
      <c r="M486">
        <v>3.2351999999999999</v>
      </c>
    </row>
    <row r="487" spans="12:13">
      <c r="L487" s="62">
        <v>43077</v>
      </c>
      <c r="M487">
        <v>3.2353999999999998</v>
      </c>
    </row>
    <row r="488" spans="12:13">
      <c r="L488" s="62">
        <v>43076</v>
      </c>
      <c r="M488">
        <v>3.2355999999999998</v>
      </c>
    </row>
    <row r="489" spans="12:13">
      <c r="L489" s="62">
        <v>43075</v>
      </c>
      <c r="M489">
        <v>3.2349999999999999</v>
      </c>
    </row>
    <row r="490" spans="12:13">
      <c r="L490" s="62">
        <v>43074</v>
      </c>
      <c r="M490">
        <v>3.2378</v>
      </c>
    </row>
    <row r="491" spans="12:13">
      <c r="L491" s="62">
        <v>43073</v>
      </c>
      <c r="M491">
        <v>3.2334000000000001</v>
      </c>
    </row>
    <row r="492" spans="12:13">
      <c r="L492" s="62">
        <v>43070</v>
      </c>
      <c r="M492">
        <v>3.2345999999999999</v>
      </c>
    </row>
    <row r="493" spans="12:13">
      <c r="L493" s="62">
        <v>43069</v>
      </c>
      <c r="M493">
        <v>3.2334999999999998</v>
      </c>
    </row>
    <row r="494" spans="12:13">
      <c r="L494" s="62">
        <v>43068</v>
      </c>
      <c r="M494">
        <v>3.2343999999999999</v>
      </c>
    </row>
    <row r="495" spans="12:13">
      <c r="L495" s="62">
        <v>43067</v>
      </c>
      <c r="M495">
        <v>3.2334999999999998</v>
      </c>
    </row>
    <row r="496" spans="12:13">
      <c r="L496" s="62">
        <v>43066</v>
      </c>
      <c r="M496">
        <v>3.2364999999999999</v>
      </c>
    </row>
    <row r="497" spans="12:13">
      <c r="L497" s="62">
        <v>43063</v>
      </c>
      <c r="M497">
        <v>3.2387999999999999</v>
      </c>
    </row>
    <row r="498" spans="12:13">
      <c r="L498" s="62">
        <v>43062</v>
      </c>
      <c r="M498">
        <v>3.2374999999999998</v>
      </c>
    </row>
    <row r="499" spans="12:13">
      <c r="L499" s="62">
        <v>43061</v>
      </c>
      <c r="M499">
        <v>3.2364999999999999</v>
      </c>
    </row>
    <row r="500" spans="12:13">
      <c r="L500" s="62">
        <v>43060</v>
      </c>
      <c r="M500">
        <v>3.2364999999999999</v>
      </c>
    </row>
    <row r="501" spans="12:13">
      <c r="L501" s="62">
        <v>43059</v>
      </c>
      <c r="M501">
        <v>3.2387999999999999</v>
      </c>
    </row>
    <row r="502" spans="12:13">
      <c r="L502" s="62">
        <v>43056</v>
      </c>
      <c r="M502">
        <v>3.242</v>
      </c>
    </row>
    <row r="503" spans="12:13">
      <c r="L503" s="62">
        <v>43055</v>
      </c>
      <c r="M503">
        <v>3.2463000000000002</v>
      </c>
    </row>
    <row r="504" spans="12:13">
      <c r="L504" s="62">
        <v>43054</v>
      </c>
      <c r="M504">
        <v>3.2570000000000001</v>
      </c>
    </row>
    <row r="505" spans="12:13">
      <c r="L505" s="62">
        <v>43053</v>
      </c>
      <c r="M505">
        <v>3.2437999999999998</v>
      </c>
    </row>
    <row r="506" spans="12:13">
      <c r="L506" s="62">
        <v>43052</v>
      </c>
      <c r="M506">
        <v>3.2414999999999998</v>
      </c>
    </row>
    <row r="507" spans="12:13">
      <c r="L507" s="62">
        <v>43049</v>
      </c>
      <c r="M507">
        <v>3.2435999999999998</v>
      </c>
    </row>
    <row r="508" spans="12:13">
      <c r="L508" s="62">
        <v>43048</v>
      </c>
      <c r="M508">
        <v>3.2414999999999998</v>
      </c>
    </row>
    <row r="509" spans="12:13">
      <c r="L509" s="62">
        <v>43047</v>
      </c>
      <c r="M509">
        <v>3.2462</v>
      </c>
    </row>
    <row r="510" spans="12:13">
      <c r="L510" s="62">
        <v>43046</v>
      </c>
      <c r="M510">
        <v>3.2433999999999998</v>
      </c>
    </row>
    <row r="511" spans="12:13">
      <c r="L511" s="62">
        <v>43045</v>
      </c>
      <c r="M511">
        <v>3.2382</v>
      </c>
    </row>
    <row r="512" spans="12:13">
      <c r="L512" s="62">
        <v>43042</v>
      </c>
      <c r="M512">
        <v>3.2439</v>
      </c>
    </row>
    <row r="513" spans="12:13">
      <c r="L513" s="62">
        <v>43041</v>
      </c>
      <c r="M513">
        <v>3.238</v>
      </c>
    </row>
    <row r="514" spans="12:13">
      <c r="L514" s="62">
        <v>43040</v>
      </c>
      <c r="M514">
        <v>3.2498</v>
      </c>
    </row>
    <row r="515" spans="12:13">
      <c r="L515" s="62">
        <v>43039</v>
      </c>
      <c r="M515">
        <v>3.2507000000000001</v>
      </c>
    </row>
    <row r="516" spans="12:13">
      <c r="L516" s="62">
        <v>43038</v>
      </c>
      <c r="M516">
        <v>3.25</v>
      </c>
    </row>
    <row r="517" spans="12:13">
      <c r="L517" s="62">
        <v>43035</v>
      </c>
      <c r="M517">
        <v>3.2463000000000002</v>
      </c>
    </row>
    <row r="518" spans="12:13">
      <c r="L518" s="62">
        <v>43034</v>
      </c>
      <c r="M518">
        <v>3.2408000000000001</v>
      </c>
    </row>
    <row r="519" spans="12:13">
      <c r="L519" s="62">
        <v>43033</v>
      </c>
      <c r="M519">
        <v>3.2343999999999999</v>
      </c>
    </row>
    <row r="520" spans="12:13">
      <c r="L520" s="62">
        <v>43032</v>
      </c>
      <c r="M520">
        <v>3.2370000000000001</v>
      </c>
    </row>
    <row r="521" spans="12:13">
      <c r="L521" s="62">
        <v>43031</v>
      </c>
      <c r="M521">
        <v>3.24</v>
      </c>
    </row>
    <row r="522" spans="12:13">
      <c r="L522" s="62">
        <v>43028</v>
      </c>
      <c r="M522">
        <v>3.2387000000000001</v>
      </c>
    </row>
    <row r="523" spans="12:13">
      <c r="L523" s="62">
        <v>43027</v>
      </c>
      <c r="M523">
        <v>3.2345000000000002</v>
      </c>
    </row>
    <row r="524" spans="12:13">
      <c r="L524" s="62">
        <v>43026</v>
      </c>
      <c r="M524">
        <v>3.2370999999999999</v>
      </c>
    </row>
    <row r="525" spans="12:13">
      <c r="L525" s="62">
        <v>43025</v>
      </c>
      <c r="M525">
        <v>3.2448999999999999</v>
      </c>
    </row>
    <row r="526" spans="12:13">
      <c r="L526" s="62">
        <v>43024</v>
      </c>
      <c r="M526">
        <v>3.2437999999999998</v>
      </c>
    </row>
    <row r="527" spans="12:13">
      <c r="L527" s="62">
        <v>43021</v>
      </c>
      <c r="M527">
        <v>3.2486999999999999</v>
      </c>
    </row>
    <row r="528" spans="12:13">
      <c r="L528" s="62">
        <v>43020</v>
      </c>
      <c r="M528">
        <v>3.2528000000000001</v>
      </c>
    </row>
    <row r="529" spans="12:13">
      <c r="L529" s="62">
        <v>43019</v>
      </c>
      <c r="M529">
        <v>3.2585000000000002</v>
      </c>
    </row>
    <row r="530" spans="12:13">
      <c r="L530" s="62">
        <v>43018</v>
      </c>
      <c r="M530">
        <v>3.2637999999999998</v>
      </c>
    </row>
    <row r="531" spans="12:13">
      <c r="L531" s="62">
        <v>43017</v>
      </c>
      <c r="M531">
        <v>3.2719999999999998</v>
      </c>
    </row>
    <row r="532" spans="12:13">
      <c r="L532" s="62">
        <v>43014</v>
      </c>
      <c r="M532">
        <v>3.2690000000000001</v>
      </c>
    </row>
    <row r="533" spans="12:13">
      <c r="L533" s="62">
        <v>43013</v>
      </c>
      <c r="M533">
        <v>3.2618</v>
      </c>
    </row>
    <row r="534" spans="12:13">
      <c r="L534" s="62">
        <v>43012</v>
      </c>
      <c r="M534">
        <v>3.2593000000000001</v>
      </c>
    </row>
    <row r="535" spans="12:13">
      <c r="L535" s="62">
        <v>43011</v>
      </c>
      <c r="M535">
        <v>3.2635000000000001</v>
      </c>
    </row>
    <row r="536" spans="12:13">
      <c r="L536" s="62">
        <v>43010</v>
      </c>
      <c r="M536">
        <v>3.2719999999999998</v>
      </c>
    </row>
    <row r="537" spans="12:13">
      <c r="L537" s="62">
        <v>43007</v>
      </c>
      <c r="M537">
        <v>3.2654999999999998</v>
      </c>
    </row>
    <row r="538" spans="12:13">
      <c r="L538" s="62">
        <v>43006</v>
      </c>
      <c r="M538">
        <v>3.2654999999999998</v>
      </c>
    </row>
    <row r="539" spans="12:13">
      <c r="L539" s="62">
        <v>43005</v>
      </c>
      <c r="M539">
        <v>3.2715000000000001</v>
      </c>
    </row>
    <row r="540" spans="12:13">
      <c r="L540" s="62">
        <v>43004</v>
      </c>
      <c r="M540">
        <v>3.2664</v>
      </c>
    </row>
    <row r="541" spans="12:13">
      <c r="L541" s="62">
        <v>43003</v>
      </c>
      <c r="M541">
        <v>3.2608000000000001</v>
      </c>
    </row>
    <row r="542" spans="12:13">
      <c r="L542" s="62">
        <v>43000</v>
      </c>
      <c r="M542">
        <v>3.2467000000000001</v>
      </c>
    </row>
    <row r="543" spans="12:13">
      <c r="L543" s="62">
        <v>42999</v>
      </c>
      <c r="M543">
        <v>3.2484999999999999</v>
      </c>
    </row>
    <row r="544" spans="12:13">
      <c r="L544" s="62">
        <v>42998</v>
      </c>
      <c r="M544">
        <v>3.2477999999999998</v>
      </c>
    </row>
    <row r="545" spans="12:13">
      <c r="L545" s="62">
        <v>42997</v>
      </c>
      <c r="M545">
        <v>3.2461000000000002</v>
      </c>
    </row>
    <row r="546" spans="12:13">
      <c r="L546" s="62">
        <v>42996</v>
      </c>
      <c r="M546">
        <v>3.2452000000000001</v>
      </c>
    </row>
    <row r="547" spans="12:13">
      <c r="L547" s="62">
        <v>42993</v>
      </c>
      <c r="M547">
        <v>3.25</v>
      </c>
    </row>
    <row r="548" spans="12:13">
      <c r="L548" s="62">
        <v>42992</v>
      </c>
      <c r="M548">
        <v>3.2382</v>
      </c>
    </row>
    <row r="549" spans="12:13">
      <c r="L549" s="62">
        <v>42991</v>
      </c>
      <c r="M549">
        <v>3.2395</v>
      </c>
    </row>
    <row r="550" spans="12:13">
      <c r="L550" s="62">
        <v>42990</v>
      </c>
      <c r="M550">
        <v>3.2332999999999998</v>
      </c>
    </row>
    <row r="551" spans="12:13">
      <c r="L551" s="62">
        <v>42989</v>
      </c>
      <c r="M551">
        <v>3.2324999999999999</v>
      </c>
    </row>
    <row r="552" spans="12:13">
      <c r="L552" s="62">
        <v>42986</v>
      </c>
      <c r="M552">
        <v>3.2328999999999999</v>
      </c>
    </row>
    <row r="553" spans="12:13">
      <c r="L553" s="62">
        <v>42985</v>
      </c>
      <c r="M553">
        <v>3.2343000000000002</v>
      </c>
    </row>
    <row r="554" spans="12:13">
      <c r="L554" s="62">
        <v>42984</v>
      </c>
      <c r="M554">
        <v>3.2362000000000002</v>
      </c>
    </row>
    <row r="555" spans="12:13">
      <c r="L555" s="62">
        <v>42983</v>
      </c>
      <c r="M555">
        <v>3.2374000000000001</v>
      </c>
    </row>
    <row r="556" spans="12:13">
      <c r="L556" s="62">
        <v>42982</v>
      </c>
      <c r="M556">
        <v>3.2374999999999998</v>
      </c>
    </row>
    <row r="557" spans="12:13">
      <c r="L557" s="62">
        <v>42979</v>
      </c>
      <c r="M557">
        <v>3.2383999999999999</v>
      </c>
    </row>
    <row r="558" spans="12:13">
      <c r="L558" s="62">
        <v>42978</v>
      </c>
      <c r="M558">
        <v>3.2391999999999999</v>
      </c>
    </row>
    <row r="559" spans="12:13">
      <c r="L559" s="62">
        <v>42977</v>
      </c>
      <c r="M559">
        <v>3.2406000000000001</v>
      </c>
    </row>
    <row r="560" spans="12:13">
      <c r="L560" s="62">
        <v>42976</v>
      </c>
      <c r="M560">
        <v>3.2378</v>
      </c>
    </row>
    <row r="561" spans="12:13">
      <c r="L561" s="62">
        <v>42975</v>
      </c>
      <c r="M561">
        <v>3.2378999999999998</v>
      </c>
    </row>
    <row r="562" spans="12:13">
      <c r="L562" s="62">
        <v>42972</v>
      </c>
      <c r="M562">
        <v>3.2389999999999999</v>
      </c>
    </row>
    <row r="563" spans="12:13">
      <c r="L563" s="62">
        <v>42971</v>
      </c>
      <c r="M563">
        <v>3.2389999999999999</v>
      </c>
    </row>
    <row r="564" spans="12:13">
      <c r="L564" s="62">
        <v>42970</v>
      </c>
      <c r="M564">
        <v>3.2389999999999999</v>
      </c>
    </row>
    <row r="565" spans="12:13">
      <c r="L565" s="62">
        <v>42969</v>
      </c>
      <c r="M565">
        <v>3.2374999999999998</v>
      </c>
    </row>
    <row r="566" spans="12:13">
      <c r="L566" s="62">
        <v>42968</v>
      </c>
      <c r="M566">
        <v>3.2395</v>
      </c>
    </row>
    <row r="567" spans="12:13">
      <c r="L567" s="62">
        <v>42965</v>
      </c>
      <c r="M567">
        <v>3.2433999999999998</v>
      </c>
    </row>
    <row r="568" spans="12:13">
      <c r="L568" s="62">
        <v>42964</v>
      </c>
      <c r="M568">
        <v>3.2418</v>
      </c>
    </row>
    <row r="569" spans="12:13">
      <c r="L569" s="62">
        <v>42963</v>
      </c>
      <c r="M569">
        <v>3.2422</v>
      </c>
    </row>
    <row r="570" spans="12:13">
      <c r="L570" s="62">
        <v>42962</v>
      </c>
      <c r="M570">
        <v>3.2452000000000001</v>
      </c>
    </row>
    <row r="571" spans="12:13">
      <c r="L571" s="62">
        <v>42961</v>
      </c>
      <c r="M571">
        <v>3.2437</v>
      </c>
    </row>
    <row r="572" spans="12:13">
      <c r="L572" s="62">
        <v>42958</v>
      </c>
      <c r="M572">
        <v>3.2440000000000002</v>
      </c>
    </row>
    <row r="573" spans="12:13">
      <c r="L573" s="62">
        <v>42957</v>
      </c>
      <c r="M573">
        <v>3.2515999999999998</v>
      </c>
    </row>
    <row r="574" spans="12:13">
      <c r="L574" s="62">
        <v>42956</v>
      </c>
      <c r="M574">
        <v>3.2486999999999999</v>
      </c>
    </row>
    <row r="575" spans="12:13">
      <c r="L575" s="62">
        <v>42955</v>
      </c>
      <c r="M575">
        <v>3.2422</v>
      </c>
    </row>
    <row r="576" spans="12:13">
      <c r="L576" s="62">
        <v>42954</v>
      </c>
      <c r="M576">
        <v>3.2422</v>
      </c>
    </row>
    <row r="577" spans="12:13">
      <c r="L577" s="62">
        <v>42951</v>
      </c>
      <c r="M577">
        <v>3.2450000000000001</v>
      </c>
    </row>
    <row r="578" spans="12:13">
      <c r="L578" s="62">
        <v>42950</v>
      </c>
      <c r="M578">
        <v>3.2385000000000002</v>
      </c>
    </row>
    <row r="579" spans="12:13">
      <c r="L579" s="62">
        <v>42949</v>
      </c>
      <c r="M579">
        <v>3.2395</v>
      </c>
    </row>
    <row r="580" spans="12:13">
      <c r="L580" s="62">
        <v>42948</v>
      </c>
      <c r="M580">
        <v>3.2393000000000001</v>
      </c>
    </row>
    <row r="581" spans="12:13">
      <c r="L581" s="62">
        <v>42947</v>
      </c>
      <c r="M581">
        <v>3.2404000000000002</v>
      </c>
    </row>
    <row r="582" spans="12:13">
      <c r="L582" s="62">
        <v>42944</v>
      </c>
      <c r="M582">
        <v>3.2452999999999999</v>
      </c>
    </row>
    <row r="583" spans="12:13">
      <c r="L583" s="62">
        <v>42943</v>
      </c>
      <c r="M583">
        <v>3.2416999999999998</v>
      </c>
    </row>
    <row r="584" spans="12:13">
      <c r="L584" s="62">
        <v>42942</v>
      </c>
      <c r="M584">
        <v>3.2454999999999998</v>
      </c>
    </row>
    <row r="585" spans="12:13">
      <c r="L585" s="62">
        <v>42941</v>
      </c>
      <c r="M585">
        <v>3.2519</v>
      </c>
    </row>
    <row r="586" spans="12:13">
      <c r="L586" s="62">
        <v>42940</v>
      </c>
      <c r="M586">
        <v>3.2454999999999998</v>
      </c>
    </row>
    <row r="587" spans="12:13">
      <c r="L587" s="62">
        <v>42937</v>
      </c>
      <c r="M587">
        <v>3.2494999999999998</v>
      </c>
    </row>
    <row r="588" spans="12:13">
      <c r="L588" s="62">
        <v>42936</v>
      </c>
      <c r="M588">
        <v>3.2425000000000002</v>
      </c>
    </row>
    <row r="589" spans="12:13">
      <c r="L589" s="62">
        <v>42935</v>
      </c>
      <c r="M589">
        <v>3.242</v>
      </c>
    </row>
    <row r="590" spans="12:13">
      <c r="L590" s="62">
        <v>42934</v>
      </c>
      <c r="M590">
        <v>3.2431999999999999</v>
      </c>
    </row>
    <row r="591" spans="12:13">
      <c r="L591" s="62">
        <v>42933</v>
      </c>
      <c r="M591">
        <v>3.2471999999999999</v>
      </c>
    </row>
    <row r="592" spans="12:13">
      <c r="L592" s="62">
        <v>42930</v>
      </c>
      <c r="M592">
        <v>3.2503000000000002</v>
      </c>
    </row>
    <row r="593" spans="12:13">
      <c r="L593" s="62">
        <v>42929</v>
      </c>
      <c r="M593">
        <v>3.2440000000000002</v>
      </c>
    </row>
    <row r="594" spans="12:13">
      <c r="L594" s="62">
        <v>42928</v>
      </c>
      <c r="M594">
        <v>3.2517</v>
      </c>
    </row>
    <row r="595" spans="12:13">
      <c r="L595" s="62">
        <v>42927</v>
      </c>
      <c r="M595">
        <v>3.2566999999999999</v>
      </c>
    </row>
    <row r="596" spans="12:13">
      <c r="L596" s="62">
        <v>42926</v>
      </c>
      <c r="M596">
        <v>3.2555000000000001</v>
      </c>
    </row>
    <row r="597" spans="12:13">
      <c r="L597" s="62">
        <v>42923</v>
      </c>
      <c r="M597">
        <v>3.2536</v>
      </c>
    </row>
    <row r="598" spans="12:13">
      <c r="L598" s="62">
        <v>42922</v>
      </c>
      <c r="M598">
        <v>3.2532000000000001</v>
      </c>
    </row>
    <row r="599" spans="12:13">
      <c r="L599" s="62">
        <v>42921</v>
      </c>
      <c r="M599">
        <v>3.2578</v>
      </c>
    </row>
    <row r="600" spans="12:13">
      <c r="L600" s="62">
        <v>42920</v>
      </c>
      <c r="M600">
        <v>3.2574999999999998</v>
      </c>
    </row>
    <row r="601" spans="12:13">
      <c r="L601" s="62">
        <v>42919</v>
      </c>
      <c r="M601">
        <v>3.2578999999999998</v>
      </c>
    </row>
    <row r="602" spans="12:13">
      <c r="L602" s="62">
        <v>42916</v>
      </c>
      <c r="M602">
        <v>3.2532000000000001</v>
      </c>
    </row>
    <row r="603" spans="12:13">
      <c r="L603" s="62">
        <v>42915</v>
      </c>
      <c r="M603">
        <v>3.2450999999999999</v>
      </c>
    </row>
    <row r="604" spans="12:13">
      <c r="L604" s="62">
        <v>42914</v>
      </c>
      <c r="M604">
        <v>3.2465000000000002</v>
      </c>
    </row>
    <row r="605" spans="12:13">
      <c r="L605" s="62">
        <v>42913</v>
      </c>
      <c r="M605">
        <v>3.2565</v>
      </c>
    </row>
    <row r="606" spans="12:13">
      <c r="L606" s="62">
        <v>42912</v>
      </c>
      <c r="M606">
        <v>3.2534999999999998</v>
      </c>
    </row>
    <row r="607" spans="12:13">
      <c r="L607" s="62">
        <v>42909</v>
      </c>
      <c r="M607">
        <v>3.2574000000000001</v>
      </c>
    </row>
    <row r="608" spans="12:13">
      <c r="L608" s="62">
        <v>42908</v>
      </c>
      <c r="M608">
        <v>3.2608999999999999</v>
      </c>
    </row>
    <row r="609" spans="12:13">
      <c r="L609" s="62">
        <v>42907</v>
      </c>
      <c r="M609">
        <v>3.2713999999999999</v>
      </c>
    </row>
    <row r="610" spans="12:13">
      <c r="L610" s="62">
        <v>42906</v>
      </c>
      <c r="M610">
        <v>3.2728000000000002</v>
      </c>
    </row>
    <row r="611" spans="12:13">
      <c r="L611" s="62">
        <v>42905</v>
      </c>
      <c r="M611">
        <v>3.2662</v>
      </c>
    </row>
    <row r="612" spans="12:13">
      <c r="L612" s="62">
        <v>42902</v>
      </c>
      <c r="M612">
        <v>3.2730000000000001</v>
      </c>
    </row>
    <row r="613" spans="12:13">
      <c r="L613" s="62">
        <v>42901</v>
      </c>
      <c r="M613">
        <v>3.2774999999999999</v>
      </c>
    </row>
    <row r="614" spans="12:13">
      <c r="L614" s="62">
        <v>42900</v>
      </c>
      <c r="M614">
        <v>3.2696999999999998</v>
      </c>
    </row>
    <row r="615" spans="12:13">
      <c r="L615" s="62">
        <v>42899</v>
      </c>
      <c r="M615">
        <v>3.278</v>
      </c>
    </row>
    <row r="616" spans="12:13">
      <c r="L616" s="62">
        <v>42898</v>
      </c>
      <c r="M616">
        <v>3.2810000000000001</v>
      </c>
    </row>
    <row r="617" spans="12:13">
      <c r="L617" s="62">
        <v>42895</v>
      </c>
      <c r="M617">
        <v>3.2679999999999998</v>
      </c>
    </row>
    <row r="618" spans="12:13">
      <c r="L618" s="62">
        <v>42894</v>
      </c>
      <c r="M618">
        <v>3.2694999999999999</v>
      </c>
    </row>
    <row r="619" spans="12:13">
      <c r="L619" s="62">
        <v>42893</v>
      </c>
      <c r="M619">
        <v>3.2709999999999999</v>
      </c>
    </row>
    <row r="620" spans="12:13">
      <c r="L620" s="62">
        <v>42892</v>
      </c>
      <c r="M620">
        <v>3.2669000000000001</v>
      </c>
    </row>
    <row r="621" spans="12:13">
      <c r="L621" s="62">
        <v>42891</v>
      </c>
      <c r="M621">
        <v>3.2682000000000002</v>
      </c>
    </row>
    <row r="622" spans="12:13">
      <c r="L622" s="62">
        <v>42888</v>
      </c>
      <c r="M622">
        <v>3.2728000000000002</v>
      </c>
    </row>
    <row r="623" spans="12:13">
      <c r="L623" s="62">
        <v>42887</v>
      </c>
      <c r="M623">
        <v>3.2736000000000001</v>
      </c>
    </row>
    <row r="624" spans="12:13">
      <c r="L624" s="62">
        <v>42886</v>
      </c>
      <c r="M624">
        <v>3.2696999999999998</v>
      </c>
    </row>
    <row r="625" spans="12:13">
      <c r="L625" s="62">
        <v>42885</v>
      </c>
      <c r="M625">
        <v>3.2822</v>
      </c>
    </row>
    <row r="626" spans="12:13">
      <c r="L626" s="62">
        <v>42884</v>
      </c>
      <c r="M626">
        <v>3.2839999999999998</v>
      </c>
    </row>
    <row r="627" spans="12:13">
      <c r="L627" s="62">
        <v>42881</v>
      </c>
      <c r="M627">
        <v>3.274</v>
      </c>
    </row>
    <row r="628" spans="12:13">
      <c r="L628" s="62">
        <v>42880</v>
      </c>
      <c r="M628">
        <v>3.2688999999999999</v>
      </c>
    </row>
    <row r="629" spans="12:13">
      <c r="L629" s="62">
        <v>42879</v>
      </c>
      <c r="M629">
        <v>3.2669999999999999</v>
      </c>
    </row>
    <row r="630" spans="12:13">
      <c r="L630" s="62">
        <v>42878</v>
      </c>
      <c r="M630">
        <v>3.2835000000000001</v>
      </c>
    </row>
    <row r="631" spans="12:13">
      <c r="L631" s="62">
        <v>42877</v>
      </c>
      <c r="M631">
        <v>3.2765</v>
      </c>
    </row>
    <row r="632" spans="12:13">
      <c r="L632" s="62">
        <v>42874</v>
      </c>
      <c r="M632">
        <v>3.2667000000000002</v>
      </c>
    </row>
    <row r="633" spans="12:13">
      <c r="L633" s="62">
        <v>42873</v>
      </c>
      <c r="M633">
        <v>3.28</v>
      </c>
    </row>
    <row r="634" spans="12:13">
      <c r="L634" s="62">
        <v>42872</v>
      </c>
      <c r="M634">
        <v>3.2768999999999999</v>
      </c>
    </row>
    <row r="635" spans="12:13">
      <c r="L635" s="62">
        <v>42871</v>
      </c>
      <c r="M635">
        <v>3.2585000000000002</v>
      </c>
    </row>
    <row r="636" spans="12:13">
      <c r="L636" s="62">
        <v>42870</v>
      </c>
      <c r="M636">
        <v>3.2679</v>
      </c>
    </row>
    <row r="637" spans="12:13">
      <c r="L637" s="62">
        <v>42867</v>
      </c>
      <c r="M637">
        <v>3.2768000000000002</v>
      </c>
    </row>
    <row r="638" spans="12:13">
      <c r="L638" s="62">
        <v>42866</v>
      </c>
      <c r="M638">
        <v>3.286</v>
      </c>
    </row>
    <row r="639" spans="12:13">
      <c r="L639" s="62">
        <v>42865</v>
      </c>
      <c r="M639">
        <v>3.2928999999999999</v>
      </c>
    </row>
    <row r="640" spans="12:13">
      <c r="L640" s="62">
        <v>42864</v>
      </c>
      <c r="M640">
        <v>3.2913000000000001</v>
      </c>
    </row>
    <row r="641" spans="12:13">
      <c r="L641" s="62">
        <v>42863</v>
      </c>
      <c r="M641">
        <v>3.2879</v>
      </c>
    </row>
    <row r="642" spans="12:13">
      <c r="L642" s="62">
        <v>42860</v>
      </c>
      <c r="M642">
        <v>3.2698</v>
      </c>
    </row>
    <row r="643" spans="12:13">
      <c r="L643" s="62">
        <v>42859</v>
      </c>
      <c r="M643">
        <v>3.2833000000000001</v>
      </c>
    </row>
    <row r="644" spans="12:13">
      <c r="L644" s="62">
        <v>42858</v>
      </c>
      <c r="M644">
        <v>3.2507000000000001</v>
      </c>
    </row>
    <row r="645" spans="12:13">
      <c r="L645" s="62">
        <v>42857</v>
      </c>
      <c r="M645">
        <v>3.2427999999999999</v>
      </c>
    </row>
    <row r="646" spans="12:13">
      <c r="L646" s="62">
        <v>42856</v>
      </c>
      <c r="M646">
        <v>3.2435</v>
      </c>
    </row>
    <row r="647" spans="12:13">
      <c r="L647" s="62">
        <v>42853</v>
      </c>
      <c r="M647">
        <v>3.2391999999999999</v>
      </c>
    </row>
    <row r="648" spans="12:13">
      <c r="L648" s="62">
        <v>42852</v>
      </c>
      <c r="M648">
        <v>3.2458</v>
      </c>
    </row>
    <row r="649" spans="12:13">
      <c r="L649" s="62">
        <v>42851</v>
      </c>
      <c r="M649">
        <v>3.2547000000000001</v>
      </c>
    </row>
    <row r="650" spans="12:13">
      <c r="L650" s="62">
        <v>42850</v>
      </c>
      <c r="M650">
        <v>3.2496999999999998</v>
      </c>
    </row>
    <row r="651" spans="12:13">
      <c r="L651" s="62">
        <v>42849</v>
      </c>
      <c r="M651">
        <v>3.2435999999999998</v>
      </c>
    </row>
    <row r="652" spans="12:13">
      <c r="L652" s="62">
        <v>42846</v>
      </c>
      <c r="M652">
        <v>3.238</v>
      </c>
    </row>
    <row r="653" spans="12:13">
      <c r="L653" s="62">
        <v>42845</v>
      </c>
      <c r="M653">
        <v>3.2471999999999999</v>
      </c>
    </row>
    <row r="654" spans="12:13">
      <c r="L654" s="62">
        <v>42844</v>
      </c>
      <c r="M654">
        <v>3.2443</v>
      </c>
    </row>
    <row r="655" spans="12:13">
      <c r="L655" s="62">
        <v>42843</v>
      </c>
      <c r="M655">
        <v>3.2498</v>
      </c>
    </row>
    <row r="656" spans="12:13">
      <c r="L656" s="62">
        <v>42842</v>
      </c>
      <c r="M656">
        <v>3.2505999999999999</v>
      </c>
    </row>
    <row r="657" spans="12:13">
      <c r="L657" s="62">
        <v>42839</v>
      </c>
      <c r="M657">
        <v>3.2530999999999999</v>
      </c>
    </row>
    <row r="658" spans="12:13">
      <c r="L658" s="62">
        <v>42838</v>
      </c>
      <c r="M658">
        <v>3.2547999999999999</v>
      </c>
    </row>
    <row r="659" spans="12:13">
      <c r="L659" s="62">
        <v>42837</v>
      </c>
      <c r="M659">
        <v>3.2498999999999998</v>
      </c>
    </row>
    <row r="660" spans="12:13">
      <c r="L660" s="62">
        <v>42836</v>
      </c>
      <c r="M660">
        <v>3.2551999999999999</v>
      </c>
    </row>
    <row r="661" spans="12:13">
      <c r="L661" s="62">
        <v>42835</v>
      </c>
      <c r="M661">
        <v>3.2471999999999999</v>
      </c>
    </row>
    <row r="662" spans="12:13">
      <c r="L662" s="62">
        <v>42832</v>
      </c>
      <c r="M662">
        <v>3.246</v>
      </c>
    </row>
    <row r="663" spans="12:13">
      <c r="L663" s="62">
        <v>42831</v>
      </c>
      <c r="M663">
        <v>3.2490000000000001</v>
      </c>
    </row>
    <row r="664" spans="12:13">
      <c r="L664" s="62">
        <v>42830</v>
      </c>
      <c r="M664">
        <v>3.2475000000000001</v>
      </c>
    </row>
    <row r="665" spans="12:13">
      <c r="L665" s="62">
        <v>42829</v>
      </c>
      <c r="M665">
        <v>3.2517999999999998</v>
      </c>
    </row>
    <row r="666" spans="12:13">
      <c r="L666" s="62">
        <v>42828</v>
      </c>
      <c r="M666">
        <v>3.2477</v>
      </c>
    </row>
    <row r="667" spans="12:13">
      <c r="L667" s="62">
        <v>42825</v>
      </c>
      <c r="M667">
        <v>3.2509999999999999</v>
      </c>
    </row>
    <row r="668" spans="12:13">
      <c r="L668" s="62">
        <v>42824</v>
      </c>
      <c r="M668">
        <v>3.242</v>
      </c>
    </row>
    <row r="669" spans="12:13">
      <c r="L669" s="62">
        <v>42823</v>
      </c>
      <c r="M669">
        <v>3.2484999999999999</v>
      </c>
    </row>
    <row r="670" spans="12:13">
      <c r="L670" s="62">
        <v>42822</v>
      </c>
      <c r="M670">
        <v>3.2406999999999999</v>
      </c>
    </row>
    <row r="671" spans="12:13">
      <c r="L671" s="62">
        <v>42821</v>
      </c>
      <c r="M671">
        <v>3.2456</v>
      </c>
    </row>
    <row r="672" spans="12:13">
      <c r="L672" s="62">
        <v>42818</v>
      </c>
      <c r="M672">
        <v>3.246</v>
      </c>
    </row>
    <row r="673" spans="12:13">
      <c r="L673" s="62">
        <v>42817</v>
      </c>
      <c r="M673">
        <v>3.2450000000000001</v>
      </c>
    </row>
    <row r="674" spans="12:13">
      <c r="L674" s="62">
        <v>42816</v>
      </c>
      <c r="M674">
        <v>3.2408000000000001</v>
      </c>
    </row>
    <row r="675" spans="12:13">
      <c r="L675" s="62">
        <v>42815</v>
      </c>
      <c r="M675">
        <v>3.2509000000000001</v>
      </c>
    </row>
    <row r="676" spans="12:13">
      <c r="L676" s="62">
        <v>42814</v>
      </c>
      <c r="M676">
        <v>3.2450999999999999</v>
      </c>
    </row>
    <row r="677" spans="12:13">
      <c r="L677" s="62">
        <v>42811</v>
      </c>
      <c r="M677">
        <v>3.2517</v>
      </c>
    </row>
    <row r="678" spans="12:13">
      <c r="L678" s="62">
        <v>42810</v>
      </c>
      <c r="M678">
        <v>3.2576000000000001</v>
      </c>
    </row>
    <row r="679" spans="12:13">
      <c r="L679" s="62">
        <v>42809</v>
      </c>
      <c r="M679">
        <v>3.258</v>
      </c>
    </row>
    <row r="680" spans="12:13">
      <c r="L680" s="62">
        <v>42808</v>
      </c>
      <c r="M680">
        <v>3.2820999999999998</v>
      </c>
    </row>
    <row r="681" spans="12:13">
      <c r="L681" s="62">
        <v>42807</v>
      </c>
      <c r="M681">
        <v>3.2812999999999999</v>
      </c>
    </row>
    <row r="682" spans="12:13">
      <c r="L682" s="62">
        <v>42804</v>
      </c>
      <c r="M682">
        <v>3.2831000000000001</v>
      </c>
    </row>
    <row r="683" spans="12:13">
      <c r="L683" s="62">
        <v>42803</v>
      </c>
      <c r="M683">
        <v>3.2934999999999999</v>
      </c>
    </row>
    <row r="684" spans="12:13">
      <c r="L684" s="62">
        <v>42802</v>
      </c>
      <c r="M684">
        <v>3.2970999999999999</v>
      </c>
    </row>
    <row r="685" spans="12:13">
      <c r="L685" s="62">
        <v>42801</v>
      </c>
      <c r="M685">
        <v>3.2883</v>
      </c>
    </row>
    <row r="686" spans="12:13">
      <c r="L686" s="62">
        <v>42800</v>
      </c>
      <c r="M686">
        <v>3.2921</v>
      </c>
    </row>
    <row r="687" spans="12:13">
      <c r="L687" s="62">
        <v>42797</v>
      </c>
      <c r="M687">
        <v>3.2795000000000001</v>
      </c>
    </row>
    <row r="688" spans="12:13">
      <c r="L688" s="62">
        <v>42796</v>
      </c>
      <c r="M688">
        <v>3.2808999999999999</v>
      </c>
    </row>
    <row r="689" spans="12:13">
      <c r="L689" s="62">
        <v>42795</v>
      </c>
      <c r="M689">
        <v>3.2625000000000002</v>
      </c>
    </row>
    <row r="690" spans="12:13">
      <c r="L690" s="62">
        <v>42794</v>
      </c>
      <c r="M690">
        <v>3.2675000000000001</v>
      </c>
    </row>
    <row r="691" spans="12:13">
      <c r="L691" s="62">
        <v>42793</v>
      </c>
      <c r="M691">
        <v>3.2542</v>
      </c>
    </row>
    <row r="692" spans="12:13">
      <c r="L692" s="62">
        <v>42790</v>
      </c>
      <c r="M692">
        <v>3.2524999999999999</v>
      </c>
    </row>
    <row r="693" spans="12:13">
      <c r="L693" s="62">
        <v>42789</v>
      </c>
      <c r="M693">
        <v>3.2433000000000001</v>
      </c>
    </row>
    <row r="694" spans="12:13">
      <c r="L694" s="62">
        <v>42788</v>
      </c>
      <c r="M694">
        <v>3.2437999999999998</v>
      </c>
    </row>
    <row r="695" spans="12:13">
      <c r="L695" s="62">
        <v>42787</v>
      </c>
      <c r="M695">
        <v>3.2477999999999998</v>
      </c>
    </row>
    <row r="696" spans="12:13">
      <c r="L696" s="62">
        <v>42786</v>
      </c>
      <c r="M696">
        <v>3.2469999999999999</v>
      </c>
    </row>
    <row r="697" spans="12:13">
      <c r="L697" s="62">
        <v>42783</v>
      </c>
      <c r="M697">
        <v>3.2645</v>
      </c>
    </row>
    <row r="698" spans="12:13">
      <c r="L698" s="62">
        <v>42782</v>
      </c>
      <c r="M698">
        <v>3.2484999999999999</v>
      </c>
    </row>
    <row r="699" spans="12:13">
      <c r="L699" s="62">
        <v>42781</v>
      </c>
      <c r="M699">
        <v>3.2450000000000001</v>
      </c>
    </row>
    <row r="700" spans="12:13">
      <c r="L700" s="62">
        <v>42780</v>
      </c>
      <c r="M700">
        <v>3.258</v>
      </c>
    </row>
    <row r="701" spans="12:13">
      <c r="L701" s="62">
        <v>42779</v>
      </c>
      <c r="M701">
        <v>3.2610999999999999</v>
      </c>
    </row>
    <row r="702" spans="12:13">
      <c r="L702" s="62">
        <v>42776</v>
      </c>
      <c r="M702">
        <v>3.25</v>
      </c>
    </row>
    <row r="703" spans="12:13">
      <c r="L703" s="62">
        <v>42775</v>
      </c>
      <c r="M703">
        <v>3.2711999999999999</v>
      </c>
    </row>
    <row r="704" spans="12:13">
      <c r="L704" s="62">
        <v>42774</v>
      </c>
      <c r="M704">
        <v>3.2845</v>
      </c>
    </row>
    <row r="705" spans="12:13">
      <c r="L705" s="62">
        <v>42773</v>
      </c>
      <c r="M705">
        <v>3.2951999999999999</v>
      </c>
    </row>
    <row r="706" spans="12:13">
      <c r="L706" s="62">
        <v>42772</v>
      </c>
      <c r="M706">
        <v>3.2841</v>
      </c>
    </row>
    <row r="707" spans="12:13">
      <c r="L707" s="62">
        <v>42769</v>
      </c>
      <c r="M707">
        <v>3.26</v>
      </c>
    </row>
    <row r="708" spans="12:13">
      <c r="L708" s="62">
        <v>42768</v>
      </c>
      <c r="M708">
        <v>3.2484999999999999</v>
      </c>
    </row>
    <row r="709" spans="12:13">
      <c r="L709" s="62">
        <v>42767</v>
      </c>
      <c r="M709">
        <v>3.2711999999999999</v>
      </c>
    </row>
    <row r="710" spans="12:13">
      <c r="L710" s="62">
        <v>42766</v>
      </c>
      <c r="M710">
        <v>3.2719999999999998</v>
      </c>
    </row>
    <row r="711" spans="12:13">
      <c r="L711" s="62">
        <v>42765</v>
      </c>
      <c r="M711">
        <v>3.286</v>
      </c>
    </row>
    <row r="712" spans="12:13">
      <c r="L712" s="62">
        <v>42762</v>
      </c>
      <c r="M712">
        <v>3.2919</v>
      </c>
    </row>
    <row r="713" spans="12:13">
      <c r="L713" s="62">
        <v>42761</v>
      </c>
      <c r="M713">
        <v>3.3010999999999999</v>
      </c>
    </row>
    <row r="714" spans="12:13">
      <c r="L714" s="62">
        <v>42760</v>
      </c>
      <c r="M714">
        <v>3.294</v>
      </c>
    </row>
    <row r="715" spans="12:13">
      <c r="L715" s="62">
        <v>42759</v>
      </c>
      <c r="M715">
        <v>3.2839999999999998</v>
      </c>
    </row>
    <row r="716" spans="12:13">
      <c r="L716" s="62">
        <v>42758</v>
      </c>
      <c r="M716">
        <v>3.2823000000000002</v>
      </c>
    </row>
    <row r="717" spans="12:13">
      <c r="L717" s="62">
        <v>42755</v>
      </c>
      <c r="M717">
        <v>3.2945000000000002</v>
      </c>
    </row>
    <row r="718" spans="12:13">
      <c r="L718" s="62">
        <v>42754</v>
      </c>
      <c r="M718">
        <v>3.3165</v>
      </c>
    </row>
    <row r="719" spans="12:13">
      <c r="L719" s="62">
        <v>42753</v>
      </c>
      <c r="M719">
        <v>3.3393000000000002</v>
      </c>
    </row>
    <row r="720" spans="12:13">
      <c r="L720" s="62">
        <v>42752</v>
      </c>
      <c r="M720">
        <v>3.3441999999999998</v>
      </c>
    </row>
    <row r="721" spans="12:13">
      <c r="L721" s="62">
        <v>42751</v>
      </c>
      <c r="M721">
        <v>3.37</v>
      </c>
    </row>
    <row r="722" spans="12:13">
      <c r="L722" s="62">
        <v>42748</v>
      </c>
      <c r="M722">
        <v>3.3626999999999998</v>
      </c>
    </row>
    <row r="723" spans="12:13">
      <c r="L723" s="62">
        <v>42747</v>
      </c>
      <c r="M723">
        <v>3.3620000000000001</v>
      </c>
    </row>
    <row r="724" spans="12:13">
      <c r="L724" s="62">
        <v>42746</v>
      </c>
      <c r="M724">
        <v>3.3799000000000001</v>
      </c>
    </row>
    <row r="725" spans="12:13">
      <c r="L725" s="62">
        <v>42745</v>
      </c>
      <c r="M725">
        <v>3.3883000000000001</v>
      </c>
    </row>
    <row r="726" spans="12:13">
      <c r="L726" s="62">
        <v>42744</v>
      </c>
      <c r="M726">
        <v>3.3849999999999998</v>
      </c>
    </row>
    <row r="727" spans="12:13">
      <c r="L727" s="62">
        <v>42741</v>
      </c>
      <c r="M727">
        <v>3.3772000000000002</v>
      </c>
    </row>
    <row r="728" spans="12:13">
      <c r="L728" s="62">
        <v>42740</v>
      </c>
      <c r="M728">
        <v>3.3650000000000002</v>
      </c>
    </row>
    <row r="729" spans="12:13">
      <c r="L729" s="62">
        <v>42739</v>
      </c>
      <c r="M729">
        <v>3.3845000000000001</v>
      </c>
    </row>
    <row r="730" spans="12:13">
      <c r="L730" s="62">
        <v>42738</v>
      </c>
      <c r="M730">
        <v>3.3940999999999999</v>
      </c>
    </row>
    <row r="731" spans="12:13">
      <c r="L731" s="62">
        <v>42737</v>
      </c>
      <c r="M731">
        <v>3.3690000000000002</v>
      </c>
    </row>
    <row r="732" spans="12:13">
      <c r="L732" s="62">
        <v>42734</v>
      </c>
      <c r="M732">
        <v>3.3559999999999999</v>
      </c>
    </row>
    <row r="733" spans="12:13">
      <c r="L733" s="62">
        <v>42733</v>
      </c>
      <c r="M733">
        <v>3.3584999999999998</v>
      </c>
    </row>
    <row r="734" spans="12:13">
      <c r="L734" s="62">
        <v>42732</v>
      </c>
      <c r="M734">
        <v>3.355</v>
      </c>
    </row>
    <row r="735" spans="12:13">
      <c r="L735" s="62">
        <v>42731</v>
      </c>
      <c r="M735">
        <v>3.3759999999999999</v>
      </c>
    </row>
    <row r="736" spans="12:13">
      <c r="L736" s="62">
        <v>42730</v>
      </c>
      <c r="M736">
        <v>3.3875000000000002</v>
      </c>
    </row>
    <row r="737" spans="12:13">
      <c r="L737" s="62">
        <v>42727</v>
      </c>
      <c r="M737">
        <v>3.3801999999999999</v>
      </c>
    </row>
    <row r="738" spans="12:13">
      <c r="L738" s="62">
        <v>42726</v>
      </c>
      <c r="M738">
        <v>3.3929</v>
      </c>
    </row>
    <row r="739" spans="12:13">
      <c r="L739" s="62">
        <v>42725</v>
      </c>
      <c r="M739">
        <v>3.3915000000000002</v>
      </c>
    </row>
    <row r="740" spans="12:13">
      <c r="L740" s="62">
        <v>42724</v>
      </c>
      <c r="M740">
        <v>3.4005000000000001</v>
      </c>
    </row>
    <row r="741" spans="12:13">
      <c r="L741" s="62">
        <v>42723</v>
      </c>
      <c r="M741">
        <v>3.4070999999999998</v>
      </c>
    </row>
    <row r="742" spans="12:13">
      <c r="L742" s="62">
        <v>42720</v>
      </c>
      <c r="M742">
        <v>3.403</v>
      </c>
    </row>
    <row r="743" spans="12:13">
      <c r="L743" s="62">
        <v>42719</v>
      </c>
      <c r="M743">
        <v>3.4026999999999998</v>
      </c>
    </row>
    <row r="744" spans="12:13">
      <c r="L744" s="62">
        <v>42718</v>
      </c>
      <c r="M744">
        <v>3.387</v>
      </c>
    </row>
    <row r="745" spans="12:13">
      <c r="L745" s="62">
        <v>42717</v>
      </c>
      <c r="M745">
        <v>3.3936999999999999</v>
      </c>
    </row>
    <row r="746" spans="12:13">
      <c r="L746" s="62">
        <v>42716</v>
      </c>
      <c r="M746">
        <v>3.4009999999999998</v>
      </c>
    </row>
    <row r="747" spans="12:13">
      <c r="L747" s="62">
        <v>42713</v>
      </c>
      <c r="M747">
        <v>3.4064999999999999</v>
      </c>
    </row>
    <row r="748" spans="12:13">
      <c r="L748" s="62">
        <v>42712</v>
      </c>
      <c r="M748">
        <v>3.3995000000000002</v>
      </c>
    </row>
    <row r="749" spans="12:13">
      <c r="L749" s="62">
        <v>42711</v>
      </c>
      <c r="M749">
        <v>3.4035000000000002</v>
      </c>
    </row>
    <row r="750" spans="12:13">
      <c r="L750" s="62">
        <v>42710</v>
      </c>
      <c r="M750">
        <v>3.4135</v>
      </c>
    </row>
    <row r="751" spans="12:13">
      <c r="L751" s="62">
        <v>42709</v>
      </c>
      <c r="M751">
        <v>3.4184999999999999</v>
      </c>
    </row>
    <row r="752" spans="12:13">
      <c r="L752" s="62">
        <v>42706</v>
      </c>
      <c r="M752">
        <v>3.4180000000000001</v>
      </c>
    </row>
    <row r="753" spans="12:13">
      <c r="L753" s="62">
        <v>42705</v>
      </c>
      <c r="M753">
        <v>3.4155000000000002</v>
      </c>
    </row>
    <row r="754" spans="12:13">
      <c r="L754" s="62">
        <v>42704</v>
      </c>
      <c r="M754">
        <v>3.4135</v>
      </c>
    </row>
    <row r="755" spans="12:13">
      <c r="L755" s="62">
        <v>42703</v>
      </c>
      <c r="M755">
        <v>3.4175</v>
      </c>
    </row>
    <row r="756" spans="12:13">
      <c r="L756" s="62">
        <v>42702</v>
      </c>
      <c r="M756">
        <v>3.4169999999999998</v>
      </c>
    </row>
    <row r="757" spans="12:13">
      <c r="L757" s="62">
        <v>42699</v>
      </c>
      <c r="M757">
        <v>3.4224999999999999</v>
      </c>
    </row>
    <row r="758" spans="12:13">
      <c r="L758" s="62">
        <v>42698</v>
      </c>
      <c r="M758">
        <v>3.4125000000000001</v>
      </c>
    </row>
    <row r="759" spans="12:13">
      <c r="L759" s="62">
        <v>42697</v>
      </c>
      <c r="M759">
        <v>3.423</v>
      </c>
    </row>
    <row r="760" spans="12:13">
      <c r="L760" s="62">
        <v>42696</v>
      </c>
      <c r="M760">
        <v>3.419</v>
      </c>
    </row>
    <row r="761" spans="12:13">
      <c r="L761" s="62">
        <v>42695</v>
      </c>
      <c r="M761">
        <v>3.419</v>
      </c>
    </row>
    <row r="762" spans="12:13">
      <c r="L762" s="62">
        <v>42692</v>
      </c>
      <c r="M762">
        <v>3.4055</v>
      </c>
    </row>
    <row r="763" spans="12:13">
      <c r="L763" s="62">
        <v>42691</v>
      </c>
      <c r="M763">
        <v>3.4035000000000002</v>
      </c>
    </row>
    <row r="764" spans="12:13">
      <c r="L764" s="62">
        <v>42690</v>
      </c>
      <c r="M764">
        <v>3.4051999999999998</v>
      </c>
    </row>
    <row r="765" spans="12:13">
      <c r="L765" s="62">
        <v>42689</v>
      </c>
      <c r="M765">
        <v>3.4184999999999999</v>
      </c>
    </row>
    <row r="766" spans="12:13">
      <c r="L766" s="62">
        <v>42688</v>
      </c>
      <c r="M766">
        <v>3.4365999999999999</v>
      </c>
    </row>
    <row r="767" spans="12:13">
      <c r="L767" s="62">
        <v>42685</v>
      </c>
      <c r="M767">
        <v>3.4079999999999999</v>
      </c>
    </row>
    <row r="768" spans="12:13">
      <c r="L768" s="62">
        <v>42684</v>
      </c>
      <c r="M768">
        <v>3.403</v>
      </c>
    </row>
    <row r="769" spans="12:13">
      <c r="L769" s="62">
        <v>42683</v>
      </c>
      <c r="M769">
        <v>3.3759999999999999</v>
      </c>
    </row>
    <row r="770" spans="12:13">
      <c r="L770" s="62">
        <v>42682</v>
      </c>
      <c r="M770">
        <v>3.3555999999999999</v>
      </c>
    </row>
    <row r="771" spans="12:13">
      <c r="L771" s="62">
        <v>42681</v>
      </c>
      <c r="M771">
        <v>3.3730000000000002</v>
      </c>
    </row>
    <row r="772" spans="12:13">
      <c r="L772" s="62">
        <v>42678</v>
      </c>
      <c r="M772">
        <v>3.3885999999999998</v>
      </c>
    </row>
    <row r="773" spans="12:13">
      <c r="L773" s="62">
        <v>42677</v>
      </c>
      <c r="M773">
        <v>3.3791000000000002</v>
      </c>
    </row>
    <row r="774" spans="12:13">
      <c r="L774" s="62">
        <v>42676</v>
      </c>
      <c r="M774">
        <v>3.3889999999999998</v>
      </c>
    </row>
    <row r="775" spans="12:13">
      <c r="L775" s="62">
        <v>42675</v>
      </c>
      <c r="M775">
        <v>3.3656000000000001</v>
      </c>
    </row>
    <row r="776" spans="12:13">
      <c r="L776" s="62">
        <v>42674</v>
      </c>
      <c r="M776">
        <v>3.3635000000000002</v>
      </c>
    </row>
    <row r="777" spans="12:13">
      <c r="L777" s="62">
        <v>42671</v>
      </c>
      <c r="M777">
        <v>3.3650000000000002</v>
      </c>
    </row>
    <row r="778" spans="12:13">
      <c r="L778" s="62">
        <v>42670</v>
      </c>
      <c r="M778">
        <v>3.3624999999999998</v>
      </c>
    </row>
    <row r="779" spans="12:13">
      <c r="L779" s="62">
        <v>42669</v>
      </c>
      <c r="M779">
        <v>3.3685</v>
      </c>
    </row>
    <row r="780" spans="12:13">
      <c r="L780" s="62">
        <v>42668</v>
      </c>
      <c r="M780">
        <v>3.3513999999999999</v>
      </c>
    </row>
    <row r="781" spans="12:13">
      <c r="L781" s="62">
        <v>42667</v>
      </c>
      <c r="M781">
        <v>3.3639999999999999</v>
      </c>
    </row>
    <row r="782" spans="12:13">
      <c r="L782" s="62">
        <v>42664</v>
      </c>
      <c r="M782">
        <v>3.36</v>
      </c>
    </row>
    <row r="783" spans="12:13">
      <c r="L783" s="62">
        <v>42663</v>
      </c>
      <c r="M783">
        <v>3.3757999999999999</v>
      </c>
    </row>
    <row r="784" spans="12:13">
      <c r="L784" s="62">
        <v>42662</v>
      </c>
      <c r="M784">
        <v>3.3820000000000001</v>
      </c>
    </row>
    <row r="785" spans="12:13">
      <c r="L785" s="62">
        <v>42661</v>
      </c>
      <c r="M785">
        <v>3.3822999999999999</v>
      </c>
    </row>
    <row r="786" spans="12:13">
      <c r="L786" s="62">
        <v>42660</v>
      </c>
      <c r="M786">
        <v>3.3975</v>
      </c>
    </row>
    <row r="787" spans="12:13">
      <c r="L787" s="62">
        <v>42657</v>
      </c>
      <c r="M787">
        <v>3.4018999999999999</v>
      </c>
    </row>
    <row r="788" spans="12:13">
      <c r="L788" s="62">
        <v>42656</v>
      </c>
      <c r="M788">
        <v>3.4055</v>
      </c>
    </row>
    <row r="789" spans="12:13">
      <c r="L789" s="62">
        <v>42655</v>
      </c>
      <c r="M789">
        <v>3.4005000000000001</v>
      </c>
    </row>
    <row r="790" spans="12:13">
      <c r="L790" s="62">
        <v>42654</v>
      </c>
      <c r="M790">
        <v>3.4035000000000002</v>
      </c>
    </row>
    <row r="791" spans="12:13">
      <c r="L791" s="62">
        <v>42653</v>
      </c>
      <c r="M791">
        <v>3.3942999999999999</v>
      </c>
    </row>
    <row r="792" spans="12:13">
      <c r="L792" s="62">
        <v>42650</v>
      </c>
      <c r="M792">
        <v>3.4035000000000002</v>
      </c>
    </row>
    <row r="793" spans="12:13">
      <c r="L793" s="62">
        <v>42649</v>
      </c>
      <c r="M793">
        <v>3.4085000000000001</v>
      </c>
    </row>
    <row r="794" spans="12:13">
      <c r="L794" s="62">
        <v>42648</v>
      </c>
      <c r="M794">
        <v>3.4020000000000001</v>
      </c>
    </row>
    <row r="795" spans="12:13">
      <c r="L795" s="62">
        <v>42647</v>
      </c>
      <c r="M795">
        <v>3.4022000000000001</v>
      </c>
    </row>
    <row r="796" spans="12:13">
      <c r="L796" s="62">
        <v>42646</v>
      </c>
      <c r="M796">
        <v>3.3875000000000002</v>
      </c>
    </row>
    <row r="797" spans="12:13">
      <c r="L797" s="62">
        <v>42643</v>
      </c>
      <c r="M797">
        <v>3.3834</v>
      </c>
    </row>
    <row r="798" spans="12:13">
      <c r="L798" s="62">
        <v>42642</v>
      </c>
      <c r="M798">
        <v>3.3955000000000002</v>
      </c>
    </row>
    <row r="799" spans="12:13">
      <c r="L799" s="62">
        <v>42641</v>
      </c>
      <c r="M799">
        <v>3.3746999999999998</v>
      </c>
    </row>
    <row r="800" spans="12:13">
      <c r="L800" s="62">
        <v>42640</v>
      </c>
      <c r="M800">
        <v>3.3673000000000002</v>
      </c>
    </row>
    <row r="801" spans="12:13">
      <c r="L801" s="62">
        <v>42639</v>
      </c>
      <c r="M801">
        <v>3.3685</v>
      </c>
    </row>
    <row r="802" spans="12:13">
      <c r="L802" s="62">
        <v>42636</v>
      </c>
      <c r="M802">
        <v>3.3567</v>
      </c>
    </row>
    <row r="803" spans="12:13">
      <c r="L803" s="62">
        <v>42635</v>
      </c>
      <c r="M803">
        <v>3.3439999999999999</v>
      </c>
    </row>
    <row r="804" spans="12:13">
      <c r="L804" s="62">
        <v>42634</v>
      </c>
      <c r="M804">
        <v>3.3685</v>
      </c>
    </row>
    <row r="805" spans="12:13">
      <c r="L805" s="62">
        <v>42633</v>
      </c>
      <c r="M805">
        <v>3.3889</v>
      </c>
    </row>
    <row r="806" spans="12:13">
      <c r="L806" s="62">
        <v>42632</v>
      </c>
      <c r="M806">
        <v>3.3885000000000001</v>
      </c>
    </row>
    <row r="807" spans="12:13">
      <c r="L807" s="62">
        <v>42629</v>
      </c>
      <c r="M807">
        <v>3.3935</v>
      </c>
    </row>
    <row r="808" spans="12:13">
      <c r="L808" s="62">
        <v>42628</v>
      </c>
      <c r="M808">
        <v>3.3851</v>
      </c>
    </row>
    <row r="809" spans="12:13">
      <c r="L809" s="62">
        <v>42627</v>
      </c>
      <c r="M809">
        <v>3.3935</v>
      </c>
    </row>
    <row r="810" spans="12:13">
      <c r="L810" s="62">
        <v>42626</v>
      </c>
      <c r="M810">
        <v>3.4068000000000001</v>
      </c>
    </row>
    <row r="811" spans="12:13">
      <c r="L811" s="62">
        <v>42625</v>
      </c>
      <c r="M811">
        <v>3.399</v>
      </c>
    </row>
    <row r="812" spans="12:13">
      <c r="L812" s="62">
        <v>42622</v>
      </c>
      <c r="M812">
        <v>3.3955000000000002</v>
      </c>
    </row>
    <row r="813" spans="12:13">
      <c r="L813" s="62">
        <v>42621</v>
      </c>
      <c r="M813">
        <v>3.367</v>
      </c>
    </row>
    <row r="814" spans="12:13">
      <c r="L814" s="62">
        <v>42620</v>
      </c>
      <c r="M814">
        <v>3.3628</v>
      </c>
    </row>
    <row r="815" spans="12:13">
      <c r="L815" s="62">
        <v>42619</v>
      </c>
      <c r="M815">
        <v>3.3624999999999998</v>
      </c>
    </row>
    <row r="816" spans="12:13">
      <c r="L816" s="62">
        <v>42618</v>
      </c>
      <c r="M816">
        <v>3.3975</v>
      </c>
    </row>
    <row r="817" spans="12:13">
      <c r="L817" s="62">
        <v>42615</v>
      </c>
      <c r="M817">
        <v>3.3856999999999999</v>
      </c>
    </row>
    <row r="818" spans="12:13">
      <c r="L818" s="62">
        <v>42614</v>
      </c>
      <c r="M818">
        <v>3.3948</v>
      </c>
    </row>
    <row r="819" spans="12:13">
      <c r="L819" s="62">
        <v>42613</v>
      </c>
      <c r="M819">
        <v>3.3919999999999999</v>
      </c>
    </row>
    <row r="820" spans="12:13">
      <c r="L820" s="62">
        <v>42611</v>
      </c>
      <c r="M820">
        <v>3.3795000000000002</v>
      </c>
    </row>
    <row r="821" spans="12:13">
      <c r="L821" s="62">
        <v>42608</v>
      </c>
      <c r="M821">
        <v>3.3534999999999999</v>
      </c>
    </row>
    <row r="822" spans="12:13">
      <c r="L822" s="62">
        <v>42607</v>
      </c>
      <c r="M822">
        <v>3.3490000000000002</v>
      </c>
    </row>
    <row r="823" spans="12:13">
      <c r="L823" s="62">
        <v>42606</v>
      </c>
      <c r="M823">
        <v>3.3530000000000002</v>
      </c>
    </row>
    <row r="824" spans="12:13">
      <c r="L824" s="62">
        <v>42605</v>
      </c>
      <c r="M824">
        <v>3.3614999999999999</v>
      </c>
    </row>
    <row r="825" spans="12:13">
      <c r="L825" s="62">
        <v>42604</v>
      </c>
      <c r="M825">
        <v>3.3502000000000001</v>
      </c>
    </row>
    <row r="826" spans="12:13">
      <c r="L826" s="62">
        <v>42601</v>
      </c>
      <c r="M826">
        <v>3.3210000000000002</v>
      </c>
    </row>
    <row r="827" spans="12:13">
      <c r="L827" s="62">
        <v>42600</v>
      </c>
      <c r="M827">
        <v>3.3045</v>
      </c>
    </row>
    <row r="828" spans="12:13">
      <c r="L828" s="62">
        <v>42599</v>
      </c>
      <c r="M828">
        <v>3.3109999999999999</v>
      </c>
    </row>
    <row r="829" spans="12:13">
      <c r="L829" s="62">
        <v>42598</v>
      </c>
      <c r="M829">
        <v>3.3067000000000002</v>
      </c>
    </row>
    <row r="830" spans="12:13">
      <c r="L830" s="62">
        <v>42597</v>
      </c>
      <c r="M830">
        <v>3.3088000000000002</v>
      </c>
    </row>
    <row r="831" spans="12:13">
      <c r="L831" s="62">
        <v>42594</v>
      </c>
      <c r="M831">
        <v>3.3149999999999999</v>
      </c>
    </row>
    <row r="832" spans="12:13">
      <c r="L832" s="62">
        <v>42593</v>
      </c>
      <c r="M832">
        <v>3.3024</v>
      </c>
    </row>
    <row r="833" spans="12:13">
      <c r="L833" s="62">
        <v>42592</v>
      </c>
      <c r="M833">
        <v>3.3062</v>
      </c>
    </row>
    <row r="834" spans="12:13">
      <c r="L834" s="62">
        <v>42591</v>
      </c>
      <c r="M834">
        <v>3.3075000000000001</v>
      </c>
    </row>
    <row r="835" spans="12:13">
      <c r="L835" s="62">
        <v>42590</v>
      </c>
      <c r="M835">
        <v>3.3140000000000001</v>
      </c>
    </row>
    <row r="836" spans="12:13">
      <c r="L836" s="62">
        <v>42587</v>
      </c>
      <c r="M836">
        <v>3.3319999999999999</v>
      </c>
    </row>
    <row r="837" spans="12:13">
      <c r="L837" s="62">
        <v>42586</v>
      </c>
      <c r="M837">
        <v>3.3330000000000002</v>
      </c>
    </row>
    <row r="838" spans="12:13">
      <c r="L838" s="62">
        <v>42585</v>
      </c>
      <c r="M838">
        <v>3.3502999999999998</v>
      </c>
    </row>
    <row r="839" spans="12:13">
      <c r="L839" s="62">
        <v>42584</v>
      </c>
      <c r="M839">
        <v>3.3496000000000001</v>
      </c>
    </row>
    <row r="840" spans="12:13">
      <c r="L840" s="62">
        <v>42583</v>
      </c>
      <c r="M840">
        <v>3.3454999999999999</v>
      </c>
    </row>
    <row r="841" spans="12:13">
      <c r="L841" s="62">
        <v>42580</v>
      </c>
      <c r="M841">
        <v>3.3519999999999999</v>
      </c>
    </row>
    <row r="842" spans="12:13">
      <c r="L842" s="62">
        <v>42579</v>
      </c>
      <c r="M842">
        <v>3.367</v>
      </c>
    </row>
    <row r="843" spans="12:13">
      <c r="L843" s="62">
        <v>42578</v>
      </c>
      <c r="M843">
        <v>3.3519999999999999</v>
      </c>
    </row>
    <row r="844" spans="12:13">
      <c r="L844" s="62">
        <v>42577</v>
      </c>
      <c r="M844">
        <v>3.3580000000000001</v>
      </c>
    </row>
    <row r="845" spans="12:13">
      <c r="L845" s="62">
        <v>42576</v>
      </c>
      <c r="M845">
        <v>3.37</v>
      </c>
    </row>
    <row r="846" spans="12:13">
      <c r="L846" s="62">
        <v>42573</v>
      </c>
      <c r="M846">
        <v>3.3229000000000002</v>
      </c>
    </row>
    <row r="847" spans="12:13">
      <c r="L847" s="62">
        <v>42572</v>
      </c>
      <c r="M847">
        <v>3.3279999999999998</v>
      </c>
    </row>
    <row r="848" spans="12:13">
      <c r="L848" s="62">
        <v>42571</v>
      </c>
      <c r="M848">
        <v>3.3144999999999998</v>
      </c>
    </row>
    <row r="849" spans="12:13">
      <c r="L849" s="62">
        <v>42570</v>
      </c>
      <c r="M849">
        <v>3.3003999999999998</v>
      </c>
    </row>
    <row r="850" spans="12:13">
      <c r="L850" s="62">
        <v>42569</v>
      </c>
      <c r="M850">
        <v>3.2839</v>
      </c>
    </row>
    <row r="851" spans="12:13">
      <c r="L851" s="62">
        <v>42566</v>
      </c>
      <c r="M851">
        <v>3.278</v>
      </c>
    </row>
    <row r="852" spans="12:13">
      <c r="L852" s="62">
        <v>42565</v>
      </c>
      <c r="M852">
        <v>3.2795000000000001</v>
      </c>
    </row>
    <row r="853" spans="12:13">
      <c r="L853" s="62">
        <v>42564</v>
      </c>
      <c r="M853">
        <v>3.2805</v>
      </c>
    </row>
    <row r="854" spans="12:13">
      <c r="L854" s="62">
        <v>42563</v>
      </c>
      <c r="M854">
        <v>3.2795999999999998</v>
      </c>
    </row>
    <row r="855" spans="12:13">
      <c r="L855" s="62">
        <v>42562</v>
      </c>
      <c r="M855">
        <v>3.2810000000000001</v>
      </c>
    </row>
    <row r="856" spans="12:13">
      <c r="L856" s="62">
        <v>42559</v>
      </c>
      <c r="M856">
        <v>3.282</v>
      </c>
    </row>
    <row r="857" spans="12:13">
      <c r="L857" s="62">
        <v>42558</v>
      </c>
      <c r="M857">
        <v>3.282</v>
      </c>
    </row>
    <row r="858" spans="12:13">
      <c r="L858" s="62">
        <v>42557</v>
      </c>
      <c r="M858">
        <v>3.2825000000000002</v>
      </c>
    </row>
    <row r="859" spans="12:13">
      <c r="L859" s="62">
        <v>42556</v>
      </c>
      <c r="M859">
        <v>3.2845</v>
      </c>
    </row>
    <row r="860" spans="12:13">
      <c r="L860" s="62">
        <v>42555</v>
      </c>
      <c r="M860">
        <v>3.29</v>
      </c>
    </row>
    <row r="861" spans="12:13">
      <c r="L861" s="62">
        <v>42552</v>
      </c>
      <c r="M861">
        <v>3.2858999999999998</v>
      </c>
    </row>
    <row r="862" spans="12:13">
      <c r="L862" s="62">
        <v>42551</v>
      </c>
      <c r="M862">
        <v>3.2881</v>
      </c>
    </row>
    <row r="863" spans="12:13">
      <c r="L863" s="62">
        <v>42550</v>
      </c>
      <c r="M863">
        <v>3.2887</v>
      </c>
    </row>
    <row r="864" spans="12:13">
      <c r="L864" s="62">
        <v>42549</v>
      </c>
      <c r="M864">
        <v>3.302</v>
      </c>
    </row>
    <row r="865" spans="12:13">
      <c r="L865" s="62">
        <v>42548</v>
      </c>
      <c r="M865">
        <v>3.3231999999999999</v>
      </c>
    </row>
    <row r="866" spans="12:13">
      <c r="L866" s="62">
        <v>42545</v>
      </c>
      <c r="M866">
        <v>3.3119999999999998</v>
      </c>
    </row>
    <row r="867" spans="12:13">
      <c r="L867" s="62">
        <v>42544</v>
      </c>
      <c r="M867">
        <v>3.2827999999999999</v>
      </c>
    </row>
    <row r="868" spans="12:13">
      <c r="L868" s="62">
        <v>42543</v>
      </c>
      <c r="M868">
        <v>3.2864</v>
      </c>
    </row>
    <row r="869" spans="12:13">
      <c r="L869" s="62">
        <v>42542</v>
      </c>
      <c r="M869">
        <v>3.2875000000000001</v>
      </c>
    </row>
    <row r="870" spans="12:13">
      <c r="L870" s="62">
        <v>42541</v>
      </c>
      <c r="M870">
        <v>3.2886000000000002</v>
      </c>
    </row>
    <row r="871" spans="12:13">
      <c r="L871" s="62">
        <v>42538</v>
      </c>
      <c r="M871">
        <v>3.3180000000000001</v>
      </c>
    </row>
    <row r="872" spans="12:13">
      <c r="L872" s="62">
        <v>42537</v>
      </c>
      <c r="M872">
        <v>3.3334999999999999</v>
      </c>
    </row>
    <row r="873" spans="12:13">
      <c r="L873" s="62">
        <v>42536</v>
      </c>
      <c r="M873">
        <v>3.3083999999999998</v>
      </c>
    </row>
    <row r="874" spans="12:13">
      <c r="L874" s="62">
        <v>42535</v>
      </c>
      <c r="M874">
        <v>3.3397999999999999</v>
      </c>
    </row>
    <row r="875" spans="12:13">
      <c r="L875" s="62">
        <v>42534</v>
      </c>
      <c r="M875">
        <v>3.3250000000000002</v>
      </c>
    </row>
    <row r="876" spans="12:13">
      <c r="L876" s="62">
        <v>42531</v>
      </c>
      <c r="M876">
        <v>3.3304999999999998</v>
      </c>
    </row>
    <row r="877" spans="12:13">
      <c r="L877" s="62">
        <v>42530</v>
      </c>
      <c r="M877">
        <v>3.3085</v>
      </c>
    </row>
    <row r="878" spans="12:13">
      <c r="L878" s="62">
        <v>42529</v>
      </c>
      <c r="M878">
        <v>3.2970999999999999</v>
      </c>
    </row>
    <row r="879" spans="12:13">
      <c r="L879" s="62">
        <v>42528</v>
      </c>
      <c r="M879">
        <v>3.3007</v>
      </c>
    </row>
    <row r="880" spans="12:13">
      <c r="L880" s="62">
        <v>42527</v>
      </c>
      <c r="M880">
        <v>3.3098000000000001</v>
      </c>
    </row>
    <row r="881" spans="12:13">
      <c r="L881" s="62">
        <v>42524</v>
      </c>
      <c r="M881">
        <v>3.3347000000000002</v>
      </c>
    </row>
    <row r="882" spans="12:13">
      <c r="L882" s="62">
        <v>42523</v>
      </c>
      <c r="M882">
        <v>3.3733</v>
      </c>
    </row>
    <row r="883" spans="12:13">
      <c r="L883" s="62">
        <v>42522</v>
      </c>
      <c r="M883">
        <v>3.367</v>
      </c>
    </row>
    <row r="884" spans="12:13">
      <c r="L884" s="62">
        <v>42521</v>
      </c>
      <c r="M884">
        <v>3.3767</v>
      </c>
    </row>
    <row r="885" spans="12:13">
      <c r="L885" s="62">
        <v>42520</v>
      </c>
      <c r="M885">
        <v>3.3660000000000001</v>
      </c>
    </row>
    <row r="886" spans="12:13">
      <c r="L886" s="62">
        <v>42517</v>
      </c>
      <c r="M886">
        <v>3.351</v>
      </c>
    </row>
    <row r="887" spans="12:13">
      <c r="L887" s="62">
        <v>42516</v>
      </c>
      <c r="M887">
        <v>3.3443000000000001</v>
      </c>
    </row>
    <row r="888" spans="12:13">
      <c r="L888" s="62">
        <v>42515</v>
      </c>
      <c r="M888">
        <v>3.3391000000000002</v>
      </c>
    </row>
    <row r="889" spans="12:13">
      <c r="L889" s="62">
        <v>42514</v>
      </c>
      <c r="M889">
        <v>3.3450000000000002</v>
      </c>
    </row>
    <row r="890" spans="12:13">
      <c r="L890" s="62">
        <v>42513</v>
      </c>
      <c r="M890">
        <v>3.3452000000000002</v>
      </c>
    </row>
    <row r="891" spans="12:13">
      <c r="L891" s="62">
        <v>42510</v>
      </c>
      <c r="M891">
        <v>3.3336000000000001</v>
      </c>
    </row>
    <row r="892" spans="12:13">
      <c r="L892" s="62">
        <v>42509</v>
      </c>
      <c r="M892">
        <v>3.3416000000000001</v>
      </c>
    </row>
    <row r="893" spans="12:13">
      <c r="L893" s="62">
        <v>42508</v>
      </c>
      <c r="M893">
        <v>3.3260000000000001</v>
      </c>
    </row>
    <row r="894" spans="12:13">
      <c r="L894" s="62">
        <v>42507</v>
      </c>
      <c r="M894">
        <v>3.3121999999999998</v>
      </c>
    </row>
    <row r="895" spans="12:13">
      <c r="L895" s="62">
        <v>42506</v>
      </c>
      <c r="M895">
        <v>3.3298999999999999</v>
      </c>
    </row>
    <row r="896" spans="12:13">
      <c r="L896" s="62">
        <v>42503</v>
      </c>
      <c r="M896">
        <v>3.3359000000000001</v>
      </c>
    </row>
    <row r="897" spans="12:13">
      <c r="L897" s="62">
        <v>42502</v>
      </c>
      <c r="M897">
        <v>3.3268</v>
      </c>
    </row>
    <row r="898" spans="12:13">
      <c r="L898" s="62">
        <v>42501</v>
      </c>
      <c r="M898">
        <v>3.3294999999999999</v>
      </c>
    </row>
    <row r="899" spans="12:13">
      <c r="L899" s="62">
        <v>42500</v>
      </c>
      <c r="M899">
        <v>3.3347000000000002</v>
      </c>
    </row>
    <row r="900" spans="12:13">
      <c r="L900" s="62">
        <v>42499</v>
      </c>
      <c r="M900">
        <v>3.3340000000000001</v>
      </c>
    </row>
    <row r="901" spans="12:13">
      <c r="L901" s="62">
        <v>42496</v>
      </c>
      <c r="M901">
        <v>3.3113999999999999</v>
      </c>
    </row>
    <row r="902" spans="12:13">
      <c r="L902" s="62">
        <v>42495</v>
      </c>
      <c r="M902">
        <v>3.3214000000000001</v>
      </c>
    </row>
    <row r="903" spans="12:13">
      <c r="L903" s="62">
        <v>42494</v>
      </c>
      <c r="M903">
        <v>3.3304999999999998</v>
      </c>
    </row>
    <row r="904" spans="12:13">
      <c r="L904" s="62">
        <v>42493</v>
      </c>
      <c r="M904">
        <v>3.3302999999999998</v>
      </c>
    </row>
    <row r="905" spans="12:13">
      <c r="L905" s="62">
        <v>42492</v>
      </c>
      <c r="M905">
        <v>3.3035999999999999</v>
      </c>
    </row>
    <row r="906" spans="12:13">
      <c r="L906" s="62">
        <v>42489</v>
      </c>
      <c r="M906">
        <v>3.2858999999999998</v>
      </c>
    </row>
    <row r="907" spans="12:13">
      <c r="L907" s="62">
        <v>42488</v>
      </c>
      <c r="M907">
        <v>3.2774999999999999</v>
      </c>
    </row>
    <row r="908" spans="12:13">
      <c r="L908" s="62">
        <v>42487</v>
      </c>
      <c r="M908">
        <v>3.2875999999999999</v>
      </c>
    </row>
    <row r="909" spans="12:13">
      <c r="L909" s="62">
        <v>42486</v>
      </c>
      <c r="M909">
        <v>3.2827999999999999</v>
      </c>
    </row>
    <row r="910" spans="12:13">
      <c r="L910" s="62">
        <v>42485</v>
      </c>
      <c r="M910">
        <v>3.2907999999999999</v>
      </c>
    </row>
    <row r="911" spans="12:13">
      <c r="L911" s="62">
        <v>42482</v>
      </c>
      <c r="M911">
        <v>3.2675000000000001</v>
      </c>
    </row>
    <row r="912" spans="12:13">
      <c r="L912" s="62">
        <v>42481</v>
      </c>
      <c r="M912">
        <v>3.2675000000000001</v>
      </c>
    </row>
    <row r="913" spans="12:13">
      <c r="L913" s="62">
        <v>42480</v>
      </c>
      <c r="M913">
        <v>3.2429999999999999</v>
      </c>
    </row>
    <row r="914" spans="12:13">
      <c r="L914" s="62">
        <v>42479</v>
      </c>
      <c r="M914">
        <v>3.2496</v>
      </c>
    </row>
    <row r="915" spans="12:13">
      <c r="L915" s="62">
        <v>42478</v>
      </c>
      <c r="M915">
        <v>3.2725</v>
      </c>
    </row>
    <row r="916" spans="12:13">
      <c r="L916" s="62">
        <v>42475</v>
      </c>
      <c r="M916">
        <v>3.2755000000000001</v>
      </c>
    </row>
    <row r="917" spans="12:13">
      <c r="L917" s="62">
        <v>42474</v>
      </c>
      <c r="M917">
        <v>3.2734000000000001</v>
      </c>
    </row>
    <row r="918" spans="12:13">
      <c r="L918" s="62">
        <v>42473</v>
      </c>
      <c r="M918">
        <v>3.2692999999999999</v>
      </c>
    </row>
    <row r="919" spans="12:13">
      <c r="L919" s="62">
        <v>42472</v>
      </c>
      <c r="M919">
        <v>3.2658</v>
      </c>
    </row>
    <row r="920" spans="12:13">
      <c r="L920" s="62">
        <v>42471</v>
      </c>
      <c r="M920">
        <v>3.2877999999999998</v>
      </c>
    </row>
    <row r="921" spans="12:13">
      <c r="L921" s="62">
        <v>42468</v>
      </c>
      <c r="M921">
        <v>3.3685999999999998</v>
      </c>
    </row>
    <row r="922" spans="12:13">
      <c r="L922" s="62">
        <v>42467</v>
      </c>
      <c r="M922">
        <v>3.3929999999999998</v>
      </c>
    </row>
    <row r="923" spans="12:13">
      <c r="L923" s="62">
        <v>42466</v>
      </c>
      <c r="M923">
        <v>3.387</v>
      </c>
    </row>
    <row r="924" spans="12:13">
      <c r="L924" s="62">
        <v>42465</v>
      </c>
      <c r="M924">
        <v>3.3723000000000001</v>
      </c>
    </row>
    <row r="925" spans="12:13">
      <c r="L925" s="62">
        <v>42464</v>
      </c>
      <c r="M925">
        <v>3.3496999999999999</v>
      </c>
    </row>
    <row r="926" spans="12:13">
      <c r="L926" s="62">
        <v>42461</v>
      </c>
      <c r="M926">
        <v>3.3420999999999998</v>
      </c>
    </row>
    <row r="927" spans="12:13">
      <c r="L927" s="62">
        <v>42460</v>
      </c>
      <c r="M927">
        <v>3.3129</v>
      </c>
    </row>
    <row r="928" spans="12:13">
      <c r="L928" s="62">
        <v>42459</v>
      </c>
      <c r="M928">
        <v>3.3681999999999999</v>
      </c>
    </row>
    <row r="929" spans="12:13">
      <c r="L929" s="62">
        <v>42458</v>
      </c>
      <c r="M929">
        <v>3.3759000000000001</v>
      </c>
    </row>
    <row r="930" spans="12:13">
      <c r="L930" s="62">
        <v>42457</v>
      </c>
      <c r="M930">
        <v>3.3675000000000002</v>
      </c>
    </row>
    <row r="931" spans="12:13">
      <c r="L931" s="62">
        <v>42453</v>
      </c>
      <c r="M931">
        <v>3.3744999999999998</v>
      </c>
    </row>
    <row r="932" spans="12:13">
      <c r="L932" s="62">
        <v>42452</v>
      </c>
      <c r="M932">
        <v>3.3807</v>
      </c>
    </row>
    <row r="933" spans="12:13">
      <c r="L933" s="62">
        <v>42451</v>
      </c>
      <c r="M933">
        <v>3.4070999999999998</v>
      </c>
    </row>
    <row r="934" spans="12:13">
      <c r="L934" s="62">
        <v>42450</v>
      </c>
      <c r="M934">
        <v>3.4095</v>
      </c>
    </row>
    <row r="935" spans="12:13">
      <c r="L935" s="62">
        <v>42447</v>
      </c>
      <c r="M935">
        <v>3.3795000000000002</v>
      </c>
    </row>
    <row r="936" spans="12:13">
      <c r="L936" s="62">
        <v>42446</v>
      </c>
      <c r="M936">
        <v>3.3679999999999999</v>
      </c>
    </row>
    <row r="937" spans="12:13">
      <c r="L937" s="62">
        <v>42445</v>
      </c>
      <c r="M937">
        <v>3.3795000000000002</v>
      </c>
    </row>
    <row r="938" spans="12:13">
      <c r="L938" s="62">
        <v>42444</v>
      </c>
      <c r="M938">
        <v>3.3559999999999999</v>
      </c>
    </row>
    <row r="939" spans="12:13">
      <c r="L939" s="62">
        <v>42443</v>
      </c>
      <c r="M939">
        <v>3.3334999999999999</v>
      </c>
    </row>
    <row r="940" spans="12:13">
      <c r="L940" s="62">
        <v>42440</v>
      </c>
      <c r="M940">
        <v>3.3605</v>
      </c>
    </row>
    <row r="941" spans="12:13">
      <c r="L941" s="62">
        <v>42439</v>
      </c>
      <c r="M941">
        <v>3.427</v>
      </c>
    </row>
    <row r="942" spans="12:13">
      <c r="L942" s="62">
        <v>42438</v>
      </c>
      <c r="M942">
        <v>3.4415</v>
      </c>
    </row>
    <row r="943" spans="12:13">
      <c r="L943" s="62">
        <v>42437</v>
      </c>
      <c r="M943">
        <v>3.464</v>
      </c>
    </row>
    <row r="944" spans="12:13">
      <c r="L944" s="62">
        <v>42436</v>
      </c>
      <c r="M944">
        <v>3.452</v>
      </c>
    </row>
    <row r="945" spans="12:13">
      <c r="L945" s="62">
        <v>42433</v>
      </c>
      <c r="M945">
        <v>3.4575</v>
      </c>
    </row>
    <row r="946" spans="12:13">
      <c r="L946" s="62">
        <v>42432</v>
      </c>
      <c r="M946">
        <v>3.4630000000000001</v>
      </c>
    </row>
    <row r="947" spans="12:13">
      <c r="L947" s="62">
        <v>42431</v>
      </c>
      <c r="M947">
        <v>3.4933000000000001</v>
      </c>
    </row>
    <row r="948" spans="12:13">
      <c r="L948" s="62">
        <v>42430</v>
      </c>
      <c r="M948">
        <v>3.5177999999999998</v>
      </c>
    </row>
    <row r="949" spans="12:13">
      <c r="L949" s="62">
        <v>42429</v>
      </c>
      <c r="M949">
        <v>3.5225</v>
      </c>
    </row>
    <row r="950" spans="12:13">
      <c r="L950" s="62">
        <v>42426</v>
      </c>
      <c r="M950">
        <v>3.524</v>
      </c>
    </row>
    <row r="951" spans="12:13">
      <c r="L951" s="62">
        <v>42425</v>
      </c>
      <c r="M951">
        <v>3.528</v>
      </c>
    </row>
    <row r="952" spans="12:13">
      <c r="L952" s="62">
        <v>42424</v>
      </c>
      <c r="M952">
        <v>3.5291000000000001</v>
      </c>
    </row>
    <row r="953" spans="12:13">
      <c r="L953" s="62">
        <v>42423</v>
      </c>
      <c r="M953">
        <v>3.5310000000000001</v>
      </c>
    </row>
    <row r="954" spans="12:13">
      <c r="L954" s="62">
        <v>42422</v>
      </c>
      <c r="M954">
        <v>3.5190000000000001</v>
      </c>
    </row>
    <row r="955" spans="12:13">
      <c r="L955" s="62">
        <v>42419</v>
      </c>
      <c r="M955">
        <v>3.5150000000000001</v>
      </c>
    </row>
    <row r="956" spans="12:13">
      <c r="L956" s="62">
        <v>42418</v>
      </c>
      <c r="M956">
        <v>3.5074999999999998</v>
      </c>
    </row>
    <row r="957" spans="12:13">
      <c r="L957" s="62">
        <v>42417</v>
      </c>
      <c r="M957">
        <v>3.5034999999999998</v>
      </c>
    </row>
    <row r="958" spans="12:13">
      <c r="L958" s="62">
        <v>42416</v>
      </c>
      <c r="M958">
        <v>3.5110000000000001</v>
      </c>
    </row>
    <row r="959" spans="12:13">
      <c r="L959" s="62">
        <v>42415</v>
      </c>
      <c r="M959">
        <v>3.4994999999999998</v>
      </c>
    </row>
    <row r="960" spans="12:13">
      <c r="L960" s="62">
        <v>42412</v>
      </c>
      <c r="M960">
        <v>3.5065</v>
      </c>
    </row>
    <row r="961" spans="12:13">
      <c r="L961" s="62">
        <v>42411</v>
      </c>
      <c r="M961">
        <v>3.5150999999999999</v>
      </c>
    </row>
    <row r="962" spans="12:13">
      <c r="L962" s="62">
        <v>42410</v>
      </c>
      <c r="M962">
        <v>3.5070000000000001</v>
      </c>
    </row>
    <row r="963" spans="12:13">
      <c r="L963" s="62">
        <v>42409</v>
      </c>
      <c r="M963">
        <v>3.5030000000000001</v>
      </c>
    </row>
    <row r="964" spans="12:13">
      <c r="L964" s="62">
        <v>42408</v>
      </c>
      <c r="M964">
        <v>3.4944999999999999</v>
      </c>
    </row>
    <row r="965" spans="12:13">
      <c r="L965" s="62">
        <v>42405</v>
      </c>
      <c r="M965">
        <v>3.4805000000000001</v>
      </c>
    </row>
    <row r="966" spans="12:13">
      <c r="L966" s="62">
        <v>42404</v>
      </c>
      <c r="M966">
        <v>3.4765000000000001</v>
      </c>
    </row>
    <row r="967" spans="12:13">
      <c r="L967" s="62">
        <v>42403</v>
      </c>
      <c r="M967">
        <v>3.4904999999999999</v>
      </c>
    </row>
    <row r="968" spans="12:13">
      <c r="L968" s="62">
        <v>42402</v>
      </c>
      <c r="M968">
        <v>3.4944999999999999</v>
      </c>
    </row>
    <row r="969" spans="12:13">
      <c r="L969" s="62">
        <v>42401</v>
      </c>
      <c r="M969">
        <v>3.4824999999999999</v>
      </c>
    </row>
    <row r="970" spans="12:13">
      <c r="L970" s="62">
        <v>42398</v>
      </c>
      <c r="M970">
        <v>3.4725000000000001</v>
      </c>
    </row>
    <row r="971" spans="12:13">
      <c r="L971" s="62">
        <v>42397</v>
      </c>
      <c r="M971">
        <v>3.4655</v>
      </c>
    </row>
    <row r="972" spans="12:13">
      <c r="L972" s="62">
        <v>42396</v>
      </c>
      <c r="M972">
        <v>3.4649999999999999</v>
      </c>
    </row>
    <row r="973" spans="12:13">
      <c r="L973" s="62">
        <v>42395</v>
      </c>
      <c r="M973">
        <v>3.4634999999999998</v>
      </c>
    </row>
    <row r="974" spans="12:13">
      <c r="L974" s="62">
        <v>42394</v>
      </c>
      <c r="M974">
        <v>3.4645000000000001</v>
      </c>
    </row>
    <row r="975" spans="12:13">
      <c r="L975" s="62">
        <v>42391</v>
      </c>
      <c r="M975">
        <v>3.4474999999999998</v>
      </c>
    </row>
    <row r="976" spans="12:13">
      <c r="L976" s="62">
        <v>42390</v>
      </c>
      <c r="M976">
        <v>3.4474999999999998</v>
      </c>
    </row>
    <row r="977" spans="12:13">
      <c r="L977" s="62">
        <v>42389</v>
      </c>
      <c r="M977">
        <v>3.4455</v>
      </c>
    </row>
    <row r="978" spans="12:13">
      <c r="L978" s="62">
        <v>42388</v>
      </c>
      <c r="M978">
        <v>3.4375</v>
      </c>
    </row>
    <row r="979" spans="12:13">
      <c r="L979" s="62">
        <v>42387</v>
      </c>
      <c r="M979">
        <v>3.4335</v>
      </c>
    </row>
    <row r="980" spans="12:13">
      <c r="L980" s="62">
        <v>42384</v>
      </c>
      <c r="M980">
        <v>3.4295</v>
      </c>
    </row>
    <row r="981" spans="12:13">
      <c r="L981" s="62">
        <v>42383</v>
      </c>
      <c r="M981">
        <v>3.4224999999999999</v>
      </c>
    </row>
    <row r="982" spans="12:13">
      <c r="L982" s="62">
        <v>42382</v>
      </c>
      <c r="M982">
        <v>3.4279999999999999</v>
      </c>
    </row>
    <row r="983" spans="12:13">
      <c r="L983" s="62">
        <v>42381</v>
      </c>
      <c r="M983">
        <v>3.4235000000000002</v>
      </c>
    </row>
    <row r="984" spans="12:13">
      <c r="L984" s="62">
        <v>42380</v>
      </c>
      <c r="M984">
        <v>3.4264999999999999</v>
      </c>
    </row>
    <row r="985" spans="12:13">
      <c r="L985" s="62">
        <v>42377</v>
      </c>
      <c r="M985">
        <v>3.4262000000000001</v>
      </c>
    </row>
    <row r="986" spans="12:13">
      <c r="L986" s="62">
        <v>42376</v>
      </c>
      <c r="M986">
        <v>3.4235000000000002</v>
      </c>
    </row>
    <row r="987" spans="12:13">
      <c r="L987" s="62">
        <v>42375</v>
      </c>
      <c r="M987">
        <v>3.4159999999999999</v>
      </c>
    </row>
    <row r="988" spans="12:13">
      <c r="L988" s="62">
        <v>42374</v>
      </c>
      <c r="M988">
        <v>3.4125000000000001</v>
      </c>
    </row>
    <row r="989" spans="12:13">
      <c r="L989" s="62">
        <v>42373</v>
      </c>
      <c r="M989">
        <v>3.4224999999999999</v>
      </c>
    </row>
    <row r="990" spans="12:13">
      <c r="L990" s="62">
        <v>42369</v>
      </c>
      <c r="M990">
        <v>3.4140000000000001</v>
      </c>
    </row>
    <row r="991" spans="12:13">
      <c r="L991" s="62">
        <v>42368</v>
      </c>
      <c r="M991">
        <v>3.4100999999999999</v>
      </c>
    </row>
    <row r="992" spans="12:13">
      <c r="L992" s="62">
        <v>42367</v>
      </c>
      <c r="M992">
        <v>3.4060000000000001</v>
      </c>
    </row>
    <row r="993" spans="12:13">
      <c r="L993" s="62">
        <v>42366</v>
      </c>
      <c r="M993">
        <v>3.4049999999999998</v>
      </c>
    </row>
    <row r="994" spans="12:13">
      <c r="L994" s="62">
        <v>42362</v>
      </c>
      <c r="M994">
        <v>3.3929999999999998</v>
      </c>
    </row>
    <row r="995" spans="12:13">
      <c r="L995" s="62">
        <v>42361</v>
      </c>
      <c r="M995">
        <v>3.3953000000000002</v>
      </c>
    </row>
    <row r="996" spans="12:13">
      <c r="L996" s="62">
        <v>42360</v>
      </c>
      <c r="M996">
        <v>3.3919999999999999</v>
      </c>
    </row>
    <row r="997" spans="12:13">
      <c r="L997" s="62">
        <v>42359</v>
      </c>
      <c r="M997">
        <v>3.3864999999999998</v>
      </c>
    </row>
    <row r="998" spans="12:13">
      <c r="L998" s="62">
        <v>42356</v>
      </c>
      <c r="M998">
        <v>3.3774999999999999</v>
      </c>
    </row>
    <row r="999" spans="12:13">
      <c r="L999" s="62">
        <v>42355</v>
      </c>
      <c r="M999">
        <v>3.3784999999999998</v>
      </c>
    </row>
    <row r="1000" spans="12:13">
      <c r="L1000" s="62">
        <v>42354</v>
      </c>
      <c r="M1000">
        <v>3.3694999999999999</v>
      </c>
    </row>
    <row r="1001" spans="12:13">
      <c r="L1001" s="62">
        <v>42353</v>
      </c>
      <c r="M1001">
        <v>3.3734000000000002</v>
      </c>
    </row>
    <row r="1002" spans="12:13">
      <c r="L1002" s="62">
        <v>42352</v>
      </c>
      <c r="M1002">
        <v>3.375</v>
      </c>
    </row>
    <row r="1003" spans="12:13">
      <c r="L1003" s="62">
        <v>42349</v>
      </c>
      <c r="M1003">
        <v>3.3795000000000002</v>
      </c>
    </row>
    <row r="1004" spans="12:13">
      <c r="L1004" s="62">
        <v>42348</v>
      </c>
      <c r="M1004">
        <v>3.3746</v>
      </c>
    </row>
    <row r="1005" spans="12:13">
      <c r="L1005" s="62">
        <v>42347</v>
      </c>
      <c r="M1005">
        <v>3.3740000000000001</v>
      </c>
    </row>
    <row r="1006" spans="12:13">
      <c r="L1006" s="62">
        <v>42346</v>
      </c>
      <c r="M1006">
        <v>3.3673999999999999</v>
      </c>
    </row>
    <row r="1007" spans="12:13">
      <c r="L1007" s="62">
        <v>42345</v>
      </c>
      <c r="M1007">
        <v>3.3767999999999998</v>
      </c>
    </row>
    <row r="1008" spans="12:13">
      <c r="L1008" s="62">
        <v>42342</v>
      </c>
      <c r="M1008">
        <v>3.3685</v>
      </c>
    </row>
    <row r="1009" spans="12:13">
      <c r="L1009" s="62">
        <v>42341</v>
      </c>
      <c r="M1009">
        <v>3.3690000000000002</v>
      </c>
    </row>
    <row r="1010" spans="12:13">
      <c r="L1010" s="62">
        <v>42340</v>
      </c>
      <c r="M1010">
        <v>3.3698999999999999</v>
      </c>
    </row>
    <row r="1011" spans="12:13">
      <c r="L1011" s="62">
        <v>42339</v>
      </c>
      <c r="M1011">
        <v>3.3725000000000001</v>
      </c>
    </row>
    <row r="1012" spans="12:13">
      <c r="L1012" s="62">
        <v>42338</v>
      </c>
      <c r="M1012">
        <v>3.3755000000000002</v>
      </c>
    </row>
    <row r="1013" spans="12:13">
      <c r="L1013" s="62">
        <v>42335</v>
      </c>
      <c r="M1013">
        <v>3.3730000000000002</v>
      </c>
    </row>
    <row r="1014" spans="12:13">
      <c r="L1014" s="62">
        <v>42334</v>
      </c>
      <c r="M1014">
        <v>3.3763000000000001</v>
      </c>
    </row>
    <row r="1015" spans="12:13">
      <c r="L1015" s="62">
        <v>42333</v>
      </c>
      <c r="M1015">
        <v>3.3780000000000001</v>
      </c>
    </row>
    <row r="1016" spans="12:13">
      <c r="L1016" s="62">
        <v>42332</v>
      </c>
      <c r="M1016">
        <v>3.3734999999999999</v>
      </c>
    </row>
    <row r="1017" spans="12:13">
      <c r="L1017" s="62">
        <v>42331</v>
      </c>
      <c r="M1017">
        <v>3.379</v>
      </c>
    </row>
    <row r="1018" spans="12:13">
      <c r="L1018" s="62">
        <v>42328</v>
      </c>
      <c r="M1018">
        <v>3.3624999999999998</v>
      </c>
    </row>
    <row r="1019" spans="12:13">
      <c r="L1019" s="62">
        <v>42327</v>
      </c>
      <c r="M1019">
        <v>3.3555000000000001</v>
      </c>
    </row>
    <row r="1020" spans="12:13">
      <c r="L1020" s="62">
        <v>42326</v>
      </c>
      <c r="M1020">
        <v>3.359</v>
      </c>
    </row>
    <row r="1021" spans="12:13">
      <c r="L1021" s="62">
        <v>42325</v>
      </c>
      <c r="M1021">
        <v>3.3475000000000001</v>
      </c>
    </row>
    <row r="1022" spans="12:13">
      <c r="L1022" s="62">
        <v>42324</v>
      </c>
      <c r="M1022">
        <v>3.3456999999999999</v>
      </c>
    </row>
    <row r="1023" spans="12:13">
      <c r="L1023" s="62">
        <v>42321</v>
      </c>
      <c r="M1023">
        <v>3.3365999999999998</v>
      </c>
    </row>
    <row r="1024" spans="12:13">
      <c r="L1024" s="62">
        <v>42320</v>
      </c>
      <c r="M1024">
        <v>3.3237000000000001</v>
      </c>
    </row>
    <row r="1025" spans="12:13">
      <c r="L1025" s="62">
        <v>42319</v>
      </c>
      <c r="M1025">
        <v>3.3134999999999999</v>
      </c>
    </row>
    <row r="1026" spans="12:13">
      <c r="L1026" s="62">
        <v>42318</v>
      </c>
      <c r="M1026">
        <v>3.3155000000000001</v>
      </c>
    </row>
    <row r="1027" spans="12:13">
      <c r="L1027" s="62">
        <v>42317</v>
      </c>
      <c r="M1027">
        <v>3.3125</v>
      </c>
    </row>
    <row r="1028" spans="12:13">
      <c r="L1028" s="62">
        <v>42314</v>
      </c>
      <c r="M1028">
        <v>3.3130000000000002</v>
      </c>
    </row>
    <row r="1029" spans="12:13">
      <c r="L1029" s="62">
        <v>42313</v>
      </c>
      <c r="M1029">
        <v>3.3025000000000002</v>
      </c>
    </row>
    <row r="1030" spans="12:13">
      <c r="L1030" s="62">
        <v>42312</v>
      </c>
      <c r="M1030">
        <v>3.2970000000000002</v>
      </c>
    </row>
    <row r="1031" spans="12:13">
      <c r="L1031" s="62">
        <v>42311</v>
      </c>
      <c r="M1031">
        <v>3.2843</v>
      </c>
    </row>
    <row r="1032" spans="12:13">
      <c r="L1032" s="62">
        <v>42310</v>
      </c>
      <c r="M1032">
        <v>3.2879</v>
      </c>
    </row>
    <row r="1033" spans="12:13">
      <c r="L1033" s="62">
        <v>42307</v>
      </c>
      <c r="M1033">
        <v>3.2869999999999999</v>
      </c>
    </row>
    <row r="1034" spans="12:13">
      <c r="L1034" s="62">
        <v>42306</v>
      </c>
      <c r="M1034">
        <v>3.2879999999999998</v>
      </c>
    </row>
    <row r="1035" spans="12:13">
      <c r="L1035" s="62">
        <v>42305</v>
      </c>
      <c r="M1035">
        <v>3.282</v>
      </c>
    </row>
    <row r="1036" spans="12:13">
      <c r="L1036" s="62">
        <v>42304</v>
      </c>
      <c r="M1036">
        <v>3.2803</v>
      </c>
    </row>
    <row r="1037" spans="12:13">
      <c r="L1037" s="62">
        <v>42303</v>
      </c>
      <c r="M1037">
        <v>3.274</v>
      </c>
    </row>
    <row r="1038" spans="12:13">
      <c r="L1038" s="62">
        <v>42300</v>
      </c>
      <c r="M1038">
        <v>3.2702</v>
      </c>
    </row>
    <row r="1039" spans="12:13">
      <c r="L1039" s="62">
        <v>42299</v>
      </c>
      <c r="M1039">
        <v>3.2610000000000001</v>
      </c>
    </row>
    <row r="1040" spans="12:13">
      <c r="L1040" s="62">
        <v>42298</v>
      </c>
      <c r="M1040">
        <v>3.26</v>
      </c>
    </row>
    <row r="1041" spans="12:13">
      <c r="L1041" s="62">
        <v>42297</v>
      </c>
      <c r="M1041">
        <v>3.2570000000000001</v>
      </c>
    </row>
    <row r="1042" spans="12:13">
      <c r="L1042" s="62">
        <v>42296</v>
      </c>
      <c r="M1042">
        <v>3.2515000000000001</v>
      </c>
    </row>
    <row r="1043" spans="12:13">
      <c r="L1043" s="62">
        <v>42293</v>
      </c>
      <c r="M1043">
        <v>3.2475000000000001</v>
      </c>
    </row>
    <row r="1044" spans="12:13">
      <c r="L1044" s="62">
        <v>42292</v>
      </c>
      <c r="M1044">
        <v>3.2334999999999998</v>
      </c>
    </row>
    <row r="1045" spans="12:13">
      <c r="L1045" s="62">
        <v>42291</v>
      </c>
      <c r="M1045">
        <v>3.2395</v>
      </c>
    </row>
    <row r="1046" spans="12:13">
      <c r="L1046" s="62">
        <v>42290</v>
      </c>
      <c r="M1046">
        <v>3.2410000000000001</v>
      </c>
    </row>
    <row r="1047" spans="12:13">
      <c r="L1047" s="62">
        <v>42289</v>
      </c>
      <c r="M1047">
        <v>3.2275</v>
      </c>
    </row>
    <row r="1048" spans="12:13">
      <c r="L1048" s="62">
        <v>42286</v>
      </c>
      <c r="M1048">
        <v>3.2120000000000002</v>
      </c>
    </row>
    <row r="1049" spans="12:13">
      <c r="L1049" s="62">
        <v>42284</v>
      </c>
      <c r="M1049">
        <v>3.2240000000000002</v>
      </c>
    </row>
    <row r="1050" spans="12:13">
      <c r="L1050" s="62">
        <v>42283</v>
      </c>
      <c r="M1050">
        <v>3.2235</v>
      </c>
    </row>
    <row r="1051" spans="12:13">
      <c r="L1051" s="62">
        <v>42282</v>
      </c>
      <c r="M1051">
        <v>3.222</v>
      </c>
    </row>
    <row r="1052" spans="12:13">
      <c r="L1052" s="62">
        <v>42279</v>
      </c>
      <c r="M1052">
        <v>3.2240000000000002</v>
      </c>
    </row>
    <row r="1053" spans="12:13">
      <c r="L1053" s="62">
        <v>42278</v>
      </c>
      <c r="M1053">
        <v>3.2330000000000001</v>
      </c>
    </row>
    <row r="1054" spans="12:13">
      <c r="L1054" s="62">
        <v>42277</v>
      </c>
      <c r="M1054">
        <v>3.2334000000000001</v>
      </c>
    </row>
    <row r="1055" spans="12:13">
      <c r="L1055" s="62">
        <v>42276</v>
      </c>
      <c r="M1055">
        <v>3.2345000000000002</v>
      </c>
    </row>
    <row r="1056" spans="12:13">
      <c r="L1056" s="62">
        <v>42275</v>
      </c>
      <c r="M1056">
        <v>3.2364999999999999</v>
      </c>
    </row>
    <row r="1057" spans="12:13">
      <c r="L1057" s="62">
        <v>42272</v>
      </c>
      <c r="M1057">
        <v>3.2235</v>
      </c>
    </row>
    <row r="1058" spans="12:13">
      <c r="L1058" s="62">
        <v>42271</v>
      </c>
      <c r="M1058">
        <v>3.2122000000000002</v>
      </c>
    </row>
    <row r="1059" spans="12:13">
      <c r="L1059" s="62">
        <v>42270</v>
      </c>
      <c r="M1059">
        <v>3.2235</v>
      </c>
    </row>
    <row r="1060" spans="12:13">
      <c r="L1060" s="62">
        <v>42269</v>
      </c>
      <c r="M1060">
        <v>3.2155</v>
      </c>
    </row>
    <row r="1061" spans="12:13">
      <c r="L1061" s="62">
        <v>42268</v>
      </c>
      <c r="M1061">
        <v>3.1964999999999999</v>
      </c>
    </row>
    <row r="1062" spans="12:13">
      <c r="L1062" s="62">
        <v>42265</v>
      </c>
      <c r="M1062">
        <v>3.1915</v>
      </c>
    </row>
    <row r="1063" spans="12:13">
      <c r="L1063" s="62">
        <v>42264</v>
      </c>
      <c r="M1063">
        <v>3.1840000000000002</v>
      </c>
    </row>
    <row r="1064" spans="12:13">
      <c r="L1064" s="62">
        <v>42263</v>
      </c>
      <c r="M1064">
        <v>3.1989999999999998</v>
      </c>
    </row>
    <row r="1065" spans="12:13">
      <c r="L1065" s="62">
        <v>42262</v>
      </c>
      <c r="M1065">
        <v>3.2120000000000002</v>
      </c>
    </row>
    <row r="1066" spans="12:13">
      <c r="L1066" s="62">
        <v>42261</v>
      </c>
      <c r="M1066">
        <v>3.2109999999999999</v>
      </c>
    </row>
    <row r="1067" spans="12:13">
      <c r="L1067" s="62">
        <v>42258</v>
      </c>
      <c r="M1067">
        <v>3.2090000000000001</v>
      </c>
    </row>
    <row r="1068" spans="12:13">
      <c r="L1068" s="62">
        <v>42257</v>
      </c>
      <c r="M1068">
        <v>3.2155</v>
      </c>
    </row>
    <row r="1069" spans="12:13">
      <c r="L1069" s="62">
        <v>42256</v>
      </c>
      <c r="M1069">
        <v>3.2235</v>
      </c>
    </row>
    <row r="1070" spans="12:13">
      <c r="L1070" s="62">
        <v>42255</v>
      </c>
      <c r="M1070">
        <v>3.2273999999999998</v>
      </c>
    </row>
    <row r="1071" spans="12:13">
      <c r="L1071" s="62">
        <v>42254</v>
      </c>
      <c r="M1071">
        <v>3.2284999999999999</v>
      </c>
    </row>
    <row r="1072" spans="12:13">
      <c r="L1072" s="62">
        <v>42251</v>
      </c>
      <c r="M1072">
        <v>3.2149999999999999</v>
      </c>
    </row>
    <row r="1073" spans="12:13">
      <c r="L1073" s="62">
        <v>42250</v>
      </c>
      <c r="M1073">
        <v>3.2044999999999999</v>
      </c>
    </row>
    <row r="1074" spans="12:13">
      <c r="L1074" s="62">
        <v>42249</v>
      </c>
      <c r="M1074">
        <v>3.2536</v>
      </c>
    </row>
    <row r="1075" spans="12:13">
      <c r="L1075" s="62">
        <v>42248</v>
      </c>
      <c r="M1075">
        <v>3.2515000000000001</v>
      </c>
    </row>
    <row r="1076" spans="12:13">
      <c r="L1076" s="62">
        <v>42247</v>
      </c>
      <c r="M1076">
        <v>3.2364999999999999</v>
      </c>
    </row>
    <row r="1077" spans="12:13">
      <c r="L1077" s="62">
        <v>42244</v>
      </c>
      <c r="M1077">
        <v>3.226</v>
      </c>
    </row>
    <row r="1078" spans="12:13">
      <c r="L1078" s="62">
        <v>42243</v>
      </c>
      <c r="M1078">
        <v>3.2759999999999998</v>
      </c>
    </row>
    <row r="1079" spans="12:13">
      <c r="L1079" s="62">
        <v>42242</v>
      </c>
      <c r="M1079">
        <v>3.3058000000000001</v>
      </c>
    </row>
    <row r="1080" spans="12:13">
      <c r="L1080" s="62">
        <v>42241</v>
      </c>
      <c r="M1080">
        <v>3.2885</v>
      </c>
    </row>
    <row r="1081" spans="12:13">
      <c r="L1081" s="62">
        <v>42240</v>
      </c>
      <c r="M1081">
        <v>3.2772000000000001</v>
      </c>
    </row>
    <row r="1082" spans="12:13">
      <c r="L1082" s="62">
        <v>42237</v>
      </c>
      <c r="M1082">
        <v>3.2694999999999999</v>
      </c>
    </row>
    <row r="1083" spans="12:13">
      <c r="L1083" s="62">
        <v>42236</v>
      </c>
      <c r="M1083">
        <v>3.26</v>
      </c>
    </row>
    <row r="1084" spans="12:13">
      <c r="L1084" s="62">
        <v>42235</v>
      </c>
      <c r="M1084">
        <v>3.2565</v>
      </c>
    </row>
    <row r="1085" spans="12:13">
      <c r="L1085" s="62">
        <v>42234</v>
      </c>
      <c r="M1085">
        <v>3.2505000000000002</v>
      </c>
    </row>
    <row r="1086" spans="12:13">
      <c r="L1086" s="62">
        <v>42233</v>
      </c>
      <c r="M1086">
        <v>3.2433999999999998</v>
      </c>
    </row>
    <row r="1087" spans="12:13">
      <c r="L1087" s="62">
        <v>42230</v>
      </c>
      <c r="M1087">
        <v>3.2414999999999998</v>
      </c>
    </row>
    <row r="1088" spans="12:13">
      <c r="L1088" s="62">
        <v>42229</v>
      </c>
      <c r="M1088">
        <v>3.2385000000000002</v>
      </c>
    </row>
    <row r="1089" spans="12:13">
      <c r="L1089" s="62">
        <v>42228</v>
      </c>
      <c r="M1089">
        <v>3.2240000000000002</v>
      </c>
    </row>
    <row r="1090" spans="12:13">
      <c r="L1090" s="62">
        <v>42227</v>
      </c>
      <c r="M1090">
        <v>3.2189999999999999</v>
      </c>
    </row>
    <row r="1091" spans="12:13">
      <c r="L1091" s="62">
        <v>42226</v>
      </c>
      <c r="M1091">
        <v>3.2044999999999999</v>
      </c>
    </row>
    <row r="1092" spans="12:13">
      <c r="L1092" s="62">
        <v>42223</v>
      </c>
      <c r="M1092">
        <v>3.2025000000000001</v>
      </c>
    </row>
    <row r="1093" spans="12:13">
      <c r="L1093" s="62">
        <v>42222</v>
      </c>
      <c r="M1093">
        <v>3.2035</v>
      </c>
    </row>
    <row r="1094" spans="12:13">
      <c r="L1094" s="62">
        <v>42221</v>
      </c>
      <c r="M1094">
        <v>3.2025000000000001</v>
      </c>
    </row>
    <row r="1095" spans="12:13">
      <c r="L1095" s="62">
        <v>42220</v>
      </c>
      <c r="M1095">
        <v>3.1945000000000001</v>
      </c>
    </row>
    <row r="1096" spans="12:13">
      <c r="L1096" s="62">
        <v>42219</v>
      </c>
      <c r="M1096">
        <v>3.1945000000000001</v>
      </c>
    </row>
    <row r="1097" spans="12:13">
      <c r="L1097" s="62">
        <v>42216</v>
      </c>
      <c r="M1097">
        <v>3.1909999999999998</v>
      </c>
    </row>
    <row r="1098" spans="12:13">
      <c r="L1098" s="62">
        <v>42215</v>
      </c>
      <c r="M1098">
        <v>3.194</v>
      </c>
    </row>
    <row r="1099" spans="12:13">
      <c r="L1099" s="62">
        <v>42214</v>
      </c>
      <c r="M1099">
        <v>3.1840000000000002</v>
      </c>
    </row>
    <row r="1100" spans="12:13">
      <c r="L1100" s="62">
        <v>42212</v>
      </c>
      <c r="M1100">
        <v>3.1880000000000002</v>
      </c>
    </row>
    <row r="1101" spans="12:13">
      <c r="L1101" s="62">
        <v>42209</v>
      </c>
      <c r="M1101">
        <v>3.1850000000000001</v>
      </c>
    </row>
    <row r="1102" spans="12:13">
      <c r="L1102" s="62">
        <v>42208</v>
      </c>
      <c r="M1102">
        <v>3.1884999999999999</v>
      </c>
    </row>
    <row r="1103" spans="12:13">
      <c r="L1103" s="62">
        <v>42207</v>
      </c>
      <c r="M1103">
        <v>3.1884999999999999</v>
      </c>
    </row>
    <row r="1104" spans="12:13">
      <c r="L1104" s="62">
        <v>42206</v>
      </c>
      <c r="M1104">
        <v>3.181</v>
      </c>
    </row>
    <row r="1105" spans="12:13">
      <c r="L1105" s="62">
        <v>42205</v>
      </c>
      <c r="M1105">
        <v>3.1816</v>
      </c>
    </row>
    <row r="1106" spans="12:13">
      <c r="L1106" s="62">
        <v>42202</v>
      </c>
      <c r="M1106">
        <v>3.1825000000000001</v>
      </c>
    </row>
    <row r="1107" spans="12:13">
      <c r="L1107" s="62">
        <v>42201</v>
      </c>
      <c r="M1107">
        <v>3.1764999999999999</v>
      </c>
    </row>
    <row r="1108" spans="12:13">
      <c r="L1108" s="62">
        <v>42200</v>
      </c>
      <c r="M1108">
        <v>3.1798000000000002</v>
      </c>
    </row>
    <row r="1109" spans="12:13">
      <c r="L1109" s="62">
        <v>42199</v>
      </c>
      <c r="M1109">
        <v>3.1785000000000001</v>
      </c>
    </row>
    <row r="1110" spans="12:13">
      <c r="L1110" s="62">
        <v>42198</v>
      </c>
      <c r="M1110">
        <v>3.1789999999999998</v>
      </c>
    </row>
    <row r="1111" spans="12:13">
      <c r="L1111" s="62">
        <v>42195</v>
      </c>
      <c r="M1111">
        <v>3.1764999999999999</v>
      </c>
    </row>
    <row r="1112" spans="12:13">
      <c r="L1112" s="62">
        <v>42194</v>
      </c>
      <c r="M1112">
        <v>3.181</v>
      </c>
    </row>
    <row r="1113" spans="12:13">
      <c r="L1113" s="62">
        <v>42193</v>
      </c>
      <c r="M1113">
        <v>3.1850000000000001</v>
      </c>
    </row>
    <row r="1114" spans="12:13">
      <c r="L1114" s="62">
        <v>42192</v>
      </c>
      <c r="M1114">
        <v>3.1844999999999999</v>
      </c>
    </row>
    <row r="1115" spans="12:13">
      <c r="L1115" s="62">
        <v>42191</v>
      </c>
      <c r="M1115">
        <v>3.177</v>
      </c>
    </row>
    <row r="1116" spans="12:13">
      <c r="L1116" s="62">
        <v>42188</v>
      </c>
      <c r="M1116">
        <v>3.1764999999999999</v>
      </c>
    </row>
    <row r="1117" spans="12:13">
      <c r="L1117" s="62">
        <v>42187</v>
      </c>
      <c r="M1117">
        <v>3.1715</v>
      </c>
    </row>
    <row r="1118" spans="12:13">
      <c r="L1118" s="62">
        <v>42186</v>
      </c>
      <c r="M1118">
        <v>3.1776</v>
      </c>
    </row>
    <row r="1119" spans="12:13">
      <c r="L1119" s="62">
        <v>42185</v>
      </c>
      <c r="M1119">
        <v>3.1795</v>
      </c>
    </row>
    <row r="1120" spans="12:13">
      <c r="L1120" s="62">
        <v>42184</v>
      </c>
      <c r="M1120">
        <v>3.1779999999999999</v>
      </c>
    </row>
    <row r="1121" spans="12:13">
      <c r="L1121" s="62">
        <v>42181</v>
      </c>
      <c r="M1121">
        <v>3.1724999999999999</v>
      </c>
    </row>
    <row r="1122" spans="12:13">
      <c r="L1122" s="62">
        <v>42180</v>
      </c>
      <c r="M1122">
        <v>3.1695000000000002</v>
      </c>
    </row>
    <row r="1123" spans="12:13">
      <c r="L1123" s="62">
        <v>42179</v>
      </c>
      <c r="M1123">
        <v>3.1720000000000002</v>
      </c>
    </row>
    <row r="1124" spans="12:13">
      <c r="L1124" s="62">
        <v>42178</v>
      </c>
      <c r="M1124">
        <v>3.18</v>
      </c>
    </row>
    <row r="1125" spans="12:13">
      <c r="L1125" s="62">
        <v>42177</v>
      </c>
      <c r="M1125">
        <v>3.1720000000000002</v>
      </c>
    </row>
    <row r="1126" spans="12:13">
      <c r="L1126" s="62">
        <v>42174</v>
      </c>
      <c r="M1126">
        <v>3.1684999999999999</v>
      </c>
    </row>
    <row r="1127" spans="12:13">
      <c r="L1127" s="62">
        <v>42173</v>
      </c>
      <c r="M1127">
        <v>3.1640999999999999</v>
      </c>
    </row>
    <row r="1128" spans="12:13">
      <c r="L1128" s="62">
        <v>42172</v>
      </c>
      <c r="M1128">
        <v>3.1635</v>
      </c>
    </row>
    <row r="1129" spans="12:13">
      <c r="L1129" s="62">
        <v>42171</v>
      </c>
      <c r="M1129">
        <v>3.1629999999999998</v>
      </c>
    </row>
    <row r="1130" spans="12:13">
      <c r="L1130" s="62">
        <v>42170</v>
      </c>
      <c r="M1130">
        <v>3.161</v>
      </c>
    </row>
    <row r="1131" spans="12:13">
      <c r="L1131" s="62">
        <v>42167</v>
      </c>
      <c r="M1131">
        <v>3.1551999999999998</v>
      </c>
    </row>
    <row r="1132" spans="12:13">
      <c r="L1132" s="62">
        <v>42166</v>
      </c>
      <c r="M1132">
        <v>3.1536</v>
      </c>
    </row>
    <row r="1133" spans="12:13">
      <c r="L1133" s="62">
        <v>42165</v>
      </c>
      <c r="M1133">
        <v>3.1545000000000001</v>
      </c>
    </row>
    <row r="1134" spans="12:13">
      <c r="L1134" s="62">
        <v>42164</v>
      </c>
      <c r="M1134">
        <v>3.1545000000000001</v>
      </c>
    </row>
    <row r="1135" spans="12:13">
      <c r="L1135" s="62">
        <v>42163</v>
      </c>
      <c r="M1135">
        <v>3.1556999999999999</v>
      </c>
    </row>
    <row r="1136" spans="12:13">
      <c r="L1136" s="62">
        <v>42160</v>
      </c>
      <c r="M1136">
        <v>3.1539999999999999</v>
      </c>
    </row>
    <row r="1137" spans="12:13">
      <c r="L1137" s="62">
        <v>42159</v>
      </c>
      <c r="M1137">
        <v>3.1436999999999999</v>
      </c>
    </row>
    <row r="1138" spans="12:13">
      <c r="L1138" s="62">
        <v>42158</v>
      </c>
      <c r="M1138">
        <v>3.1505000000000001</v>
      </c>
    </row>
    <row r="1139" spans="12:13">
      <c r="L1139" s="62">
        <v>42157</v>
      </c>
      <c r="M1139">
        <v>3.1575000000000002</v>
      </c>
    </row>
    <row r="1140" spans="12:13">
      <c r="L1140" s="62">
        <v>42156</v>
      </c>
      <c r="M1140">
        <v>3.1573000000000002</v>
      </c>
    </row>
    <row r="1141" spans="12:13">
      <c r="L1141" s="62">
        <v>42153</v>
      </c>
      <c r="M1141">
        <v>3.1564999999999999</v>
      </c>
    </row>
    <row r="1142" spans="12:13">
      <c r="L1142" s="62">
        <v>42152</v>
      </c>
      <c r="M1142">
        <v>3.1564999999999999</v>
      </c>
    </row>
    <row r="1143" spans="12:13">
      <c r="L1143" s="62">
        <v>42151</v>
      </c>
      <c r="M1143">
        <v>3.1545000000000001</v>
      </c>
    </row>
    <row r="1144" spans="12:13">
      <c r="L1144" s="62">
        <v>42150</v>
      </c>
      <c r="M1144">
        <v>3.1524999999999999</v>
      </c>
    </row>
    <row r="1145" spans="12:13">
      <c r="L1145" s="62">
        <v>42149</v>
      </c>
      <c r="M1145">
        <v>3.1524999999999999</v>
      </c>
    </row>
    <row r="1146" spans="12:13">
      <c r="L1146" s="62">
        <v>42146</v>
      </c>
      <c r="M1146">
        <v>3.1469999999999998</v>
      </c>
    </row>
    <row r="1147" spans="12:13">
      <c r="L1147" s="62">
        <v>42145</v>
      </c>
      <c r="M1147">
        <v>3.1440000000000001</v>
      </c>
    </row>
    <row r="1148" spans="12:13">
      <c r="L1148" s="62">
        <v>42144</v>
      </c>
      <c r="M1148">
        <v>3.1528</v>
      </c>
    </row>
    <row r="1149" spans="12:13">
      <c r="L1149" s="62">
        <v>42143</v>
      </c>
      <c r="M1149">
        <v>3.1551</v>
      </c>
    </row>
    <row r="1150" spans="12:13">
      <c r="L1150" s="62">
        <v>42142</v>
      </c>
      <c r="M1150">
        <v>3.1515</v>
      </c>
    </row>
    <row r="1151" spans="12:13">
      <c r="L1151" s="62">
        <v>42139</v>
      </c>
      <c r="M1151">
        <v>3.1455000000000002</v>
      </c>
    </row>
    <row r="1152" spans="12:13">
      <c r="L1152" s="62">
        <v>42138</v>
      </c>
      <c r="M1152">
        <v>3.1484999999999999</v>
      </c>
    </row>
    <row r="1153" spans="12:13">
      <c r="L1153" s="62">
        <v>42137</v>
      </c>
      <c r="M1153">
        <v>3.1515</v>
      </c>
    </row>
    <row r="1154" spans="12:13">
      <c r="L1154" s="62">
        <v>42136</v>
      </c>
      <c r="M1154">
        <v>3.1536</v>
      </c>
    </row>
    <row r="1155" spans="12:13">
      <c r="L1155" s="62">
        <v>42135</v>
      </c>
      <c r="M1155">
        <v>3.1524999999999999</v>
      </c>
    </row>
    <row r="1156" spans="12:13">
      <c r="L1156" s="62">
        <v>42132</v>
      </c>
      <c r="M1156">
        <v>3.1440000000000001</v>
      </c>
    </row>
    <row r="1157" spans="12:13">
      <c r="L1157" s="62">
        <v>42131</v>
      </c>
      <c r="M1157">
        <v>3.1505000000000001</v>
      </c>
    </row>
    <row r="1158" spans="12:13">
      <c r="L1158" s="62">
        <v>42130</v>
      </c>
      <c r="M1158">
        <v>3.1505000000000001</v>
      </c>
    </row>
    <row r="1159" spans="12:13">
      <c r="L1159" s="62">
        <v>42129</v>
      </c>
      <c r="M1159">
        <v>3.149</v>
      </c>
    </row>
    <row r="1160" spans="12:13">
      <c r="L1160" s="62">
        <v>42128</v>
      </c>
      <c r="M1160">
        <v>3.149</v>
      </c>
    </row>
    <row r="1161" spans="12:13">
      <c r="L1161" s="62">
        <v>42125</v>
      </c>
      <c r="M1161">
        <v>3.13</v>
      </c>
    </row>
    <row r="1162" spans="12:13">
      <c r="L1162" s="62">
        <v>42124</v>
      </c>
      <c r="M1162">
        <v>3.1305000000000001</v>
      </c>
    </row>
    <row r="1163" spans="12:13">
      <c r="L1163" s="62">
        <v>42123</v>
      </c>
      <c r="M1163">
        <v>3.1204999999999998</v>
      </c>
    </row>
    <row r="1164" spans="12:13">
      <c r="L1164" s="62">
        <v>42122</v>
      </c>
      <c r="M1164">
        <v>3.1244999999999998</v>
      </c>
    </row>
    <row r="1165" spans="12:13">
      <c r="L1165" s="62">
        <v>42121</v>
      </c>
      <c r="M1165">
        <v>3.1345000000000001</v>
      </c>
    </row>
    <row r="1166" spans="12:13">
      <c r="L1166" s="62">
        <v>42118</v>
      </c>
      <c r="M1166">
        <v>3.1341999999999999</v>
      </c>
    </row>
    <row r="1167" spans="12:13">
      <c r="L1167" s="62">
        <v>42117</v>
      </c>
      <c r="M1167">
        <v>3.1335000000000002</v>
      </c>
    </row>
    <row r="1168" spans="12:13">
      <c r="L1168" s="62">
        <v>42116</v>
      </c>
      <c r="M1168">
        <v>3.1305999999999998</v>
      </c>
    </row>
    <row r="1169" spans="12:13">
      <c r="L1169" s="62">
        <v>42115</v>
      </c>
      <c r="M1169">
        <v>3.1320999999999999</v>
      </c>
    </row>
    <row r="1170" spans="12:13">
      <c r="L1170" s="62">
        <v>42114</v>
      </c>
      <c r="M1170">
        <v>3.1280000000000001</v>
      </c>
    </row>
    <row r="1171" spans="12:13">
      <c r="L1171" s="62">
        <v>42111</v>
      </c>
      <c r="M1171">
        <v>3.1244999999999998</v>
      </c>
    </row>
    <row r="1172" spans="12:13">
      <c r="L1172" s="62">
        <v>42110</v>
      </c>
      <c r="M1172">
        <v>3.1248</v>
      </c>
    </row>
    <row r="1173" spans="12:13">
      <c r="L1173" s="62">
        <v>42109</v>
      </c>
      <c r="M1173">
        <v>3.1240999999999999</v>
      </c>
    </row>
    <row r="1174" spans="12:13">
      <c r="L1174" s="62">
        <v>42108</v>
      </c>
      <c r="M1174">
        <v>3.1204999999999998</v>
      </c>
    </row>
    <row r="1175" spans="12:13">
      <c r="L1175" s="62">
        <v>42107</v>
      </c>
      <c r="M1175">
        <v>3.1240000000000001</v>
      </c>
    </row>
    <row r="1176" spans="12:13">
      <c r="L1176" s="62">
        <v>42104</v>
      </c>
      <c r="M1176">
        <v>3.1194999999999999</v>
      </c>
    </row>
    <row r="1177" spans="12:13">
      <c r="L1177" s="62">
        <v>42103</v>
      </c>
      <c r="M1177">
        <v>3.1164000000000001</v>
      </c>
    </row>
    <row r="1178" spans="12:13">
      <c r="L1178" s="62">
        <v>42102</v>
      </c>
      <c r="M1178">
        <v>3.1034999999999999</v>
      </c>
    </row>
    <row r="1179" spans="12:13">
      <c r="L1179" s="62">
        <v>42101</v>
      </c>
      <c r="M1179">
        <v>3.0962999999999998</v>
      </c>
    </row>
    <row r="1180" spans="12:13">
      <c r="L1180" s="62">
        <v>42100</v>
      </c>
      <c r="M1180">
        <v>3.0937999999999999</v>
      </c>
    </row>
    <row r="1181" spans="12:13">
      <c r="L1181" s="62">
        <v>42097</v>
      </c>
      <c r="M1181">
        <v>3.09</v>
      </c>
    </row>
    <row r="1182" spans="12:13">
      <c r="L1182" s="62">
        <v>42096</v>
      </c>
      <c r="M1182">
        <v>3.09</v>
      </c>
    </row>
    <row r="1183" spans="12:13">
      <c r="L1183" s="62">
        <v>42095</v>
      </c>
      <c r="M1183">
        <v>3.0975000000000001</v>
      </c>
    </row>
    <row r="1184" spans="12:13">
      <c r="L1184" s="62">
        <v>42094</v>
      </c>
      <c r="M1184">
        <v>3.0964999999999998</v>
      </c>
    </row>
    <row r="1185" spans="12:13">
      <c r="L1185" s="62">
        <v>42093</v>
      </c>
      <c r="M1185">
        <v>3.0975999999999999</v>
      </c>
    </row>
    <row r="1186" spans="12:13">
      <c r="L1186" s="62">
        <v>42090</v>
      </c>
      <c r="M1186">
        <v>3.0924999999999998</v>
      </c>
    </row>
    <row r="1187" spans="12:13">
      <c r="L1187" s="62">
        <v>42089</v>
      </c>
      <c r="M1187">
        <v>3.0815000000000001</v>
      </c>
    </row>
    <row r="1188" spans="12:13">
      <c r="L1188" s="62">
        <v>42088</v>
      </c>
      <c r="M1188">
        <v>3.0779999999999998</v>
      </c>
    </row>
    <row r="1189" spans="12:13">
      <c r="L1189" s="62">
        <v>42087</v>
      </c>
      <c r="M1189">
        <v>3.073</v>
      </c>
    </row>
    <row r="1190" spans="12:13">
      <c r="L1190" s="62">
        <v>42086</v>
      </c>
      <c r="M1190">
        <v>3.0754999999999999</v>
      </c>
    </row>
    <row r="1191" spans="12:13">
      <c r="L1191" s="62">
        <v>42083</v>
      </c>
      <c r="M1191">
        <v>3.0840000000000001</v>
      </c>
    </row>
    <row r="1192" spans="12:13">
      <c r="L1192" s="62">
        <v>42082</v>
      </c>
      <c r="M1192">
        <v>3.1042000000000001</v>
      </c>
    </row>
    <row r="1193" spans="12:13">
      <c r="L1193" s="62">
        <v>42081</v>
      </c>
      <c r="M1193">
        <v>3.0935000000000001</v>
      </c>
    </row>
    <row r="1194" spans="12:13">
      <c r="L1194" s="62">
        <v>42080</v>
      </c>
      <c r="M1194">
        <v>3.0985</v>
      </c>
    </row>
    <row r="1195" spans="12:13">
      <c r="L1195" s="62">
        <v>42079</v>
      </c>
      <c r="M1195">
        <v>3.0964999999999998</v>
      </c>
    </row>
    <row r="1196" spans="12:13">
      <c r="L1196" s="62">
        <v>42076</v>
      </c>
      <c r="M1196">
        <v>3.097</v>
      </c>
    </row>
    <row r="1197" spans="12:13">
      <c r="L1197" s="62">
        <v>42075</v>
      </c>
      <c r="M1197">
        <v>3.0985</v>
      </c>
    </row>
    <row r="1198" spans="12:13">
      <c r="L1198" s="62">
        <v>42074</v>
      </c>
      <c r="M1198">
        <v>3.0960999999999999</v>
      </c>
    </row>
    <row r="1199" spans="12:13">
      <c r="L1199" s="62">
        <v>42073</v>
      </c>
      <c r="M1199">
        <v>3.0964999999999998</v>
      </c>
    </row>
    <row r="1200" spans="12:13">
      <c r="L1200" s="62">
        <v>42072</v>
      </c>
      <c r="M1200">
        <v>3.0964999999999998</v>
      </c>
    </row>
    <row r="1201" spans="12:13">
      <c r="L1201" s="62">
        <v>42069</v>
      </c>
      <c r="M1201">
        <v>3.0954999999999999</v>
      </c>
    </row>
    <row r="1202" spans="12:13">
      <c r="L1202" s="62">
        <v>42068</v>
      </c>
      <c r="M1202">
        <v>3.0945</v>
      </c>
    </row>
    <row r="1203" spans="12:13">
      <c r="L1203" s="62">
        <v>42067</v>
      </c>
      <c r="M1203">
        <v>3.0935999999999999</v>
      </c>
    </row>
    <row r="1204" spans="12:13">
      <c r="L1204" s="62">
        <v>42066</v>
      </c>
      <c r="M1204">
        <v>3.0914999999999999</v>
      </c>
    </row>
    <row r="1205" spans="12:13">
      <c r="L1205" s="62">
        <v>42065</v>
      </c>
      <c r="M1205">
        <v>3.0935000000000001</v>
      </c>
    </row>
    <row r="1206" spans="12:13">
      <c r="L1206" s="62">
        <v>42062</v>
      </c>
      <c r="M1206">
        <v>3.0935000000000001</v>
      </c>
    </row>
    <row r="1207" spans="12:13">
      <c r="L1207" s="62">
        <v>42061</v>
      </c>
      <c r="M1207">
        <v>3.0924999999999998</v>
      </c>
    </row>
    <row r="1208" spans="12:13">
      <c r="L1208" s="62">
        <v>42060</v>
      </c>
      <c r="M1208">
        <v>3.0924999999999998</v>
      </c>
    </row>
    <row r="1209" spans="12:13">
      <c r="L1209" s="62">
        <v>42059</v>
      </c>
      <c r="M1209">
        <v>3.0924999999999998</v>
      </c>
    </row>
    <row r="1210" spans="12:13">
      <c r="L1210" s="62">
        <v>42058</v>
      </c>
      <c r="M1210">
        <v>3.0924999999999998</v>
      </c>
    </row>
    <row r="1211" spans="12:13">
      <c r="L1211" s="62">
        <v>42055</v>
      </c>
      <c r="M1211">
        <v>3.0886999999999998</v>
      </c>
    </row>
    <row r="1212" spans="12:13">
      <c r="L1212" s="62">
        <v>42054</v>
      </c>
      <c r="M1212">
        <v>3.0855000000000001</v>
      </c>
    </row>
    <row r="1213" spans="12:13">
      <c r="L1213" s="62">
        <v>42053</v>
      </c>
      <c r="M1213">
        <v>3.0855000000000001</v>
      </c>
    </row>
    <row r="1214" spans="12:13">
      <c r="L1214" s="62">
        <v>42052</v>
      </c>
      <c r="M1214">
        <v>3.0834999999999999</v>
      </c>
    </row>
    <row r="1215" spans="12:13">
      <c r="L1215" s="62">
        <v>42051</v>
      </c>
      <c r="M1215">
        <v>3.0855000000000001</v>
      </c>
    </row>
    <row r="1216" spans="12:13">
      <c r="L1216" s="62">
        <v>42048</v>
      </c>
      <c r="M1216">
        <v>3.0815000000000001</v>
      </c>
    </row>
    <row r="1217" spans="12:13">
      <c r="L1217" s="62">
        <v>42047</v>
      </c>
      <c r="M1217">
        <v>3.069</v>
      </c>
    </row>
    <row r="1218" spans="12:13">
      <c r="L1218" s="62">
        <v>42046</v>
      </c>
      <c r="M1218">
        <v>3.0834999999999999</v>
      </c>
    </row>
    <row r="1219" spans="12:13">
      <c r="L1219" s="62">
        <v>42045</v>
      </c>
      <c r="M1219">
        <v>3.0840000000000001</v>
      </c>
    </row>
    <row r="1220" spans="12:13">
      <c r="L1220" s="62">
        <v>42044</v>
      </c>
      <c r="M1220">
        <v>3.0670000000000002</v>
      </c>
    </row>
    <row r="1221" spans="12:13">
      <c r="L1221" s="62">
        <v>42041</v>
      </c>
      <c r="M1221">
        <v>3.0707</v>
      </c>
    </row>
    <row r="1222" spans="12:13">
      <c r="L1222" s="62">
        <v>42040</v>
      </c>
      <c r="M1222">
        <v>3.0590000000000002</v>
      </c>
    </row>
    <row r="1223" spans="12:13">
      <c r="L1223" s="62">
        <v>42039</v>
      </c>
      <c r="M1223">
        <v>3.0605000000000002</v>
      </c>
    </row>
    <row r="1224" spans="12:13">
      <c r="L1224" s="62">
        <v>42038</v>
      </c>
      <c r="M1224">
        <v>3.0554999999999999</v>
      </c>
    </row>
    <row r="1225" spans="12:13">
      <c r="L1225" s="62">
        <v>42037</v>
      </c>
      <c r="M1225">
        <v>3.0630000000000002</v>
      </c>
    </row>
    <row r="1226" spans="12:13">
      <c r="L1226" s="62">
        <v>42034</v>
      </c>
      <c r="M1226">
        <v>3.0588000000000002</v>
      </c>
    </row>
    <row r="1227" spans="12:13">
      <c r="L1227" s="62">
        <v>42033</v>
      </c>
      <c r="M1227">
        <v>3.0430000000000001</v>
      </c>
    </row>
    <row r="1228" spans="12:13">
      <c r="L1228" s="62">
        <v>42032</v>
      </c>
      <c r="M1228">
        <v>3.0333000000000001</v>
      </c>
    </row>
    <row r="1229" spans="12:13">
      <c r="L1229" s="62">
        <v>42031</v>
      </c>
      <c r="M1229">
        <v>3.0238</v>
      </c>
    </row>
    <row r="1230" spans="12:13">
      <c r="L1230" s="62">
        <v>42030</v>
      </c>
      <c r="M1230">
        <v>3.0255000000000001</v>
      </c>
    </row>
    <row r="1231" spans="12:13">
      <c r="L1231" s="62">
        <v>42027</v>
      </c>
      <c r="M1231">
        <v>3.0185</v>
      </c>
    </row>
    <row r="1232" spans="12:13">
      <c r="L1232" s="62">
        <v>42026</v>
      </c>
      <c r="M1232">
        <v>3.0059999999999998</v>
      </c>
    </row>
    <row r="1233" spans="12:13">
      <c r="L1233" s="62">
        <v>42025</v>
      </c>
      <c r="M1233">
        <v>3.0074999999999998</v>
      </c>
    </row>
    <row r="1234" spans="12:13">
      <c r="L1234" s="62">
        <v>42024</v>
      </c>
      <c r="M1234">
        <v>3.0105</v>
      </c>
    </row>
    <row r="1235" spans="12:13">
      <c r="L1235" s="62">
        <v>42023</v>
      </c>
      <c r="M1235">
        <v>3.0110000000000001</v>
      </c>
    </row>
    <row r="1236" spans="12:13">
      <c r="L1236" s="62">
        <v>42020</v>
      </c>
      <c r="M1236">
        <v>3.0145</v>
      </c>
    </row>
    <row r="1237" spans="12:13">
      <c r="L1237" s="62">
        <v>42019</v>
      </c>
      <c r="M1237">
        <v>3.0024999999999999</v>
      </c>
    </row>
    <row r="1238" spans="12:13">
      <c r="L1238" s="62">
        <v>42018</v>
      </c>
      <c r="M1238">
        <v>2.9965000000000002</v>
      </c>
    </row>
    <row r="1239" spans="12:13">
      <c r="L1239" s="62">
        <v>42017</v>
      </c>
      <c r="M1239">
        <v>2.9885000000000002</v>
      </c>
    </row>
    <row r="1240" spans="12:13">
      <c r="L1240" s="62">
        <v>42016</v>
      </c>
      <c r="M1240">
        <v>2.9815</v>
      </c>
    </row>
    <row r="1241" spans="12:13">
      <c r="L1241" s="62">
        <v>42013</v>
      </c>
      <c r="M1241">
        <v>2.9861</v>
      </c>
    </row>
    <row r="1242" spans="12:13">
      <c r="L1242" s="62">
        <v>42012</v>
      </c>
      <c r="M1242">
        <v>2.9824999999999999</v>
      </c>
    </row>
    <row r="1243" spans="12:13">
      <c r="L1243" s="62">
        <v>42011</v>
      </c>
      <c r="M1243">
        <v>2.9904999999999999</v>
      </c>
    </row>
    <row r="1244" spans="12:13">
      <c r="L1244" s="62">
        <v>42010</v>
      </c>
      <c r="M1244">
        <v>2.9895</v>
      </c>
    </row>
    <row r="1245" spans="12:13">
      <c r="L1245" s="62">
        <v>42009</v>
      </c>
      <c r="M1245">
        <v>2.9895</v>
      </c>
    </row>
    <row r="1246" spans="12:13">
      <c r="L1246" s="62">
        <v>42006</v>
      </c>
      <c r="M1246">
        <v>2.9752000000000001</v>
      </c>
    </row>
    <row r="1247" spans="12:13">
      <c r="L1247" s="62">
        <v>42004</v>
      </c>
      <c r="M1247">
        <v>2.9794999999999998</v>
      </c>
    </row>
    <row r="1248" spans="12:13">
      <c r="L1248" s="62">
        <v>42003</v>
      </c>
      <c r="M1248">
        <v>2.9935</v>
      </c>
    </row>
    <row r="1249" spans="12:13">
      <c r="L1249" s="62">
        <v>42002</v>
      </c>
      <c r="M1249">
        <v>2.9889999999999999</v>
      </c>
    </row>
    <row r="1250" spans="12:13">
      <c r="L1250" s="62">
        <v>41999</v>
      </c>
      <c r="M1250">
        <v>2.9784999999999999</v>
      </c>
    </row>
    <row r="1251" spans="12:13">
      <c r="L1251" s="62">
        <v>41997</v>
      </c>
      <c r="M1251">
        <v>2.9750000000000001</v>
      </c>
    </row>
    <row r="1252" spans="12:13">
      <c r="L1252" s="62">
        <v>41996</v>
      </c>
      <c r="M1252">
        <v>2.976</v>
      </c>
    </row>
    <row r="1253" spans="12:13">
      <c r="L1253" s="62">
        <v>41995</v>
      </c>
      <c r="M1253">
        <v>2.9710000000000001</v>
      </c>
    </row>
    <row r="1254" spans="12:13">
      <c r="L1254" s="62">
        <v>41992</v>
      </c>
      <c r="M1254">
        <v>2.9670000000000001</v>
      </c>
    </row>
    <row r="1255" spans="12:13">
      <c r="L1255" s="62">
        <v>41991</v>
      </c>
      <c r="M1255">
        <v>2.9394999999999998</v>
      </c>
    </row>
    <row r="1256" spans="12:13">
      <c r="L1256" s="62">
        <v>41990</v>
      </c>
      <c r="M1256">
        <v>2.9525000000000001</v>
      </c>
    </row>
    <row r="1257" spans="12:13">
      <c r="L1257" s="62">
        <v>41989</v>
      </c>
      <c r="M1257">
        <v>2.9704999999999999</v>
      </c>
    </row>
    <row r="1258" spans="12:13">
      <c r="L1258" s="62">
        <v>41988</v>
      </c>
      <c r="M1258">
        <v>2.9670000000000001</v>
      </c>
    </row>
    <row r="1259" spans="12:13">
      <c r="L1259" s="62">
        <v>41985</v>
      </c>
      <c r="M1259">
        <v>2.9624999999999999</v>
      </c>
    </row>
    <row r="1260" spans="12:13">
      <c r="L1260" s="62">
        <v>41984</v>
      </c>
      <c r="M1260">
        <v>2.9689999999999999</v>
      </c>
    </row>
    <row r="1261" spans="12:13">
      <c r="L1261" s="62">
        <v>41983</v>
      </c>
      <c r="M1261">
        <v>2.9638</v>
      </c>
    </row>
    <row r="1262" spans="12:13">
      <c r="L1262" s="62">
        <v>41982</v>
      </c>
      <c r="M1262">
        <v>2.9594999999999998</v>
      </c>
    </row>
    <row r="1263" spans="12:13">
      <c r="L1263" s="62">
        <v>41981</v>
      </c>
      <c r="M1263">
        <v>2.9620000000000002</v>
      </c>
    </row>
    <row r="1264" spans="12:13">
      <c r="L1264" s="62">
        <v>41978</v>
      </c>
      <c r="M1264">
        <v>2.9554999999999998</v>
      </c>
    </row>
    <row r="1265" spans="12:13">
      <c r="L1265" s="62">
        <v>41977</v>
      </c>
      <c r="M1265">
        <v>2.9474999999999998</v>
      </c>
    </row>
    <row r="1266" spans="12:13">
      <c r="L1266" s="62">
        <v>41976</v>
      </c>
      <c r="M1266">
        <v>2.9445000000000001</v>
      </c>
    </row>
    <row r="1267" spans="12:13">
      <c r="L1267" s="62">
        <v>41975</v>
      </c>
      <c r="M1267">
        <v>2.944</v>
      </c>
    </row>
    <row r="1268" spans="12:13">
      <c r="L1268" s="62">
        <v>41974</v>
      </c>
      <c r="M1268">
        <v>2.9325000000000001</v>
      </c>
    </row>
    <row r="1269" spans="12:13">
      <c r="L1269" s="62">
        <v>41971</v>
      </c>
      <c r="M1269">
        <v>2.9228999999999998</v>
      </c>
    </row>
    <row r="1270" spans="12:13">
      <c r="L1270" s="62">
        <v>41970</v>
      </c>
      <c r="M1270">
        <v>2.9135</v>
      </c>
    </row>
    <row r="1271" spans="12:13">
      <c r="L1271" s="62">
        <v>41969</v>
      </c>
      <c r="M1271">
        <v>2.9115000000000002</v>
      </c>
    </row>
    <row r="1272" spans="12:13">
      <c r="L1272" s="62">
        <v>41968</v>
      </c>
      <c r="M1272">
        <v>2.9144999999999999</v>
      </c>
    </row>
    <row r="1273" spans="12:13">
      <c r="L1273" s="62">
        <v>41967</v>
      </c>
      <c r="M1273">
        <v>2.9159999999999999</v>
      </c>
    </row>
    <row r="1274" spans="12:13">
      <c r="L1274" s="62">
        <v>41964</v>
      </c>
      <c r="M1274">
        <v>2.9104999999999999</v>
      </c>
    </row>
    <row r="1275" spans="12:13">
      <c r="L1275" s="62">
        <v>41963</v>
      </c>
      <c r="M1275">
        <v>2.9235000000000002</v>
      </c>
    </row>
    <row r="1276" spans="12:13">
      <c r="L1276" s="62">
        <v>41962</v>
      </c>
      <c r="M1276">
        <v>2.9260000000000002</v>
      </c>
    </row>
    <row r="1277" spans="12:13">
      <c r="L1277" s="62">
        <v>41961</v>
      </c>
      <c r="M1277">
        <v>2.9275000000000002</v>
      </c>
    </row>
    <row r="1278" spans="12:13">
      <c r="L1278" s="62">
        <v>41960</v>
      </c>
      <c r="M1278">
        <v>2.931</v>
      </c>
    </row>
    <row r="1279" spans="12:13">
      <c r="L1279" s="62">
        <v>41957</v>
      </c>
      <c r="M1279">
        <v>2.9325000000000001</v>
      </c>
    </row>
    <row r="1280" spans="12:13">
      <c r="L1280" s="62">
        <v>41956</v>
      </c>
      <c r="M1280">
        <v>2.9329999999999998</v>
      </c>
    </row>
    <row r="1281" spans="12:13">
      <c r="L1281" s="62">
        <v>41955</v>
      </c>
      <c r="M1281">
        <v>2.9335</v>
      </c>
    </row>
    <row r="1282" spans="12:13">
      <c r="L1282" s="62">
        <v>41954</v>
      </c>
      <c r="M1282">
        <v>2.9319999999999999</v>
      </c>
    </row>
    <row r="1283" spans="12:13">
      <c r="L1283" s="62">
        <v>41953</v>
      </c>
      <c r="M1283">
        <v>2.9295</v>
      </c>
    </row>
    <row r="1284" spans="12:13">
      <c r="L1284" s="62">
        <v>41950</v>
      </c>
      <c r="M1284">
        <v>2.9275000000000002</v>
      </c>
    </row>
    <row r="1285" spans="12:13">
      <c r="L1285" s="62">
        <v>41949</v>
      </c>
      <c r="M1285">
        <v>2.9312999999999998</v>
      </c>
    </row>
    <row r="1286" spans="12:13">
      <c r="L1286" s="62">
        <v>41948</v>
      </c>
      <c r="M1286">
        <v>2.9275000000000002</v>
      </c>
    </row>
    <row r="1287" spans="12:13">
      <c r="L1287" s="62">
        <v>41947</v>
      </c>
      <c r="M1287">
        <v>2.927</v>
      </c>
    </row>
    <row r="1288" spans="12:13">
      <c r="L1288" s="62">
        <v>41946</v>
      </c>
      <c r="M1288">
        <v>2.9249999999999998</v>
      </c>
    </row>
    <row r="1289" spans="12:13">
      <c r="L1289" s="62">
        <v>41943</v>
      </c>
      <c r="M1289">
        <v>2.9215</v>
      </c>
    </row>
    <row r="1290" spans="12:13">
      <c r="L1290" s="62">
        <v>41942</v>
      </c>
      <c r="M1290">
        <v>2.9180000000000001</v>
      </c>
    </row>
    <row r="1291" spans="12:13">
      <c r="L1291" s="62">
        <v>41941</v>
      </c>
      <c r="M1291">
        <v>2.9159999999999999</v>
      </c>
    </row>
    <row r="1292" spans="12:13">
      <c r="L1292" s="62">
        <v>41940</v>
      </c>
      <c r="M1292">
        <v>2.9155000000000002</v>
      </c>
    </row>
    <row r="1293" spans="12:13">
      <c r="L1293" s="62">
        <v>41939</v>
      </c>
      <c r="M1293">
        <v>2.9169999999999998</v>
      </c>
    </row>
  </sheetData>
  <autoFilter ref="A1:M1" xr:uid="{00000000-0009-0000-0000-000006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293"/>
  <sheetViews>
    <sheetView topLeftCell="A58" workbookViewId="0">
      <selection activeCell="H17" sqref="H17"/>
    </sheetView>
  </sheetViews>
  <sheetFormatPr baseColWidth="10" defaultRowHeight="14.5"/>
  <cols>
    <col min="2" max="2" width="14.1796875" bestFit="1" customWidth="1"/>
    <col min="4" max="4" width="12.7265625" bestFit="1" customWidth="1"/>
    <col min="7" max="7" width="13.1796875" bestFit="1" customWidth="1"/>
  </cols>
  <sheetData>
    <row r="1" spans="1:26">
      <c r="C1" t="s">
        <v>18</v>
      </c>
      <c r="D1" t="s">
        <v>527</v>
      </c>
      <c r="L1">
        <v>1</v>
      </c>
      <c r="M1">
        <v>2</v>
      </c>
    </row>
    <row r="2" spans="1:26">
      <c r="A2" s="10">
        <v>43481</v>
      </c>
      <c r="B2" s="25" t="s">
        <v>414</v>
      </c>
      <c r="C2" s="23"/>
      <c r="D2" s="23">
        <v>40735000</v>
      </c>
      <c r="E2">
        <f>+VLOOKUP(A2,$L$2:$M$1293,2,0)</f>
        <v>3.3315000000000001</v>
      </c>
      <c r="F2">
        <f>+D2/E2</f>
        <v>12227224.973735554</v>
      </c>
      <c r="G2" t="e">
        <f>+VLOOKUP(B2,$R$2:$R$23,1,0)</f>
        <v>#N/A</v>
      </c>
      <c r="H2" s="60"/>
      <c r="L2" s="62">
        <v>43762</v>
      </c>
      <c r="M2">
        <v>3.3517000000000001</v>
      </c>
      <c r="P2" s="62">
        <v>43704</v>
      </c>
      <c r="Q2" t="s">
        <v>528</v>
      </c>
      <c r="R2" t="s">
        <v>501</v>
      </c>
      <c r="S2" s="60">
        <v>500000</v>
      </c>
      <c r="T2" s="64">
        <v>0.96852300000000002</v>
      </c>
      <c r="U2">
        <v>6.5</v>
      </c>
      <c r="V2" s="65">
        <v>484261.5</v>
      </c>
      <c r="W2" t="s">
        <v>532</v>
      </c>
      <c r="X2" t="s">
        <v>530</v>
      </c>
      <c r="Y2" t="s">
        <v>530</v>
      </c>
      <c r="Z2" t="s">
        <v>585</v>
      </c>
    </row>
    <row r="3" spans="1:26">
      <c r="A3" s="10">
        <v>43481</v>
      </c>
      <c r="B3" s="26" t="s">
        <v>412</v>
      </c>
      <c r="C3" s="30"/>
      <c r="D3" s="30">
        <v>49070000</v>
      </c>
      <c r="E3">
        <f t="shared" ref="E3:E66" si="0">+VLOOKUP(A3,$L$2:$M$1293,2,0)</f>
        <v>3.3315000000000001</v>
      </c>
      <c r="F3">
        <f t="shared" ref="F3:F66" si="1">+D3/E3</f>
        <v>14729101.005553054</v>
      </c>
      <c r="G3" t="e">
        <f t="shared" ref="G3:G66" si="2">+VLOOKUP(B3,$R$2:$R$23,1,0)</f>
        <v>#N/A</v>
      </c>
      <c r="L3" s="62">
        <v>43761</v>
      </c>
      <c r="M3">
        <v>3.3456999999999999</v>
      </c>
      <c r="P3" s="62">
        <v>43704</v>
      </c>
      <c r="Q3" t="s">
        <v>528</v>
      </c>
      <c r="R3" t="s">
        <v>496</v>
      </c>
      <c r="S3" s="60">
        <v>442000</v>
      </c>
      <c r="T3" s="64">
        <v>1</v>
      </c>
      <c r="U3">
        <v>9</v>
      </c>
      <c r="V3" s="65">
        <v>442000</v>
      </c>
      <c r="W3" t="s">
        <v>532</v>
      </c>
      <c r="X3" t="s">
        <v>530</v>
      </c>
      <c r="Y3" t="s">
        <v>530</v>
      </c>
      <c r="Z3" t="s">
        <v>586</v>
      </c>
    </row>
    <row r="4" spans="1:26">
      <c r="A4" s="18">
        <v>43493</v>
      </c>
      <c r="B4" s="26" t="s">
        <v>416</v>
      </c>
      <c r="C4" s="30">
        <v>20000000</v>
      </c>
      <c r="D4" s="30"/>
      <c r="E4">
        <f t="shared" si="0"/>
        <v>3.3584999999999998</v>
      </c>
      <c r="G4" t="e">
        <f t="shared" si="2"/>
        <v>#N/A</v>
      </c>
      <c r="L4" s="62">
        <v>43760</v>
      </c>
      <c r="M4">
        <v>3.3492000000000002</v>
      </c>
      <c r="P4" s="62">
        <v>43700</v>
      </c>
      <c r="Q4" t="s">
        <v>528</v>
      </c>
      <c r="R4" t="s">
        <v>502</v>
      </c>
      <c r="S4" s="60">
        <v>6595000</v>
      </c>
      <c r="T4" s="64">
        <v>0.95351600000000003</v>
      </c>
      <c r="U4">
        <v>6.5</v>
      </c>
      <c r="V4" s="65">
        <v>6288438.0199999996</v>
      </c>
      <c r="W4" t="s">
        <v>245</v>
      </c>
      <c r="X4" t="s">
        <v>530</v>
      </c>
      <c r="Y4" t="s">
        <v>530</v>
      </c>
      <c r="Z4" t="s">
        <v>587</v>
      </c>
    </row>
    <row r="5" spans="1:26">
      <c r="A5" s="18">
        <v>43496</v>
      </c>
      <c r="B5" s="25" t="s">
        <v>419</v>
      </c>
      <c r="C5" s="30"/>
      <c r="D5" s="30">
        <v>260000000</v>
      </c>
      <c r="E5">
        <f t="shared" si="0"/>
        <v>3.3275000000000001</v>
      </c>
      <c r="F5">
        <f t="shared" si="1"/>
        <v>78136739.293764085</v>
      </c>
      <c r="G5" t="e">
        <f t="shared" si="2"/>
        <v>#N/A</v>
      </c>
      <c r="L5" s="62">
        <v>43759</v>
      </c>
      <c r="M5">
        <v>3.3380000000000001</v>
      </c>
      <c r="P5" s="62">
        <v>43699</v>
      </c>
      <c r="Q5" t="s">
        <v>528</v>
      </c>
      <c r="R5" t="s">
        <v>500</v>
      </c>
      <c r="S5" s="60">
        <v>569000</v>
      </c>
      <c r="T5" s="64">
        <v>0.93457900000000005</v>
      </c>
      <c r="U5">
        <v>7</v>
      </c>
      <c r="V5" s="65">
        <v>531775.44999999995</v>
      </c>
      <c r="W5" t="s">
        <v>532</v>
      </c>
      <c r="X5" t="s">
        <v>530</v>
      </c>
      <c r="Y5" t="s">
        <v>530</v>
      </c>
      <c r="Z5" t="s">
        <v>588</v>
      </c>
    </row>
    <row r="6" spans="1:26">
      <c r="A6" s="18">
        <v>43496</v>
      </c>
      <c r="B6" s="26" t="s">
        <v>420</v>
      </c>
      <c r="C6" s="30"/>
      <c r="D6" s="30">
        <v>310000000</v>
      </c>
      <c r="E6">
        <f t="shared" si="0"/>
        <v>3.3275000000000001</v>
      </c>
      <c r="F6">
        <f t="shared" si="1"/>
        <v>93163035.311795637</v>
      </c>
      <c r="G6" t="e">
        <f t="shared" si="2"/>
        <v>#N/A</v>
      </c>
      <c r="L6" s="62">
        <v>43756</v>
      </c>
      <c r="M6">
        <v>3.3382999999999998</v>
      </c>
      <c r="P6" s="62">
        <v>43691</v>
      </c>
      <c r="Q6" t="s">
        <v>528</v>
      </c>
      <c r="R6" t="s">
        <v>498</v>
      </c>
      <c r="S6" s="60">
        <v>1722000</v>
      </c>
      <c r="T6" s="64">
        <v>1</v>
      </c>
      <c r="U6">
        <v>9</v>
      </c>
      <c r="V6" s="65">
        <v>1722000</v>
      </c>
      <c r="W6" t="s">
        <v>532</v>
      </c>
      <c r="X6" t="s">
        <v>530</v>
      </c>
      <c r="Y6" t="s">
        <v>530</v>
      </c>
      <c r="Z6" t="s">
        <v>589</v>
      </c>
    </row>
    <row r="7" spans="1:26">
      <c r="A7" s="18">
        <v>43514</v>
      </c>
      <c r="B7" s="26" t="s">
        <v>424</v>
      </c>
      <c r="C7" s="29"/>
      <c r="D7" s="30">
        <v>20000000</v>
      </c>
      <c r="E7">
        <f t="shared" si="0"/>
        <v>3.3193999999999999</v>
      </c>
      <c r="F7">
        <f t="shared" si="1"/>
        <v>6025185.2744471896</v>
      </c>
      <c r="G7" t="e">
        <f t="shared" si="2"/>
        <v>#N/A</v>
      </c>
      <c r="L7" s="62">
        <v>43755</v>
      </c>
      <c r="M7">
        <v>3.3496999999999999</v>
      </c>
      <c r="P7" s="62">
        <v>43670</v>
      </c>
      <c r="Q7" t="s">
        <v>528</v>
      </c>
      <c r="R7" t="s">
        <v>493</v>
      </c>
      <c r="S7" s="60">
        <v>500000</v>
      </c>
      <c r="T7" s="64">
        <v>0.95693799999999996</v>
      </c>
      <c r="U7">
        <v>6</v>
      </c>
      <c r="V7" s="65">
        <v>478469</v>
      </c>
      <c r="W7" t="s">
        <v>532</v>
      </c>
      <c r="X7" t="s">
        <v>530</v>
      </c>
      <c r="Y7" t="s">
        <v>530</v>
      </c>
      <c r="Z7" t="s">
        <v>590</v>
      </c>
    </row>
    <row r="8" spans="1:26">
      <c r="A8" s="18">
        <v>43517</v>
      </c>
      <c r="B8" s="26" t="s">
        <v>425</v>
      </c>
      <c r="C8" s="30">
        <v>400000</v>
      </c>
      <c r="D8" s="30"/>
      <c r="E8">
        <f t="shared" si="0"/>
        <v>3.3140000000000001</v>
      </c>
      <c r="G8" t="str">
        <f t="shared" si="2"/>
        <v>CHAVI1CP2N</v>
      </c>
      <c r="H8" s="60">
        <f>+C8</f>
        <v>400000</v>
      </c>
      <c r="L8" s="62">
        <v>43754</v>
      </c>
      <c r="M8">
        <v>3.363</v>
      </c>
      <c r="P8" s="62">
        <v>43658</v>
      </c>
      <c r="Q8" t="s">
        <v>528</v>
      </c>
      <c r="R8" t="s">
        <v>506</v>
      </c>
      <c r="S8" s="60">
        <v>500000</v>
      </c>
      <c r="T8" s="64">
        <v>97.087400000000002</v>
      </c>
      <c r="U8">
        <v>6</v>
      </c>
      <c r="V8" s="65">
        <v>485436.9</v>
      </c>
      <c r="W8" t="s">
        <v>532</v>
      </c>
      <c r="X8" t="s">
        <v>530</v>
      </c>
      <c r="Y8" t="s">
        <v>530</v>
      </c>
      <c r="Z8" t="s">
        <v>591</v>
      </c>
    </row>
    <row r="9" spans="1:26">
      <c r="A9" s="18">
        <v>43529</v>
      </c>
      <c r="B9" s="26" t="s">
        <v>433</v>
      </c>
      <c r="C9" s="30"/>
      <c r="D9" s="30">
        <v>40000000</v>
      </c>
      <c r="E9">
        <f t="shared" si="0"/>
        <v>3.3098999999999998</v>
      </c>
      <c r="F9">
        <f t="shared" si="1"/>
        <v>12084957.249463731</v>
      </c>
      <c r="G9" t="e">
        <f t="shared" si="2"/>
        <v>#N/A</v>
      </c>
      <c r="L9" s="62">
        <v>43753</v>
      </c>
      <c r="M9">
        <v>3.3673000000000002</v>
      </c>
      <c r="P9" s="62">
        <v>43651</v>
      </c>
      <c r="Q9" t="s">
        <v>528</v>
      </c>
      <c r="R9" t="s">
        <v>483</v>
      </c>
      <c r="S9" s="60">
        <v>500000</v>
      </c>
      <c r="T9" s="64">
        <v>0.95351600000000003</v>
      </c>
      <c r="U9">
        <v>6.5</v>
      </c>
      <c r="V9" s="65">
        <v>476758</v>
      </c>
      <c r="W9" t="s">
        <v>532</v>
      </c>
      <c r="X9" t="s">
        <v>530</v>
      </c>
      <c r="Y9" t="s">
        <v>530</v>
      </c>
      <c r="Z9" t="s">
        <v>592</v>
      </c>
    </row>
    <row r="10" spans="1:26">
      <c r="A10" s="18">
        <v>43531</v>
      </c>
      <c r="B10" s="26" t="s">
        <v>428</v>
      </c>
      <c r="C10" s="30">
        <v>575000</v>
      </c>
      <c r="D10" s="30"/>
      <c r="E10">
        <f t="shared" si="0"/>
        <v>3.3125</v>
      </c>
      <c r="G10" t="str">
        <f t="shared" si="2"/>
        <v>CAMPS1PC1A</v>
      </c>
      <c r="L10" s="62">
        <v>43752</v>
      </c>
      <c r="M10">
        <v>3.3673999999999999</v>
      </c>
      <c r="P10" s="62">
        <v>43642</v>
      </c>
      <c r="Q10" t="s">
        <v>528</v>
      </c>
      <c r="R10" t="s">
        <v>468</v>
      </c>
      <c r="S10" s="60">
        <v>7225000</v>
      </c>
      <c r="T10" s="64">
        <v>0.95351600000000003</v>
      </c>
      <c r="U10">
        <v>6.5</v>
      </c>
      <c r="V10" s="65">
        <v>6889153</v>
      </c>
      <c r="W10" t="s">
        <v>245</v>
      </c>
      <c r="X10" t="s">
        <v>530</v>
      </c>
      <c r="Y10" t="s">
        <v>530</v>
      </c>
      <c r="Z10" t="s">
        <v>593</v>
      </c>
    </row>
    <row r="11" spans="1:26">
      <c r="A11" s="18">
        <v>43536</v>
      </c>
      <c r="B11" s="26" t="s">
        <v>429</v>
      </c>
      <c r="C11" s="30"/>
      <c r="D11" s="30">
        <v>30000000</v>
      </c>
      <c r="E11">
        <f t="shared" si="0"/>
        <v>3.2974000000000001</v>
      </c>
      <c r="F11">
        <f t="shared" si="1"/>
        <v>9098077.273002971</v>
      </c>
      <c r="G11" t="e">
        <f t="shared" si="2"/>
        <v>#N/A</v>
      </c>
      <c r="L11" s="62">
        <v>43749</v>
      </c>
      <c r="M11">
        <v>3.3555000000000001</v>
      </c>
      <c r="P11" s="62">
        <v>43615</v>
      </c>
      <c r="Q11" t="s">
        <v>528</v>
      </c>
      <c r="R11" t="s">
        <v>462</v>
      </c>
      <c r="S11" s="60">
        <v>700000</v>
      </c>
      <c r="T11" s="64">
        <v>0.96850000000000003</v>
      </c>
      <c r="U11">
        <v>6.5</v>
      </c>
      <c r="V11" s="65">
        <v>677950</v>
      </c>
      <c r="W11" t="s">
        <v>532</v>
      </c>
      <c r="X11" t="s">
        <v>530</v>
      </c>
      <c r="Y11" t="s">
        <v>530</v>
      </c>
      <c r="Z11" t="s">
        <v>594</v>
      </c>
    </row>
    <row r="12" spans="1:26">
      <c r="A12" s="18">
        <v>43536</v>
      </c>
      <c r="B12" s="26" t="s">
        <v>430</v>
      </c>
      <c r="C12" s="30">
        <v>500000</v>
      </c>
      <c r="D12" s="30"/>
      <c r="E12">
        <f t="shared" si="0"/>
        <v>3.2974000000000001</v>
      </c>
      <c r="G12" t="str">
        <f t="shared" si="2"/>
        <v>RQUIM1CP1C</v>
      </c>
      <c r="H12" s="60">
        <f>+C12</f>
        <v>500000</v>
      </c>
      <c r="L12" s="62">
        <v>43748</v>
      </c>
      <c r="M12">
        <v>3.3654999999999999</v>
      </c>
      <c r="P12" s="62">
        <v>43614</v>
      </c>
      <c r="Q12" t="s">
        <v>528</v>
      </c>
      <c r="R12" t="s">
        <v>461</v>
      </c>
      <c r="S12" s="60">
        <v>345000</v>
      </c>
      <c r="T12" s="64">
        <v>0.95837099999999997</v>
      </c>
      <c r="U12">
        <v>8.6875</v>
      </c>
      <c r="V12" s="65">
        <v>330638</v>
      </c>
      <c r="W12" t="s">
        <v>532</v>
      </c>
      <c r="X12" t="s">
        <v>530</v>
      </c>
      <c r="Y12" t="s">
        <v>530</v>
      </c>
      <c r="Z12" t="s">
        <v>595</v>
      </c>
    </row>
    <row r="13" spans="1:26">
      <c r="A13" s="18">
        <v>43537</v>
      </c>
      <c r="B13" s="26" t="s">
        <v>432</v>
      </c>
      <c r="C13" s="30">
        <v>2478000</v>
      </c>
      <c r="D13" s="30"/>
      <c r="E13">
        <f t="shared" si="0"/>
        <v>3.2953000000000001</v>
      </c>
      <c r="G13" t="str">
        <f t="shared" si="2"/>
        <v>ELSRO1CP1A</v>
      </c>
      <c r="H13" s="60">
        <f>+C13</f>
        <v>2478000</v>
      </c>
      <c r="L13" s="62">
        <v>43747</v>
      </c>
      <c r="M13">
        <v>3.3671000000000002</v>
      </c>
      <c r="P13" s="62">
        <v>43551</v>
      </c>
      <c r="Q13" t="s">
        <v>528</v>
      </c>
      <c r="R13" t="s">
        <v>443</v>
      </c>
      <c r="S13" s="60">
        <v>600000</v>
      </c>
      <c r="T13" s="64">
        <v>0.95351600000000003</v>
      </c>
      <c r="U13">
        <v>6.5</v>
      </c>
      <c r="V13" s="65">
        <v>572109</v>
      </c>
      <c r="W13" t="s">
        <v>532</v>
      </c>
      <c r="X13" t="s">
        <v>530</v>
      </c>
      <c r="Y13" t="s">
        <v>530</v>
      </c>
      <c r="Z13" t="s">
        <v>596</v>
      </c>
    </row>
    <row r="14" spans="1:26">
      <c r="A14" s="18">
        <v>43549</v>
      </c>
      <c r="B14" s="26" t="s">
        <v>435</v>
      </c>
      <c r="C14" s="30"/>
      <c r="D14" s="30">
        <v>150000000</v>
      </c>
      <c r="E14">
        <f t="shared" si="0"/>
        <v>3.3027000000000002</v>
      </c>
      <c r="F14">
        <f t="shared" si="1"/>
        <v>45417385.775274776</v>
      </c>
      <c r="G14" t="e">
        <f t="shared" si="2"/>
        <v>#N/A</v>
      </c>
      <c r="L14" s="62">
        <v>43745</v>
      </c>
      <c r="M14">
        <v>3.3828999999999998</v>
      </c>
      <c r="P14" s="62">
        <v>43537</v>
      </c>
      <c r="Q14" t="s">
        <v>528</v>
      </c>
      <c r="R14" t="s">
        <v>432</v>
      </c>
      <c r="S14" s="60">
        <v>2478000</v>
      </c>
      <c r="T14" s="64">
        <v>0.94955500000000004</v>
      </c>
      <c r="U14">
        <v>5.3125</v>
      </c>
      <c r="V14" s="65">
        <v>2352997</v>
      </c>
      <c r="W14" t="s">
        <v>551</v>
      </c>
      <c r="X14" t="s">
        <v>530</v>
      </c>
      <c r="Y14" t="s">
        <v>530</v>
      </c>
      <c r="Z14" t="s">
        <v>597</v>
      </c>
    </row>
    <row r="15" spans="1:26">
      <c r="A15" s="28">
        <v>43549</v>
      </c>
      <c r="B15" s="26" t="s">
        <v>439</v>
      </c>
      <c r="C15" s="30"/>
      <c r="D15" s="30">
        <v>150000000</v>
      </c>
      <c r="E15">
        <f t="shared" si="0"/>
        <v>3.3027000000000002</v>
      </c>
      <c r="F15">
        <f t="shared" si="1"/>
        <v>45417385.775274776</v>
      </c>
      <c r="G15" t="e">
        <f t="shared" si="2"/>
        <v>#N/A</v>
      </c>
      <c r="L15" s="62">
        <v>43742</v>
      </c>
      <c r="M15">
        <v>3.3795000000000002</v>
      </c>
      <c r="P15" s="62">
        <v>43536</v>
      </c>
      <c r="Q15" t="s">
        <v>528</v>
      </c>
      <c r="R15" t="s">
        <v>430</v>
      </c>
      <c r="S15" s="60">
        <v>500000</v>
      </c>
      <c r="T15" s="64">
        <v>0.938967</v>
      </c>
      <c r="U15">
        <v>6.5</v>
      </c>
      <c r="V15" s="65">
        <v>469483</v>
      </c>
      <c r="W15" t="s">
        <v>532</v>
      </c>
      <c r="X15" t="s">
        <v>530</v>
      </c>
      <c r="Y15" t="s">
        <v>530</v>
      </c>
      <c r="Z15" t="s">
        <v>598</v>
      </c>
    </row>
    <row r="16" spans="1:26">
      <c r="A16" s="18">
        <v>43551</v>
      </c>
      <c r="B16" s="26" t="s">
        <v>441</v>
      </c>
      <c r="C16" s="30"/>
      <c r="D16" s="30">
        <v>73220000</v>
      </c>
      <c r="E16">
        <f t="shared" si="0"/>
        <v>3.3170000000000002</v>
      </c>
      <c r="F16">
        <f t="shared" si="1"/>
        <v>22074163.400663249</v>
      </c>
      <c r="G16" t="e">
        <f t="shared" si="2"/>
        <v>#N/A</v>
      </c>
      <c r="L16" s="62">
        <v>43741</v>
      </c>
      <c r="M16">
        <v>3.3734000000000002</v>
      </c>
      <c r="P16" s="62">
        <v>43531</v>
      </c>
      <c r="Q16" t="s">
        <v>528</v>
      </c>
      <c r="R16" t="s">
        <v>428</v>
      </c>
      <c r="S16" s="60">
        <v>575000</v>
      </c>
      <c r="T16" s="64">
        <v>0.95808400000000005</v>
      </c>
      <c r="U16">
        <v>8.75</v>
      </c>
      <c r="V16" s="65">
        <v>550898</v>
      </c>
      <c r="W16" t="s">
        <v>532</v>
      </c>
      <c r="X16" t="s">
        <v>530</v>
      </c>
      <c r="Y16" t="s">
        <v>530</v>
      </c>
      <c r="Z16" t="s">
        <v>599</v>
      </c>
    </row>
    <row r="17" spans="1:26">
      <c r="A17" s="28">
        <v>43551</v>
      </c>
      <c r="B17" s="26" t="s">
        <v>443</v>
      </c>
      <c r="C17" s="30">
        <v>600000</v>
      </c>
      <c r="D17" s="30"/>
      <c r="E17">
        <f t="shared" si="0"/>
        <v>3.3170000000000002</v>
      </c>
      <c r="G17" t="str">
        <f t="shared" si="2"/>
        <v>CHAVI1CP2O</v>
      </c>
      <c r="H17" s="60">
        <f>+C17</f>
        <v>600000</v>
      </c>
      <c r="L17" s="62">
        <v>43740</v>
      </c>
      <c r="M17">
        <v>3.3895</v>
      </c>
      <c r="P17" s="62">
        <v>43517</v>
      </c>
      <c r="Q17" t="s">
        <v>528</v>
      </c>
      <c r="R17" t="s">
        <v>425</v>
      </c>
      <c r="S17" s="60">
        <v>400000</v>
      </c>
      <c r="T17" s="64">
        <v>0.95181400000000005</v>
      </c>
      <c r="U17">
        <v>6.75</v>
      </c>
      <c r="V17" s="60">
        <v>380725</v>
      </c>
      <c r="W17" t="s">
        <v>532</v>
      </c>
      <c r="X17" t="s">
        <v>530</v>
      </c>
      <c r="Y17" t="s">
        <v>530</v>
      </c>
      <c r="Z17" t="s">
        <v>600</v>
      </c>
    </row>
    <row r="18" spans="1:26">
      <c r="A18" s="28">
        <v>43557</v>
      </c>
      <c r="B18" s="26" t="s">
        <v>442</v>
      </c>
      <c r="C18" s="30"/>
      <c r="D18" s="30">
        <v>82800000</v>
      </c>
      <c r="E18">
        <f t="shared" si="0"/>
        <v>3.3105000000000002</v>
      </c>
      <c r="F18">
        <f t="shared" si="1"/>
        <v>25011327.594019029</v>
      </c>
      <c r="G18" t="e">
        <f t="shared" si="2"/>
        <v>#N/A</v>
      </c>
      <c r="L18" s="62">
        <v>43739</v>
      </c>
      <c r="M18">
        <v>3.3877000000000002</v>
      </c>
      <c r="P18" s="62"/>
      <c r="S18" s="60"/>
      <c r="T18" s="64"/>
    </row>
    <row r="19" spans="1:26">
      <c r="A19" s="28">
        <v>43564</v>
      </c>
      <c r="B19" s="26" t="s">
        <v>459</v>
      </c>
      <c r="C19" s="30"/>
      <c r="D19" s="30">
        <v>39280000</v>
      </c>
      <c r="E19">
        <f t="shared" si="0"/>
        <v>3.2948</v>
      </c>
      <c r="F19">
        <f t="shared" si="1"/>
        <v>11921816.195216706</v>
      </c>
      <c r="G19" t="e">
        <f t="shared" si="2"/>
        <v>#N/A</v>
      </c>
      <c r="H19" s="60"/>
      <c r="L19" s="62">
        <v>43738</v>
      </c>
      <c r="M19">
        <v>3.37</v>
      </c>
      <c r="P19" s="62"/>
      <c r="S19" s="60"/>
      <c r="T19" s="64"/>
      <c r="V19" s="65"/>
    </row>
    <row r="20" spans="1:26">
      <c r="A20" s="28">
        <v>43580</v>
      </c>
      <c r="B20" s="26" t="s">
        <v>446</v>
      </c>
      <c r="C20" s="30"/>
      <c r="D20" s="30">
        <v>100000000</v>
      </c>
      <c r="E20">
        <f t="shared" si="0"/>
        <v>3.3271999999999999</v>
      </c>
      <c r="F20">
        <f t="shared" si="1"/>
        <v>30055301.755229622</v>
      </c>
      <c r="G20" t="e">
        <f t="shared" si="2"/>
        <v>#N/A</v>
      </c>
      <c r="L20" s="62">
        <v>43735</v>
      </c>
      <c r="M20">
        <v>3.3822999999999999</v>
      </c>
      <c r="P20" s="62"/>
      <c r="S20" s="60"/>
      <c r="T20" s="64"/>
      <c r="V20" s="65"/>
    </row>
    <row r="21" spans="1:26">
      <c r="A21" s="28">
        <v>43584</v>
      </c>
      <c r="B21" s="26" t="s">
        <v>449</v>
      </c>
      <c r="C21" s="30"/>
      <c r="D21" s="30">
        <v>50000000</v>
      </c>
      <c r="E21">
        <f t="shared" si="0"/>
        <v>3.3109000000000002</v>
      </c>
      <c r="F21">
        <f t="shared" si="1"/>
        <v>15101633.996798452</v>
      </c>
      <c r="G21" t="e">
        <f t="shared" si="2"/>
        <v>#N/A</v>
      </c>
      <c r="L21" s="62">
        <v>43734</v>
      </c>
      <c r="M21">
        <v>3.3839000000000001</v>
      </c>
      <c r="P21" s="62"/>
      <c r="S21" s="60"/>
      <c r="T21" s="64"/>
      <c r="V21" s="65"/>
    </row>
    <row r="22" spans="1:26">
      <c r="A22" s="28">
        <v>43587</v>
      </c>
      <c r="B22" s="26" t="s">
        <v>447</v>
      </c>
      <c r="C22" s="30"/>
      <c r="D22" s="30">
        <v>43286000</v>
      </c>
      <c r="E22">
        <f t="shared" si="0"/>
        <v>3.3102</v>
      </c>
      <c r="F22">
        <f t="shared" si="1"/>
        <v>13076551.265784545</v>
      </c>
      <c r="G22" t="e">
        <f t="shared" si="2"/>
        <v>#N/A</v>
      </c>
      <c r="L22" s="62">
        <v>43733</v>
      </c>
      <c r="M22">
        <v>3.3509000000000002</v>
      </c>
      <c r="P22" s="62"/>
      <c r="S22" s="60"/>
      <c r="T22" s="64"/>
      <c r="V22" s="65"/>
    </row>
    <row r="23" spans="1:26">
      <c r="A23" s="28">
        <v>43599</v>
      </c>
      <c r="B23" s="26" t="s">
        <v>451</v>
      </c>
      <c r="C23" s="30"/>
      <c r="D23" s="30">
        <v>80000000</v>
      </c>
      <c r="E23">
        <f t="shared" si="0"/>
        <v>3.3222</v>
      </c>
      <c r="F23">
        <f t="shared" si="1"/>
        <v>24080428.631629642</v>
      </c>
      <c r="G23" t="e">
        <f t="shared" si="2"/>
        <v>#N/A</v>
      </c>
      <c r="L23" s="62">
        <v>43732</v>
      </c>
      <c r="M23">
        <v>3.3418000000000001</v>
      </c>
      <c r="P23" s="62"/>
      <c r="S23" s="60"/>
      <c r="T23" s="64"/>
      <c r="V23" s="65"/>
    </row>
    <row r="24" spans="1:26">
      <c r="A24" s="28">
        <v>43600</v>
      </c>
      <c r="B24" s="26" t="s">
        <v>454</v>
      </c>
      <c r="C24" s="30"/>
      <c r="D24" s="30">
        <v>130000000</v>
      </c>
      <c r="E24">
        <f t="shared" si="0"/>
        <v>3.3174999999999999</v>
      </c>
      <c r="F24">
        <f t="shared" si="1"/>
        <v>39186134.137151472</v>
      </c>
      <c r="G24" t="e">
        <f t="shared" si="2"/>
        <v>#N/A</v>
      </c>
      <c r="L24" s="62">
        <v>43731</v>
      </c>
      <c r="M24">
        <v>3.3553000000000002</v>
      </c>
    </row>
    <row r="25" spans="1:26">
      <c r="A25" s="28">
        <v>43600</v>
      </c>
      <c r="B25" s="26" t="s">
        <v>456</v>
      </c>
      <c r="C25" s="30"/>
      <c r="D25" s="30">
        <v>21000000</v>
      </c>
      <c r="E25">
        <f t="shared" si="0"/>
        <v>3.3174999999999999</v>
      </c>
      <c r="F25">
        <f t="shared" si="1"/>
        <v>6330067.8221552372</v>
      </c>
      <c r="G25" t="e">
        <f t="shared" si="2"/>
        <v>#N/A</v>
      </c>
      <c r="L25" s="62">
        <v>43728</v>
      </c>
      <c r="M25">
        <v>3.359</v>
      </c>
    </row>
    <row r="26" spans="1:26">
      <c r="A26" s="28">
        <v>43614</v>
      </c>
      <c r="B26" s="26" t="s">
        <v>460</v>
      </c>
      <c r="C26" s="30"/>
      <c r="D26" s="30">
        <v>71300000</v>
      </c>
      <c r="E26">
        <f t="shared" si="0"/>
        <v>3.3557999999999999</v>
      </c>
      <c r="F26">
        <f t="shared" si="1"/>
        <v>21246796.590976816</v>
      </c>
      <c r="G26" t="e">
        <f t="shared" si="2"/>
        <v>#N/A</v>
      </c>
      <c r="L26" s="62">
        <v>43727</v>
      </c>
      <c r="M26">
        <v>3.3551000000000002</v>
      </c>
    </row>
    <row r="27" spans="1:26">
      <c r="A27" s="28">
        <v>43614</v>
      </c>
      <c r="B27" s="26" t="s">
        <v>461</v>
      </c>
      <c r="C27" s="30">
        <v>345000</v>
      </c>
      <c r="D27" s="30"/>
      <c r="E27">
        <f t="shared" si="0"/>
        <v>3.3557999999999999</v>
      </c>
      <c r="G27" t="str">
        <f t="shared" si="2"/>
        <v>CAMPS1PC1B</v>
      </c>
      <c r="H27" s="60">
        <f>+C27</f>
        <v>345000</v>
      </c>
      <c r="L27" s="62">
        <v>43726</v>
      </c>
      <c r="M27">
        <v>3.3506999999999998</v>
      </c>
    </row>
    <row r="28" spans="1:26">
      <c r="A28" s="28">
        <v>43615</v>
      </c>
      <c r="B28" s="26" t="s">
        <v>462</v>
      </c>
      <c r="C28" s="30">
        <v>700000</v>
      </c>
      <c r="D28" s="30"/>
      <c r="E28">
        <f t="shared" si="0"/>
        <v>3.3658000000000001</v>
      </c>
      <c r="G28" t="str">
        <f t="shared" si="2"/>
        <v>JAIME1CP3A</v>
      </c>
      <c r="H28" s="60">
        <f>+C28</f>
        <v>700000</v>
      </c>
      <c r="L28" s="62">
        <v>43725</v>
      </c>
      <c r="M28">
        <v>3.339</v>
      </c>
    </row>
    <row r="29" spans="1:26">
      <c r="A29" s="28">
        <v>43615</v>
      </c>
      <c r="B29" s="26" t="s">
        <v>463</v>
      </c>
      <c r="C29" s="30">
        <v>3000000</v>
      </c>
      <c r="D29" s="30"/>
      <c r="E29">
        <f t="shared" si="0"/>
        <v>3.3658000000000001</v>
      </c>
      <c r="G29" t="e">
        <f t="shared" si="2"/>
        <v>#N/A</v>
      </c>
      <c r="H29" s="60"/>
      <c r="L29" s="62">
        <v>43724</v>
      </c>
      <c r="M29">
        <v>3.3330000000000002</v>
      </c>
    </row>
    <row r="30" spans="1:26">
      <c r="A30" s="28">
        <v>43615</v>
      </c>
      <c r="B30" s="26" t="s">
        <v>465</v>
      </c>
      <c r="C30" s="30">
        <v>3000000</v>
      </c>
      <c r="D30" s="30"/>
      <c r="E30">
        <f t="shared" si="0"/>
        <v>3.3658000000000001</v>
      </c>
      <c r="G30" t="e">
        <f t="shared" si="2"/>
        <v>#N/A</v>
      </c>
      <c r="L30" s="62">
        <v>43721</v>
      </c>
      <c r="M30">
        <v>3.32</v>
      </c>
    </row>
    <row r="31" spans="1:26">
      <c r="A31" s="28">
        <v>43629</v>
      </c>
      <c r="B31" s="26" t="s">
        <v>466</v>
      </c>
      <c r="C31" s="30"/>
      <c r="D31" s="30">
        <v>40600000</v>
      </c>
      <c r="E31">
        <f t="shared" si="0"/>
        <v>3.331</v>
      </c>
      <c r="F31">
        <f t="shared" si="1"/>
        <v>12188531.972380666</v>
      </c>
      <c r="G31" t="e">
        <f t="shared" si="2"/>
        <v>#N/A</v>
      </c>
      <c r="L31" s="62">
        <v>43720</v>
      </c>
      <c r="M31">
        <v>3.3250000000000002</v>
      </c>
    </row>
    <row r="32" spans="1:26">
      <c r="A32" s="28">
        <v>43634</v>
      </c>
      <c r="B32" s="26" t="s">
        <v>477</v>
      </c>
      <c r="C32" s="30"/>
      <c r="D32" s="30">
        <v>30000000</v>
      </c>
      <c r="E32">
        <f t="shared" si="0"/>
        <v>3.3334000000000001</v>
      </c>
      <c r="F32">
        <f t="shared" si="1"/>
        <v>8999820.0035999268</v>
      </c>
      <c r="G32" t="e">
        <f t="shared" si="2"/>
        <v>#N/A</v>
      </c>
      <c r="L32" s="62">
        <v>43719</v>
      </c>
      <c r="M32">
        <v>3.3393000000000002</v>
      </c>
    </row>
    <row r="33" spans="1:13">
      <c r="A33" s="28">
        <v>43634</v>
      </c>
      <c r="B33" s="26" t="s">
        <v>475</v>
      </c>
      <c r="C33" s="30">
        <v>8062000</v>
      </c>
      <c r="D33" s="30"/>
      <c r="E33">
        <f t="shared" si="0"/>
        <v>3.3334000000000001</v>
      </c>
      <c r="G33" t="e">
        <f t="shared" si="2"/>
        <v>#N/A</v>
      </c>
      <c r="L33" s="62">
        <v>43718</v>
      </c>
      <c r="M33">
        <v>3.3435000000000001</v>
      </c>
    </row>
    <row r="34" spans="1:13">
      <c r="A34" s="28">
        <v>43636</v>
      </c>
      <c r="B34" s="26" t="s">
        <v>474</v>
      </c>
      <c r="C34" s="30"/>
      <c r="D34" s="30">
        <v>74895000</v>
      </c>
      <c r="E34">
        <f t="shared" si="0"/>
        <v>3.3102999999999998</v>
      </c>
      <c r="F34">
        <f t="shared" si="1"/>
        <v>22624837.628009547</v>
      </c>
      <c r="G34" t="e">
        <f t="shared" si="2"/>
        <v>#N/A</v>
      </c>
      <c r="H34" s="60"/>
      <c r="L34" s="62">
        <v>43717</v>
      </c>
      <c r="M34">
        <v>3.3492999999999999</v>
      </c>
    </row>
    <row r="35" spans="1:13">
      <c r="A35" s="28">
        <v>43641</v>
      </c>
      <c r="B35" s="26" t="s">
        <v>471</v>
      </c>
      <c r="C35" s="30"/>
      <c r="D35" s="30">
        <v>100000</v>
      </c>
      <c r="E35">
        <f t="shared" si="0"/>
        <v>3.3039000000000001</v>
      </c>
      <c r="F35">
        <f t="shared" si="1"/>
        <v>30267.259904960803</v>
      </c>
      <c r="G35" t="e">
        <f t="shared" si="2"/>
        <v>#N/A</v>
      </c>
      <c r="L35" s="62">
        <v>43714</v>
      </c>
      <c r="M35">
        <v>3.3420000000000001</v>
      </c>
    </row>
    <row r="36" spans="1:13">
      <c r="A36" s="28">
        <v>43642</v>
      </c>
      <c r="B36" s="26" t="s">
        <v>468</v>
      </c>
      <c r="C36" s="30">
        <v>7225000</v>
      </c>
      <c r="D36" s="30"/>
      <c r="E36">
        <f t="shared" si="0"/>
        <v>3.294</v>
      </c>
      <c r="G36" t="str">
        <f t="shared" si="2"/>
        <v>ECOAC1CP3A</v>
      </c>
      <c r="H36" s="60">
        <f>+C36</f>
        <v>7225000</v>
      </c>
      <c r="L36" s="62">
        <v>43713</v>
      </c>
      <c r="M36">
        <v>3.3645</v>
      </c>
    </row>
    <row r="37" spans="1:13">
      <c r="A37" s="18">
        <v>43642</v>
      </c>
      <c r="B37" s="26" t="s">
        <v>467</v>
      </c>
      <c r="C37" s="23"/>
      <c r="D37" s="30">
        <v>30000000</v>
      </c>
      <c r="E37">
        <f t="shared" si="0"/>
        <v>3.294</v>
      </c>
      <c r="F37">
        <f t="shared" si="1"/>
        <v>9107468.1238615662</v>
      </c>
      <c r="G37" t="e">
        <f t="shared" si="2"/>
        <v>#N/A</v>
      </c>
      <c r="L37" s="62">
        <v>43712</v>
      </c>
      <c r="M37">
        <v>3.3793000000000002</v>
      </c>
    </row>
    <row r="38" spans="1:13">
      <c r="A38" s="18">
        <v>43649</v>
      </c>
      <c r="B38" s="26" t="s">
        <v>484</v>
      </c>
      <c r="C38" s="23"/>
      <c r="D38" s="23">
        <v>120000000</v>
      </c>
      <c r="E38">
        <f t="shared" si="0"/>
        <v>3.2917000000000001</v>
      </c>
      <c r="F38">
        <f t="shared" si="1"/>
        <v>36455327.03466294</v>
      </c>
      <c r="G38" t="e">
        <f t="shared" si="2"/>
        <v>#N/A</v>
      </c>
      <c r="L38" s="62">
        <v>43711</v>
      </c>
      <c r="M38">
        <v>3.4043999999999999</v>
      </c>
    </row>
    <row r="39" spans="1:13">
      <c r="A39" s="18">
        <v>43651</v>
      </c>
      <c r="B39" s="26" t="s">
        <v>483</v>
      </c>
      <c r="C39" s="23">
        <v>500000</v>
      </c>
      <c r="D39" s="23"/>
      <c r="E39">
        <f t="shared" si="0"/>
        <v>3.2921999999999998</v>
      </c>
      <c r="G39" t="str">
        <f t="shared" si="2"/>
        <v>CHAVI2CP1A</v>
      </c>
      <c r="H39" s="60">
        <f>+C39</f>
        <v>500000</v>
      </c>
      <c r="L39" s="62">
        <v>43710</v>
      </c>
      <c r="M39">
        <v>3.4054000000000002</v>
      </c>
    </row>
    <row r="40" spans="1:13">
      <c r="A40" s="18">
        <v>43655</v>
      </c>
      <c r="B40" s="26" t="s">
        <v>480</v>
      </c>
      <c r="C40" s="23"/>
      <c r="D40" s="45">
        <v>109310000</v>
      </c>
      <c r="E40">
        <f t="shared" si="0"/>
        <v>3.2966000000000002</v>
      </c>
      <c r="F40">
        <f t="shared" si="1"/>
        <v>33158405.630043074</v>
      </c>
      <c r="G40" t="e">
        <f t="shared" si="2"/>
        <v>#N/A</v>
      </c>
      <c r="L40" s="62">
        <v>43707</v>
      </c>
      <c r="M40">
        <v>3.3936000000000002</v>
      </c>
    </row>
    <row r="41" spans="1:13">
      <c r="A41" s="18">
        <v>43657</v>
      </c>
      <c r="B41" s="26" t="s">
        <v>478</v>
      </c>
      <c r="C41" s="23"/>
      <c r="D41" s="23">
        <v>90000000</v>
      </c>
      <c r="E41">
        <f t="shared" si="0"/>
        <v>3.2854000000000001</v>
      </c>
      <c r="F41">
        <f t="shared" si="1"/>
        <v>27393924.636269554</v>
      </c>
      <c r="G41" t="e">
        <f t="shared" si="2"/>
        <v>#N/A</v>
      </c>
      <c r="L41" s="62">
        <v>43706</v>
      </c>
      <c r="M41">
        <v>3.3984000000000001</v>
      </c>
    </row>
    <row r="42" spans="1:13">
      <c r="A42" s="18">
        <v>43658</v>
      </c>
      <c r="B42" s="26" t="s">
        <v>506</v>
      </c>
      <c r="C42" s="23">
        <v>500000</v>
      </c>
      <c r="D42" s="23"/>
      <c r="E42">
        <f t="shared" si="0"/>
        <v>3.2835000000000001</v>
      </c>
      <c r="G42" t="str">
        <f t="shared" si="2"/>
        <v>JAIME1CP3B</v>
      </c>
      <c r="H42" s="60">
        <f>+C42</f>
        <v>500000</v>
      </c>
      <c r="L42" s="62">
        <v>43705</v>
      </c>
      <c r="M42">
        <v>3.4013</v>
      </c>
    </row>
    <row r="43" spans="1:13">
      <c r="A43" s="18">
        <v>43658</v>
      </c>
      <c r="B43" s="26" t="s">
        <v>481</v>
      </c>
      <c r="C43" s="23">
        <v>15500000</v>
      </c>
      <c r="D43" s="30"/>
      <c r="E43">
        <f t="shared" si="0"/>
        <v>3.2835000000000001</v>
      </c>
      <c r="G43" t="e">
        <f t="shared" si="2"/>
        <v>#N/A</v>
      </c>
      <c r="L43" s="62">
        <v>43704</v>
      </c>
      <c r="M43">
        <v>3.3944999999999999</v>
      </c>
    </row>
    <row r="44" spans="1:13">
      <c r="A44" s="18">
        <v>43661</v>
      </c>
      <c r="B44" s="26" t="s">
        <v>492</v>
      </c>
      <c r="C44" s="23"/>
      <c r="D44" s="30">
        <v>250000000</v>
      </c>
      <c r="E44">
        <f t="shared" si="0"/>
        <v>3.2835000000000001</v>
      </c>
      <c r="F44">
        <f t="shared" si="1"/>
        <v>76138267.093040958</v>
      </c>
      <c r="G44" t="e">
        <f t="shared" si="2"/>
        <v>#N/A</v>
      </c>
      <c r="L44" s="62">
        <v>43703</v>
      </c>
      <c r="M44">
        <v>3.3822999999999999</v>
      </c>
    </row>
    <row r="45" spans="1:13">
      <c r="A45" s="18">
        <v>43664</v>
      </c>
      <c r="B45" s="26" t="s">
        <v>486</v>
      </c>
      <c r="C45" s="23"/>
      <c r="D45" s="30">
        <v>100000000</v>
      </c>
      <c r="E45">
        <f t="shared" si="0"/>
        <v>3.2869000000000002</v>
      </c>
      <c r="F45">
        <f t="shared" si="1"/>
        <v>30423803.583924063</v>
      </c>
      <c r="G45" t="e">
        <f t="shared" si="2"/>
        <v>#N/A</v>
      </c>
      <c r="L45" s="62">
        <v>43700</v>
      </c>
      <c r="M45">
        <v>3.3761999999999999</v>
      </c>
    </row>
    <row r="46" spans="1:13">
      <c r="A46" s="18">
        <v>43668</v>
      </c>
      <c r="B46" s="26" t="s">
        <v>490</v>
      </c>
      <c r="C46" s="23"/>
      <c r="D46" s="30">
        <v>88484000</v>
      </c>
      <c r="E46">
        <f t="shared" si="0"/>
        <v>3.2852999999999999</v>
      </c>
      <c r="F46">
        <f t="shared" si="1"/>
        <v>26933308.982436918</v>
      </c>
      <c r="G46" t="e">
        <f t="shared" si="2"/>
        <v>#N/A</v>
      </c>
      <c r="L46" s="62">
        <v>43699</v>
      </c>
      <c r="M46">
        <v>3.3746999999999998</v>
      </c>
    </row>
    <row r="47" spans="1:13">
      <c r="A47" s="18">
        <v>43669</v>
      </c>
      <c r="B47" s="26" t="s">
        <v>488</v>
      </c>
      <c r="C47" s="23"/>
      <c r="D47" s="30">
        <v>50000000</v>
      </c>
      <c r="E47">
        <f t="shared" si="0"/>
        <v>3.2951000000000001</v>
      </c>
      <c r="F47">
        <f t="shared" si="1"/>
        <v>15174046.31118934</v>
      </c>
      <c r="G47" t="e">
        <f t="shared" si="2"/>
        <v>#N/A</v>
      </c>
      <c r="L47" s="62">
        <v>43698</v>
      </c>
      <c r="M47">
        <v>3.3765000000000001</v>
      </c>
    </row>
    <row r="48" spans="1:13">
      <c r="A48" s="18">
        <v>43670</v>
      </c>
      <c r="B48" s="25" t="s">
        <v>493</v>
      </c>
      <c r="C48" s="23">
        <v>500000</v>
      </c>
      <c r="D48" s="30"/>
      <c r="E48">
        <f t="shared" si="0"/>
        <v>3.2945000000000002</v>
      </c>
      <c r="G48" t="str">
        <f t="shared" si="2"/>
        <v>CHAVI2CP1B</v>
      </c>
      <c r="H48" s="60">
        <f>+C48</f>
        <v>500000</v>
      </c>
      <c r="L48" s="62">
        <v>43697</v>
      </c>
      <c r="M48">
        <v>3.383</v>
      </c>
    </row>
    <row r="49" spans="1:13">
      <c r="A49" s="18">
        <v>43682</v>
      </c>
      <c r="B49" s="25" t="s">
        <v>494</v>
      </c>
      <c r="C49" s="23"/>
      <c r="D49" s="30">
        <v>65520000</v>
      </c>
      <c r="E49">
        <f t="shared" si="0"/>
        <v>3.3868999999999998</v>
      </c>
      <c r="F49">
        <f t="shared" si="1"/>
        <v>19345123.859576605</v>
      </c>
      <c r="G49" t="e">
        <f t="shared" si="2"/>
        <v>#N/A</v>
      </c>
      <c r="L49" s="62">
        <v>43696</v>
      </c>
      <c r="M49">
        <v>3.3864999999999998</v>
      </c>
    </row>
    <row r="50" spans="1:13">
      <c r="A50" s="18">
        <v>43690</v>
      </c>
      <c r="B50" s="25" t="s">
        <v>495</v>
      </c>
      <c r="C50" s="23"/>
      <c r="D50" s="30">
        <v>42660000</v>
      </c>
      <c r="E50">
        <f t="shared" si="0"/>
        <v>3.3839999999999999</v>
      </c>
      <c r="F50">
        <f t="shared" si="1"/>
        <v>12606382.978723405</v>
      </c>
      <c r="G50" t="e">
        <f t="shared" si="2"/>
        <v>#N/A</v>
      </c>
      <c r="H50" s="60"/>
      <c r="L50" s="62">
        <v>43693</v>
      </c>
      <c r="M50">
        <v>3.3791000000000002</v>
      </c>
    </row>
    <row r="51" spans="1:13">
      <c r="A51" s="18">
        <v>43691</v>
      </c>
      <c r="B51" s="25" t="s">
        <v>498</v>
      </c>
      <c r="C51" s="23">
        <v>1722000</v>
      </c>
      <c r="D51" s="30"/>
      <c r="E51">
        <f t="shared" si="0"/>
        <v>3.3974000000000002</v>
      </c>
      <c r="G51" t="str">
        <f t="shared" si="2"/>
        <v>CHAVI1BC1A</v>
      </c>
      <c r="H51" s="60">
        <f>+C51</f>
        <v>1722000</v>
      </c>
      <c r="L51" s="62">
        <v>43692</v>
      </c>
      <c r="M51">
        <v>3.3923999999999999</v>
      </c>
    </row>
    <row r="52" spans="1:13">
      <c r="A52" s="18">
        <v>43699</v>
      </c>
      <c r="B52" s="25" t="s">
        <v>500</v>
      </c>
      <c r="C52" s="23">
        <v>569000</v>
      </c>
      <c r="D52" s="30"/>
      <c r="E52">
        <f t="shared" si="0"/>
        <v>3.3746999999999998</v>
      </c>
      <c r="G52" t="str">
        <f t="shared" si="2"/>
        <v>LARI1CP2A</v>
      </c>
      <c r="H52" s="60">
        <f>+C52</f>
        <v>569000</v>
      </c>
      <c r="L52" s="62">
        <v>43691</v>
      </c>
      <c r="M52">
        <v>3.3974000000000002</v>
      </c>
    </row>
    <row r="53" spans="1:13">
      <c r="A53" s="18">
        <v>43699</v>
      </c>
      <c r="B53" s="25" t="s">
        <v>505</v>
      </c>
      <c r="C53" s="23"/>
      <c r="D53" s="30">
        <v>60000000</v>
      </c>
      <c r="E53">
        <f t="shared" si="0"/>
        <v>3.3746999999999998</v>
      </c>
      <c r="F53">
        <f t="shared" si="1"/>
        <v>17779358.165170237</v>
      </c>
      <c r="G53" t="e">
        <f t="shared" si="2"/>
        <v>#N/A</v>
      </c>
      <c r="L53" s="62">
        <v>43690</v>
      </c>
      <c r="M53">
        <v>3.3839999999999999</v>
      </c>
    </row>
    <row r="54" spans="1:13">
      <c r="A54" s="18">
        <v>43700</v>
      </c>
      <c r="B54" s="25" t="s">
        <v>503</v>
      </c>
      <c r="C54" s="23"/>
      <c r="D54" s="30">
        <v>70000000</v>
      </c>
      <c r="E54">
        <f t="shared" si="0"/>
        <v>3.3761999999999999</v>
      </c>
      <c r="F54">
        <f t="shared" si="1"/>
        <v>20733368.876251407</v>
      </c>
      <c r="G54" t="e">
        <f t="shared" si="2"/>
        <v>#N/A</v>
      </c>
      <c r="L54" s="62">
        <v>43689</v>
      </c>
      <c r="M54">
        <v>3.3822999999999999</v>
      </c>
    </row>
    <row r="55" spans="1:13">
      <c r="A55" s="18">
        <v>43700</v>
      </c>
      <c r="B55" s="25" t="s">
        <v>502</v>
      </c>
      <c r="C55" s="23">
        <v>6595000</v>
      </c>
      <c r="D55" s="30"/>
      <c r="E55">
        <f t="shared" si="0"/>
        <v>3.3761999999999999</v>
      </c>
      <c r="G55" t="str">
        <f t="shared" si="2"/>
        <v>ECOAC1CP4A</v>
      </c>
      <c r="H55" s="60">
        <f t="shared" ref="H55:H61" si="3">+C55</f>
        <v>6595000</v>
      </c>
      <c r="L55" s="62">
        <v>43686</v>
      </c>
      <c r="M55">
        <v>3.3803000000000001</v>
      </c>
    </row>
    <row r="56" spans="1:13">
      <c r="A56" s="18">
        <v>43704</v>
      </c>
      <c r="B56" s="25" t="s">
        <v>501</v>
      </c>
      <c r="C56" s="23">
        <v>500000</v>
      </c>
      <c r="D56" s="30"/>
      <c r="E56">
        <f t="shared" si="0"/>
        <v>3.3944999999999999</v>
      </c>
      <c r="G56" t="str">
        <f t="shared" si="2"/>
        <v>JAIME1CP3C</v>
      </c>
      <c r="H56" s="60">
        <f t="shared" si="3"/>
        <v>500000</v>
      </c>
      <c r="L56" s="62">
        <v>43685</v>
      </c>
      <c r="M56">
        <v>3.3740999999999999</v>
      </c>
    </row>
    <row r="57" spans="1:13">
      <c r="A57" s="18">
        <v>43704</v>
      </c>
      <c r="B57" s="25" t="s">
        <v>496</v>
      </c>
      <c r="C57" s="23">
        <v>442000</v>
      </c>
      <c r="D57" s="30"/>
      <c r="E57">
        <f t="shared" si="0"/>
        <v>3.3944999999999999</v>
      </c>
      <c r="G57" t="str">
        <f t="shared" si="2"/>
        <v>CHAVI1BC1B</v>
      </c>
      <c r="H57" s="60">
        <f t="shared" si="3"/>
        <v>442000</v>
      </c>
      <c r="L57" s="62">
        <v>43684</v>
      </c>
      <c r="M57">
        <v>3.3885000000000001</v>
      </c>
    </row>
    <row r="58" spans="1:13">
      <c r="A58" s="18">
        <v>43719</v>
      </c>
      <c r="B58" s="25" t="s">
        <v>507</v>
      </c>
      <c r="C58" s="23">
        <v>500000</v>
      </c>
      <c r="D58" s="30"/>
      <c r="E58">
        <f t="shared" si="0"/>
        <v>3.3393000000000002</v>
      </c>
      <c r="G58" s="25" t="s">
        <v>507</v>
      </c>
      <c r="H58" s="60">
        <f t="shared" si="3"/>
        <v>500000</v>
      </c>
      <c r="L58" s="62">
        <v>43683</v>
      </c>
      <c r="M58">
        <v>3.3761000000000001</v>
      </c>
    </row>
    <row r="59" spans="1:13">
      <c r="A59" s="18">
        <v>43721</v>
      </c>
      <c r="B59" s="25" t="s">
        <v>508</v>
      </c>
      <c r="C59" s="23">
        <v>489000</v>
      </c>
      <c r="D59" s="30"/>
      <c r="E59">
        <f t="shared" si="0"/>
        <v>3.32</v>
      </c>
      <c r="G59" s="25" t="s">
        <v>508</v>
      </c>
      <c r="H59" s="60">
        <f t="shared" si="3"/>
        <v>489000</v>
      </c>
      <c r="L59" s="62">
        <v>43682</v>
      </c>
      <c r="M59">
        <v>3.3868999999999998</v>
      </c>
    </row>
    <row r="60" spans="1:13">
      <c r="A60" s="18">
        <v>43727</v>
      </c>
      <c r="B60" s="26" t="s">
        <v>509</v>
      </c>
      <c r="C60" s="23">
        <v>434000</v>
      </c>
      <c r="D60" s="30"/>
      <c r="E60">
        <f t="shared" si="0"/>
        <v>3.3551000000000002</v>
      </c>
      <c r="G60" s="26" t="s">
        <v>509</v>
      </c>
      <c r="H60" s="60">
        <f t="shared" si="3"/>
        <v>434000</v>
      </c>
      <c r="L60" s="62">
        <v>43679</v>
      </c>
      <c r="M60">
        <v>3.3557999999999999</v>
      </c>
    </row>
    <row r="61" spans="1:13">
      <c r="A61" s="18">
        <v>43742</v>
      </c>
      <c r="B61" s="26" t="s">
        <v>511</v>
      </c>
      <c r="C61" s="23">
        <v>694000</v>
      </c>
      <c r="D61" s="23"/>
      <c r="E61">
        <f t="shared" si="0"/>
        <v>3.3795000000000002</v>
      </c>
      <c r="G61" s="26" t="s">
        <v>511</v>
      </c>
      <c r="H61" s="60">
        <f t="shared" si="3"/>
        <v>694000</v>
      </c>
      <c r="L61" s="62">
        <v>43678</v>
      </c>
      <c r="M61">
        <v>3.3267000000000002</v>
      </c>
    </row>
    <row r="62" spans="1:13">
      <c r="A62" s="18">
        <v>43742</v>
      </c>
      <c r="B62" s="25" t="s">
        <v>512</v>
      </c>
      <c r="C62" s="23"/>
      <c r="D62" s="30">
        <v>21500000</v>
      </c>
      <c r="E62">
        <f t="shared" si="0"/>
        <v>3.3795000000000002</v>
      </c>
      <c r="F62">
        <f t="shared" si="1"/>
        <v>6361887.8532327265</v>
      </c>
      <c r="G62" t="e">
        <f t="shared" si="2"/>
        <v>#N/A</v>
      </c>
      <c r="L62" s="62">
        <v>43677</v>
      </c>
      <c r="M62">
        <v>3.3035999999999999</v>
      </c>
    </row>
    <row r="63" spans="1:13">
      <c r="A63" s="18">
        <v>43748</v>
      </c>
      <c r="B63" s="25" t="s">
        <v>514</v>
      </c>
      <c r="C63" s="23"/>
      <c r="D63" s="30">
        <v>125000000</v>
      </c>
      <c r="E63">
        <f t="shared" si="0"/>
        <v>3.3654999999999999</v>
      </c>
      <c r="F63">
        <f t="shared" si="1"/>
        <v>37141583.7171297</v>
      </c>
      <c r="G63" t="e">
        <f t="shared" si="2"/>
        <v>#N/A</v>
      </c>
      <c r="L63" s="62">
        <v>43676</v>
      </c>
      <c r="M63">
        <v>3.2970000000000002</v>
      </c>
    </row>
    <row r="64" spans="1:13">
      <c r="A64" s="18">
        <v>43753</v>
      </c>
      <c r="B64" s="25" t="s">
        <v>516</v>
      </c>
      <c r="C64" s="23"/>
      <c r="D64" s="30">
        <v>50000000</v>
      </c>
      <c r="E64">
        <f t="shared" si="0"/>
        <v>3.3673000000000002</v>
      </c>
      <c r="F64">
        <f t="shared" si="1"/>
        <v>14848691.830249755</v>
      </c>
      <c r="G64" t="e">
        <f t="shared" si="2"/>
        <v>#N/A</v>
      </c>
      <c r="L64" s="62">
        <v>43675</v>
      </c>
      <c r="M64">
        <v>3.3003</v>
      </c>
    </row>
    <row r="65" spans="1:13">
      <c r="A65" s="18">
        <v>43755</v>
      </c>
      <c r="B65" s="25" t="s">
        <v>517</v>
      </c>
      <c r="C65" s="23"/>
      <c r="D65" s="30">
        <v>168500000</v>
      </c>
      <c r="E65">
        <f t="shared" si="0"/>
        <v>3.3496999999999999</v>
      </c>
      <c r="F65">
        <f t="shared" si="1"/>
        <v>50303012.210048661</v>
      </c>
      <c r="G65" t="e">
        <f t="shared" si="2"/>
        <v>#N/A</v>
      </c>
      <c r="L65" s="62">
        <v>43672</v>
      </c>
      <c r="M65">
        <v>3.2985000000000002</v>
      </c>
    </row>
    <row r="66" spans="1:13">
      <c r="A66" s="18">
        <v>43755</v>
      </c>
      <c r="B66" s="25" t="s">
        <v>518</v>
      </c>
      <c r="C66" s="23"/>
      <c r="D66" s="30">
        <v>150000000</v>
      </c>
      <c r="E66">
        <f t="shared" si="0"/>
        <v>3.3496999999999999</v>
      </c>
      <c r="F66">
        <f t="shared" si="1"/>
        <v>44780129.563841537</v>
      </c>
      <c r="G66" t="e">
        <f t="shared" si="2"/>
        <v>#N/A</v>
      </c>
      <c r="L66" s="62">
        <v>43671</v>
      </c>
      <c r="M66">
        <v>3.2968000000000002</v>
      </c>
    </row>
    <row r="67" spans="1:13">
      <c r="A67" s="18">
        <v>43755</v>
      </c>
      <c r="B67" s="25" t="s">
        <v>519</v>
      </c>
      <c r="C67" s="23"/>
      <c r="D67" s="30">
        <v>150000000</v>
      </c>
      <c r="E67">
        <f t="shared" ref="E67:E69" si="4">+VLOOKUP(A67,$L$2:$M$1293,2,0)</f>
        <v>3.3496999999999999</v>
      </c>
      <c r="F67">
        <f t="shared" ref="F67:F69" si="5">+D67/E67</f>
        <v>44780129.563841537</v>
      </c>
      <c r="G67" t="e">
        <f t="shared" ref="G67:G69" si="6">+VLOOKUP(B67,$R$2:$R$23,1,0)</f>
        <v>#N/A</v>
      </c>
      <c r="L67" s="62">
        <v>43670</v>
      </c>
      <c r="M67">
        <v>3.2945000000000002</v>
      </c>
    </row>
    <row r="68" spans="1:13">
      <c r="A68" s="18">
        <v>43755</v>
      </c>
      <c r="B68" s="25" t="s">
        <v>520</v>
      </c>
      <c r="C68" s="23"/>
      <c r="D68" s="30">
        <v>4000000</v>
      </c>
      <c r="E68">
        <f t="shared" si="4"/>
        <v>3.3496999999999999</v>
      </c>
      <c r="F68">
        <f t="shared" si="5"/>
        <v>1194136.7883691078</v>
      </c>
      <c r="G68" s="25" t="s">
        <v>520</v>
      </c>
      <c r="H68">
        <f>+F68</f>
        <v>1194136.7883691078</v>
      </c>
      <c r="L68" s="62">
        <v>43669</v>
      </c>
      <c r="M68">
        <v>3.2951000000000001</v>
      </c>
    </row>
    <row r="69" spans="1:13">
      <c r="A69" s="18">
        <v>43760</v>
      </c>
      <c r="B69" s="25" t="s">
        <v>521</v>
      </c>
      <c r="C69" s="23"/>
      <c r="D69" s="30">
        <v>98008000</v>
      </c>
      <c r="E69">
        <f t="shared" si="4"/>
        <v>3.3492000000000002</v>
      </c>
      <c r="F69">
        <f t="shared" si="5"/>
        <v>29263107.607786931</v>
      </c>
      <c r="G69" t="e">
        <f t="shared" si="6"/>
        <v>#N/A</v>
      </c>
      <c r="H69" s="60"/>
      <c r="L69" s="62">
        <v>43668</v>
      </c>
      <c r="M69">
        <v>3.2852999999999999</v>
      </c>
    </row>
    <row r="70" spans="1:13">
      <c r="A70" s="18"/>
      <c r="B70" s="25"/>
      <c r="C70" s="23"/>
      <c r="D70" s="23"/>
      <c r="L70" s="62">
        <v>43665</v>
      </c>
      <c r="M70">
        <v>3.2831000000000001</v>
      </c>
    </row>
    <row r="71" spans="1:13">
      <c r="A71" s="18"/>
      <c r="B71" s="25"/>
      <c r="C71" s="23"/>
      <c r="D71" s="23"/>
      <c r="L71" s="62">
        <v>43664</v>
      </c>
      <c r="M71">
        <v>3.2869000000000002</v>
      </c>
    </row>
    <row r="72" spans="1:13">
      <c r="A72" s="18"/>
      <c r="B72" s="25"/>
      <c r="C72" s="23"/>
      <c r="D72" s="23"/>
      <c r="L72" s="62">
        <v>43663</v>
      </c>
      <c r="M72">
        <v>3.2886000000000002</v>
      </c>
    </row>
    <row r="73" spans="1:13">
      <c r="A73" s="18"/>
      <c r="B73" s="25"/>
      <c r="C73" s="23"/>
      <c r="D73" s="23"/>
      <c r="L73" s="62">
        <v>43662</v>
      </c>
      <c r="M73">
        <v>3.2875000000000001</v>
      </c>
    </row>
    <row r="74" spans="1:13">
      <c r="A74" s="18"/>
      <c r="B74" s="25"/>
      <c r="C74" s="23"/>
      <c r="D74" s="23"/>
      <c r="H74" s="60"/>
      <c r="L74" s="62">
        <v>43661</v>
      </c>
      <c r="M74">
        <v>3.2835000000000001</v>
      </c>
    </row>
    <row r="75" spans="1:13">
      <c r="A75" s="18"/>
      <c r="B75" s="25"/>
      <c r="C75" s="23"/>
      <c r="D75" s="23"/>
      <c r="H75" s="60"/>
      <c r="L75" s="62">
        <v>43658</v>
      </c>
      <c r="M75">
        <v>3.2835000000000001</v>
      </c>
    </row>
    <row r="76" spans="1:13">
      <c r="A76" s="18"/>
      <c r="B76" s="25"/>
      <c r="C76" s="23"/>
      <c r="D76" s="23"/>
      <c r="H76" s="60"/>
      <c r="L76" s="62">
        <v>43657</v>
      </c>
      <c r="M76">
        <v>3.2854000000000001</v>
      </c>
    </row>
    <row r="77" spans="1:13">
      <c r="A77" s="18"/>
      <c r="B77" s="25"/>
      <c r="C77" s="23"/>
      <c r="D77" s="23"/>
      <c r="L77" s="62">
        <v>43656</v>
      </c>
      <c r="M77">
        <v>3.2835000000000001</v>
      </c>
    </row>
    <row r="78" spans="1:13">
      <c r="A78" s="18"/>
      <c r="B78" s="25"/>
      <c r="C78" s="23"/>
      <c r="D78" s="23"/>
      <c r="L78" s="62">
        <v>43655</v>
      </c>
      <c r="M78">
        <v>3.2966000000000002</v>
      </c>
    </row>
    <row r="79" spans="1:13">
      <c r="A79" s="18"/>
      <c r="B79" s="25"/>
      <c r="C79" s="23"/>
      <c r="D79" s="23"/>
      <c r="L79" s="62">
        <v>43654</v>
      </c>
      <c r="M79">
        <v>3.2856000000000001</v>
      </c>
    </row>
    <row r="80" spans="1:13">
      <c r="A80" s="18"/>
      <c r="B80" s="25"/>
      <c r="C80" s="23"/>
      <c r="D80" s="23"/>
      <c r="L80" s="62">
        <v>43651</v>
      </c>
      <c r="M80">
        <v>3.2921999999999998</v>
      </c>
    </row>
    <row r="81" spans="1:13">
      <c r="A81" s="18"/>
      <c r="B81" s="25"/>
      <c r="C81" s="23"/>
      <c r="D81" s="23"/>
      <c r="L81" s="62">
        <v>43650</v>
      </c>
      <c r="M81">
        <v>3.2911000000000001</v>
      </c>
    </row>
    <row r="82" spans="1:13">
      <c r="A82" s="18"/>
      <c r="B82" s="25"/>
      <c r="C82" s="23"/>
      <c r="D82" s="23"/>
      <c r="L82" s="62">
        <v>43649</v>
      </c>
      <c r="M82">
        <v>3.2917000000000001</v>
      </c>
    </row>
    <row r="83" spans="1:13">
      <c r="A83" s="18"/>
      <c r="B83" s="25"/>
      <c r="C83" s="23"/>
      <c r="D83" s="23"/>
      <c r="L83" s="62">
        <v>43648</v>
      </c>
      <c r="M83">
        <v>3.2940999999999998</v>
      </c>
    </row>
    <row r="84" spans="1:13">
      <c r="A84" s="18"/>
      <c r="B84" s="25"/>
      <c r="C84" s="23"/>
      <c r="D84" s="23"/>
      <c r="L84" s="62">
        <v>43647</v>
      </c>
      <c r="M84">
        <v>3.2924000000000002</v>
      </c>
    </row>
    <row r="85" spans="1:13">
      <c r="A85" s="18"/>
      <c r="B85" s="25"/>
      <c r="C85" s="23"/>
      <c r="D85" s="23"/>
      <c r="L85" s="62">
        <v>43644</v>
      </c>
      <c r="M85">
        <v>3.294</v>
      </c>
    </row>
    <row r="86" spans="1:13">
      <c r="C86" s="60">
        <f>SUM(C2:C85)</f>
        <v>75830000</v>
      </c>
      <c r="D86" s="60">
        <f>SUM(D2:D85)</f>
        <v>3729268000</v>
      </c>
      <c r="F86">
        <f>+SUM(F2:F85)</f>
        <v>1122148234.5954819</v>
      </c>
      <c r="L86" s="62">
        <v>43643</v>
      </c>
      <c r="M86">
        <v>3.2907999999999999</v>
      </c>
    </row>
    <row r="87" spans="1:13">
      <c r="H87" s="60">
        <f>SUM(H2:H86)</f>
        <v>26887136.788369108</v>
      </c>
      <c r="L87" s="62">
        <v>43642</v>
      </c>
      <c r="M87">
        <v>3.294</v>
      </c>
    </row>
    <row r="88" spans="1:13">
      <c r="D88" s="60">
        <f>+C86+F86</f>
        <v>1197978234.5954819</v>
      </c>
      <c r="L88" s="62">
        <v>43641</v>
      </c>
      <c r="M88">
        <v>3.3039000000000001</v>
      </c>
    </row>
    <row r="89" spans="1:13">
      <c r="L89" s="62">
        <v>43640</v>
      </c>
      <c r="M89">
        <v>3.3014000000000001</v>
      </c>
    </row>
    <row r="90" spans="1:13">
      <c r="L90" s="62">
        <v>43637</v>
      </c>
      <c r="M90">
        <v>3.3008000000000002</v>
      </c>
    </row>
    <row r="91" spans="1:13">
      <c r="L91" s="62">
        <v>43636</v>
      </c>
      <c r="M91">
        <v>3.3102999999999998</v>
      </c>
    </row>
    <row r="92" spans="1:13">
      <c r="L92" s="62">
        <v>43635</v>
      </c>
      <c r="M92">
        <v>3.3302999999999998</v>
      </c>
    </row>
    <row r="93" spans="1:13">
      <c r="L93" s="62">
        <v>43634</v>
      </c>
      <c r="M93">
        <v>3.3334000000000001</v>
      </c>
    </row>
    <row r="94" spans="1:13">
      <c r="L94" s="62">
        <v>43633</v>
      </c>
      <c r="M94">
        <v>3.3481999999999998</v>
      </c>
    </row>
    <row r="95" spans="1:13">
      <c r="L95" s="62">
        <v>43630</v>
      </c>
      <c r="M95">
        <v>3.347</v>
      </c>
    </row>
    <row r="96" spans="1:13">
      <c r="L96" s="62">
        <v>43629</v>
      </c>
      <c r="M96">
        <v>3.331</v>
      </c>
    </row>
    <row r="97" spans="12:13">
      <c r="L97" s="62">
        <v>43628</v>
      </c>
      <c r="M97">
        <v>3.3307000000000002</v>
      </c>
    </row>
    <row r="98" spans="12:13">
      <c r="L98" s="62">
        <v>43627</v>
      </c>
      <c r="M98">
        <v>3.3268</v>
      </c>
    </row>
    <row r="99" spans="12:13">
      <c r="L99" s="62">
        <v>43626</v>
      </c>
      <c r="M99">
        <v>3.3344999999999998</v>
      </c>
    </row>
    <row r="100" spans="12:13">
      <c r="L100" s="62">
        <v>43623</v>
      </c>
      <c r="M100">
        <v>3.3275999999999999</v>
      </c>
    </row>
    <row r="101" spans="12:13">
      <c r="L101" s="62">
        <v>43622</v>
      </c>
      <c r="M101">
        <v>3.3361999999999998</v>
      </c>
    </row>
    <row r="102" spans="12:13">
      <c r="L102" s="62">
        <v>43621</v>
      </c>
      <c r="M102">
        <v>3.3414999999999999</v>
      </c>
    </row>
    <row r="103" spans="12:13">
      <c r="L103" s="62">
        <v>43620</v>
      </c>
      <c r="M103">
        <v>3.3488000000000002</v>
      </c>
    </row>
    <row r="104" spans="12:13">
      <c r="L104" s="62">
        <v>43619</v>
      </c>
      <c r="M104">
        <v>3.3609</v>
      </c>
    </row>
    <row r="105" spans="12:13">
      <c r="L105" s="62">
        <v>43616</v>
      </c>
      <c r="M105">
        <v>3.3811</v>
      </c>
    </row>
    <row r="106" spans="12:13">
      <c r="L106" s="62">
        <v>43615</v>
      </c>
      <c r="M106">
        <v>3.3658000000000001</v>
      </c>
    </row>
    <row r="107" spans="12:13">
      <c r="L107" s="62">
        <v>43614</v>
      </c>
      <c r="M107">
        <v>3.3557999999999999</v>
      </c>
    </row>
    <row r="108" spans="12:13">
      <c r="L108" s="62">
        <v>43613</v>
      </c>
      <c r="M108">
        <v>3.3538999999999999</v>
      </c>
    </row>
    <row r="109" spans="12:13">
      <c r="L109" s="62">
        <v>43612</v>
      </c>
      <c r="M109">
        <v>3.3523000000000001</v>
      </c>
    </row>
    <row r="110" spans="12:13">
      <c r="L110" s="62">
        <v>43609</v>
      </c>
      <c r="M110">
        <v>3.3450000000000002</v>
      </c>
    </row>
    <row r="111" spans="12:13">
      <c r="L111" s="62">
        <v>43608</v>
      </c>
      <c r="M111">
        <v>3.3496000000000001</v>
      </c>
    </row>
    <row r="112" spans="12:13">
      <c r="L112" s="62">
        <v>43607</v>
      </c>
      <c r="M112">
        <v>3.3418999999999999</v>
      </c>
    </row>
    <row r="113" spans="12:13">
      <c r="L113" s="62">
        <v>43606</v>
      </c>
      <c r="M113">
        <v>3.3412000000000002</v>
      </c>
    </row>
    <row r="114" spans="12:13">
      <c r="L114" s="62">
        <v>43605</v>
      </c>
      <c r="M114">
        <v>3.3479000000000001</v>
      </c>
    </row>
    <row r="115" spans="12:13">
      <c r="L115" s="62">
        <v>43602</v>
      </c>
      <c r="M115">
        <v>3.3311999999999999</v>
      </c>
    </row>
    <row r="116" spans="12:13">
      <c r="L116" s="62">
        <v>43601</v>
      </c>
      <c r="M116">
        <v>3.3176000000000001</v>
      </c>
    </row>
    <row r="117" spans="12:13">
      <c r="L117" s="62">
        <v>43600</v>
      </c>
      <c r="M117">
        <v>3.3174999999999999</v>
      </c>
    </row>
    <row r="118" spans="12:13">
      <c r="L118" s="62">
        <v>43599</v>
      </c>
      <c r="M118">
        <v>3.3222</v>
      </c>
    </row>
    <row r="119" spans="12:13">
      <c r="L119" s="62">
        <v>43598</v>
      </c>
      <c r="M119">
        <v>3.3281999999999998</v>
      </c>
    </row>
    <row r="120" spans="12:13">
      <c r="L120" s="62">
        <v>43595</v>
      </c>
      <c r="M120">
        <v>3.3151999999999999</v>
      </c>
    </row>
    <row r="121" spans="12:13">
      <c r="L121" s="62">
        <v>43594</v>
      </c>
      <c r="M121">
        <v>3.3138000000000001</v>
      </c>
    </row>
    <row r="122" spans="12:13">
      <c r="L122" s="62">
        <v>43593</v>
      </c>
      <c r="M122">
        <v>3.3161</v>
      </c>
    </row>
    <row r="123" spans="12:13">
      <c r="L123" s="62">
        <v>43592</v>
      </c>
      <c r="M123">
        <v>3.3142</v>
      </c>
    </row>
    <row r="124" spans="12:13">
      <c r="L124" s="62">
        <v>43591</v>
      </c>
      <c r="M124">
        <v>3.3088000000000002</v>
      </c>
    </row>
    <row r="125" spans="12:13">
      <c r="L125" s="62">
        <v>43588</v>
      </c>
      <c r="M125">
        <v>3.2989999999999999</v>
      </c>
    </row>
    <row r="126" spans="12:13">
      <c r="L126" s="62">
        <v>43587</v>
      </c>
      <c r="M126">
        <v>3.3102</v>
      </c>
    </row>
    <row r="127" spans="12:13">
      <c r="L127" s="62">
        <v>43586</v>
      </c>
      <c r="M127">
        <v>3.3054999999999999</v>
      </c>
    </row>
    <row r="128" spans="12:13">
      <c r="L128" s="62">
        <v>43585</v>
      </c>
      <c r="M128">
        <v>3.3060999999999998</v>
      </c>
    </row>
    <row r="129" spans="12:13">
      <c r="L129" s="62">
        <v>43584</v>
      </c>
      <c r="M129">
        <v>3.3109000000000002</v>
      </c>
    </row>
    <row r="130" spans="12:13">
      <c r="L130" s="62">
        <v>43581</v>
      </c>
      <c r="M130">
        <v>3.3155000000000001</v>
      </c>
    </row>
    <row r="131" spans="12:13">
      <c r="L131" s="62">
        <v>43580</v>
      </c>
      <c r="M131">
        <v>3.3271999999999999</v>
      </c>
    </row>
    <row r="132" spans="12:13">
      <c r="L132" s="62">
        <v>43579</v>
      </c>
      <c r="M132">
        <v>3.3243</v>
      </c>
    </row>
    <row r="133" spans="12:13">
      <c r="L133" s="62">
        <v>43578</v>
      </c>
      <c r="M133">
        <v>3.3113999999999999</v>
      </c>
    </row>
    <row r="134" spans="12:13">
      <c r="L134" s="62">
        <v>43577</v>
      </c>
      <c r="M134">
        <v>3.3043999999999998</v>
      </c>
    </row>
    <row r="135" spans="12:13">
      <c r="L135" s="62">
        <v>43574</v>
      </c>
      <c r="M135">
        <v>3.2947000000000002</v>
      </c>
    </row>
    <row r="136" spans="12:13">
      <c r="L136" s="62">
        <v>43573</v>
      </c>
      <c r="M136">
        <v>3.2963</v>
      </c>
    </row>
    <row r="137" spans="12:13">
      <c r="L137" s="62">
        <v>43572</v>
      </c>
      <c r="M137">
        <v>3.2978000000000001</v>
      </c>
    </row>
    <row r="138" spans="12:13">
      <c r="L138" s="62">
        <v>43571</v>
      </c>
      <c r="M138">
        <v>3.2966000000000002</v>
      </c>
    </row>
    <row r="139" spans="12:13">
      <c r="L139" s="62">
        <v>43570</v>
      </c>
      <c r="M139">
        <v>3.2948</v>
      </c>
    </row>
    <row r="140" spans="12:13">
      <c r="L140" s="62">
        <v>43567</v>
      </c>
      <c r="M140">
        <v>3.2976999999999999</v>
      </c>
    </row>
    <row r="141" spans="12:13">
      <c r="L141" s="62">
        <v>43566</v>
      </c>
      <c r="M141">
        <v>3.2989000000000002</v>
      </c>
    </row>
    <row r="142" spans="12:13">
      <c r="L142" s="62">
        <v>43565</v>
      </c>
      <c r="M142">
        <v>3.2944</v>
      </c>
    </row>
    <row r="143" spans="12:13">
      <c r="L143" s="62">
        <v>43564</v>
      </c>
      <c r="M143">
        <v>3.2948</v>
      </c>
    </row>
    <row r="144" spans="12:13">
      <c r="L144" s="62">
        <v>43563</v>
      </c>
      <c r="M144">
        <v>3.2888000000000002</v>
      </c>
    </row>
    <row r="145" spans="12:13">
      <c r="L145" s="62">
        <v>43560</v>
      </c>
      <c r="M145">
        <v>3.2945000000000002</v>
      </c>
    </row>
    <row r="146" spans="12:13">
      <c r="L146" s="62">
        <v>43559</v>
      </c>
      <c r="M146">
        <v>3.2968999999999999</v>
      </c>
    </row>
    <row r="147" spans="12:13">
      <c r="L147" s="62">
        <v>43558</v>
      </c>
      <c r="M147">
        <v>3.2961</v>
      </c>
    </row>
    <row r="148" spans="12:13">
      <c r="L148" s="62">
        <v>43557</v>
      </c>
      <c r="M148">
        <v>3.3105000000000002</v>
      </c>
    </row>
    <row r="149" spans="12:13">
      <c r="L149" s="62">
        <v>43556</v>
      </c>
      <c r="M149">
        <v>3.3077000000000001</v>
      </c>
    </row>
    <row r="150" spans="12:13">
      <c r="L150" s="62">
        <v>43553</v>
      </c>
      <c r="M150">
        <v>3.3187000000000002</v>
      </c>
    </row>
    <row r="151" spans="12:13">
      <c r="L151" s="62">
        <v>43552</v>
      </c>
      <c r="M151">
        <v>3.3205</v>
      </c>
    </row>
    <row r="152" spans="12:13">
      <c r="L152" s="62">
        <v>43551</v>
      </c>
      <c r="M152">
        <v>3.3170000000000002</v>
      </c>
    </row>
    <row r="153" spans="12:13">
      <c r="L153" s="62">
        <v>43550</v>
      </c>
      <c r="M153">
        <v>3.3062999999999998</v>
      </c>
    </row>
    <row r="154" spans="12:13">
      <c r="L154" s="62">
        <v>43549</v>
      </c>
      <c r="M154">
        <v>3.3027000000000002</v>
      </c>
    </row>
    <row r="155" spans="12:13">
      <c r="L155" s="62">
        <v>43546</v>
      </c>
      <c r="M155">
        <v>3.2993999999999999</v>
      </c>
    </row>
    <row r="156" spans="12:13">
      <c r="L156" s="62">
        <v>43545</v>
      </c>
      <c r="M156">
        <v>3.2888000000000002</v>
      </c>
    </row>
    <row r="157" spans="12:13">
      <c r="L157" s="62">
        <v>43544</v>
      </c>
      <c r="M157">
        <v>3.2930000000000001</v>
      </c>
    </row>
    <row r="158" spans="12:13">
      <c r="L158" s="62">
        <v>43543</v>
      </c>
      <c r="M158">
        <v>3.2987000000000002</v>
      </c>
    </row>
    <row r="159" spans="12:13">
      <c r="L159" s="62">
        <v>43542</v>
      </c>
      <c r="M159">
        <v>3.2993000000000001</v>
      </c>
    </row>
    <row r="160" spans="12:13">
      <c r="L160" s="62">
        <v>43539</v>
      </c>
      <c r="M160">
        <v>3.2988</v>
      </c>
    </row>
    <row r="161" spans="12:13">
      <c r="L161" s="62">
        <v>43538</v>
      </c>
      <c r="M161">
        <v>3.2989000000000002</v>
      </c>
    </row>
    <row r="162" spans="12:13">
      <c r="L162" s="62">
        <v>43537</v>
      </c>
      <c r="M162">
        <v>3.2953000000000001</v>
      </c>
    </row>
    <row r="163" spans="12:13">
      <c r="L163" s="62">
        <v>43536</v>
      </c>
      <c r="M163">
        <v>3.2974000000000001</v>
      </c>
    </row>
    <row r="164" spans="12:13">
      <c r="L164" s="62">
        <v>43535</v>
      </c>
      <c r="M164">
        <v>3.3077000000000001</v>
      </c>
    </row>
    <row r="165" spans="12:13">
      <c r="L165" s="62">
        <v>43532</v>
      </c>
      <c r="M165">
        <v>3.3138999999999998</v>
      </c>
    </row>
    <row r="166" spans="12:13">
      <c r="L166" s="62">
        <v>43531</v>
      </c>
      <c r="M166">
        <v>3.3125</v>
      </c>
    </row>
    <row r="167" spans="12:13">
      <c r="L167" s="62">
        <v>43530</v>
      </c>
      <c r="M167">
        <v>3.3075000000000001</v>
      </c>
    </row>
    <row r="168" spans="12:13">
      <c r="L168" s="62">
        <v>43529</v>
      </c>
      <c r="M168">
        <v>3.3098999999999998</v>
      </c>
    </row>
    <row r="169" spans="12:13">
      <c r="L169" s="62">
        <v>43528</v>
      </c>
      <c r="M169">
        <v>3.3108</v>
      </c>
    </row>
    <row r="170" spans="12:13">
      <c r="L170" s="62">
        <v>43525</v>
      </c>
      <c r="M170">
        <v>3.3086000000000002</v>
      </c>
    </row>
    <row r="171" spans="12:13">
      <c r="L171" s="62">
        <v>43524</v>
      </c>
      <c r="M171">
        <v>3.2988</v>
      </c>
    </row>
    <row r="172" spans="12:13">
      <c r="L172" s="62">
        <v>43523</v>
      </c>
      <c r="M172">
        <v>3.2965</v>
      </c>
    </row>
    <row r="173" spans="12:13">
      <c r="L173" s="62">
        <v>43522</v>
      </c>
      <c r="M173">
        <v>3.3035000000000001</v>
      </c>
    </row>
    <row r="174" spans="12:13">
      <c r="L174" s="62">
        <v>43521</v>
      </c>
      <c r="M174">
        <v>3.3050000000000002</v>
      </c>
    </row>
    <row r="175" spans="12:13">
      <c r="L175" s="62">
        <v>43518</v>
      </c>
      <c r="M175">
        <v>3.3064</v>
      </c>
    </row>
    <row r="176" spans="12:13">
      <c r="L176" s="62">
        <v>43517</v>
      </c>
      <c r="M176">
        <v>3.3140000000000001</v>
      </c>
    </row>
    <row r="177" spans="12:13">
      <c r="L177" s="62">
        <v>43516</v>
      </c>
      <c r="M177">
        <v>3.3184999999999998</v>
      </c>
    </row>
    <row r="178" spans="12:13">
      <c r="L178" s="62">
        <v>43515</v>
      </c>
      <c r="M178">
        <v>3.3166000000000002</v>
      </c>
    </row>
    <row r="179" spans="12:13">
      <c r="L179" s="62">
        <v>43514</v>
      </c>
      <c r="M179">
        <v>3.3193999999999999</v>
      </c>
    </row>
    <row r="180" spans="12:13">
      <c r="L180" s="62">
        <v>43511</v>
      </c>
      <c r="M180">
        <v>3.3264999999999998</v>
      </c>
    </row>
    <row r="181" spans="12:13">
      <c r="L181" s="62">
        <v>43510</v>
      </c>
      <c r="M181">
        <v>3.3376000000000001</v>
      </c>
    </row>
    <row r="182" spans="12:13">
      <c r="L182" s="62">
        <v>43509</v>
      </c>
      <c r="M182">
        <v>3.339</v>
      </c>
    </row>
    <row r="183" spans="12:13">
      <c r="L183" s="62">
        <v>43508</v>
      </c>
      <c r="M183">
        <v>3.3302999999999998</v>
      </c>
    </row>
    <row r="184" spans="12:13">
      <c r="L184" s="62">
        <v>43507</v>
      </c>
      <c r="M184">
        <v>3.3325</v>
      </c>
    </row>
    <row r="185" spans="12:13">
      <c r="L185" s="62">
        <v>43504</v>
      </c>
      <c r="M185">
        <v>3.3229000000000002</v>
      </c>
    </row>
    <row r="186" spans="12:13">
      <c r="L186" s="62">
        <v>43503</v>
      </c>
      <c r="M186">
        <v>3.3245</v>
      </c>
    </row>
    <row r="187" spans="12:13">
      <c r="L187" s="62">
        <v>43502</v>
      </c>
      <c r="M187">
        <v>3.3233000000000001</v>
      </c>
    </row>
    <row r="188" spans="12:13">
      <c r="L188" s="62">
        <v>43501</v>
      </c>
      <c r="M188">
        <v>3.3249</v>
      </c>
    </row>
    <row r="189" spans="12:13">
      <c r="L189" s="62">
        <v>43500</v>
      </c>
      <c r="M189">
        <v>3.3306</v>
      </c>
    </row>
    <row r="190" spans="12:13">
      <c r="L190" s="62">
        <v>43497</v>
      </c>
      <c r="M190">
        <v>3.3294999999999999</v>
      </c>
    </row>
    <row r="191" spans="12:13">
      <c r="L191" s="62">
        <v>43496</v>
      </c>
      <c r="M191">
        <v>3.3275000000000001</v>
      </c>
    </row>
    <row r="192" spans="12:13">
      <c r="L192" s="62">
        <v>43495</v>
      </c>
      <c r="M192">
        <v>3.3523999999999998</v>
      </c>
    </row>
    <row r="193" spans="12:13">
      <c r="L193" s="62">
        <v>43494</v>
      </c>
      <c r="M193">
        <v>3.3567</v>
      </c>
    </row>
    <row r="194" spans="12:13">
      <c r="L194" s="62">
        <v>43493</v>
      </c>
      <c r="M194">
        <v>3.3584999999999998</v>
      </c>
    </row>
    <row r="195" spans="12:13">
      <c r="L195" s="62">
        <v>43490</v>
      </c>
      <c r="M195">
        <v>3.3437999999999999</v>
      </c>
    </row>
    <row r="196" spans="12:13">
      <c r="L196" s="62">
        <v>43489</v>
      </c>
      <c r="M196">
        <v>3.3479999999999999</v>
      </c>
    </row>
    <row r="197" spans="12:13">
      <c r="L197" s="62">
        <v>43488</v>
      </c>
      <c r="M197">
        <v>3.34</v>
      </c>
    </row>
    <row r="198" spans="12:13">
      <c r="L198" s="62">
        <v>43487</v>
      </c>
      <c r="M198">
        <v>3.3344999999999998</v>
      </c>
    </row>
    <row r="199" spans="12:13">
      <c r="L199" s="62">
        <v>43486</v>
      </c>
      <c r="M199">
        <v>3.3273000000000001</v>
      </c>
    </row>
    <row r="200" spans="12:13">
      <c r="L200" s="62">
        <v>43483</v>
      </c>
      <c r="M200">
        <v>3.3197999999999999</v>
      </c>
    </row>
    <row r="201" spans="12:13">
      <c r="L201" s="62">
        <v>43482</v>
      </c>
      <c r="M201">
        <v>3.3254999999999999</v>
      </c>
    </row>
    <row r="202" spans="12:13">
      <c r="L202" s="62">
        <v>43481</v>
      </c>
      <c r="M202">
        <v>3.3315000000000001</v>
      </c>
    </row>
    <row r="203" spans="12:13">
      <c r="L203" s="62">
        <v>43480</v>
      </c>
      <c r="M203">
        <v>3.3340000000000001</v>
      </c>
    </row>
    <row r="204" spans="12:13">
      <c r="L204" s="62">
        <v>43479</v>
      </c>
      <c r="M204">
        <v>3.3439000000000001</v>
      </c>
    </row>
    <row r="205" spans="12:13">
      <c r="L205" s="62">
        <v>43476</v>
      </c>
      <c r="M205">
        <v>3.3475000000000001</v>
      </c>
    </row>
    <row r="206" spans="12:13">
      <c r="L206" s="62">
        <v>43475</v>
      </c>
      <c r="M206">
        <v>3.3420000000000001</v>
      </c>
    </row>
    <row r="207" spans="12:13">
      <c r="L207" s="62">
        <v>43474</v>
      </c>
      <c r="M207">
        <v>3.3389000000000002</v>
      </c>
    </row>
    <row r="208" spans="12:13">
      <c r="L208" s="62">
        <v>43473</v>
      </c>
      <c r="M208">
        <v>3.3407</v>
      </c>
    </row>
    <row r="209" spans="12:13">
      <c r="L209" s="62">
        <v>43472</v>
      </c>
      <c r="M209">
        <v>3.3523000000000001</v>
      </c>
    </row>
    <row r="210" spans="12:13">
      <c r="L210" s="62">
        <v>43469</v>
      </c>
      <c r="M210">
        <v>3.3452999999999999</v>
      </c>
    </row>
    <row r="211" spans="12:13">
      <c r="L211" s="62">
        <v>43468</v>
      </c>
      <c r="M211">
        <v>3.3679000000000001</v>
      </c>
    </row>
    <row r="212" spans="12:13">
      <c r="L212" s="62">
        <v>43467</v>
      </c>
      <c r="M212">
        <v>3.3681999999999999</v>
      </c>
    </row>
    <row r="213" spans="12:13">
      <c r="L213" s="62">
        <v>43466</v>
      </c>
      <c r="M213">
        <v>3.3719999999999999</v>
      </c>
    </row>
    <row r="214" spans="12:13">
      <c r="L214" s="62">
        <v>43465</v>
      </c>
      <c r="M214">
        <v>3.3690000000000002</v>
      </c>
    </row>
    <row r="215" spans="12:13">
      <c r="L215" s="62">
        <v>43462</v>
      </c>
      <c r="M215">
        <v>3.3730000000000002</v>
      </c>
    </row>
    <row r="216" spans="12:13">
      <c r="L216" s="62">
        <v>43461</v>
      </c>
      <c r="M216">
        <v>3.3706</v>
      </c>
    </row>
    <row r="217" spans="12:13">
      <c r="L217" s="62">
        <v>43460</v>
      </c>
      <c r="M217">
        <v>3.3723000000000001</v>
      </c>
    </row>
    <row r="218" spans="12:13">
      <c r="L218" s="62">
        <v>43459</v>
      </c>
      <c r="M218">
        <v>3.3570000000000002</v>
      </c>
    </row>
    <row r="219" spans="12:13">
      <c r="L219" s="62">
        <v>43458</v>
      </c>
      <c r="M219">
        <v>3.3574000000000002</v>
      </c>
    </row>
    <row r="220" spans="12:13">
      <c r="L220" s="62">
        <v>43455</v>
      </c>
      <c r="M220">
        <v>3.3584999999999998</v>
      </c>
    </row>
    <row r="221" spans="12:13">
      <c r="L221" s="62">
        <v>43454</v>
      </c>
      <c r="M221">
        <v>3.3492999999999999</v>
      </c>
    </row>
    <row r="222" spans="12:13">
      <c r="L222" s="62">
        <v>43453</v>
      </c>
      <c r="M222">
        <v>3.3517000000000001</v>
      </c>
    </row>
    <row r="223" spans="12:13">
      <c r="L223" s="62">
        <v>43452</v>
      </c>
      <c r="M223">
        <v>3.3477000000000001</v>
      </c>
    </row>
    <row r="224" spans="12:13">
      <c r="L224" s="62">
        <v>43451</v>
      </c>
      <c r="M224">
        <v>3.3397999999999999</v>
      </c>
    </row>
    <row r="225" spans="12:13">
      <c r="L225" s="62">
        <v>43448</v>
      </c>
      <c r="M225">
        <v>3.3481999999999998</v>
      </c>
    </row>
    <row r="226" spans="12:13">
      <c r="L226" s="62">
        <v>43447</v>
      </c>
      <c r="M226">
        <v>3.3519999999999999</v>
      </c>
    </row>
    <row r="227" spans="12:13">
      <c r="L227" s="62">
        <v>43446</v>
      </c>
      <c r="M227">
        <v>3.3582999999999998</v>
      </c>
    </row>
    <row r="228" spans="12:13">
      <c r="L228" s="62">
        <v>43445</v>
      </c>
      <c r="M228">
        <v>3.3610000000000002</v>
      </c>
    </row>
    <row r="229" spans="12:13">
      <c r="L229" s="62">
        <v>43444</v>
      </c>
      <c r="M229">
        <v>3.3683999999999998</v>
      </c>
    </row>
    <row r="230" spans="12:13">
      <c r="L230" s="62">
        <v>43441</v>
      </c>
      <c r="M230">
        <v>3.3692000000000002</v>
      </c>
    </row>
    <row r="231" spans="12:13">
      <c r="L231" s="62">
        <v>43440</v>
      </c>
      <c r="M231">
        <v>3.3746999999999998</v>
      </c>
    </row>
    <row r="232" spans="12:13">
      <c r="L232" s="62">
        <v>43439</v>
      </c>
      <c r="M232">
        <v>3.3774000000000002</v>
      </c>
    </row>
    <row r="233" spans="12:13">
      <c r="L233" s="62">
        <v>43438</v>
      </c>
      <c r="M233">
        <v>3.3815</v>
      </c>
    </row>
    <row r="234" spans="12:13">
      <c r="L234" s="62">
        <v>43437</v>
      </c>
      <c r="M234">
        <v>3.38</v>
      </c>
    </row>
    <row r="235" spans="12:13">
      <c r="L235" s="62">
        <v>43434</v>
      </c>
      <c r="M235">
        <v>3.3828</v>
      </c>
    </row>
    <row r="236" spans="12:13">
      <c r="L236" s="62">
        <v>43433</v>
      </c>
      <c r="M236">
        <v>3.3815</v>
      </c>
    </row>
    <row r="237" spans="12:13">
      <c r="L237" s="62">
        <v>43432</v>
      </c>
      <c r="M237">
        <v>3.3734000000000002</v>
      </c>
    </row>
    <row r="238" spans="12:13">
      <c r="L238" s="62">
        <v>43431</v>
      </c>
      <c r="M238">
        <v>3.38</v>
      </c>
    </row>
    <row r="239" spans="12:13">
      <c r="L239" s="62">
        <v>43430</v>
      </c>
      <c r="M239">
        <v>3.3803999999999998</v>
      </c>
    </row>
    <row r="240" spans="12:13">
      <c r="L240" s="62">
        <v>43427</v>
      </c>
      <c r="M240">
        <v>3.3791000000000002</v>
      </c>
    </row>
    <row r="241" spans="12:13">
      <c r="L241" s="62">
        <v>43426</v>
      </c>
      <c r="M241">
        <v>3.3729</v>
      </c>
    </row>
    <row r="242" spans="12:13">
      <c r="L242" s="62">
        <v>43425</v>
      </c>
      <c r="M242">
        <v>3.3765000000000001</v>
      </c>
    </row>
    <row r="243" spans="12:13">
      <c r="L243" s="62">
        <v>43424</v>
      </c>
      <c r="M243">
        <v>3.3835000000000002</v>
      </c>
    </row>
    <row r="244" spans="12:13">
      <c r="L244" s="62">
        <v>43423</v>
      </c>
      <c r="M244">
        <v>3.3765000000000001</v>
      </c>
    </row>
    <row r="245" spans="12:13">
      <c r="L245" s="62">
        <v>43420</v>
      </c>
      <c r="M245">
        <v>3.3746999999999998</v>
      </c>
    </row>
    <row r="246" spans="12:13">
      <c r="L246" s="62">
        <v>43419</v>
      </c>
      <c r="M246">
        <v>3.3824999999999998</v>
      </c>
    </row>
    <row r="247" spans="12:13">
      <c r="L247" s="62">
        <v>43418</v>
      </c>
      <c r="M247">
        <v>3.3864999999999998</v>
      </c>
    </row>
    <row r="248" spans="12:13">
      <c r="L248" s="62">
        <v>43417</v>
      </c>
      <c r="M248">
        <v>3.3795000000000002</v>
      </c>
    </row>
    <row r="249" spans="12:13">
      <c r="L249" s="62">
        <v>43416</v>
      </c>
      <c r="M249">
        <v>3.3744000000000001</v>
      </c>
    </row>
    <row r="250" spans="12:13">
      <c r="L250" s="62">
        <v>43413</v>
      </c>
      <c r="M250">
        <v>3.371</v>
      </c>
    </row>
    <row r="251" spans="12:13">
      <c r="L251" s="62">
        <v>43412</v>
      </c>
      <c r="M251">
        <v>3.3653</v>
      </c>
    </row>
    <row r="252" spans="12:13">
      <c r="L252" s="62">
        <v>43411</v>
      </c>
      <c r="M252">
        <v>3.3624999999999998</v>
      </c>
    </row>
    <row r="253" spans="12:13">
      <c r="L253" s="62">
        <v>43410</v>
      </c>
      <c r="M253">
        <v>3.3706</v>
      </c>
    </row>
    <row r="254" spans="12:13">
      <c r="L254" s="62">
        <v>43409</v>
      </c>
      <c r="M254">
        <v>3.3662999999999998</v>
      </c>
    </row>
    <row r="255" spans="12:13">
      <c r="L255" s="62">
        <v>43406</v>
      </c>
      <c r="M255">
        <v>3.3588</v>
      </c>
    </row>
    <row r="256" spans="12:13">
      <c r="L256" s="62">
        <v>43405</v>
      </c>
      <c r="M256">
        <v>3.3574999999999999</v>
      </c>
    </row>
    <row r="257" spans="12:13">
      <c r="L257" s="62">
        <v>43404</v>
      </c>
      <c r="M257">
        <v>3.3711000000000002</v>
      </c>
    </row>
    <row r="258" spans="12:13">
      <c r="L258" s="62">
        <v>43403</v>
      </c>
      <c r="M258">
        <v>3.3626</v>
      </c>
    </row>
    <row r="259" spans="12:13">
      <c r="L259" s="62">
        <v>43402</v>
      </c>
      <c r="M259">
        <v>3.3548</v>
      </c>
    </row>
    <row r="260" spans="12:13">
      <c r="L260" s="62">
        <v>43399</v>
      </c>
      <c r="M260">
        <v>3.3483000000000001</v>
      </c>
    </row>
    <row r="261" spans="12:13">
      <c r="L261" s="62">
        <v>43398</v>
      </c>
      <c r="M261">
        <v>3.3443000000000001</v>
      </c>
    </row>
    <row r="262" spans="12:13">
      <c r="L262" s="62">
        <v>43397</v>
      </c>
      <c r="M262">
        <v>3.3416000000000001</v>
      </c>
    </row>
    <row r="263" spans="12:13">
      <c r="L263" s="62">
        <v>43396</v>
      </c>
      <c r="M263">
        <v>3.3357999999999999</v>
      </c>
    </row>
    <row r="264" spans="12:13">
      <c r="L264" s="62">
        <v>43395</v>
      </c>
      <c r="M264">
        <v>3.3323999999999998</v>
      </c>
    </row>
    <row r="265" spans="12:13">
      <c r="L265" s="62">
        <v>43392</v>
      </c>
      <c r="M265">
        <v>3.3315999999999999</v>
      </c>
    </row>
    <row r="266" spans="12:13">
      <c r="L266" s="62">
        <v>43391</v>
      </c>
      <c r="M266">
        <v>3.3347000000000002</v>
      </c>
    </row>
    <row r="267" spans="12:13">
      <c r="L267" s="62">
        <v>43390</v>
      </c>
      <c r="M267">
        <v>3.3353000000000002</v>
      </c>
    </row>
    <row r="268" spans="12:13">
      <c r="L268" s="62">
        <v>43389</v>
      </c>
      <c r="M268">
        <v>3.3338000000000001</v>
      </c>
    </row>
    <row r="269" spans="12:13">
      <c r="L269" s="62">
        <v>43388</v>
      </c>
      <c r="M269">
        <v>3.3353000000000002</v>
      </c>
    </row>
    <row r="270" spans="12:13">
      <c r="L270" s="62">
        <v>43385</v>
      </c>
      <c r="M270">
        <v>3.3344999999999998</v>
      </c>
    </row>
    <row r="271" spans="12:13">
      <c r="L271" s="62">
        <v>43384</v>
      </c>
      <c r="M271">
        <v>3.3271000000000002</v>
      </c>
    </row>
    <row r="272" spans="12:13">
      <c r="L272" s="62">
        <v>43383</v>
      </c>
      <c r="M272">
        <v>3.3279999999999998</v>
      </c>
    </row>
    <row r="273" spans="12:13">
      <c r="L273" s="62">
        <v>43382</v>
      </c>
      <c r="M273">
        <v>3.3252999999999999</v>
      </c>
    </row>
    <row r="274" spans="12:13">
      <c r="L274" s="62">
        <v>43381</v>
      </c>
      <c r="M274">
        <v>3.3235000000000001</v>
      </c>
    </row>
    <row r="275" spans="12:13">
      <c r="L275" s="62">
        <v>43378</v>
      </c>
      <c r="M275">
        <v>3.3243</v>
      </c>
    </row>
    <row r="276" spans="12:13">
      <c r="L276" s="62">
        <v>43377</v>
      </c>
      <c r="M276">
        <v>3.3277000000000001</v>
      </c>
    </row>
    <row r="277" spans="12:13">
      <c r="L277" s="62">
        <v>43376</v>
      </c>
      <c r="M277">
        <v>3.3228</v>
      </c>
    </row>
    <row r="278" spans="12:13">
      <c r="L278" s="62">
        <v>43375</v>
      </c>
      <c r="M278">
        <v>3.3127</v>
      </c>
    </row>
    <row r="279" spans="12:13">
      <c r="L279" s="62">
        <v>43374</v>
      </c>
      <c r="M279">
        <v>3.3081</v>
      </c>
    </row>
    <row r="280" spans="12:13">
      <c r="L280" s="62">
        <v>43371</v>
      </c>
      <c r="M280">
        <v>3.3041999999999998</v>
      </c>
    </row>
    <row r="281" spans="12:13">
      <c r="L281" s="62">
        <v>43370</v>
      </c>
      <c r="M281">
        <v>3.2993999999999999</v>
      </c>
    </row>
    <row r="282" spans="12:13">
      <c r="L282" s="62">
        <v>43369</v>
      </c>
      <c r="M282">
        <v>3.3029000000000002</v>
      </c>
    </row>
    <row r="283" spans="12:13">
      <c r="L283" s="62">
        <v>43368</v>
      </c>
      <c r="M283">
        <v>3.3075000000000001</v>
      </c>
    </row>
    <row r="284" spans="12:13">
      <c r="L284" s="62">
        <v>43367</v>
      </c>
      <c r="M284">
        <v>3.2997999999999998</v>
      </c>
    </row>
    <row r="285" spans="12:13">
      <c r="L285" s="62">
        <v>43364</v>
      </c>
      <c r="M285">
        <v>3.2934999999999999</v>
      </c>
    </row>
    <row r="286" spans="12:13">
      <c r="L286" s="62">
        <v>43363</v>
      </c>
      <c r="M286">
        <v>3.2968999999999999</v>
      </c>
    </row>
    <row r="287" spans="12:13">
      <c r="L287" s="62">
        <v>43362</v>
      </c>
      <c r="M287">
        <v>3.3033000000000001</v>
      </c>
    </row>
    <row r="288" spans="12:13">
      <c r="L288" s="62">
        <v>43361</v>
      </c>
      <c r="M288">
        <v>3.3052000000000001</v>
      </c>
    </row>
    <row r="289" spans="12:13">
      <c r="L289" s="62">
        <v>43360</v>
      </c>
      <c r="M289">
        <v>3.3113000000000001</v>
      </c>
    </row>
    <row r="290" spans="12:13">
      <c r="L290" s="62">
        <v>43357</v>
      </c>
      <c r="M290">
        <v>3.3119000000000001</v>
      </c>
    </row>
    <row r="291" spans="12:13">
      <c r="L291" s="62">
        <v>43356</v>
      </c>
      <c r="M291">
        <v>3.3144</v>
      </c>
    </row>
    <row r="292" spans="12:13">
      <c r="L292" s="62">
        <v>43355</v>
      </c>
      <c r="M292">
        <v>3.3306</v>
      </c>
    </row>
    <row r="293" spans="12:13">
      <c r="L293" s="62">
        <v>43354</v>
      </c>
      <c r="M293">
        <v>3.3347000000000002</v>
      </c>
    </row>
    <row r="294" spans="12:13">
      <c r="L294" s="62">
        <v>43353</v>
      </c>
      <c r="M294">
        <v>3.3334000000000001</v>
      </c>
    </row>
    <row r="295" spans="12:13">
      <c r="L295" s="62">
        <v>43350</v>
      </c>
      <c r="M295">
        <v>3.3275999999999999</v>
      </c>
    </row>
    <row r="296" spans="12:13">
      <c r="L296" s="62">
        <v>43349</v>
      </c>
      <c r="M296">
        <v>3.3239999999999998</v>
      </c>
    </row>
    <row r="297" spans="12:13">
      <c r="L297" s="62">
        <v>43348</v>
      </c>
      <c r="M297">
        <v>3.3182</v>
      </c>
    </row>
    <row r="298" spans="12:13">
      <c r="L298" s="62">
        <v>43347</v>
      </c>
      <c r="M298">
        <v>3.3193000000000001</v>
      </c>
    </row>
    <row r="299" spans="12:13">
      <c r="L299" s="62">
        <v>43346</v>
      </c>
      <c r="M299">
        <v>3.3016000000000001</v>
      </c>
    </row>
    <row r="300" spans="12:13">
      <c r="L300" s="62">
        <v>43343</v>
      </c>
      <c r="M300">
        <v>3.2877999999999998</v>
      </c>
    </row>
    <row r="301" spans="12:13">
      <c r="L301" s="62">
        <v>43342</v>
      </c>
      <c r="M301">
        <v>3.3060999999999998</v>
      </c>
    </row>
    <row r="302" spans="12:13">
      <c r="L302" s="62">
        <v>43341</v>
      </c>
      <c r="M302">
        <v>3.2932000000000001</v>
      </c>
    </row>
    <row r="303" spans="12:13">
      <c r="L303" s="62">
        <v>43340</v>
      </c>
      <c r="M303">
        <v>3.2932999999999999</v>
      </c>
    </row>
    <row r="304" spans="12:13">
      <c r="L304" s="62">
        <v>43339</v>
      </c>
      <c r="M304">
        <v>3.2877000000000001</v>
      </c>
    </row>
    <row r="305" spans="12:13">
      <c r="L305" s="62">
        <v>43336</v>
      </c>
      <c r="M305">
        <v>3.2955000000000001</v>
      </c>
    </row>
    <row r="306" spans="12:13">
      <c r="L306" s="62">
        <v>43335</v>
      </c>
      <c r="M306">
        <v>3.3037999999999998</v>
      </c>
    </row>
    <row r="307" spans="12:13">
      <c r="L307" s="62">
        <v>43334</v>
      </c>
      <c r="M307">
        <v>3.2848999999999999</v>
      </c>
    </row>
    <row r="308" spans="12:13">
      <c r="L308" s="62">
        <v>43333</v>
      </c>
      <c r="M308">
        <v>3.294</v>
      </c>
    </row>
    <row r="309" spans="12:13">
      <c r="L309" s="62">
        <v>43332</v>
      </c>
      <c r="M309">
        <v>3.3094000000000001</v>
      </c>
    </row>
    <row r="310" spans="12:13">
      <c r="L310" s="62">
        <v>43329</v>
      </c>
      <c r="M310">
        <v>3.3119000000000001</v>
      </c>
    </row>
    <row r="311" spans="12:13">
      <c r="L311" s="62">
        <v>43328</v>
      </c>
      <c r="M311">
        <v>3.3134999999999999</v>
      </c>
    </row>
    <row r="312" spans="12:13">
      <c r="L312" s="62">
        <v>43327</v>
      </c>
      <c r="M312">
        <v>3.3174999999999999</v>
      </c>
    </row>
    <row r="313" spans="12:13">
      <c r="L313" s="62">
        <v>43326</v>
      </c>
      <c r="M313">
        <v>3.2997999999999998</v>
      </c>
    </row>
    <row r="314" spans="12:13">
      <c r="L314" s="62">
        <v>43325</v>
      </c>
      <c r="M314">
        <v>3.2873000000000001</v>
      </c>
    </row>
    <row r="315" spans="12:13">
      <c r="L315" s="62">
        <v>43322</v>
      </c>
      <c r="M315">
        <v>3.2793000000000001</v>
      </c>
    </row>
    <row r="316" spans="12:13">
      <c r="L316" s="62">
        <v>43321</v>
      </c>
      <c r="M316">
        <v>3.2704</v>
      </c>
    </row>
    <row r="317" spans="12:13">
      <c r="L317" s="62">
        <v>43320</v>
      </c>
      <c r="M317">
        <v>3.2692000000000001</v>
      </c>
    </row>
    <row r="318" spans="12:13">
      <c r="L318" s="62">
        <v>43319</v>
      </c>
      <c r="M318">
        <v>3.2669000000000001</v>
      </c>
    </row>
    <row r="319" spans="12:13">
      <c r="L319" s="62">
        <v>43318</v>
      </c>
      <c r="M319">
        <v>3.2700999999999998</v>
      </c>
    </row>
    <row r="320" spans="12:13">
      <c r="L320" s="62">
        <v>43315</v>
      </c>
      <c r="M320">
        <v>3.2686000000000002</v>
      </c>
    </row>
    <row r="321" spans="12:13">
      <c r="L321" s="62">
        <v>43314</v>
      </c>
      <c r="M321">
        <v>3.2734000000000001</v>
      </c>
    </row>
    <row r="322" spans="12:13">
      <c r="L322" s="62">
        <v>43313</v>
      </c>
      <c r="M322">
        <v>3.2704</v>
      </c>
    </row>
    <row r="323" spans="12:13">
      <c r="L323" s="62">
        <v>43312</v>
      </c>
      <c r="M323">
        <v>3.2717000000000001</v>
      </c>
    </row>
    <row r="324" spans="12:13">
      <c r="L324" s="62">
        <v>43311</v>
      </c>
      <c r="M324">
        <v>3.2703000000000002</v>
      </c>
    </row>
    <row r="325" spans="12:13">
      <c r="L325" s="62">
        <v>43308</v>
      </c>
      <c r="M325">
        <v>3.2698999999999998</v>
      </c>
    </row>
    <row r="326" spans="12:13">
      <c r="L326" s="62">
        <v>43307</v>
      </c>
      <c r="M326">
        <v>3.2732999999999999</v>
      </c>
    </row>
    <row r="327" spans="12:13">
      <c r="L327" s="62">
        <v>43306</v>
      </c>
      <c r="M327">
        <v>3.2730999999999999</v>
      </c>
    </row>
    <row r="328" spans="12:13">
      <c r="L328" s="62">
        <v>43305</v>
      </c>
      <c r="M328">
        <v>3.2768999999999999</v>
      </c>
    </row>
    <row r="329" spans="12:13">
      <c r="L329" s="62">
        <v>43304</v>
      </c>
      <c r="M329">
        <v>3.2806000000000002</v>
      </c>
    </row>
    <row r="330" spans="12:13">
      <c r="L330" s="62">
        <v>43301</v>
      </c>
      <c r="M330">
        <v>3.2751999999999999</v>
      </c>
    </row>
    <row r="331" spans="12:13">
      <c r="L331" s="62">
        <v>43300</v>
      </c>
      <c r="M331">
        <v>3.2745000000000002</v>
      </c>
    </row>
    <row r="332" spans="12:13">
      <c r="L332" s="62">
        <v>43299</v>
      </c>
      <c r="M332">
        <v>3.2694999999999999</v>
      </c>
    </row>
    <row r="333" spans="12:13">
      <c r="L333" s="62">
        <v>43298</v>
      </c>
      <c r="M333">
        <v>3.2719</v>
      </c>
    </row>
    <row r="334" spans="12:13">
      <c r="L334" s="62">
        <v>43297</v>
      </c>
      <c r="M334">
        <v>3.2669000000000001</v>
      </c>
    </row>
    <row r="335" spans="12:13">
      <c r="L335" s="62">
        <v>43294</v>
      </c>
      <c r="M335">
        <v>3.2707999999999999</v>
      </c>
    </row>
    <row r="336" spans="12:13">
      <c r="L336" s="62">
        <v>43293</v>
      </c>
      <c r="M336">
        <v>3.2722000000000002</v>
      </c>
    </row>
    <row r="337" spans="12:13">
      <c r="L337" s="62">
        <v>43292</v>
      </c>
      <c r="M337">
        <v>3.2808000000000002</v>
      </c>
    </row>
    <row r="338" spans="12:13">
      <c r="L338" s="62">
        <v>43291</v>
      </c>
      <c r="M338">
        <v>3.2734000000000001</v>
      </c>
    </row>
    <row r="339" spans="12:13">
      <c r="L339" s="62">
        <v>43290</v>
      </c>
      <c r="M339">
        <v>3.2772999999999999</v>
      </c>
    </row>
    <row r="340" spans="12:13">
      <c r="L340" s="62">
        <v>43287</v>
      </c>
      <c r="M340">
        <v>3.2847</v>
      </c>
    </row>
    <row r="341" spans="12:13">
      <c r="L341" s="62">
        <v>43286</v>
      </c>
      <c r="M341">
        <v>3.2866</v>
      </c>
    </row>
    <row r="342" spans="12:13">
      <c r="L342" s="62">
        <v>43285</v>
      </c>
      <c r="M342">
        <v>3.2911000000000001</v>
      </c>
    </row>
    <row r="343" spans="12:13">
      <c r="L343" s="62">
        <v>43284</v>
      </c>
      <c r="M343">
        <v>3.2866</v>
      </c>
    </row>
    <row r="344" spans="12:13">
      <c r="L344" s="62">
        <v>43283</v>
      </c>
      <c r="M344">
        <v>3.2875999999999999</v>
      </c>
    </row>
    <row r="345" spans="12:13">
      <c r="L345" s="62">
        <v>43280</v>
      </c>
      <c r="M345">
        <v>3.2854999999999999</v>
      </c>
    </row>
    <row r="346" spans="12:13">
      <c r="L346" s="62">
        <v>43279</v>
      </c>
      <c r="M346">
        <v>3.2764000000000002</v>
      </c>
    </row>
    <row r="347" spans="12:13">
      <c r="L347" s="62">
        <v>43278</v>
      </c>
      <c r="M347">
        <v>3.2719</v>
      </c>
    </row>
    <row r="348" spans="12:13">
      <c r="L348" s="62">
        <v>43277</v>
      </c>
      <c r="M348">
        <v>3.2675999999999998</v>
      </c>
    </row>
    <row r="349" spans="12:13">
      <c r="L349" s="62">
        <v>43276</v>
      </c>
      <c r="M349">
        <v>3.2706</v>
      </c>
    </row>
    <row r="350" spans="12:13">
      <c r="L350" s="62">
        <v>43273</v>
      </c>
      <c r="M350">
        <v>3.2692000000000001</v>
      </c>
    </row>
    <row r="351" spans="12:13">
      <c r="L351" s="62">
        <v>43272</v>
      </c>
      <c r="M351">
        <v>3.2744</v>
      </c>
    </row>
    <row r="352" spans="12:13">
      <c r="L352" s="62">
        <v>43271</v>
      </c>
      <c r="M352">
        <v>3.2786</v>
      </c>
    </row>
    <row r="353" spans="12:13">
      <c r="L353" s="62">
        <v>43270</v>
      </c>
      <c r="M353">
        <v>3.2837999999999998</v>
      </c>
    </row>
    <row r="354" spans="12:13">
      <c r="L354" s="62">
        <v>43269</v>
      </c>
      <c r="M354">
        <v>3.2772999999999999</v>
      </c>
    </row>
    <row r="355" spans="12:13">
      <c r="L355" s="62">
        <v>43266</v>
      </c>
      <c r="M355">
        <v>3.282</v>
      </c>
    </row>
    <row r="356" spans="12:13">
      <c r="L356" s="62">
        <v>43265</v>
      </c>
      <c r="M356">
        <v>3.2814000000000001</v>
      </c>
    </row>
    <row r="357" spans="12:13">
      <c r="L357" s="62">
        <v>43264</v>
      </c>
      <c r="M357">
        <v>3.2730000000000001</v>
      </c>
    </row>
    <row r="358" spans="12:13">
      <c r="L358" s="62">
        <v>43263</v>
      </c>
      <c r="M358">
        <v>3.2713000000000001</v>
      </c>
    </row>
    <row r="359" spans="12:13">
      <c r="L359" s="62">
        <v>43262</v>
      </c>
      <c r="M359">
        <v>3.2656999999999998</v>
      </c>
    </row>
    <row r="360" spans="12:13">
      <c r="L360" s="62">
        <v>43259</v>
      </c>
      <c r="M360">
        <v>3.2629999999999999</v>
      </c>
    </row>
    <row r="361" spans="12:13">
      <c r="L361" s="62">
        <v>43258</v>
      </c>
      <c r="M361">
        <v>3.2633000000000001</v>
      </c>
    </row>
    <row r="362" spans="12:13">
      <c r="L362" s="62">
        <v>43257</v>
      </c>
      <c r="M362">
        <v>3.2618</v>
      </c>
    </row>
    <row r="363" spans="12:13">
      <c r="L363" s="62">
        <v>43256</v>
      </c>
      <c r="M363">
        <v>3.2688999999999999</v>
      </c>
    </row>
    <row r="364" spans="12:13">
      <c r="L364" s="62">
        <v>43255</v>
      </c>
      <c r="M364">
        <v>3.2679</v>
      </c>
    </row>
    <row r="365" spans="12:13">
      <c r="L365" s="62">
        <v>43252</v>
      </c>
      <c r="M365">
        <v>3.2728999999999999</v>
      </c>
    </row>
    <row r="366" spans="12:13">
      <c r="L366" s="62">
        <v>43251</v>
      </c>
      <c r="M366">
        <v>3.2715000000000001</v>
      </c>
    </row>
    <row r="367" spans="12:13">
      <c r="L367" s="62">
        <v>43250</v>
      </c>
      <c r="M367">
        <v>3.2709999999999999</v>
      </c>
    </row>
    <row r="368" spans="12:13">
      <c r="L368" s="62">
        <v>43249</v>
      </c>
      <c r="M368">
        <v>3.2768999999999999</v>
      </c>
    </row>
    <row r="369" spans="12:13">
      <c r="L369" s="62">
        <v>43248</v>
      </c>
      <c r="M369">
        <v>3.2761</v>
      </c>
    </row>
    <row r="370" spans="12:13">
      <c r="L370" s="62">
        <v>43245</v>
      </c>
      <c r="M370">
        <v>3.2686000000000002</v>
      </c>
    </row>
    <row r="371" spans="12:13">
      <c r="L371" s="62">
        <v>43244</v>
      </c>
      <c r="M371">
        <v>3.2665000000000002</v>
      </c>
    </row>
    <row r="372" spans="12:13">
      <c r="L372" s="62">
        <v>43243</v>
      </c>
      <c r="M372">
        <v>3.2654000000000001</v>
      </c>
    </row>
    <row r="373" spans="12:13">
      <c r="L373" s="62">
        <v>43242</v>
      </c>
      <c r="M373">
        <v>3.2715000000000001</v>
      </c>
    </row>
    <row r="374" spans="12:13">
      <c r="L374" s="62">
        <v>43241</v>
      </c>
      <c r="M374">
        <v>3.2841</v>
      </c>
    </row>
    <row r="375" spans="12:13">
      <c r="L375" s="62">
        <v>43238</v>
      </c>
      <c r="M375">
        <v>3.2877000000000001</v>
      </c>
    </row>
    <row r="376" spans="12:13">
      <c r="L376" s="62">
        <v>43237</v>
      </c>
      <c r="M376">
        <v>3.2747000000000002</v>
      </c>
    </row>
    <row r="377" spans="12:13">
      <c r="L377" s="62">
        <v>43236</v>
      </c>
      <c r="M377">
        <v>3.2635999999999998</v>
      </c>
    </row>
    <row r="378" spans="12:13">
      <c r="L378" s="62">
        <v>43235</v>
      </c>
      <c r="M378">
        <v>3.2766999999999999</v>
      </c>
    </row>
    <row r="379" spans="12:13">
      <c r="L379" s="62">
        <v>43234</v>
      </c>
      <c r="M379">
        <v>3.2564000000000002</v>
      </c>
    </row>
    <row r="380" spans="12:13">
      <c r="L380" s="62">
        <v>43231</v>
      </c>
      <c r="M380">
        <v>3.2572000000000001</v>
      </c>
    </row>
    <row r="381" spans="12:13">
      <c r="L381" s="62">
        <v>43230</v>
      </c>
      <c r="M381">
        <v>3.2675999999999998</v>
      </c>
    </row>
    <row r="382" spans="12:13">
      <c r="L382" s="62">
        <v>43229</v>
      </c>
      <c r="M382">
        <v>3.2947000000000002</v>
      </c>
    </row>
    <row r="383" spans="12:13">
      <c r="L383" s="62">
        <v>43228</v>
      </c>
      <c r="M383">
        <v>3.2892000000000001</v>
      </c>
    </row>
    <row r="384" spans="12:13">
      <c r="L384" s="62">
        <v>43227</v>
      </c>
      <c r="M384">
        <v>3.2786</v>
      </c>
    </row>
    <row r="385" spans="12:13">
      <c r="L385" s="62">
        <v>43224</v>
      </c>
      <c r="M385">
        <v>3.2703000000000002</v>
      </c>
    </row>
    <row r="386" spans="12:13">
      <c r="L386" s="62">
        <v>43223</v>
      </c>
      <c r="M386">
        <v>3.2723</v>
      </c>
    </row>
    <row r="387" spans="12:13">
      <c r="L387" s="62">
        <v>43222</v>
      </c>
      <c r="M387">
        <v>3.2686999999999999</v>
      </c>
    </row>
    <row r="388" spans="12:13">
      <c r="L388" s="62">
        <v>43221</v>
      </c>
      <c r="M388">
        <v>3.2534999999999998</v>
      </c>
    </row>
    <row r="389" spans="12:13">
      <c r="L389" s="62">
        <v>43220</v>
      </c>
      <c r="M389">
        <v>3.2524999999999999</v>
      </c>
    </row>
    <row r="390" spans="12:13">
      <c r="L390" s="62">
        <v>43217</v>
      </c>
      <c r="M390">
        <v>3.2364999999999999</v>
      </c>
    </row>
    <row r="391" spans="12:13">
      <c r="L391" s="62">
        <v>43216</v>
      </c>
      <c r="M391">
        <v>3.2364999999999999</v>
      </c>
    </row>
    <row r="392" spans="12:13">
      <c r="L392" s="62">
        <v>43215</v>
      </c>
      <c r="M392">
        <v>3.2362000000000002</v>
      </c>
    </row>
    <row r="393" spans="12:13">
      <c r="L393" s="62">
        <v>43214</v>
      </c>
      <c r="M393">
        <v>3.2307999999999999</v>
      </c>
    </row>
    <row r="394" spans="12:13">
      <c r="L394" s="62">
        <v>43213</v>
      </c>
      <c r="M394">
        <v>3.2349999999999999</v>
      </c>
    </row>
    <row r="395" spans="12:13">
      <c r="L395" s="62">
        <v>43210</v>
      </c>
      <c r="M395">
        <v>3.2204999999999999</v>
      </c>
    </row>
    <row r="396" spans="12:13">
      <c r="L396" s="62">
        <v>43209</v>
      </c>
      <c r="M396">
        <v>3.2193000000000001</v>
      </c>
    </row>
    <row r="397" spans="12:13">
      <c r="L397" s="62">
        <v>43208</v>
      </c>
      <c r="M397">
        <v>3.2178</v>
      </c>
    </row>
    <row r="398" spans="12:13">
      <c r="L398" s="62">
        <v>43207</v>
      </c>
      <c r="M398">
        <v>3.2202999999999999</v>
      </c>
    </row>
    <row r="399" spans="12:13">
      <c r="L399" s="62">
        <v>43206</v>
      </c>
      <c r="M399">
        <v>3.222</v>
      </c>
    </row>
    <row r="400" spans="12:13">
      <c r="L400" s="62">
        <v>43203</v>
      </c>
      <c r="M400">
        <v>3.2244000000000002</v>
      </c>
    </row>
    <row r="401" spans="12:13">
      <c r="L401" s="62">
        <v>43202</v>
      </c>
      <c r="M401">
        <v>3.2252999999999998</v>
      </c>
    </row>
    <row r="402" spans="12:13">
      <c r="L402" s="62">
        <v>43201</v>
      </c>
      <c r="M402">
        <v>3.2332000000000001</v>
      </c>
    </row>
    <row r="403" spans="12:13">
      <c r="L403" s="62">
        <v>43200</v>
      </c>
      <c r="M403">
        <v>3.24</v>
      </c>
    </row>
    <row r="404" spans="12:13">
      <c r="L404" s="62">
        <v>43199</v>
      </c>
      <c r="M404">
        <v>3.2370999999999999</v>
      </c>
    </row>
    <row r="405" spans="12:13">
      <c r="L405" s="62">
        <v>43196</v>
      </c>
      <c r="M405">
        <v>3.2381000000000002</v>
      </c>
    </row>
    <row r="406" spans="12:13">
      <c r="L406" s="62">
        <v>43195</v>
      </c>
      <c r="M406">
        <v>3.2269000000000001</v>
      </c>
    </row>
    <row r="407" spans="12:13">
      <c r="L407" s="62">
        <v>43194</v>
      </c>
      <c r="M407">
        <v>3.2248999999999999</v>
      </c>
    </row>
    <row r="408" spans="12:13">
      <c r="L408" s="62">
        <v>43193</v>
      </c>
      <c r="M408">
        <v>3.2240000000000002</v>
      </c>
    </row>
    <row r="409" spans="12:13">
      <c r="L409" s="62">
        <v>43192</v>
      </c>
      <c r="M409">
        <v>3.2273000000000001</v>
      </c>
    </row>
    <row r="410" spans="12:13">
      <c r="L410" s="62">
        <v>43188</v>
      </c>
      <c r="M410">
        <v>3.2275</v>
      </c>
    </row>
    <row r="411" spans="12:13">
      <c r="L411" s="62">
        <v>43187</v>
      </c>
      <c r="M411">
        <v>3.2292000000000001</v>
      </c>
    </row>
    <row r="412" spans="12:13">
      <c r="L412" s="62">
        <v>43186</v>
      </c>
      <c r="M412">
        <v>3.2271000000000001</v>
      </c>
    </row>
    <row r="413" spans="12:13">
      <c r="L413" s="62">
        <v>43185</v>
      </c>
      <c r="M413">
        <v>3.2164999999999999</v>
      </c>
    </row>
    <row r="414" spans="12:13">
      <c r="L414" s="62">
        <v>43182</v>
      </c>
      <c r="M414">
        <v>3.2227000000000001</v>
      </c>
    </row>
    <row r="415" spans="12:13">
      <c r="L415" s="62">
        <v>43181</v>
      </c>
      <c r="M415">
        <v>3.2372999999999998</v>
      </c>
    </row>
    <row r="416" spans="12:13">
      <c r="L416" s="62">
        <v>43180</v>
      </c>
      <c r="M416">
        <v>3.2515999999999998</v>
      </c>
    </row>
    <row r="417" spans="12:13">
      <c r="L417" s="62">
        <v>43179</v>
      </c>
      <c r="M417">
        <v>3.2656000000000001</v>
      </c>
    </row>
    <row r="418" spans="12:13">
      <c r="L418" s="62">
        <v>43178</v>
      </c>
      <c r="M418">
        <v>3.2713000000000001</v>
      </c>
    </row>
    <row r="419" spans="12:13">
      <c r="L419" s="62">
        <v>43175</v>
      </c>
      <c r="M419">
        <v>3.2711999999999999</v>
      </c>
    </row>
    <row r="420" spans="12:13">
      <c r="L420" s="62">
        <v>43174</v>
      </c>
      <c r="M420">
        <v>3.2624</v>
      </c>
    </row>
    <row r="421" spans="12:13">
      <c r="L421" s="62">
        <v>43173</v>
      </c>
      <c r="M421">
        <v>3.2547999999999999</v>
      </c>
    </row>
    <row r="422" spans="12:13">
      <c r="L422" s="62">
        <v>43172</v>
      </c>
      <c r="M422">
        <v>3.2631000000000001</v>
      </c>
    </row>
    <row r="423" spans="12:13">
      <c r="L423" s="62">
        <v>43171</v>
      </c>
      <c r="M423">
        <v>3.2589999999999999</v>
      </c>
    </row>
    <row r="424" spans="12:13">
      <c r="L424" s="62">
        <v>43168</v>
      </c>
      <c r="M424">
        <v>3.2587999999999999</v>
      </c>
    </row>
    <row r="425" spans="12:13">
      <c r="L425" s="62">
        <v>43167</v>
      </c>
      <c r="M425">
        <v>3.2582</v>
      </c>
    </row>
    <row r="426" spans="12:13">
      <c r="L426" s="62">
        <v>43166</v>
      </c>
      <c r="M426">
        <v>3.2524999999999999</v>
      </c>
    </row>
    <row r="427" spans="12:13">
      <c r="L427" s="62">
        <v>43165</v>
      </c>
      <c r="M427">
        <v>3.2513000000000001</v>
      </c>
    </row>
    <row r="428" spans="12:13">
      <c r="L428" s="62">
        <v>43164</v>
      </c>
      <c r="M428">
        <v>3.2521</v>
      </c>
    </row>
    <row r="429" spans="12:13">
      <c r="L429" s="62">
        <v>43161</v>
      </c>
      <c r="M429">
        <v>3.2561</v>
      </c>
    </row>
    <row r="430" spans="12:13">
      <c r="L430" s="62">
        <v>43160</v>
      </c>
      <c r="M430">
        <v>3.2622</v>
      </c>
    </row>
    <row r="431" spans="12:13">
      <c r="L431" s="62">
        <v>43159</v>
      </c>
      <c r="M431">
        <v>3.2662</v>
      </c>
    </row>
    <row r="432" spans="12:13">
      <c r="L432" s="62">
        <v>43158</v>
      </c>
      <c r="M432">
        <v>3.2526999999999999</v>
      </c>
    </row>
    <row r="433" spans="12:13">
      <c r="L433" s="62">
        <v>43157</v>
      </c>
      <c r="M433">
        <v>3.2483</v>
      </c>
    </row>
    <row r="434" spans="12:13">
      <c r="L434" s="62">
        <v>43154</v>
      </c>
      <c r="M434">
        <v>3.2507999999999999</v>
      </c>
    </row>
    <row r="435" spans="12:13">
      <c r="L435" s="62">
        <v>43153</v>
      </c>
      <c r="M435">
        <v>3.2484999999999999</v>
      </c>
    </row>
    <row r="436" spans="12:13">
      <c r="L436" s="62">
        <v>43152</v>
      </c>
      <c r="M436">
        <v>3.2547999999999999</v>
      </c>
    </row>
    <row r="437" spans="12:13">
      <c r="L437" s="62">
        <v>43151</v>
      </c>
      <c r="M437">
        <v>3.2521</v>
      </c>
    </row>
    <row r="438" spans="12:13">
      <c r="L438" s="62">
        <v>43150</v>
      </c>
      <c r="M438">
        <v>3.2465000000000002</v>
      </c>
    </row>
    <row r="439" spans="12:13">
      <c r="L439" s="62">
        <v>43147</v>
      </c>
      <c r="M439">
        <v>3.2498</v>
      </c>
    </row>
    <row r="440" spans="12:13">
      <c r="L440" s="62">
        <v>43146</v>
      </c>
      <c r="M440">
        <v>3.2465999999999999</v>
      </c>
    </row>
    <row r="441" spans="12:13">
      <c r="L441" s="62">
        <v>43145</v>
      </c>
      <c r="M441">
        <v>3.2614999999999998</v>
      </c>
    </row>
    <row r="442" spans="12:13">
      <c r="L442" s="62">
        <v>43144</v>
      </c>
      <c r="M442">
        <v>3.2747000000000002</v>
      </c>
    </row>
    <row r="443" spans="12:13">
      <c r="L443" s="62">
        <v>43143</v>
      </c>
      <c r="M443">
        <v>3.2681</v>
      </c>
    </row>
    <row r="444" spans="12:13">
      <c r="L444" s="62">
        <v>43140</v>
      </c>
      <c r="M444">
        <v>3.2753999999999999</v>
      </c>
    </row>
    <row r="445" spans="12:13">
      <c r="L445" s="62">
        <v>43139</v>
      </c>
      <c r="M445">
        <v>3.2652000000000001</v>
      </c>
    </row>
    <row r="446" spans="12:13">
      <c r="L446" s="62">
        <v>43138</v>
      </c>
      <c r="M446">
        <v>3.2507999999999999</v>
      </c>
    </row>
    <row r="447" spans="12:13">
      <c r="L447" s="62">
        <v>43137</v>
      </c>
      <c r="M447">
        <v>3.2443</v>
      </c>
    </row>
    <row r="448" spans="12:13">
      <c r="L448" s="62">
        <v>43136</v>
      </c>
      <c r="M448">
        <v>3.2383000000000002</v>
      </c>
    </row>
    <row r="449" spans="12:13">
      <c r="L449" s="62">
        <v>43133</v>
      </c>
      <c r="M449">
        <v>3.2191999999999998</v>
      </c>
    </row>
    <row r="450" spans="12:13">
      <c r="L450" s="62">
        <v>43132</v>
      </c>
      <c r="M450">
        <v>3.2115</v>
      </c>
    </row>
    <row r="451" spans="12:13">
      <c r="L451" s="62">
        <v>43131</v>
      </c>
      <c r="M451">
        <v>3.2160000000000002</v>
      </c>
    </row>
    <row r="452" spans="12:13">
      <c r="L452" s="62">
        <v>43130</v>
      </c>
      <c r="M452">
        <v>3.2166999999999999</v>
      </c>
    </row>
    <row r="453" spans="12:13">
      <c r="L453" s="62">
        <v>43129</v>
      </c>
      <c r="M453">
        <v>3.2155</v>
      </c>
    </row>
    <row r="454" spans="12:13">
      <c r="L454" s="62">
        <v>43126</v>
      </c>
      <c r="M454">
        <v>3.2153</v>
      </c>
    </row>
    <row r="455" spans="12:13">
      <c r="L455" s="62">
        <v>43125</v>
      </c>
      <c r="M455">
        <v>3.21</v>
      </c>
    </row>
    <row r="456" spans="12:13">
      <c r="L456" s="62">
        <v>43124</v>
      </c>
      <c r="M456">
        <v>3.2132000000000001</v>
      </c>
    </row>
    <row r="457" spans="12:13">
      <c r="L457" s="62">
        <v>43123</v>
      </c>
      <c r="M457">
        <v>3.2195999999999998</v>
      </c>
    </row>
    <row r="458" spans="12:13">
      <c r="L458" s="62">
        <v>43122</v>
      </c>
      <c r="M458">
        <v>3.2132999999999998</v>
      </c>
    </row>
    <row r="459" spans="12:13">
      <c r="L459" s="62">
        <v>43119</v>
      </c>
      <c r="M459">
        <v>3.2162999999999999</v>
      </c>
    </row>
    <row r="460" spans="12:13">
      <c r="L460" s="62">
        <v>43118</v>
      </c>
      <c r="M460">
        <v>3.2134999999999998</v>
      </c>
    </row>
    <row r="461" spans="12:13">
      <c r="L461" s="62">
        <v>43117</v>
      </c>
      <c r="M461">
        <v>3.2107999999999999</v>
      </c>
    </row>
    <row r="462" spans="12:13">
      <c r="L462" s="62">
        <v>43116</v>
      </c>
      <c r="M462">
        <v>3.2105000000000001</v>
      </c>
    </row>
    <row r="463" spans="12:13">
      <c r="L463" s="62">
        <v>43115</v>
      </c>
      <c r="M463">
        <v>3.2105000000000001</v>
      </c>
    </row>
    <row r="464" spans="12:13">
      <c r="L464" s="62">
        <v>43112</v>
      </c>
      <c r="M464">
        <v>3.2172999999999998</v>
      </c>
    </row>
    <row r="465" spans="12:13">
      <c r="L465" s="62">
        <v>43111</v>
      </c>
      <c r="M465">
        <v>3.2193000000000001</v>
      </c>
    </row>
    <row r="466" spans="12:13">
      <c r="L466" s="62">
        <v>43110</v>
      </c>
      <c r="M466">
        <v>3.222</v>
      </c>
    </row>
    <row r="467" spans="12:13">
      <c r="L467" s="62">
        <v>43109</v>
      </c>
      <c r="M467">
        <v>3.2185999999999999</v>
      </c>
    </row>
    <row r="468" spans="12:13">
      <c r="L468" s="62">
        <v>43108</v>
      </c>
      <c r="M468">
        <v>3.2158000000000002</v>
      </c>
    </row>
    <row r="469" spans="12:13">
      <c r="L469" s="62">
        <v>43105</v>
      </c>
      <c r="M469">
        <v>3.2118000000000002</v>
      </c>
    </row>
    <row r="470" spans="12:13">
      <c r="L470" s="62">
        <v>43104</v>
      </c>
      <c r="M470">
        <v>3.2090000000000001</v>
      </c>
    </row>
    <row r="471" spans="12:13">
      <c r="L471" s="62">
        <v>43103</v>
      </c>
      <c r="M471">
        <v>3.2183999999999999</v>
      </c>
    </row>
    <row r="472" spans="12:13">
      <c r="L472" s="62">
        <v>43102</v>
      </c>
      <c r="M472">
        <v>3.2332000000000001</v>
      </c>
    </row>
    <row r="473" spans="12:13">
      <c r="L473" s="62">
        <v>43098</v>
      </c>
      <c r="M473">
        <v>3.2378</v>
      </c>
    </row>
    <row r="474" spans="12:13">
      <c r="L474" s="62">
        <v>43097</v>
      </c>
      <c r="M474">
        <v>3.2404000000000002</v>
      </c>
    </row>
    <row r="475" spans="12:13">
      <c r="L475" s="62">
        <v>43096</v>
      </c>
      <c r="M475">
        <v>3.2408000000000001</v>
      </c>
    </row>
    <row r="476" spans="12:13">
      <c r="L476" s="62">
        <v>43095</v>
      </c>
      <c r="M476">
        <v>3.2404999999999999</v>
      </c>
    </row>
    <row r="477" spans="12:13">
      <c r="L477" s="62">
        <v>43091</v>
      </c>
      <c r="M477">
        <v>3.2357</v>
      </c>
    </row>
    <row r="478" spans="12:13">
      <c r="L478" s="62">
        <v>43090</v>
      </c>
      <c r="M478">
        <v>3.2673999999999999</v>
      </c>
    </row>
    <row r="479" spans="12:13">
      <c r="L479" s="62">
        <v>43089</v>
      </c>
      <c r="M479">
        <v>3.2679</v>
      </c>
    </row>
    <row r="480" spans="12:13">
      <c r="L480" s="62">
        <v>43088</v>
      </c>
      <c r="M480">
        <v>3.2824</v>
      </c>
    </row>
    <row r="481" spans="12:13">
      <c r="L481" s="62">
        <v>43087</v>
      </c>
      <c r="M481">
        <v>3.2812000000000001</v>
      </c>
    </row>
    <row r="482" spans="12:13">
      <c r="L482" s="62">
        <v>43084</v>
      </c>
      <c r="M482">
        <v>3.2968999999999999</v>
      </c>
    </row>
    <row r="483" spans="12:13">
      <c r="L483" s="62">
        <v>43083</v>
      </c>
      <c r="M483">
        <v>3.2433000000000001</v>
      </c>
    </row>
    <row r="484" spans="12:13">
      <c r="L484" s="62">
        <v>43082</v>
      </c>
      <c r="M484">
        <v>3.2334999999999998</v>
      </c>
    </row>
    <row r="485" spans="12:13">
      <c r="L485" s="62">
        <v>43081</v>
      </c>
      <c r="M485">
        <v>3.2326000000000001</v>
      </c>
    </row>
    <row r="486" spans="12:13">
      <c r="L486" s="62">
        <v>43080</v>
      </c>
      <c r="M486">
        <v>3.2351999999999999</v>
      </c>
    </row>
    <row r="487" spans="12:13">
      <c r="L487" s="62">
        <v>43077</v>
      </c>
      <c r="M487">
        <v>3.2353999999999998</v>
      </c>
    </row>
    <row r="488" spans="12:13">
      <c r="L488" s="62">
        <v>43076</v>
      </c>
      <c r="M488">
        <v>3.2355999999999998</v>
      </c>
    </row>
    <row r="489" spans="12:13">
      <c r="L489" s="62">
        <v>43075</v>
      </c>
      <c r="M489">
        <v>3.2349999999999999</v>
      </c>
    </row>
    <row r="490" spans="12:13">
      <c r="L490" s="62">
        <v>43074</v>
      </c>
      <c r="M490">
        <v>3.2378</v>
      </c>
    </row>
    <row r="491" spans="12:13">
      <c r="L491" s="62">
        <v>43073</v>
      </c>
      <c r="M491">
        <v>3.2334000000000001</v>
      </c>
    </row>
    <row r="492" spans="12:13">
      <c r="L492" s="62">
        <v>43070</v>
      </c>
      <c r="M492">
        <v>3.2345999999999999</v>
      </c>
    </row>
    <row r="493" spans="12:13">
      <c r="L493" s="62">
        <v>43069</v>
      </c>
      <c r="M493">
        <v>3.2334999999999998</v>
      </c>
    </row>
    <row r="494" spans="12:13">
      <c r="L494" s="62">
        <v>43068</v>
      </c>
      <c r="M494">
        <v>3.2343999999999999</v>
      </c>
    </row>
    <row r="495" spans="12:13">
      <c r="L495" s="62">
        <v>43067</v>
      </c>
      <c r="M495">
        <v>3.2334999999999998</v>
      </c>
    </row>
    <row r="496" spans="12:13">
      <c r="L496" s="62">
        <v>43066</v>
      </c>
      <c r="M496">
        <v>3.2364999999999999</v>
      </c>
    </row>
    <row r="497" spans="12:13">
      <c r="L497" s="62">
        <v>43063</v>
      </c>
      <c r="M497">
        <v>3.2387999999999999</v>
      </c>
    </row>
    <row r="498" spans="12:13">
      <c r="L498" s="62">
        <v>43062</v>
      </c>
      <c r="M498">
        <v>3.2374999999999998</v>
      </c>
    </row>
    <row r="499" spans="12:13">
      <c r="L499" s="62">
        <v>43061</v>
      </c>
      <c r="M499">
        <v>3.2364999999999999</v>
      </c>
    </row>
    <row r="500" spans="12:13">
      <c r="L500" s="62">
        <v>43060</v>
      </c>
      <c r="M500">
        <v>3.2364999999999999</v>
      </c>
    </row>
    <row r="501" spans="12:13">
      <c r="L501" s="62">
        <v>43059</v>
      </c>
      <c r="M501">
        <v>3.2387999999999999</v>
      </c>
    </row>
    <row r="502" spans="12:13">
      <c r="L502" s="62">
        <v>43056</v>
      </c>
      <c r="M502">
        <v>3.242</v>
      </c>
    </row>
    <row r="503" spans="12:13">
      <c r="L503" s="62">
        <v>43055</v>
      </c>
      <c r="M503">
        <v>3.2463000000000002</v>
      </c>
    </row>
    <row r="504" spans="12:13">
      <c r="L504" s="62">
        <v>43054</v>
      </c>
      <c r="M504">
        <v>3.2570000000000001</v>
      </c>
    </row>
    <row r="505" spans="12:13">
      <c r="L505" s="62">
        <v>43053</v>
      </c>
      <c r="M505">
        <v>3.2437999999999998</v>
      </c>
    </row>
    <row r="506" spans="12:13">
      <c r="L506" s="62">
        <v>43052</v>
      </c>
      <c r="M506">
        <v>3.2414999999999998</v>
      </c>
    </row>
    <row r="507" spans="12:13">
      <c r="L507" s="62">
        <v>43049</v>
      </c>
      <c r="M507">
        <v>3.2435999999999998</v>
      </c>
    </row>
    <row r="508" spans="12:13">
      <c r="L508" s="62">
        <v>43048</v>
      </c>
      <c r="M508">
        <v>3.2414999999999998</v>
      </c>
    </row>
    <row r="509" spans="12:13">
      <c r="L509" s="62">
        <v>43047</v>
      </c>
      <c r="M509">
        <v>3.2462</v>
      </c>
    </row>
    <row r="510" spans="12:13">
      <c r="L510" s="62">
        <v>43046</v>
      </c>
      <c r="M510">
        <v>3.2433999999999998</v>
      </c>
    </row>
    <row r="511" spans="12:13">
      <c r="L511" s="62">
        <v>43045</v>
      </c>
      <c r="M511">
        <v>3.2382</v>
      </c>
    </row>
    <row r="512" spans="12:13">
      <c r="L512" s="62">
        <v>43042</v>
      </c>
      <c r="M512">
        <v>3.2439</v>
      </c>
    </row>
    <row r="513" spans="12:13">
      <c r="L513" s="62">
        <v>43041</v>
      </c>
      <c r="M513">
        <v>3.238</v>
      </c>
    </row>
    <row r="514" spans="12:13">
      <c r="L514" s="62">
        <v>43040</v>
      </c>
      <c r="M514">
        <v>3.2498</v>
      </c>
    </row>
    <row r="515" spans="12:13">
      <c r="L515" s="62">
        <v>43039</v>
      </c>
      <c r="M515">
        <v>3.2507000000000001</v>
      </c>
    </row>
    <row r="516" spans="12:13">
      <c r="L516" s="62">
        <v>43038</v>
      </c>
      <c r="M516">
        <v>3.25</v>
      </c>
    </row>
    <row r="517" spans="12:13">
      <c r="L517" s="62">
        <v>43035</v>
      </c>
      <c r="M517">
        <v>3.2463000000000002</v>
      </c>
    </row>
    <row r="518" spans="12:13">
      <c r="L518" s="62">
        <v>43034</v>
      </c>
      <c r="M518">
        <v>3.2408000000000001</v>
      </c>
    </row>
    <row r="519" spans="12:13">
      <c r="L519" s="62">
        <v>43033</v>
      </c>
      <c r="M519">
        <v>3.2343999999999999</v>
      </c>
    </row>
    <row r="520" spans="12:13">
      <c r="L520" s="62">
        <v>43032</v>
      </c>
      <c r="M520">
        <v>3.2370000000000001</v>
      </c>
    </row>
    <row r="521" spans="12:13">
      <c r="L521" s="62">
        <v>43031</v>
      </c>
      <c r="M521">
        <v>3.24</v>
      </c>
    </row>
    <row r="522" spans="12:13">
      <c r="L522" s="62">
        <v>43028</v>
      </c>
      <c r="M522">
        <v>3.2387000000000001</v>
      </c>
    </row>
    <row r="523" spans="12:13">
      <c r="L523" s="62">
        <v>43027</v>
      </c>
      <c r="M523">
        <v>3.2345000000000002</v>
      </c>
    </row>
    <row r="524" spans="12:13">
      <c r="L524" s="62">
        <v>43026</v>
      </c>
      <c r="M524">
        <v>3.2370999999999999</v>
      </c>
    </row>
    <row r="525" spans="12:13">
      <c r="L525" s="62">
        <v>43025</v>
      </c>
      <c r="M525">
        <v>3.2448999999999999</v>
      </c>
    </row>
    <row r="526" spans="12:13">
      <c r="L526" s="62">
        <v>43024</v>
      </c>
      <c r="M526">
        <v>3.2437999999999998</v>
      </c>
    </row>
    <row r="527" spans="12:13">
      <c r="L527" s="62">
        <v>43021</v>
      </c>
      <c r="M527">
        <v>3.2486999999999999</v>
      </c>
    </row>
    <row r="528" spans="12:13">
      <c r="L528" s="62">
        <v>43020</v>
      </c>
      <c r="M528">
        <v>3.2528000000000001</v>
      </c>
    </row>
    <row r="529" spans="12:13">
      <c r="L529" s="62">
        <v>43019</v>
      </c>
      <c r="M529">
        <v>3.2585000000000002</v>
      </c>
    </row>
    <row r="530" spans="12:13">
      <c r="L530" s="62">
        <v>43018</v>
      </c>
      <c r="M530">
        <v>3.2637999999999998</v>
      </c>
    </row>
    <row r="531" spans="12:13">
      <c r="L531" s="62">
        <v>43017</v>
      </c>
      <c r="M531">
        <v>3.2719999999999998</v>
      </c>
    </row>
    <row r="532" spans="12:13">
      <c r="L532" s="62">
        <v>43014</v>
      </c>
      <c r="M532">
        <v>3.2690000000000001</v>
      </c>
    </row>
    <row r="533" spans="12:13">
      <c r="L533" s="62">
        <v>43013</v>
      </c>
      <c r="M533">
        <v>3.2618</v>
      </c>
    </row>
    <row r="534" spans="12:13">
      <c r="L534" s="62">
        <v>43012</v>
      </c>
      <c r="M534">
        <v>3.2593000000000001</v>
      </c>
    </row>
    <row r="535" spans="12:13">
      <c r="L535" s="62">
        <v>43011</v>
      </c>
      <c r="M535">
        <v>3.2635000000000001</v>
      </c>
    </row>
    <row r="536" spans="12:13">
      <c r="L536" s="62">
        <v>43010</v>
      </c>
      <c r="M536">
        <v>3.2719999999999998</v>
      </c>
    </row>
    <row r="537" spans="12:13">
      <c r="L537" s="62">
        <v>43007</v>
      </c>
      <c r="M537">
        <v>3.2654999999999998</v>
      </c>
    </row>
    <row r="538" spans="12:13">
      <c r="L538" s="62">
        <v>43006</v>
      </c>
      <c r="M538">
        <v>3.2654999999999998</v>
      </c>
    </row>
    <row r="539" spans="12:13">
      <c r="L539" s="62">
        <v>43005</v>
      </c>
      <c r="M539">
        <v>3.2715000000000001</v>
      </c>
    </row>
    <row r="540" spans="12:13">
      <c r="L540" s="62">
        <v>43004</v>
      </c>
      <c r="M540">
        <v>3.2664</v>
      </c>
    </row>
    <row r="541" spans="12:13">
      <c r="L541" s="62">
        <v>43003</v>
      </c>
      <c r="M541">
        <v>3.2608000000000001</v>
      </c>
    </row>
    <row r="542" spans="12:13">
      <c r="L542" s="62">
        <v>43000</v>
      </c>
      <c r="M542">
        <v>3.2467000000000001</v>
      </c>
    </row>
    <row r="543" spans="12:13">
      <c r="L543" s="62">
        <v>42999</v>
      </c>
      <c r="M543">
        <v>3.2484999999999999</v>
      </c>
    </row>
    <row r="544" spans="12:13">
      <c r="L544" s="62">
        <v>42998</v>
      </c>
      <c r="M544">
        <v>3.2477999999999998</v>
      </c>
    </row>
    <row r="545" spans="12:13">
      <c r="L545" s="62">
        <v>42997</v>
      </c>
      <c r="M545">
        <v>3.2461000000000002</v>
      </c>
    </row>
    <row r="546" spans="12:13">
      <c r="L546" s="62">
        <v>42996</v>
      </c>
      <c r="M546">
        <v>3.2452000000000001</v>
      </c>
    </row>
    <row r="547" spans="12:13">
      <c r="L547" s="62">
        <v>42993</v>
      </c>
      <c r="M547">
        <v>3.25</v>
      </c>
    </row>
    <row r="548" spans="12:13">
      <c r="L548" s="62">
        <v>42992</v>
      </c>
      <c r="M548">
        <v>3.2382</v>
      </c>
    </row>
    <row r="549" spans="12:13">
      <c r="L549" s="62">
        <v>42991</v>
      </c>
      <c r="M549">
        <v>3.2395</v>
      </c>
    </row>
    <row r="550" spans="12:13">
      <c r="L550" s="62">
        <v>42990</v>
      </c>
      <c r="M550">
        <v>3.2332999999999998</v>
      </c>
    </row>
    <row r="551" spans="12:13">
      <c r="L551" s="62">
        <v>42989</v>
      </c>
      <c r="M551">
        <v>3.2324999999999999</v>
      </c>
    </row>
    <row r="552" spans="12:13">
      <c r="L552" s="62">
        <v>42986</v>
      </c>
      <c r="M552">
        <v>3.2328999999999999</v>
      </c>
    </row>
    <row r="553" spans="12:13">
      <c r="L553" s="62">
        <v>42985</v>
      </c>
      <c r="M553">
        <v>3.2343000000000002</v>
      </c>
    </row>
    <row r="554" spans="12:13">
      <c r="L554" s="62">
        <v>42984</v>
      </c>
      <c r="M554">
        <v>3.2362000000000002</v>
      </c>
    </row>
    <row r="555" spans="12:13">
      <c r="L555" s="62">
        <v>42983</v>
      </c>
      <c r="M555">
        <v>3.2374000000000001</v>
      </c>
    </row>
    <row r="556" spans="12:13">
      <c r="L556" s="62">
        <v>42982</v>
      </c>
      <c r="M556">
        <v>3.2374999999999998</v>
      </c>
    </row>
    <row r="557" spans="12:13">
      <c r="L557" s="62">
        <v>42979</v>
      </c>
      <c r="M557">
        <v>3.2383999999999999</v>
      </c>
    </row>
    <row r="558" spans="12:13">
      <c r="L558" s="62">
        <v>42978</v>
      </c>
      <c r="M558">
        <v>3.2391999999999999</v>
      </c>
    </row>
    <row r="559" spans="12:13">
      <c r="L559" s="62">
        <v>42977</v>
      </c>
      <c r="M559">
        <v>3.2406000000000001</v>
      </c>
    </row>
    <row r="560" spans="12:13">
      <c r="L560" s="62">
        <v>42976</v>
      </c>
      <c r="M560">
        <v>3.2378</v>
      </c>
    </row>
    <row r="561" spans="12:13">
      <c r="L561" s="62">
        <v>42975</v>
      </c>
      <c r="M561">
        <v>3.2378999999999998</v>
      </c>
    </row>
    <row r="562" spans="12:13">
      <c r="L562" s="62">
        <v>42972</v>
      </c>
      <c r="M562">
        <v>3.2389999999999999</v>
      </c>
    </row>
    <row r="563" spans="12:13">
      <c r="L563" s="62">
        <v>42971</v>
      </c>
      <c r="M563">
        <v>3.2389999999999999</v>
      </c>
    </row>
    <row r="564" spans="12:13">
      <c r="L564" s="62">
        <v>42970</v>
      </c>
      <c r="M564">
        <v>3.2389999999999999</v>
      </c>
    </row>
    <row r="565" spans="12:13">
      <c r="L565" s="62">
        <v>42969</v>
      </c>
      <c r="M565">
        <v>3.2374999999999998</v>
      </c>
    </row>
    <row r="566" spans="12:13">
      <c r="L566" s="62">
        <v>42968</v>
      </c>
      <c r="M566">
        <v>3.2395</v>
      </c>
    </row>
    <row r="567" spans="12:13">
      <c r="L567" s="62">
        <v>42965</v>
      </c>
      <c r="M567">
        <v>3.2433999999999998</v>
      </c>
    </row>
    <row r="568" spans="12:13">
      <c r="L568" s="62">
        <v>42964</v>
      </c>
      <c r="M568">
        <v>3.2418</v>
      </c>
    </row>
    <row r="569" spans="12:13">
      <c r="L569" s="62">
        <v>42963</v>
      </c>
      <c r="M569">
        <v>3.2422</v>
      </c>
    </row>
    <row r="570" spans="12:13">
      <c r="L570" s="62">
        <v>42962</v>
      </c>
      <c r="M570">
        <v>3.2452000000000001</v>
      </c>
    </row>
    <row r="571" spans="12:13">
      <c r="L571" s="62">
        <v>42961</v>
      </c>
      <c r="M571">
        <v>3.2437</v>
      </c>
    </row>
    <row r="572" spans="12:13">
      <c r="L572" s="62">
        <v>42958</v>
      </c>
      <c r="M572">
        <v>3.2440000000000002</v>
      </c>
    </row>
    <row r="573" spans="12:13">
      <c r="L573" s="62">
        <v>42957</v>
      </c>
      <c r="M573">
        <v>3.2515999999999998</v>
      </c>
    </row>
    <row r="574" spans="12:13">
      <c r="L574" s="62">
        <v>42956</v>
      </c>
      <c r="M574">
        <v>3.2486999999999999</v>
      </c>
    </row>
    <row r="575" spans="12:13">
      <c r="L575" s="62">
        <v>42955</v>
      </c>
      <c r="M575">
        <v>3.2422</v>
      </c>
    </row>
    <row r="576" spans="12:13">
      <c r="L576" s="62">
        <v>42954</v>
      </c>
      <c r="M576">
        <v>3.2422</v>
      </c>
    </row>
    <row r="577" spans="12:13">
      <c r="L577" s="62">
        <v>42951</v>
      </c>
      <c r="M577">
        <v>3.2450000000000001</v>
      </c>
    </row>
    <row r="578" spans="12:13">
      <c r="L578" s="62">
        <v>42950</v>
      </c>
      <c r="M578">
        <v>3.2385000000000002</v>
      </c>
    </row>
    <row r="579" spans="12:13">
      <c r="L579" s="62">
        <v>42949</v>
      </c>
      <c r="M579">
        <v>3.2395</v>
      </c>
    </row>
    <row r="580" spans="12:13">
      <c r="L580" s="62">
        <v>42948</v>
      </c>
      <c r="M580">
        <v>3.2393000000000001</v>
      </c>
    </row>
    <row r="581" spans="12:13">
      <c r="L581" s="62">
        <v>42947</v>
      </c>
      <c r="M581">
        <v>3.2404000000000002</v>
      </c>
    </row>
    <row r="582" spans="12:13">
      <c r="L582" s="62">
        <v>42944</v>
      </c>
      <c r="M582">
        <v>3.2452999999999999</v>
      </c>
    </row>
    <row r="583" spans="12:13">
      <c r="L583" s="62">
        <v>42943</v>
      </c>
      <c r="M583">
        <v>3.2416999999999998</v>
      </c>
    </row>
    <row r="584" spans="12:13">
      <c r="L584" s="62">
        <v>42942</v>
      </c>
      <c r="M584">
        <v>3.2454999999999998</v>
      </c>
    </row>
    <row r="585" spans="12:13">
      <c r="L585" s="62">
        <v>42941</v>
      </c>
      <c r="M585">
        <v>3.2519</v>
      </c>
    </row>
    <row r="586" spans="12:13">
      <c r="L586" s="62">
        <v>42940</v>
      </c>
      <c r="M586">
        <v>3.2454999999999998</v>
      </c>
    </row>
    <row r="587" spans="12:13">
      <c r="L587" s="62">
        <v>42937</v>
      </c>
      <c r="M587">
        <v>3.2494999999999998</v>
      </c>
    </row>
    <row r="588" spans="12:13">
      <c r="L588" s="62">
        <v>42936</v>
      </c>
      <c r="M588">
        <v>3.2425000000000002</v>
      </c>
    </row>
    <row r="589" spans="12:13">
      <c r="L589" s="62">
        <v>42935</v>
      </c>
      <c r="M589">
        <v>3.242</v>
      </c>
    </row>
    <row r="590" spans="12:13">
      <c r="L590" s="62">
        <v>42934</v>
      </c>
      <c r="M590">
        <v>3.2431999999999999</v>
      </c>
    </row>
    <row r="591" spans="12:13">
      <c r="L591" s="62">
        <v>42933</v>
      </c>
      <c r="M591">
        <v>3.2471999999999999</v>
      </c>
    </row>
    <row r="592" spans="12:13">
      <c r="L592" s="62">
        <v>42930</v>
      </c>
      <c r="M592">
        <v>3.2503000000000002</v>
      </c>
    </row>
    <row r="593" spans="12:13">
      <c r="L593" s="62">
        <v>42929</v>
      </c>
      <c r="M593">
        <v>3.2440000000000002</v>
      </c>
    </row>
    <row r="594" spans="12:13">
      <c r="L594" s="62">
        <v>42928</v>
      </c>
      <c r="M594">
        <v>3.2517</v>
      </c>
    </row>
    <row r="595" spans="12:13">
      <c r="L595" s="62">
        <v>42927</v>
      </c>
      <c r="M595">
        <v>3.2566999999999999</v>
      </c>
    </row>
    <row r="596" spans="12:13">
      <c r="L596" s="62">
        <v>42926</v>
      </c>
      <c r="M596">
        <v>3.2555000000000001</v>
      </c>
    </row>
    <row r="597" spans="12:13">
      <c r="L597" s="62">
        <v>42923</v>
      </c>
      <c r="M597">
        <v>3.2536</v>
      </c>
    </row>
    <row r="598" spans="12:13">
      <c r="L598" s="62">
        <v>42922</v>
      </c>
      <c r="M598">
        <v>3.2532000000000001</v>
      </c>
    </row>
    <row r="599" spans="12:13">
      <c r="L599" s="62">
        <v>42921</v>
      </c>
      <c r="M599">
        <v>3.2578</v>
      </c>
    </row>
    <row r="600" spans="12:13">
      <c r="L600" s="62">
        <v>42920</v>
      </c>
      <c r="M600">
        <v>3.2574999999999998</v>
      </c>
    </row>
    <row r="601" spans="12:13">
      <c r="L601" s="62">
        <v>42919</v>
      </c>
      <c r="M601">
        <v>3.2578999999999998</v>
      </c>
    </row>
    <row r="602" spans="12:13">
      <c r="L602" s="62">
        <v>42916</v>
      </c>
      <c r="M602">
        <v>3.2532000000000001</v>
      </c>
    </row>
    <row r="603" spans="12:13">
      <c r="L603" s="62">
        <v>42915</v>
      </c>
      <c r="M603">
        <v>3.2450999999999999</v>
      </c>
    </row>
    <row r="604" spans="12:13">
      <c r="L604" s="62">
        <v>42914</v>
      </c>
      <c r="M604">
        <v>3.2465000000000002</v>
      </c>
    </row>
    <row r="605" spans="12:13">
      <c r="L605" s="62">
        <v>42913</v>
      </c>
      <c r="M605">
        <v>3.2565</v>
      </c>
    </row>
    <row r="606" spans="12:13">
      <c r="L606" s="62">
        <v>42912</v>
      </c>
      <c r="M606">
        <v>3.2534999999999998</v>
      </c>
    </row>
    <row r="607" spans="12:13">
      <c r="L607" s="62">
        <v>42909</v>
      </c>
      <c r="M607">
        <v>3.2574000000000001</v>
      </c>
    </row>
    <row r="608" spans="12:13">
      <c r="L608" s="62">
        <v>42908</v>
      </c>
      <c r="M608">
        <v>3.2608999999999999</v>
      </c>
    </row>
    <row r="609" spans="12:13">
      <c r="L609" s="62">
        <v>42907</v>
      </c>
      <c r="M609">
        <v>3.2713999999999999</v>
      </c>
    </row>
    <row r="610" spans="12:13">
      <c r="L610" s="62">
        <v>42906</v>
      </c>
      <c r="M610">
        <v>3.2728000000000002</v>
      </c>
    </row>
    <row r="611" spans="12:13">
      <c r="L611" s="62">
        <v>42905</v>
      </c>
      <c r="M611">
        <v>3.2662</v>
      </c>
    </row>
    <row r="612" spans="12:13">
      <c r="L612" s="62">
        <v>42902</v>
      </c>
      <c r="M612">
        <v>3.2730000000000001</v>
      </c>
    </row>
    <row r="613" spans="12:13">
      <c r="L613" s="62">
        <v>42901</v>
      </c>
      <c r="M613">
        <v>3.2774999999999999</v>
      </c>
    </row>
    <row r="614" spans="12:13">
      <c r="L614" s="62">
        <v>42900</v>
      </c>
      <c r="M614">
        <v>3.2696999999999998</v>
      </c>
    </row>
    <row r="615" spans="12:13">
      <c r="L615" s="62">
        <v>42899</v>
      </c>
      <c r="M615">
        <v>3.278</v>
      </c>
    </row>
    <row r="616" spans="12:13">
      <c r="L616" s="62">
        <v>42898</v>
      </c>
      <c r="M616">
        <v>3.2810000000000001</v>
      </c>
    </row>
    <row r="617" spans="12:13">
      <c r="L617" s="62">
        <v>42895</v>
      </c>
      <c r="M617">
        <v>3.2679999999999998</v>
      </c>
    </row>
    <row r="618" spans="12:13">
      <c r="L618" s="62">
        <v>42894</v>
      </c>
      <c r="M618">
        <v>3.2694999999999999</v>
      </c>
    </row>
    <row r="619" spans="12:13">
      <c r="L619" s="62">
        <v>42893</v>
      </c>
      <c r="M619">
        <v>3.2709999999999999</v>
      </c>
    </row>
    <row r="620" spans="12:13">
      <c r="L620" s="62">
        <v>42892</v>
      </c>
      <c r="M620">
        <v>3.2669000000000001</v>
      </c>
    </row>
    <row r="621" spans="12:13">
      <c r="L621" s="62">
        <v>42891</v>
      </c>
      <c r="M621">
        <v>3.2682000000000002</v>
      </c>
    </row>
    <row r="622" spans="12:13">
      <c r="L622" s="62">
        <v>42888</v>
      </c>
      <c r="M622">
        <v>3.2728000000000002</v>
      </c>
    </row>
    <row r="623" spans="12:13">
      <c r="L623" s="62">
        <v>42887</v>
      </c>
      <c r="M623">
        <v>3.2736000000000001</v>
      </c>
    </row>
    <row r="624" spans="12:13">
      <c r="L624" s="62">
        <v>42886</v>
      </c>
      <c r="M624">
        <v>3.2696999999999998</v>
      </c>
    </row>
    <row r="625" spans="12:13">
      <c r="L625" s="62">
        <v>42885</v>
      </c>
      <c r="M625">
        <v>3.2822</v>
      </c>
    </row>
    <row r="626" spans="12:13">
      <c r="L626" s="62">
        <v>42884</v>
      </c>
      <c r="M626">
        <v>3.2839999999999998</v>
      </c>
    </row>
    <row r="627" spans="12:13">
      <c r="L627" s="62">
        <v>42881</v>
      </c>
      <c r="M627">
        <v>3.274</v>
      </c>
    </row>
    <row r="628" spans="12:13">
      <c r="L628" s="62">
        <v>42880</v>
      </c>
      <c r="M628">
        <v>3.2688999999999999</v>
      </c>
    </row>
    <row r="629" spans="12:13">
      <c r="L629" s="62">
        <v>42879</v>
      </c>
      <c r="M629">
        <v>3.2669999999999999</v>
      </c>
    </row>
    <row r="630" spans="12:13">
      <c r="L630" s="62">
        <v>42878</v>
      </c>
      <c r="M630">
        <v>3.2835000000000001</v>
      </c>
    </row>
    <row r="631" spans="12:13">
      <c r="L631" s="62">
        <v>42877</v>
      </c>
      <c r="M631">
        <v>3.2765</v>
      </c>
    </row>
    <row r="632" spans="12:13">
      <c r="L632" s="62">
        <v>42874</v>
      </c>
      <c r="M632">
        <v>3.2667000000000002</v>
      </c>
    </row>
    <row r="633" spans="12:13">
      <c r="L633" s="62">
        <v>42873</v>
      </c>
      <c r="M633">
        <v>3.28</v>
      </c>
    </row>
    <row r="634" spans="12:13">
      <c r="L634" s="62">
        <v>42872</v>
      </c>
      <c r="M634">
        <v>3.2768999999999999</v>
      </c>
    </row>
    <row r="635" spans="12:13">
      <c r="L635" s="62">
        <v>42871</v>
      </c>
      <c r="M635">
        <v>3.2585000000000002</v>
      </c>
    </row>
    <row r="636" spans="12:13">
      <c r="L636" s="62">
        <v>42870</v>
      </c>
      <c r="M636">
        <v>3.2679</v>
      </c>
    </row>
    <row r="637" spans="12:13">
      <c r="L637" s="62">
        <v>42867</v>
      </c>
      <c r="M637">
        <v>3.2768000000000002</v>
      </c>
    </row>
    <row r="638" spans="12:13">
      <c r="L638" s="62">
        <v>42866</v>
      </c>
      <c r="M638">
        <v>3.286</v>
      </c>
    </row>
    <row r="639" spans="12:13">
      <c r="L639" s="62">
        <v>42865</v>
      </c>
      <c r="M639">
        <v>3.2928999999999999</v>
      </c>
    </row>
    <row r="640" spans="12:13">
      <c r="L640" s="62">
        <v>42864</v>
      </c>
      <c r="M640">
        <v>3.2913000000000001</v>
      </c>
    </row>
    <row r="641" spans="12:13">
      <c r="L641" s="62">
        <v>42863</v>
      </c>
      <c r="M641">
        <v>3.2879</v>
      </c>
    </row>
    <row r="642" spans="12:13">
      <c r="L642" s="62">
        <v>42860</v>
      </c>
      <c r="M642">
        <v>3.2698</v>
      </c>
    </row>
    <row r="643" spans="12:13">
      <c r="L643" s="62">
        <v>42859</v>
      </c>
      <c r="M643">
        <v>3.2833000000000001</v>
      </c>
    </row>
    <row r="644" spans="12:13">
      <c r="L644" s="62">
        <v>42858</v>
      </c>
      <c r="M644">
        <v>3.2507000000000001</v>
      </c>
    </row>
    <row r="645" spans="12:13">
      <c r="L645" s="62">
        <v>42857</v>
      </c>
      <c r="M645">
        <v>3.2427999999999999</v>
      </c>
    </row>
    <row r="646" spans="12:13">
      <c r="L646" s="62">
        <v>42856</v>
      </c>
      <c r="M646">
        <v>3.2435</v>
      </c>
    </row>
    <row r="647" spans="12:13">
      <c r="L647" s="62">
        <v>42853</v>
      </c>
      <c r="M647">
        <v>3.2391999999999999</v>
      </c>
    </row>
    <row r="648" spans="12:13">
      <c r="L648" s="62">
        <v>42852</v>
      </c>
      <c r="M648">
        <v>3.2458</v>
      </c>
    </row>
    <row r="649" spans="12:13">
      <c r="L649" s="62">
        <v>42851</v>
      </c>
      <c r="M649">
        <v>3.2547000000000001</v>
      </c>
    </row>
    <row r="650" spans="12:13">
      <c r="L650" s="62">
        <v>42850</v>
      </c>
      <c r="M650">
        <v>3.2496999999999998</v>
      </c>
    </row>
    <row r="651" spans="12:13">
      <c r="L651" s="62">
        <v>42849</v>
      </c>
      <c r="M651">
        <v>3.2435999999999998</v>
      </c>
    </row>
    <row r="652" spans="12:13">
      <c r="L652" s="62">
        <v>42846</v>
      </c>
      <c r="M652">
        <v>3.238</v>
      </c>
    </row>
    <row r="653" spans="12:13">
      <c r="L653" s="62">
        <v>42845</v>
      </c>
      <c r="M653">
        <v>3.2471999999999999</v>
      </c>
    </row>
    <row r="654" spans="12:13">
      <c r="L654" s="62">
        <v>42844</v>
      </c>
      <c r="M654">
        <v>3.2443</v>
      </c>
    </row>
    <row r="655" spans="12:13">
      <c r="L655" s="62">
        <v>42843</v>
      </c>
      <c r="M655">
        <v>3.2498</v>
      </c>
    </row>
    <row r="656" spans="12:13">
      <c r="L656" s="62">
        <v>42842</v>
      </c>
      <c r="M656">
        <v>3.2505999999999999</v>
      </c>
    </row>
    <row r="657" spans="12:13">
      <c r="L657" s="62">
        <v>42839</v>
      </c>
      <c r="M657">
        <v>3.2530999999999999</v>
      </c>
    </row>
    <row r="658" spans="12:13">
      <c r="L658" s="62">
        <v>42838</v>
      </c>
      <c r="M658">
        <v>3.2547999999999999</v>
      </c>
    </row>
    <row r="659" spans="12:13">
      <c r="L659" s="62">
        <v>42837</v>
      </c>
      <c r="M659">
        <v>3.2498999999999998</v>
      </c>
    </row>
    <row r="660" spans="12:13">
      <c r="L660" s="62">
        <v>42836</v>
      </c>
      <c r="M660">
        <v>3.2551999999999999</v>
      </c>
    </row>
    <row r="661" spans="12:13">
      <c r="L661" s="62">
        <v>42835</v>
      </c>
      <c r="M661">
        <v>3.2471999999999999</v>
      </c>
    </row>
    <row r="662" spans="12:13">
      <c r="L662" s="62">
        <v>42832</v>
      </c>
      <c r="M662">
        <v>3.246</v>
      </c>
    </row>
    <row r="663" spans="12:13">
      <c r="L663" s="62">
        <v>42831</v>
      </c>
      <c r="M663">
        <v>3.2490000000000001</v>
      </c>
    </row>
    <row r="664" spans="12:13">
      <c r="L664" s="62">
        <v>42830</v>
      </c>
      <c r="M664">
        <v>3.2475000000000001</v>
      </c>
    </row>
    <row r="665" spans="12:13">
      <c r="L665" s="62">
        <v>42829</v>
      </c>
      <c r="M665">
        <v>3.2517999999999998</v>
      </c>
    </row>
    <row r="666" spans="12:13">
      <c r="L666" s="62">
        <v>42828</v>
      </c>
      <c r="M666">
        <v>3.2477</v>
      </c>
    </row>
    <row r="667" spans="12:13">
      <c r="L667" s="62">
        <v>42825</v>
      </c>
      <c r="M667">
        <v>3.2509999999999999</v>
      </c>
    </row>
    <row r="668" spans="12:13">
      <c r="L668" s="62">
        <v>42824</v>
      </c>
      <c r="M668">
        <v>3.242</v>
      </c>
    </row>
    <row r="669" spans="12:13">
      <c r="L669" s="62">
        <v>42823</v>
      </c>
      <c r="M669">
        <v>3.2484999999999999</v>
      </c>
    </row>
    <row r="670" spans="12:13">
      <c r="L670" s="62">
        <v>42822</v>
      </c>
      <c r="M670">
        <v>3.2406999999999999</v>
      </c>
    </row>
    <row r="671" spans="12:13">
      <c r="L671" s="62">
        <v>42821</v>
      </c>
      <c r="M671">
        <v>3.2456</v>
      </c>
    </row>
    <row r="672" spans="12:13">
      <c r="L672" s="62">
        <v>42818</v>
      </c>
      <c r="M672">
        <v>3.246</v>
      </c>
    </row>
    <row r="673" spans="12:13">
      <c r="L673" s="62">
        <v>42817</v>
      </c>
      <c r="M673">
        <v>3.2450000000000001</v>
      </c>
    </row>
    <row r="674" spans="12:13">
      <c r="L674" s="62">
        <v>42816</v>
      </c>
      <c r="M674">
        <v>3.2408000000000001</v>
      </c>
    </row>
    <row r="675" spans="12:13">
      <c r="L675" s="62">
        <v>42815</v>
      </c>
      <c r="M675">
        <v>3.2509000000000001</v>
      </c>
    </row>
    <row r="676" spans="12:13">
      <c r="L676" s="62">
        <v>42814</v>
      </c>
      <c r="M676">
        <v>3.2450999999999999</v>
      </c>
    </row>
    <row r="677" spans="12:13">
      <c r="L677" s="62">
        <v>42811</v>
      </c>
      <c r="M677">
        <v>3.2517</v>
      </c>
    </row>
    <row r="678" spans="12:13">
      <c r="L678" s="62">
        <v>42810</v>
      </c>
      <c r="M678">
        <v>3.2576000000000001</v>
      </c>
    </row>
    <row r="679" spans="12:13">
      <c r="L679" s="62">
        <v>42809</v>
      </c>
      <c r="M679">
        <v>3.258</v>
      </c>
    </row>
    <row r="680" spans="12:13">
      <c r="L680" s="62">
        <v>42808</v>
      </c>
      <c r="M680">
        <v>3.2820999999999998</v>
      </c>
    </row>
    <row r="681" spans="12:13">
      <c r="L681" s="62">
        <v>42807</v>
      </c>
      <c r="M681">
        <v>3.2812999999999999</v>
      </c>
    </row>
    <row r="682" spans="12:13">
      <c r="L682" s="62">
        <v>42804</v>
      </c>
      <c r="M682">
        <v>3.2831000000000001</v>
      </c>
    </row>
    <row r="683" spans="12:13">
      <c r="L683" s="62">
        <v>42803</v>
      </c>
      <c r="M683">
        <v>3.2934999999999999</v>
      </c>
    </row>
    <row r="684" spans="12:13">
      <c r="L684" s="62">
        <v>42802</v>
      </c>
      <c r="M684">
        <v>3.2970999999999999</v>
      </c>
    </row>
    <row r="685" spans="12:13">
      <c r="L685" s="62">
        <v>42801</v>
      </c>
      <c r="M685">
        <v>3.2883</v>
      </c>
    </row>
    <row r="686" spans="12:13">
      <c r="L686" s="62">
        <v>42800</v>
      </c>
      <c r="M686">
        <v>3.2921</v>
      </c>
    </row>
    <row r="687" spans="12:13">
      <c r="L687" s="62">
        <v>42797</v>
      </c>
      <c r="M687">
        <v>3.2795000000000001</v>
      </c>
    </row>
    <row r="688" spans="12:13">
      <c r="L688" s="62">
        <v>42796</v>
      </c>
      <c r="M688">
        <v>3.2808999999999999</v>
      </c>
    </row>
    <row r="689" spans="12:13">
      <c r="L689" s="62">
        <v>42795</v>
      </c>
      <c r="M689">
        <v>3.2625000000000002</v>
      </c>
    </row>
    <row r="690" spans="12:13">
      <c r="L690" s="62">
        <v>42794</v>
      </c>
      <c r="M690">
        <v>3.2675000000000001</v>
      </c>
    </row>
    <row r="691" spans="12:13">
      <c r="L691" s="62">
        <v>42793</v>
      </c>
      <c r="M691">
        <v>3.2542</v>
      </c>
    </row>
    <row r="692" spans="12:13">
      <c r="L692" s="62">
        <v>42790</v>
      </c>
      <c r="M692">
        <v>3.2524999999999999</v>
      </c>
    </row>
    <row r="693" spans="12:13">
      <c r="L693" s="62">
        <v>42789</v>
      </c>
      <c r="M693">
        <v>3.2433000000000001</v>
      </c>
    </row>
    <row r="694" spans="12:13">
      <c r="L694" s="62">
        <v>42788</v>
      </c>
      <c r="M694">
        <v>3.2437999999999998</v>
      </c>
    </row>
    <row r="695" spans="12:13">
      <c r="L695" s="62">
        <v>42787</v>
      </c>
      <c r="M695">
        <v>3.2477999999999998</v>
      </c>
    </row>
    <row r="696" spans="12:13">
      <c r="L696" s="62">
        <v>42786</v>
      </c>
      <c r="M696">
        <v>3.2469999999999999</v>
      </c>
    </row>
    <row r="697" spans="12:13">
      <c r="L697" s="62">
        <v>42783</v>
      </c>
      <c r="M697">
        <v>3.2645</v>
      </c>
    </row>
    <row r="698" spans="12:13">
      <c r="L698" s="62">
        <v>42782</v>
      </c>
      <c r="M698">
        <v>3.2484999999999999</v>
      </c>
    </row>
    <row r="699" spans="12:13">
      <c r="L699" s="62">
        <v>42781</v>
      </c>
      <c r="M699">
        <v>3.2450000000000001</v>
      </c>
    </row>
    <row r="700" spans="12:13">
      <c r="L700" s="62">
        <v>42780</v>
      </c>
      <c r="M700">
        <v>3.258</v>
      </c>
    </row>
    <row r="701" spans="12:13">
      <c r="L701" s="62">
        <v>42779</v>
      </c>
      <c r="M701">
        <v>3.2610999999999999</v>
      </c>
    </row>
    <row r="702" spans="12:13">
      <c r="L702" s="62">
        <v>42776</v>
      </c>
      <c r="M702">
        <v>3.25</v>
      </c>
    </row>
    <row r="703" spans="12:13">
      <c r="L703" s="62">
        <v>42775</v>
      </c>
      <c r="M703">
        <v>3.2711999999999999</v>
      </c>
    </row>
    <row r="704" spans="12:13">
      <c r="L704" s="62">
        <v>42774</v>
      </c>
      <c r="M704">
        <v>3.2845</v>
      </c>
    </row>
    <row r="705" spans="12:13">
      <c r="L705" s="62">
        <v>42773</v>
      </c>
      <c r="M705">
        <v>3.2951999999999999</v>
      </c>
    </row>
    <row r="706" spans="12:13">
      <c r="L706" s="62">
        <v>42772</v>
      </c>
      <c r="M706">
        <v>3.2841</v>
      </c>
    </row>
    <row r="707" spans="12:13">
      <c r="L707" s="62">
        <v>42769</v>
      </c>
      <c r="M707">
        <v>3.26</v>
      </c>
    </row>
    <row r="708" spans="12:13">
      <c r="L708" s="62">
        <v>42768</v>
      </c>
      <c r="M708">
        <v>3.2484999999999999</v>
      </c>
    </row>
    <row r="709" spans="12:13">
      <c r="L709" s="62">
        <v>42767</v>
      </c>
      <c r="M709">
        <v>3.2711999999999999</v>
      </c>
    </row>
    <row r="710" spans="12:13">
      <c r="L710" s="62">
        <v>42766</v>
      </c>
      <c r="M710">
        <v>3.2719999999999998</v>
      </c>
    </row>
    <row r="711" spans="12:13">
      <c r="L711" s="62">
        <v>42765</v>
      </c>
      <c r="M711">
        <v>3.286</v>
      </c>
    </row>
    <row r="712" spans="12:13">
      <c r="L712" s="62">
        <v>42762</v>
      </c>
      <c r="M712">
        <v>3.2919</v>
      </c>
    </row>
    <row r="713" spans="12:13">
      <c r="L713" s="62">
        <v>42761</v>
      </c>
      <c r="M713">
        <v>3.3010999999999999</v>
      </c>
    </row>
    <row r="714" spans="12:13">
      <c r="L714" s="62">
        <v>42760</v>
      </c>
      <c r="M714">
        <v>3.294</v>
      </c>
    </row>
    <row r="715" spans="12:13">
      <c r="L715" s="62">
        <v>42759</v>
      </c>
      <c r="M715">
        <v>3.2839999999999998</v>
      </c>
    </row>
    <row r="716" spans="12:13">
      <c r="L716" s="62">
        <v>42758</v>
      </c>
      <c r="M716">
        <v>3.2823000000000002</v>
      </c>
    </row>
    <row r="717" spans="12:13">
      <c r="L717" s="62">
        <v>42755</v>
      </c>
      <c r="M717">
        <v>3.2945000000000002</v>
      </c>
    </row>
    <row r="718" spans="12:13">
      <c r="L718" s="62">
        <v>42754</v>
      </c>
      <c r="M718">
        <v>3.3165</v>
      </c>
    </row>
    <row r="719" spans="12:13">
      <c r="L719" s="62">
        <v>42753</v>
      </c>
      <c r="M719">
        <v>3.3393000000000002</v>
      </c>
    </row>
    <row r="720" spans="12:13">
      <c r="L720" s="62">
        <v>42752</v>
      </c>
      <c r="M720">
        <v>3.3441999999999998</v>
      </c>
    </row>
    <row r="721" spans="12:13">
      <c r="L721" s="62">
        <v>42751</v>
      </c>
      <c r="M721">
        <v>3.37</v>
      </c>
    </row>
    <row r="722" spans="12:13">
      <c r="L722" s="62">
        <v>42748</v>
      </c>
      <c r="M722">
        <v>3.3626999999999998</v>
      </c>
    </row>
    <row r="723" spans="12:13">
      <c r="L723" s="62">
        <v>42747</v>
      </c>
      <c r="M723">
        <v>3.3620000000000001</v>
      </c>
    </row>
    <row r="724" spans="12:13">
      <c r="L724" s="62">
        <v>42746</v>
      </c>
      <c r="M724">
        <v>3.3799000000000001</v>
      </c>
    </row>
    <row r="725" spans="12:13">
      <c r="L725" s="62">
        <v>42745</v>
      </c>
      <c r="M725">
        <v>3.3883000000000001</v>
      </c>
    </row>
    <row r="726" spans="12:13">
      <c r="L726" s="62">
        <v>42744</v>
      </c>
      <c r="M726">
        <v>3.3849999999999998</v>
      </c>
    </row>
    <row r="727" spans="12:13">
      <c r="L727" s="62">
        <v>42741</v>
      </c>
      <c r="M727">
        <v>3.3772000000000002</v>
      </c>
    </row>
    <row r="728" spans="12:13">
      <c r="L728" s="62">
        <v>42740</v>
      </c>
      <c r="M728">
        <v>3.3650000000000002</v>
      </c>
    </row>
    <row r="729" spans="12:13">
      <c r="L729" s="62">
        <v>42739</v>
      </c>
      <c r="M729">
        <v>3.3845000000000001</v>
      </c>
    </row>
    <row r="730" spans="12:13">
      <c r="L730" s="62">
        <v>42738</v>
      </c>
      <c r="M730">
        <v>3.3940999999999999</v>
      </c>
    </row>
    <row r="731" spans="12:13">
      <c r="L731" s="62">
        <v>42737</v>
      </c>
      <c r="M731">
        <v>3.3690000000000002</v>
      </c>
    </row>
    <row r="732" spans="12:13">
      <c r="L732" s="62">
        <v>42734</v>
      </c>
      <c r="M732">
        <v>3.3559999999999999</v>
      </c>
    </row>
    <row r="733" spans="12:13">
      <c r="L733" s="62">
        <v>42733</v>
      </c>
      <c r="M733">
        <v>3.3584999999999998</v>
      </c>
    </row>
    <row r="734" spans="12:13">
      <c r="L734" s="62">
        <v>42732</v>
      </c>
      <c r="M734">
        <v>3.355</v>
      </c>
    </row>
    <row r="735" spans="12:13">
      <c r="L735" s="62">
        <v>42731</v>
      </c>
      <c r="M735">
        <v>3.3759999999999999</v>
      </c>
    </row>
    <row r="736" spans="12:13">
      <c r="L736" s="62">
        <v>42730</v>
      </c>
      <c r="M736">
        <v>3.3875000000000002</v>
      </c>
    </row>
    <row r="737" spans="12:13">
      <c r="L737" s="62">
        <v>42727</v>
      </c>
      <c r="M737">
        <v>3.3801999999999999</v>
      </c>
    </row>
    <row r="738" spans="12:13">
      <c r="L738" s="62">
        <v>42726</v>
      </c>
      <c r="M738">
        <v>3.3929</v>
      </c>
    </row>
    <row r="739" spans="12:13">
      <c r="L739" s="62">
        <v>42725</v>
      </c>
      <c r="M739">
        <v>3.3915000000000002</v>
      </c>
    </row>
    <row r="740" spans="12:13">
      <c r="L740" s="62">
        <v>42724</v>
      </c>
      <c r="M740">
        <v>3.4005000000000001</v>
      </c>
    </row>
    <row r="741" spans="12:13">
      <c r="L741" s="62">
        <v>42723</v>
      </c>
      <c r="M741">
        <v>3.4070999999999998</v>
      </c>
    </row>
    <row r="742" spans="12:13">
      <c r="L742" s="62">
        <v>42720</v>
      </c>
      <c r="M742">
        <v>3.403</v>
      </c>
    </row>
    <row r="743" spans="12:13">
      <c r="L743" s="62">
        <v>42719</v>
      </c>
      <c r="M743">
        <v>3.4026999999999998</v>
      </c>
    </row>
    <row r="744" spans="12:13">
      <c r="L744" s="62">
        <v>42718</v>
      </c>
      <c r="M744">
        <v>3.387</v>
      </c>
    </row>
    <row r="745" spans="12:13">
      <c r="L745" s="62">
        <v>42717</v>
      </c>
      <c r="M745">
        <v>3.3936999999999999</v>
      </c>
    </row>
    <row r="746" spans="12:13">
      <c r="L746" s="62">
        <v>42716</v>
      </c>
      <c r="M746">
        <v>3.4009999999999998</v>
      </c>
    </row>
    <row r="747" spans="12:13">
      <c r="L747" s="62">
        <v>42713</v>
      </c>
      <c r="M747">
        <v>3.4064999999999999</v>
      </c>
    </row>
    <row r="748" spans="12:13">
      <c r="L748" s="62">
        <v>42712</v>
      </c>
      <c r="M748">
        <v>3.3995000000000002</v>
      </c>
    </row>
    <row r="749" spans="12:13">
      <c r="L749" s="62">
        <v>42711</v>
      </c>
      <c r="M749">
        <v>3.4035000000000002</v>
      </c>
    </row>
    <row r="750" spans="12:13">
      <c r="L750" s="62">
        <v>42710</v>
      </c>
      <c r="M750">
        <v>3.4135</v>
      </c>
    </row>
    <row r="751" spans="12:13">
      <c r="L751" s="62">
        <v>42709</v>
      </c>
      <c r="M751">
        <v>3.4184999999999999</v>
      </c>
    </row>
    <row r="752" spans="12:13">
      <c r="L752" s="62">
        <v>42706</v>
      </c>
      <c r="M752">
        <v>3.4180000000000001</v>
      </c>
    </row>
    <row r="753" spans="12:13">
      <c r="L753" s="62">
        <v>42705</v>
      </c>
      <c r="M753">
        <v>3.4155000000000002</v>
      </c>
    </row>
    <row r="754" spans="12:13">
      <c r="L754" s="62">
        <v>42704</v>
      </c>
      <c r="M754">
        <v>3.4135</v>
      </c>
    </row>
    <row r="755" spans="12:13">
      <c r="L755" s="62">
        <v>42703</v>
      </c>
      <c r="M755">
        <v>3.4175</v>
      </c>
    </row>
    <row r="756" spans="12:13">
      <c r="L756" s="62">
        <v>42702</v>
      </c>
      <c r="M756">
        <v>3.4169999999999998</v>
      </c>
    </row>
    <row r="757" spans="12:13">
      <c r="L757" s="62">
        <v>42699</v>
      </c>
      <c r="M757">
        <v>3.4224999999999999</v>
      </c>
    </row>
    <row r="758" spans="12:13">
      <c r="L758" s="62">
        <v>42698</v>
      </c>
      <c r="M758">
        <v>3.4125000000000001</v>
      </c>
    </row>
    <row r="759" spans="12:13">
      <c r="L759" s="62">
        <v>42697</v>
      </c>
      <c r="M759">
        <v>3.423</v>
      </c>
    </row>
    <row r="760" spans="12:13">
      <c r="L760" s="62">
        <v>42696</v>
      </c>
      <c r="M760">
        <v>3.419</v>
      </c>
    </row>
    <row r="761" spans="12:13">
      <c r="L761" s="62">
        <v>42695</v>
      </c>
      <c r="M761">
        <v>3.419</v>
      </c>
    </row>
    <row r="762" spans="12:13">
      <c r="L762" s="62">
        <v>42692</v>
      </c>
      <c r="M762">
        <v>3.4055</v>
      </c>
    </row>
    <row r="763" spans="12:13">
      <c r="L763" s="62">
        <v>42691</v>
      </c>
      <c r="M763">
        <v>3.4035000000000002</v>
      </c>
    </row>
    <row r="764" spans="12:13">
      <c r="L764" s="62">
        <v>42690</v>
      </c>
      <c r="M764">
        <v>3.4051999999999998</v>
      </c>
    </row>
    <row r="765" spans="12:13">
      <c r="L765" s="62">
        <v>42689</v>
      </c>
      <c r="M765">
        <v>3.4184999999999999</v>
      </c>
    </row>
    <row r="766" spans="12:13">
      <c r="L766" s="62">
        <v>42688</v>
      </c>
      <c r="M766">
        <v>3.4365999999999999</v>
      </c>
    </row>
    <row r="767" spans="12:13">
      <c r="L767" s="62">
        <v>42685</v>
      </c>
      <c r="M767">
        <v>3.4079999999999999</v>
      </c>
    </row>
    <row r="768" spans="12:13">
      <c r="L768" s="62">
        <v>42684</v>
      </c>
      <c r="M768">
        <v>3.403</v>
      </c>
    </row>
    <row r="769" spans="12:13">
      <c r="L769" s="62">
        <v>42683</v>
      </c>
      <c r="M769">
        <v>3.3759999999999999</v>
      </c>
    </row>
    <row r="770" spans="12:13">
      <c r="L770" s="62">
        <v>42682</v>
      </c>
      <c r="M770">
        <v>3.3555999999999999</v>
      </c>
    </row>
    <row r="771" spans="12:13">
      <c r="L771" s="62">
        <v>42681</v>
      </c>
      <c r="M771">
        <v>3.3730000000000002</v>
      </c>
    </row>
    <row r="772" spans="12:13">
      <c r="L772" s="62">
        <v>42678</v>
      </c>
      <c r="M772">
        <v>3.3885999999999998</v>
      </c>
    </row>
    <row r="773" spans="12:13">
      <c r="L773" s="62">
        <v>42677</v>
      </c>
      <c r="M773">
        <v>3.3791000000000002</v>
      </c>
    </row>
    <row r="774" spans="12:13">
      <c r="L774" s="62">
        <v>42676</v>
      </c>
      <c r="M774">
        <v>3.3889999999999998</v>
      </c>
    </row>
    <row r="775" spans="12:13">
      <c r="L775" s="62">
        <v>42675</v>
      </c>
      <c r="M775">
        <v>3.3656000000000001</v>
      </c>
    </row>
    <row r="776" spans="12:13">
      <c r="L776" s="62">
        <v>42674</v>
      </c>
      <c r="M776">
        <v>3.3635000000000002</v>
      </c>
    </row>
    <row r="777" spans="12:13">
      <c r="L777" s="62">
        <v>42671</v>
      </c>
      <c r="M777">
        <v>3.3650000000000002</v>
      </c>
    </row>
    <row r="778" spans="12:13">
      <c r="L778" s="62">
        <v>42670</v>
      </c>
      <c r="M778">
        <v>3.3624999999999998</v>
      </c>
    </row>
    <row r="779" spans="12:13">
      <c r="L779" s="62">
        <v>42669</v>
      </c>
      <c r="M779">
        <v>3.3685</v>
      </c>
    </row>
    <row r="780" spans="12:13">
      <c r="L780" s="62">
        <v>42668</v>
      </c>
      <c r="M780">
        <v>3.3513999999999999</v>
      </c>
    </row>
    <row r="781" spans="12:13">
      <c r="L781" s="62">
        <v>42667</v>
      </c>
      <c r="M781">
        <v>3.3639999999999999</v>
      </c>
    </row>
    <row r="782" spans="12:13">
      <c r="L782" s="62">
        <v>42664</v>
      </c>
      <c r="M782">
        <v>3.36</v>
      </c>
    </row>
    <row r="783" spans="12:13">
      <c r="L783" s="62">
        <v>42663</v>
      </c>
      <c r="M783">
        <v>3.3757999999999999</v>
      </c>
    </row>
    <row r="784" spans="12:13">
      <c r="L784" s="62">
        <v>42662</v>
      </c>
      <c r="M784">
        <v>3.3820000000000001</v>
      </c>
    </row>
    <row r="785" spans="12:13">
      <c r="L785" s="62">
        <v>42661</v>
      </c>
      <c r="M785">
        <v>3.3822999999999999</v>
      </c>
    </row>
    <row r="786" spans="12:13">
      <c r="L786" s="62">
        <v>42660</v>
      </c>
      <c r="M786">
        <v>3.3975</v>
      </c>
    </row>
    <row r="787" spans="12:13">
      <c r="L787" s="62">
        <v>42657</v>
      </c>
      <c r="M787">
        <v>3.4018999999999999</v>
      </c>
    </row>
    <row r="788" spans="12:13">
      <c r="L788" s="62">
        <v>42656</v>
      </c>
      <c r="M788">
        <v>3.4055</v>
      </c>
    </row>
    <row r="789" spans="12:13">
      <c r="L789" s="62">
        <v>42655</v>
      </c>
      <c r="M789">
        <v>3.4005000000000001</v>
      </c>
    </row>
    <row r="790" spans="12:13">
      <c r="L790" s="62">
        <v>42654</v>
      </c>
      <c r="M790">
        <v>3.4035000000000002</v>
      </c>
    </row>
    <row r="791" spans="12:13">
      <c r="L791" s="62">
        <v>42653</v>
      </c>
      <c r="M791">
        <v>3.3942999999999999</v>
      </c>
    </row>
    <row r="792" spans="12:13">
      <c r="L792" s="62">
        <v>42650</v>
      </c>
      <c r="M792">
        <v>3.4035000000000002</v>
      </c>
    </row>
    <row r="793" spans="12:13">
      <c r="L793" s="62">
        <v>42649</v>
      </c>
      <c r="M793">
        <v>3.4085000000000001</v>
      </c>
    </row>
    <row r="794" spans="12:13">
      <c r="L794" s="62">
        <v>42648</v>
      </c>
      <c r="M794">
        <v>3.4020000000000001</v>
      </c>
    </row>
    <row r="795" spans="12:13">
      <c r="L795" s="62">
        <v>42647</v>
      </c>
      <c r="M795">
        <v>3.4022000000000001</v>
      </c>
    </row>
    <row r="796" spans="12:13">
      <c r="L796" s="62">
        <v>42646</v>
      </c>
      <c r="M796">
        <v>3.3875000000000002</v>
      </c>
    </row>
    <row r="797" spans="12:13">
      <c r="L797" s="62">
        <v>42643</v>
      </c>
      <c r="M797">
        <v>3.3834</v>
      </c>
    </row>
    <row r="798" spans="12:13">
      <c r="L798" s="62">
        <v>42642</v>
      </c>
      <c r="M798">
        <v>3.3955000000000002</v>
      </c>
    </row>
    <row r="799" spans="12:13">
      <c r="L799" s="62">
        <v>42641</v>
      </c>
      <c r="M799">
        <v>3.3746999999999998</v>
      </c>
    </row>
    <row r="800" spans="12:13">
      <c r="L800" s="62">
        <v>42640</v>
      </c>
      <c r="M800">
        <v>3.3673000000000002</v>
      </c>
    </row>
    <row r="801" spans="12:13">
      <c r="L801" s="62">
        <v>42639</v>
      </c>
      <c r="M801">
        <v>3.3685</v>
      </c>
    </row>
    <row r="802" spans="12:13">
      <c r="L802" s="62">
        <v>42636</v>
      </c>
      <c r="M802">
        <v>3.3567</v>
      </c>
    </row>
    <row r="803" spans="12:13">
      <c r="L803" s="62">
        <v>42635</v>
      </c>
      <c r="M803">
        <v>3.3439999999999999</v>
      </c>
    </row>
    <row r="804" spans="12:13">
      <c r="L804" s="62">
        <v>42634</v>
      </c>
      <c r="M804">
        <v>3.3685</v>
      </c>
    </row>
    <row r="805" spans="12:13">
      <c r="L805" s="62">
        <v>42633</v>
      </c>
      <c r="M805">
        <v>3.3889</v>
      </c>
    </row>
    <row r="806" spans="12:13">
      <c r="L806" s="62">
        <v>42632</v>
      </c>
      <c r="M806">
        <v>3.3885000000000001</v>
      </c>
    </row>
    <row r="807" spans="12:13">
      <c r="L807" s="62">
        <v>42629</v>
      </c>
      <c r="M807">
        <v>3.3935</v>
      </c>
    </row>
    <row r="808" spans="12:13">
      <c r="L808" s="62">
        <v>42628</v>
      </c>
      <c r="M808">
        <v>3.3851</v>
      </c>
    </row>
    <row r="809" spans="12:13">
      <c r="L809" s="62">
        <v>42627</v>
      </c>
      <c r="M809">
        <v>3.3935</v>
      </c>
    </row>
    <row r="810" spans="12:13">
      <c r="L810" s="62">
        <v>42626</v>
      </c>
      <c r="M810">
        <v>3.4068000000000001</v>
      </c>
    </row>
    <row r="811" spans="12:13">
      <c r="L811" s="62">
        <v>42625</v>
      </c>
      <c r="M811">
        <v>3.399</v>
      </c>
    </row>
    <row r="812" spans="12:13">
      <c r="L812" s="62">
        <v>42622</v>
      </c>
      <c r="M812">
        <v>3.3955000000000002</v>
      </c>
    </row>
    <row r="813" spans="12:13">
      <c r="L813" s="62">
        <v>42621</v>
      </c>
      <c r="M813">
        <v>3.367</v>
      </c>
    </row>
    <row r="814" spans="12:13">
      <c r="L814" s="62">
        <v>42620</v>
      </c>
      <c r="M814">
        <v>3.3628</v>
      </c>
    </row>
    <row r="815" spans="12:13">
      <c r="L815" s="62">
        <v>42619</v>
      </c>
      <c r="M815">
        <v>3.3624999999999998</v>
      </c>
    </row>
    <row r="816" spans="12:13">
      <c r="L816" s="62">
        <v>42618</v>
      </c>
      <c r="M816">
        <v>3.3975</v>
      </c>
    </row>
    <row r="817" spans="12:13">
      <c r="L817" s="62">
        <v>42615</v>
      </c>
      <c r="M817">
        <v>3.3856999999999999</v>
      </c>
    </row>
    <row r="818" spans="12:13">
      <c r="L818" s="62">
        <v>42614</v>
      </c>
      <c r="M818">
        <v>3.3948</v>
      </c>
    </row>
    <row r="819" spans="12:13">
      <c r="L819" s="62">
        <v>42613</v>
      </c>
      <c r="M819">
        <v>3.3919999999999999</v>
      </c>
    </row>
    <row r="820" spans="12:13">
      <c r="L820" s="62">
        <v>42611</v>
      </c>
      <c r="M820">
        <v>3.3795000000000002</v>
      </c>
    </row>
    <row r="821" spans="12:13">
      <c r="L821" s="62">
        <v>42608</v>
      </c>
      <c r="M821">
        <v>3.3534999999999999</v>
      </c>
    </row>
    <row r="822" spans="12:13">
      <c r="L822" s="62">
        <v>42607</v>
      </c>
      <c r="M822">
        <v>3.3490000000000002</v>
      </c>
    </row>
    <row r="823" spans="12:13">
      <c r="L823" s="62">
        <v>42606</v>
      </c>
      <c r="M823">
        <v>3.3530000000000002</v>
      </c>
    </row>
    <row r="824" spans="12:13">
      <c r="L824" s="62">
        <v>42605</v>
      </c>
      <c r="M824">
        <v>3.3614999999999999</v>
      </c>
    </row>
    <row r="825" spans="12:13">
      <c r="L825" s="62">
        <v>42604</v>
      </c>
      <c r="M825">
        <v>3.3502000000000001</v>
      </c>
    </row>
    <row r="826" spans="12:13">
      <c r="L826" s="62">
        <v>42601</v>
      </c>
      <c r="M826">
        <v>3.3210000000000002</v>
      </c>
    </row>
    <row r="827" spans="12:13">
      <c r="L827" s="62">
        <v>42600</v>
      </c>
      <c r="M827">
        <v>3.3045</v>
      </c>
    </row>
    <row r="828" spans="12:13">
      <c r="L828" s="62">
        <v>42599</v>
      </c>
      <c r="M828">
        <v>3.3109999999999999</v>
      </c>
    </row>
    <row r="829" spans="12:13">
      <c r="L829" s="62">
        <v>42598</v>
      </c>
      <c r="M829">
        <v>3.3067000000000002</v>
      </c>
    </row>
    <row r="830" spans="12:13">
      <c r="L830" s="62">
        <v>42597</v>
      </c>
      <c r="M830">
        <v>3.3088000000000002</v>
      </c>
    </row>
    <row r="831" spans="12:13">
      <c r="L831" s="62">
        <v>42594</v>
      </c>
      <c r="M831">
        <v>3.3149999999999999</v>
      </c>
    </row>
    <row r="832" spans="12:13">
      <c r="L832" s="62">
        <v>42593</v>
      </c>
      <c r="M832">
        <v>3.3024</v>
      </c>
    </row>
    <row r="833" spans="12:13">
      <c r="L833" s="62">
        <v>42592</v>
      </c>
      <c r="M833">
        <v>3.3062</v>
      </c>
    </row>
    <row r="834" spans="12:13">
      <c r="L834" s="62">
        <v>42591</v>
      </c>
      <c r="M834">
        <v>3.3075000000000001</v>
      </c>
    </row>
    <row r="835" spans="12:13">
      <c r="L835" s="62">
        <v>42590</v>
      </c>
      <c r="M835">
        <v>3.3140000000000001</v>
      </c>
    </row>
    <row r="836" spans="12:13">
      <c r="L836" s="62">
        <v>42587</v>
      </c>
      <c r="M836">
        <v>3.3319999999999999</v>
      </c>
    </row>
    <row r="837" spans="12:13">
      <c r="L837" s="62">
        <v>42586</v>
      </c>
      <c r="M837">
        <v>3.3330000000000002</v>
      </c>
    </row>
    <row r="838" spans="12:13">
      <c r="L838" s="62">
        <v>42585</v>
      </c>
      <c r="M838">
        <v>3.3502999999999998</v>
      </c>
    </row>
    <row r="839" spans="12:13">
      <c r="L839" s="62">
        <v>42584</v>
      </c>
      <c r="M839">
        <v>3.3496000000000001</v>
      </c>
    </row>
    <row r="840" spans="12:13">
      <c r="L840" s="62">
        <v>42583</v>
      </c>
      <c r="M840">
        <v>3.3454999999999999</v>
      </c>
    </row>
    <row r="841" spans="12:13">
      <c r="L841" s="62">
        <v>42580</v>
      </c>
      <c r="M841">
        <v>3.3519999999999999</v>
      </c>
    </row>
    <row r="842" spans="12:13">
      <c r="L842" s="62">
        <v>42579</v>
      </c>
      <c r="M842">
        <v>3.367</v>
      </c>
    </row>
    <row r="843" spans="12:13">
      <c r="L843" s="62">
        <v>42578</v>
      </c>
      <c r="M843">
        <v>3.3519999999999999</v>
      </c>
    </row>
    <row r="844" spans="12:13">
      <c r="L844" s="62">
        <v>42577</v>
      </c>
      <c r="M844">
        <v>3.3580000000000001</v>
      </c>
    </row>
    <row r="845" spans="12:13">
      <c r="L845" s="62">
        <v>42576</v>
      </c>
      <c r="M845">
        <v>3.37</v>
      </c>
    </row>
    <row r="846" spans="12:13">
      <c r="L846" s="62">
        <v>42573</v>
      </c>
      <c r="M846">
        <v>3.3229000000000002</v>
      </c>
    </row>
    <row r="847" spans="12:13">
      <c r="L847" s="62">
        <v>42572</v>
      </c>
      <c r="M847">
        <v>3.3279999999999998</v>
      </c>
    </row>
    <row r="848" spans="12:13">
      <c r="L848" s="62">
        <v>42571</v>
      </c>
      <c r="M848">
        <v>3.3144999999999998</v>
      </c>
    </row>
    <row r="849" spans="12:13">
      <c r="L849" s="62">
        <v>42570</v>
      </c>
      <c r="M849">
        <v>3.3003999999999998</v>
      </c>
    </row>
    <row r="850" spans="12:13">
      <c r="L850" s="62">
        <v>42569</v>
      </c>
      <c r="M850">
        <v>3.2839</v>
      </c>
    </row>
    <row r="851" spans="12:13">
      <c r="L851" s="62">
        <v>42566</v>
      </c>
      <c r="M851">
        <v>3.278</v>
      </c>
    </row>
    <row r="852" spans="12:13">
      <c r="L852" s="62">
        <v>42565</v>
      </c>
      <c r="M852">
        <v>3.2795000000000001</v>
      </c>
    </row>
    <row r="853" spans="12:13">
      <c r="L853" s="62">
        <v>42564</v>
      </c>
      <c r="M853">
        <v>3.2805</v>
      </c>
    </row>
    <row r="854" spans="12:13">
      <c r="L854" s="62">
        <v>42563</v>
      </c>
      <c r="M854">
        <v>3.2795999999999998</v>
      </c>
    </row>
    <row r="855" spans="12:13">
      <c r="L855" s="62">
        <v>42562</v>
      </c>
      <c r="M855">
        <v>3.2810000000000001</v>
      </c>
    </row>
    <row r="856" spans="12:13">
      <c r="L856" s="62">
        <v>42559</v>
      </c>
      <c r="M856">
        <v>3.282</v>
      </c>
    </row>
    <row r="857" spans="12:13">
      <c r="L857" s="62">
        <v>42558</v>
      </c>
      <c r="M857">
        <v>3.282</v>
      </c>
    </row>
    <row r="858" spans="12:13">
      <c r="L858" s="62">
        <v>42557</v>
      </c>
      <c r="M858">
        <v>3.2825000000000002</v>
      </c>
    </row>
    <row r="859" spans="12:13">
      <c r="L859" s="62">
        <v>42556</v>
      </c>
      <c r="M859">
        <v>3.2845</v>
      </c>
    </row>
    <row r="860" spans="12:13">
      <c r="L860" s="62">
        <v>42555</v>
      </c>
      <c r="M860">
        <v>3.29</v>
      </c>
    </row>
    <row r="861" spans="12:13">
      <c r="L861" s="62">
        <v>42552</v>
      </c>
      <c r="M861">
        <v>3.2858999999999998</v>
      </c>
    </row>
    <row r="862" spans="12:13">
      <c r="L862" s="62">
        <v>42551</v>
      </c>
      <c r="M862">
        <v>3.2881</v>
      </c>
    </row>
    <row r="863" spans="12:13">
      <c r="L863" s="62">
        <v>42550</v>
      </c>
      <c r="M863">
        <v>3.2887</v>
      </c>
    </row>
    <row r="864" spans="12:13">
      <c r="L864" s="62">
        <v>42549</v>
      </c>
      <c r="M864">
        <v>3.302</v>
      </c>
    </row>
    <row r="865" spans="12:13">
      <c r="L865" s="62">
        <v>42548</v>
      </c>
      <c r="M865">
        <v>3.3231999999999999</v>
      </c>
    </row>
    <row r="866" spans="12:13">
      <c r="L866" s="62">
        <v>42545</v>
      </c>
      <c r="M866">
        <v>3.3119999999999998</v>
      </c>
    </row>
    <row r="867" spans="12:13">
      <c r="L867" s="62">
        <v>42544</v>
      </c>
      <c r="M867">
        <v>3.2827999999999999</v>
      </c>
    </row>
    <row r="868" spans="12:13">
      <c r="L868" s="62">
        <v>42543</v>
      </c>
      <c r="M868">
        <v>3.2864</v>
      </c>
    </row>
    <row r="869" spans="12:13">
      <c r="L869" s="62">
        <v>42542</v>
      </c>
      <c r="M869">
        <v>3.2875000000000001</v>
      </c>
    </row>
    <row r="870" spans="12:13">
      <c r="L870" s="62">
        <v>42541</v>
      </c>
      <c r="M870">
        <v>3.2886000000000002</v>
      </c>
    </row>
    <row r="871" spans="12:13">
      <c r="L871" s="62">
        <v>42538</v>
      </c>
      <c r="M871">
        <v>3.3180000000000001</v>
      </c>
    </row>
    <row r="872" spans="12:13">
      <c r="L872" s="62">
        <v>42537</v>
      </c>
      <c r="M872">
        <v>3.3334999999999999</v>
      </c>
    </row>
    <row r="873" spans="12:13">
      <c r="L873" s="62">
        <v>42536</v>
      </c>
      <c r="M873">
        <v>3.3083999999999998</v>
      </c>
    </row>
    <row r="874" spans="12:13">
      <c r="L874" s="62">
        <v>42535</v>
      </c>
      <c r="M874">
        <v>3.3397999999999999</v>
      </c>
    </row>
    <row r="875" spans="12:13">
      <c r="L875" s="62">
        <v>42534</v>
      </c>
      <c r="M875">
        <v>3.3250000000000002</v>
      </c>
    </row>
    <row r="876" spans="12:13">
      <c r="L876" s="62">
        <v>42531</v>
      </c>
      <c r="M876">
        <v>3.3304999999999998</v>
      </c>
    </row>
    <row r="877" spans="12:13">
      <c r="L877" s="62">
        <v>42530</v>
      </c>
      <c r="M877">
        <v>3.3085</v>
      </c>
    </row>
    <row r="878" spans="12:13">
      <c r="L878" s="62">
        <v>42529</v>
      </c>
      <c r="M878">
        <v>3.2970999999999999</v>
      </c>
    </row>
    <row r="879" spans="12:13">
      <c r="L879" s="62">
        <v>42528</v>
      </c>
      <c r="M879">
        <v>3.3007</v>
      </c>
    </row>
    <row r="880" spans="12:13">
      <c r="L880" s="62">
        <v>42527</v>
      </c>
      <c r="M880">
        <v>3.3098000000000001</v>
      </c>
    </row>
    <row r="881" spans="12:13">
      <c r="L881" s="62">
        <v>42524</v>
      </c>
      <c r="M881">
        <v>3.3347000000000002</v>
      </c>
    </row>
    <row r="882" spans="12:13">
      <c r="L882" s="62">
        <v>42523</v>
      </c>
      <c r="M882">
        <v>3.3733</v>
      </c>
    </row>
    <row r="883" spans="12:13">
      <c r="L883" s="62">
        <v>42522</v>
      </c>
      <c r="M883">
        <v>3.367</v>
      </c>
    </row>
    <row r="884" spans="12:13">
      <c r="L884" s="62">
        <v>42521</v>
      </c>
      <c r="M884">
        <v>3.3767</v>
      </c>
    </row>
    <row r="885" spans="12:13">
      <c r="L885" s="62">
        <v>42520</v>
      </c>
      <c r="M885">
        <v>3.3660000000000001</v>
      </c>
    </row>
    <row r="886" spans="12:13">
      <c r="L886" s="62">
        <v>42517</v>
      </c>
      <c r="M886">
        <v>3.351</v>
      </c>
    </row>
    <row r="887" spans="12:13">
      <c r="L887" s="62">
        <v>42516</v>
      </c>
      <c r="M887">
        <v>3.3443000000000001</v>
      </c>
    </row>
    <row r="888" spans="12:13">
      <c r="L888" s="62">
        <v>42515</v>
      </c>
      <c r="M888">
        <v>3.3391000000000002</v>
      </c>
    </row>
    <row r="889" spans="12:13">
      <c r="L889" s="62">
        <v>42514</v>
      </c>
      <c r="M889">
        <v>3.3450000000000002</v>
      </c>
    </row>
    <row r="890" spans="12:13">
      <c r="L890" s="62">
        <v>42513</v>
      </c>
      <c r="M890">
        <v>3.3452000000000002</v>
      </c>
    </row>
    <row r="891" spans="12:13">
      <c r="L891" s="62">
        <v>42510</v>
      </c>
      <c r="M891">
        <v>3.3336000000000001</v>
      </c>
    </row>
    <row r="892" spans="12:13">
      <c r="L892" s="62">
        <v>42509</v>
      </c>
      <c r="M892">
        <v>3.3416000000000001</v>
      </c>
    </row>
    <row r="893" spans="12:13">
      <c r="L893" s="62">
        <v>42508</v>
      </c>
      <c r="M893">
        <v>3.3260000000000001</v>
      </c>
    </row>
    <row r="894" spans="12:13">
      <c r="L894" s="62">
        <v>42507</v>
      </c>
      <c r="M894">
        <v>3.3121999999999998</v>
      </c>
    </row>
    <row r="895" spans="12:13">
      <c r="L895" s="62">
        <v>42506</v>
      </c>
      <c r="M895">
        <v>3.3298999999999999</v>
      </c>
    </row>
    <row r="896" spans="12:13">
      <c r="L896" s="62">
        <v>42503</v>
      </c>
      <c r="M896">
        <v>3.3359000000000001</v>
      </c>
    </row>
    <row r="897" spans="12:13">
      <c r="L897" s="62">
        <v>42502</v>
      </c>
      <c r="M897">
        <v>3.3268</v>
      </c>
    </row>
    <row r="898" spans="12:13">
      <c r="L898" s="62">
        <v>42501</v>
      </c>
      <c r="M898">
        <v>3.3294999999999999</v>
      </c>
    </row>
    <row r="899" spans="12:13">
      <c r="L899" s="62">
        <v>42500</v>
      </c>
      <c r="M899">
        <v>3.3347000000000002</v>
      </c>
    </row>
    <row r="900" spans="12:13">
      <c r="L900" s="62">
        <v>42499</v>
      </c>
      <c r="M900">
        <v>3.3340000000000001</v>
      </c>
    </row>
    <row r="901" spans="12:13">
      <c r="L901" s="62">
        <v>42496</v>
      </c>
      <c r="M901">
        <v>3.3113999999999999</v>
      </c>
    </row>
    <row r="902" spans="12:13">
      <c r="L902" s="62">
        <v>42495</v>
      </c>
      <c r="M902">
        <v>3.3214000000000001</v>
      </c>
    </row>
    <row r="903" spans="12:13">
      <c r="L903" s="62">
        <v>42494</v>
      </c>
      <c r="M903">
        <v>3.3304999999999998</v>
      </c>
    </row>
    <row r="904" spans="12:13">
      <c r="L904" s="62">
        <v>42493</v>
      </c>
      <c r="M904">
        <v>3.3302999999999998</v>
      </c>
    </row>
    <row r="905" spans="12:13">
      <c r="L905" s="62">
        <v>42492</v>
      </c>
      <c r="M905">
        <v>3.3035999999999999</v>
      </c>
    </row>
    <row r="906" spans="12:13">
      <c r="L906" s="62">
        <v>42489</v>
      </c>
      <c r="M906">
        <v>3.2858999999999998</v>
      </c>
    </row>
    <row r="907" spans="12:13">
      <c r="L907" s="62">
        <v>42488</v>
      </c>
      <c r="M907">
        <v>3.2774999999999999</v>
      </c>
    </row>
    <row r="908" spans="12:13">
      <c r="L908" s="62">
        <v>42487</v>
      </c>
      <c r="M908">
        <v>3.2875999999999999</v>
      </c>
    </row>
    <row r="909" spans="12:13">
      <c r="L909" s="62">
        <v>42486</v>
      </c>
      <c r="M909">
        <v>3.2827999999999999</v>
      </c>
    </row>
    <row r="910" spans="12:13">
      <c r="L910" s="62">
        <v>42485</v>
      </c>
      <c r="M910">
        <v>3.2907999999999999</v>
      </c>
    </row>
    <row r="911" spans="12:13">
      <c r="L911" s="62">
        <v>42482</v>
      </c>
      <c r="M911">
        <v>3.2675000000000001</v>
      </c>
    </row>
    <row r="912" spans="12:13">
      <c r="L912" s="62">
        <v>42481</v>
      </c>
      <c r="M912">
        <v>3.2675000000000001</v>
      </c>
    </row>
    <row r="913" spans="12:13">
      <c r="L913" s="62">
        <v>42480</v>
      </c>
      <c r="M913">
        <v>3.2429999999999999</v>
      </c>
    </row>
    <row r="914" spans="12:13">
      <c r="L914" s="62">
        <v>42479</v>
      </c>
      <c r="M914">
        <v>3.2496</v>
      </c>
    </row>
    <row r="915" spans="12:13">
      <c r="L915" s="62">
        <v>42478</v>
      </c>
      <c r="M915">
        <v>3.2725</v>
      </c>
    </row>
    <row r="916" spans="12:13">
      <c r="L916" s="62">
        <v>42475</v>
      </c>
      <c r="M916">
        <v>3.2755000000000001</v>
      </c>
    </row>
    <row r="917" spans="12:13">
      <c r="L917" s="62">
        <v>42474</v>
      </c>
      <c r="M917">
        <v>3.2734000000000001</v>
      </c>
    </row>
    <row r="918" spans="12:13">
      <c r="L918" s="62">
        <v>42473</v>
      </c>
      <c r="M918">
        <v>3.2692999999999999</v>
      </c>
    </row>
    <row r="919" spans="12:13">
      <c r="L919" s="62">
        <v>42472</v>
      </c>
      <c r="M919">
        <v>3.2658</v>
      </c>
    </row>
    <row r="920" spans="12:13">
      <c r="L920" s="62">
        <v>42471</v>
      </c>
      <c r="M920">
        <v>3.2877999999999998</v>
      </c>
    </row>
    <row r="921" spans="12:13">
      <c r="L921" s="62">
        <v>42468</v>
      </c>
      <c r="M921">
        <v>3.3685999999999998</v>
      </c>
    </row>
    <row r="922" spans="12:13">
      <c r="L922" s="62">
        <v>42467</v>
      </c>
      <c r="M922">
        <v>3.3929999999999998</v>
      </c>
    </row>
    <row r="923" spans="12:13">
      <c r="L923" s="62">
        <v>42466</v>
      </c>
      <c r="M923">
        <v>3.387</v>
      </c>
    </row>
    <row r="924" spans="12:13">
      <c r="L924" s="62">
        <v>42465</v>
      </c>
      <c r="M924">
        <v>3.3723000000000001</v>
      </c>
    </row>
    <row r="925" spans="12:13">
      <c r="L925" s="62">
        <v>42464</v>
      </c>
      <c r="M925">
        <v>3.3496999999999999</v>
      </c>
    </row>
    <row r="926" spans="12:13">
      <c r="L926" s="62">
        <v>42461</v>
      </c>
      <c r="M926">
        <v>3.3420999999999998</v>
      </c>
    </row>
    <row r="927" spans="12:13">
      <c r="L927" s="62">
        <v>42460</v>
      </c>
      <c r="M927">
        <v>3.3129</v>
      </c>
    </row>
    <row r="928" spans="12:13">
      <c r="L928" s="62">
        <v>42459</v>
      </c>
      <c r="M928">
        <v>3.3681999999999999</v>
      </c>
    </row>
    <row r="929" spans="12:13">
      <c r="L929" s="62">
        <v>42458</v>
      </c>
      <c r="M929">
        <v>3.3759000000000001</v>
      </c>
    </row>
    <row r="930" spans="12:13">
      <c r="L930" s="62">
        <v>42457</v>
      </c>
      <c r="M930">
        <v>3.3675000000000002</v>
      </c>
    </row>
    <row r="931" spans="12:13">
      <c r="L931" s="62">
        <v>42453</v>
      </c>
      <c r="M931">
        <v>3.3744999999999998</v>
      </c>
    </row>
    <row r="932" spans="12:13">
      <c r="L932" s="62">
        <v>42452</v>
      </c>
      <c r="M932">
        <v>3.3807</v>
      </c>
    </row>
    <row r="933" spans="12:13">
      <c r="L933" s="62">
        <v>42451</v>
      </c>
      <c r="M933">
        <v>3.4070999999999998</v>
      </c>
    </row>
    <row r="934" spans="12:13">
      <c r="L934" s="62">
        <v>42450</v>
      </c>
      <c r="M934">
        <v>3.4095</v>
      </c>
    </row>
    <row r="935" spans="12:13">
      <c r="L935" s="62">
        <v>42447</v>
      </c>
      <c r="M935">
        <v>3.3795000000000002</v>
      </c>
    </row>
    <row r="936" spans="12:13">
      <c r="L936" s="62">
        <v>42446</v>
      </c>
      <c r="M936">
        <v>3.3679999999999999</v>
      </c>
    </row>
    <row r="937" spans="12:13">
      <c r="L937" s="62">
        <v>42445</v>
      </c>
      <c r="M937">
        <v>3.3795000000000002</v>
      </c>
    </row>
    <row r="938" spans="12:13">
      <c r="L938" s="62">
        <v>42444</v>
      </c>
      <c r="M938">
        <v>3.3559999999999999</v>
      </c>
    </row>
    <row r="939" spans="12:13">
      <c r="L939" s="62">
        <v>42443</v>
      </c>
      <c r="M939">
        <v>3.3334999999999999</v>
      </c>
    </row>
    <row r="940" spans="12:13">
      <c r="L940" s="62">
        <v>42440</v>
      </c>
      <c r="M940">
        <v>3.3605</v>
      </c>
    </row>
    <row r="941" spans="12:13">
      <c r="L941" s="62">
        <v>42439</v>
      </c>
      <c r="M941">
        <v>3.427</v>
      </c>
    </row>
    <row r="942" spans="12:13">
      <c r="L942" s="62">
        <v>42438</v>
      </c>
      <c r="M942">
        <v>3.4415</v>
      </c>
    </row>
    <row r="943" spans="12:13">
      <c r="L943" s="62">
        <v>42437</v>
      </c>
      <c r="M943">
        <v>3.464</v>
      </c>
    </row>
    <row r="944" spans="12:13">
      <c r="L944" s="62">
        <v>42436</v>
      </c>
      <c r="M944">
        <v>3.452</v>
      </c>
    </row>
    <row r="945" spans="12:13">
      <c r="L945" s="62">
        <v>42433</v>
      </c>
      <c r="M945">
        <v>3.4575</v>
      </c>
    </row>
    <row r="946" spans="12:13">
      <c r="L946" s="62">
        <v>42432</v>
      </c>
      <c r="M946">
        <v>3.4630000000000001</v>
      </c>
    </row>
    <row r="947" spans="12:13">
      <c r="L947" s="62">
        <v>42431</v>
      </c>
      <c r="M947">
        <v>3.4933000000000001</v>
      </c>
    </row>
    <row r="948" spans="12:13">
      <c r="L948" s="62">
        <v>42430</v>
      </c>
      <c r="M948">
        <v>3.5177999999999998</v>
      </c>
    </row>
    <row r="949" spans="12:13">
      <c r="L949" s="62">
        <v>42429</v>
      </c>
      <c r="M949">
        <v>3.5225</v>
      </c>
    </row>
    <row r="950" spans="12:13">
      <c r="L950" s="62">
        <v>42426</v>
      </c>
      <c r="M950">
        <v>3.524</v>
      </c>
    </row>
    <row r="951" spans="12:13">
      <c r="L951" s="62">
        <v>42425</v>
      </c>
      <c r="M951">
        <v>3.528</v>
      </c>
    </row>
    <row r="952" spans="12:13">
      <c r="L952" s="62">
        <v>42424</v>
      </c>
      <c r="M952">
        <v>3.5291000000000001</v>
      </c>
    </row>
    <row r="953" spans="12:13">
      <c r="L953" s="62">
        <v>42423</v>
      </c>
      <c r="M953">
        <v>3.5310000000000001</v>
      </c>
    </row>
    <row r="954" spans="12:13">
      <c r="L954" s="62">
        <v>42422</v>
      </c>
      <c r="M954">
        <v>3.5190000000000001</v>
      </c>
    </row>
    <row r="955" spans="12:13">
      <c r="L955" s="62">
        <v>42419</v>
      </c>
      <c r="M955">
        <v>3.5150000000000001</v>
      </c>
    </row>
    <row r="956" spans="12:13">
      <c r="L956" s="62">
        <v>42418</v>
      </c>
      <c r="M956">
        <v>3.5074999999999998</v>
      </c>
    </row>
    <row r="957" spans="12:13">
      <c r="L957" s="62">
        <v>42417</v>
      </c>
      <c r="M957">
        <v>3.5034999999999998</v>
      </c>
    </row>
    <row r="958" spans="12:13">
      <c r="L958" s="62">
        <v>42416</v>
      </c>
      <c r="M958">
        <v>3.5110000000000001</v>
      </c>
    </row>
    <row r="959" spans="12:13">
      <c r="L959" s="62">
        <v>42415</v>
      </c>
      <c r="M959">
        <v>3.4994999999999998</v>
      </c>
    </row>
    <row r="960" spans="12:13">
      <c r="L960" s="62">
        <v>42412</v>
      </c>
      <c r="M960">
        <v>3.5065</v>
      </c>
    </row>
    <row r="961" spans="12:13">
      <c r="L961" s="62">
        <v>42411</v>
      </c>
      <c r="M961">
        <v>3.5150999999999999</v>
      </c>
    </row>
    <row r="962" spans="12:13">
      <c r="L962" s="62">
        <v>42410</v>
      </c>
      <c r="M962">
        <v>3.5070000000000001</v>
      </c>
    </row>
    <row r="963" spans="12:13">
      <c r="L963" s="62">
        <v>42409</v>
      </c>
      <c r="M963">
        <v>3.5030000000000001</v>
      </c>
    </row>
    <row r="964" spans="12:13">
      <c r="L964" s="62">
        <v>42408</v>
      </c>
      <c r="M964">
        <v>3.4944999999999999</v>
      </c>
    </row>
    <row r="965" spans="12:13">
      <c r="L965" s="62">
        <v>42405</v>
      </c>
      <c r="M965">
        <v>3.4805000000000001</v>
      </c>
    </row>
    <row r="966" spans="12:13">
      <c r="L966" s="62">
        <v>42404</v>
      </c>
      <c r="M966">
        <v>3.4765000000000001</v>
      </c>
    </row>
    <row r="967" spans="12:13">
      <c r="L967" s="62">
        <v>42403</v>
      </c>
      <c r="M967">
        <v>3.4904999999999999</v>
      </c>
    </row>
    <row r="968" spans="12:13">
      <c r="L968" s="62">
        <v>42402</v>
      </c>
      <c r="M968">
        <v>3.4944999999999999</v>
      </c>
    </row>
    <row r="969" spans="12:13">
      <c r="L969" s="62">
        <v>42401</v>
      </c>
      <c r="M969">
        <v>3.4824999999999999</v>
      </c>
    </row>
    <row r="970" spans="12:13">
      <c r="L970" s="62">
        <v>42398</v>
      </c>
      <c r="M970">
        <v>3.4725000000000001</v>
      </c>
    </row>
    <row r="971" spans="12:13">
      <c r="L971" s="62">
        <v>42397</v>
      </c>
      <c r="M971">
        <v>3.4655</v>
      </c>
    </row>
    <row r="972" spans="12:13">
      <c r="L972" s="62">
        <v>42396</v>
      </c>
      <c r="M972">
        <v>3.4649999999999999</v>
      </c>
    </row>
    <row r="973" spans="12:13">
      <c r="L973" s="62">
        <v>42395</v>
      </c>
      <c r="M973">
        <v>3.4634999999999998</v>
      </c>
    </row>
    <row r="974" spans="12:13">
      <c r="L974" s="62">
        <v>42394</v>
      </c>
      <c r="M974">
        <v>3.4645000000000001</v>
      </c>
    </row>
    <row r="975" spans="12:13">
      <c r="L975" s="62">
        <v>42391</v>
      </c>
      <c r="M975">
        <v>3.4474999999999998</v>
      </c>
    </row>
    <row r="976" spans="12:13">
      <c r="L976" s="62">
        <v>42390</v>
      </c>
      <c r="M976">
        <v>3.4474999999999998</v>
      </c>
    </row>
    <row r="977" spans="12:13">
      <c r="L977" s="62">
        <v>42389</v>
      </c>
      <c r="M977">
        <v>3.4455</v>
      </c>
    </row>
    <row r="978" spans="12:13">
      <c r="L978" s="62">
        <v>42388</v>
      </c>
      <c r="M978">
        <v>3.4375</v>
      </c>
    </row>
    <row r="979" spans="12:13">
      <c r="L979" s="62">
        <v>42387</v>
      </c>
      <c r="M979">
        <v>3.4335</v>
      </c>
    </row>
    <row r="980" spans="12:13">
      <c r="L980" s="62">
        <v>42384</v>
      </c>
      <c r="M980">
        <v>3.4295</v>
      </c>
    </row>
    <row r="981" spans="12:13">
      <c r="L981" s="62">
        <v>42383</v>
      </c>
      <c r="M981">
        <v>3.4224999999999999</v>
      </c>
    </row>
    <row r="982" spans="12:13">
      <c r="L982" s="62">
        <v>42382</v>
      </c>
      <c r="M982">
        <v>3.4279999999999999</v>
      </c>
    </row>
    <row r="983" spans="12:13">
      <c r="L983" s="62">
        <v>42381</v>
      </c>
      <c r="M983">
        <v>3.4235000000000002</v>
      </c>
    </row>
    <row r="984" spans="12:13">
      <c r="L984" s="62">
        <v>42380</v>
      </c>
      <c r="M984">
        <v>3.4264999999999999</v>
      </c>
    </row>
    <row r="985" spans="12:13">
      <c r="L985" s="62">
        <v>42377</v>
      </c>
      <c r="M985">
        <v>3.4262000000000001</v>
      </c>
    </row>
    <row r="986" spans="12:13">
      <c r="L986" s="62">
        <v>42376</v>
      </c>
      <c r="M986">
        <v>3.4235000000000002</v>
      </c>
    </row>
    <row r="987" spans="12:13">
      <c r="L987" s="62">
        <v>42375</v>
      </c>
      <c r="M987">
        <v>3.4159999999999999</v>
      </c>
    </row>
    <row r="988" spans="12:13">
      <c r="L988" s="62">
        <v>42374</v>
      </c>
      <c r="M988">
        <v>3.4125000000000001</v>
      </c>
    </row>
    <row r="989" spans="12:13">
      <c r="L989" s="62">
        <v>42373</v>
      </c>
      <c r="M989">
        <v>3.4224999999999999</v>
      </c>
    </row>
    <row r="990" spans="12:13">
      <c r="L990" s="62">
        <v>42369</v>
      </c>
      <c r="M990">
        <v>3.4140000000000001</v>
      </c>
    </row>
    <row r="991" spans="12:13">
      <c r="L991" s="62">
        <v>42368</v>
      </c>
      <c r="M991">
        <v>3.4100999999999999</v>
      </c>
    </row>
    <row r="992" spans="12:13">
      <c r="L992" s="62">
        <v>42367</v>
      </c>
      <c r="M992">
        <v>3.4060000000000001</v>
      </c>
    </row>
    <row r="993" spans="12:13">
      <c r="L993" s="62">
        <v>42366</v>
      </c>
      <c r="M993">
        <v>3.4049999999999998</v>
      </c>
    </row>
    <row r="994" spans="12:13">
      <c r="L994" s="62">
        <v>42362</v>
      </c>
      <c r="M994">
        <v>3.3929999999999998</v>
      </c>
    </row>
    <row r="995" spans="12:13">
      <c r="L995" s="62">
        <v>42361</v>
      </c>
      <c r="M995">
        <v>3.3953000000000002</v>
      </c>
    </row>
    <row r="996" spans="12:13">
      <c r="L996" s="62">
        <v>42360</v>
      </c>
      <c r="M996">
        <v>3.3919999999999999</v>
      </c>
    </row>
    <row r="997" spans="12:13">
      <c r="L997" s="62">
        <v>42359</v>
      </c>
      <c r="M997">
        <v>3.3864999999999998</v>
      </c>
    </row>
    <row r="998" spans="12:13">
      <c r="L998" s="62">
        <v>42356</v>
      </c>
      <c r="M998">
        <v>3.3774999999999999</v>
      </c>
    </row>
    <row r="999" spans="12:13">
      <c r="L999" s="62">
        <v>42355</v>
      </c>
      <c r="M999">
        <v>3.3784999999999998</v>
      </c>
    </row>
    <row r="1000" spans="12:13">
      <c r="L1000" s="62">
        <v>42354</v>
      </c>
      <c r="M1000">
        <v>3.3694999999999999</v>
      </c>
    </row>
    <row r="1001" spans="12:13">
      <c r="L1001" s="62">
        <v>42353</v>
      </c>
      <c r="M1001">
        <v>3.3734000000000002</v>
      </c>
    </row>
    <row r="1002" spans="12:13">
      <c r="L1002" s="62">
        <v>42352</v>
      </c>
      <c r="M1002">
        <v>3.375</v>
      </c>
    </row>
    <row r="1003" spans="12:13">
      <c r="L1003" s="62">
        <v>42349</v>
      </c>
      <c r="M1003">
        <v>3.3795000000000002</v>
      </c>
    </row>
    <row r="1004" spans="12:13">
      <c r="L1004" s="62">
        <v>42348</v>
      </c>
      <c r="M1004">
        <v>3.3746</v>
      </c>
    </row>
    <row r="1005" spans="12:13">
      <c r="L1005" s="62">
        <v>42347</v>
      </c>
      <c r="M1005">
        <v>3.3740000000000001</v>
      </c>
    </row>
    <row r="1006" spans="12:13">
      <c r="L1006" s="62">
        <v>42346</v>
      </c>
      <c r="M1006">
        <v>3.3673999999999999</v>
      </c>
    </row>
    <row r="1007" spans="12:13">
      <c r="L1007" s="62">
        <v>42345</v>
      </c>
      <c r="M1007">
        <v>3.3767999999999998</v>
      </c>
    </row>
    <row r="1008" spans="12:13">
      <c r="L1008" s="62">
        <v>42342</v>
      </c>
      <c r="M1008">
        <v>3.3685</v>
      </c>
    </row>
    <row r="1009" spans="12:13">
      <c r="L1009" s="62">
        <v>42341</v>
      </c>
      <c r="M1009">
        <v>3.3690000000000002</v>
      </c>
    </row>
    <row r="1010" spans="12:13">
      <c r="L1010" s="62">
        <v>42340</v>
      </c>
      <c r="M1010">
        <v>3.3698999999999999</v>
      </c>
    </row>
    <row r="1011" spans="12:13">
      <c r="L1011" s="62">
        <v>42339</v>
      </c>
      <c r="M1011">
        <v>3.3725000000000001</v>
      </c>
    </row>
    <row r="1012" spans="12:13">
      <c r="L1012" s="62">
        <v>42338</v>
      </c>
      <c r="M1012">
        <v>3.3755000000000002</v>
      </c>
    </row>
    <row r="1013" spans="12:13">
      <c r="L1013" s="62">
        <v>42335</v>
      </c>
      <c r="M1013">
        <v>3.3730000000000002</v>
      </c>
    </row>
    <row r="1014" spans="12:13">
      <c r="L1014" s="62">
        <v>42334</v>
      </c>
      <c r="M1014">
        <v>3.3763000000000001</v>
      </c>
    </row>
    <row r="1015" spans="12:13">
      <c r="L1015" s="62">
        <v>42333</v>
      </c>
      <c r="M1015">
        <v>3.3780000000000001</v>
      </c>
    </row>
    <row r="1016" spans="12:13">
      <c r="L1016" s="62">
        <v>42332</v>
      </c>
      <c r="M1016">
        <v>3.3734999999999999</v>
      </c>
    </row>
    <row r="1017" spans="12:13">
      <c r="L1017" s="62">
        <v>42331</v>
      </c>
      <c r="M1017">
        <v>3.379</v>
      </c>
    </row>
    <row r="1018" spans="12:13">
      <c r="L1018" s="62">
        <v>42328</v>
      </c>
      <c r="M1018">
        <v>3.3624999999999998</v>
      </c>
    </row>
    <row r="1019" spans="12:13">
      <c r="L1019" s="62">
        <v>42327</v>
      </c>
      <c r="M1019">
        <v>3.3555000000000001</v>
      </c>
    </row>
    <row r="1020" spans="12:13">
      <c r="L1020" s="62">
        <v>42326</v>
      </c>
      <c r="M1020">
        <v>3.359</v>
      </c>
    </row>
    <row r="1021" spans="12:13">
      <c r="L1021" s="62">
        <v>42325</v>
      </c>
      <c r="M1021">
        <v>3.3475000000000001</v>
      </c>
    </row>
    <row r="1022" spans="12:13">
      <c r="L1022" s="62">
        <v>42324</v>
      </c>
      <c r="M1022">
        <v>3.3456999999999999</v>
      </c>
    </row>
    <row r="1023" spans="12:13">
      <c r="L1023" s="62">
        <v>42321</v>
      </c>
      <c r="M1023">
        <v>3.3365999999999998</v>
      </c>
    </row>
    <row r="1024" spans="12:13">
      <c r="L1024" s="62">
        <v>42320</v>
      </c>
      <c r="M1024">
        <v>3.3237000000000001</v>
      </c>
    </row>
    <row r="1025" spans="12:13">
      <c r="L1025" s="62">
        <v>42319</v>
      </c>
      <c r="M1025">
        <v>3.3134999999999999</v>
      </c>
    </row>
    <row r="1026" spans="12:13">
      <c r="L1026" s="62">
        <v>42318</v>
      </c>
      <c r="M1026">
        <v>3.3155000000000001</v>
      </c>
    </row>
    <row r="1027" spans="12:13">
      <c r="L1027" s="62">
        <v>42317</v>
      </c>
      <c r="M1027">
        <v>3.3125</v>
      </c>
    </row>
    <row r="1028" spans="12:13">
      <c r="L1028" s="62">
        <v>42314</v>
      </c>
      <c r="M1028">
        <v>3.3130000000000002</v>
      </c>
    </row>
    <row r="1029" spans="12:13">
      <c r="L1029" s="62">
        <v>42313</v>
      </c>
      <c r="M1029">
        <v>3.3025000000000002</v>
      </c>
    </row>
    <row r="1030" spans="12:13">
      <c r="L1030" s="62">
        <v>42312</v>
      </c>
      <c r="M1030">
        <v>3.2970000000000002</v>
      </c>
    </row>
    <row r="1031" spans="12:13">
      <c r="L1031" s="62">
        <v>42311</v>
      </c>
      <c r="M1031">
        <v>3.2843</v>
      </c>
    </row>
    <row r="1032" spans="12:13">
      <c r="L1032" s="62">
        <v>42310</v>
      </c>
      <c r="M1032">
        <v>3.2879</v>
      </c>
    </row>
    <row r="1033" spans="12:13">
      <c r="L1033" s="62">
        <v>42307</v>
      </c>
      <c r="M1033">
        <v>3.2869999999999999</v>
      </c>
    </row>
    <row r="1034" spans="12:13">
      <c r="L1034" s="62">
        <v>42306</v>
      </c>
      <c r="M1034">
        <v>3.2879999999999998</v>
      </c>
    </row>
    <row r="1035" spans="12:13">
      <c r="L1035" s="62">
        <v>42305</v>
      </c>
      <c r="M1035">
        <v>3.282</v>
      </c>
    </row>
    <row r="1036" spans="12:13">
      <c r="L1036" s="62">
        <v>42304</v>
      </c>
      <c r="M1036">
        <v>3.2803</v>
      </c>
    </row>
    <row r="1037" spans="12:13">
      <c r="L1037" s="62">
        <v>42303</v>
      </c>
      <c r="M1037">
        <v>3.274</v>
      </c>
    </row>
    <row r="1038" spans="12:13">
      <c r="L1038" s="62">
        <v>42300</v>
      </c>
      <c r="M1038">
        <v>3.2702</v>
      </c>
    </row>
    <row r="1039" spans="12:13">
      <c r="L1039" s="62">
        <v>42299</v>
      </c>
      <c r="M1039">
        <v>3.2610000000000001</v>
      </c>
    </row>
    <row r="1040" spans="12:13">
      <c r="L1040" s="62">
        <v>42298</v>
      </c>
      <c r="M1040">
        <v>3.26</v>
      </c>
    </row>
    <row r="1041" spans="12:13">
      <c r="L1041" s="62">
        <v>42297</v>
      </c>
      <c r="M1041">
        <v>3.2570000000000001</v>
      </c>
    </row>
    <row r="1042" spans="12:13">
      <c r="L1042" s="62">
        <v>42296</v>
      </c>
      <c r="M1042">
        <v>3.2515000000000001</v>
      </c>
    </row>
    <row r="1043" spans="12:13">
      <c r="L1043" s="62">
        <v>42293</v>
      </c>
      <c r="M1043">
        <v>3.2475000000000001</v>
      </c>
    </row>
    <row r="1044" spans="12:13">
      <c r="L1044" s="62">
        <v>42292</v>
      </c>
      <c r="M1044">
        <v>3.2334999999999998</v>
      </c>
    </row>
    <row r="1045" spans="12:13">
      <c r="L1045" s="62">
        <v>42291</v>
      </c>
      <c r="M1045">
        <v>3.2395</v>
      </c>
    </row>
    <row r="1046" spans="12:13">
      <c r="L1046" s="62">
        <v>42290</v>
      </c>
      <c r="M1046">
        <v>3.2410000000000001</v>
      </c>
    </row>
    <row r="1047" spans="12:13">
      <c r="L1047" s="62">
        <v>42289</v>
      </c>
      <c r="M1047">
        <v>3.2275</v>
      </c>
    </row>
    <row r="1048" spans="12:13">
      <c r="L1048" s="62">
        <v>42286</v>
      </c>
      <c r="M1048">
        <v>3.2120000000000002</v>
      </c>
    </row>
    <row r="1049" spans="12:13">
      <c r="L1049" s="62">
        <v>42284</v>
      </c>
      <c r="M1049">
        <v>3.2240000000000002</v>
      </c>
    </row>
    <row r="1050" spans="12:13">
      <c r="L1050" s="62">
        <v>42283</v>
      </c>
      <c r="M1050">
        <v>3.2235</v>
      </c>
    </row>
    <row r="1051" spans="12:13">
      <c r="L1051" s="62">
        <v>42282</v>
      </c>
      <c r="M1051">
        <v>3.222</v>
      </c>
    </row>
    <row r="1052" spans="12:13">
      <c r="L1052" s="62">
        <v>42279</v>
      </c>
      <c r="M1052">
        <v>3.2240000000000002</v>
      </c>
    </row>
    <row r="1053" spans="12:13">
      <c r="L1053" s="62">
        <v>42278</v>
      </c>
      <c r="M1053">
        <v>3.2330000000000001</v>
      </c>
    </row>
    <row r="1054" spans="12:13">
      <c r="L1054" s="62">
        <v>42277</v>
      </c>
      <c r="M1054">
        <v>3.2334000000000001</v>
      </c>
    </row>
    <row r="1055" spans="12:13">
      <c r="L1055" s="62">
        <v>42276</v>
      </c>
      <c r="M1055">
        <v>3.2345000000000002</v>
      </c>
    </row>
    <row r="1056" spans="12:13">
      <c r="L1056" s="62">
        <v>42275</v>
      </c>
      <c r="M1056">
        <v>3.2364999999999999</v>
      </c>
    </row>
    <row r="1057" spans="12:13">
      <c r="L1057" s="62">
        <v>42272</v>
      </c>
      <c r="M1057">
        <v>3.2235</v>
      </c>
    </row>
    <row r="1058" spans="12:13">
      <c r="L1058" s="62">
        <v>42271</v>
      </c>
      <c r="M1058">
        <v>3.2122000000000002</v>
      </c>
    </row>
    <row r="1059" spans="12:13">
      <c r="L1059" s="62">
        <v>42270</v>
      </c>
      <c r="M1059">
        <v>3.2235</v>
      </c>
    </row>
    <row r="1060" spans="12:13">
      <c r="L1060" s="62">
        <v>42269</v>
      </c>
      <c r="M1060">
        <v>3.2155</v>
      </c>
    </row>
    <row r="1061" spans="12:13">
      <c r="L1061" s="62">
        <v>42268</v>
      </c>
      <c r="M1061">
        <v>3.1964999999999999</v>
      </c>
    </row>
    <row r="1062" spans="12:13">
      <c r="L1062" s="62">
        <v>42265</v>
      </c>
      <c r="M1062">
        <v>3.1915</v>
      </c>
    </row>
    <row r="1063" spans="12:13">
      <c r="L1063" s="62">
        <v>42264</v>
      </c>
      <c r="M1063">
        <v>3.1840000000000002</v>
      </c>
    </row>
    <row r="1064" spans="12:13">
      <c r="L1064" s="62">
        <v>42263</v>
      </c>
      <c r="M1064">
        <v>3.1989999999999998</v>
      </c>
    </row>
    <row r="1065" spans="12:13">
      <c r="L1065" s="62">
        <v>42262</v>
      </c>
      <c r="M1065">
        <v>3.2120000000000002</v>
      </c>
    </row>
    <row r="1066" spans="12:13">
      <c r="L1066" s="62">
        <v>42261</v>
      </c>
      <c r="M1066">
        <v>3.2109999999999999</v>
      </c>
    </row>
    <row r="1067" spans="12:13">
      <c r="L1067" s="62">
        <v>42258</v>
      </c>
      <c r="M1067">
        <v>3.2090000000000001</v>
      </c>
    </row>
    <row r="1068" spans="12:13">
      <c r="L1068" s="62">
        <v>42257</v>
      </c>
      <c r="M1068">
        <v>3.2155</v>
      </c>
    </row>
    <row r="1069" spans="12:13">
      <c r="L1069" s="62">
        <v>42256</v>
      </c>
      <c r="M1069">
        <v>3.2235</v>
      </c>
    </row>
    <row r="1070" spans="12:13">
      <c r="L1070" s="62">
        <v>42255</v>
      </c>
      <c r="M1070">
        <v>3.2273999999999998</v>
      </c>
    </row>
    <row r="1071" spans="12:13">
      <c r="L1071" s="62">
        <v>42254</v>
      </c>
      <c r="M1071">
        <v>3.2284999999999999</v>
      </c>
    </row>
    <row r="1072" spans="12:13">
      <c r="L1072" s="62">
        <v>42251</v>
      </c>
      <c r="M1072">
        <v>3.2149999999999999</v>
      </c>
    </row>
    <row r="1073" spans="12:13">
      <c r="L1073" s="62">
        <v>42250</v>
      </c>
      <c r="M1073">
        <v>3.2044999999999999</v>
      </c>
    </row>
    <row r="1074" spans="12:13">
      <c r="L1074" s="62">
        <v>42249</v>
      </c>
      <c r="M1074">
        <v>3.2536</v>
      </c>
    </row>
    <row r="1075" spans="12:13">
      <c r="L1075" s="62">
        <v>42248</v>
      </c>
      <c r="M1075">
        <v>3.2515000000000001</v>
      </c>
    </row>
    <row r="1076" spans="12:13">
      <c r="L1076" s="62">
        <v>42247</v>
      </c>
      <c r="M1076">
        <v>3.2364999999999999</v>
      </c>
    </row>
    <row r="1077" spans="12:13">
      <c r="L1077" s="62">
        <v>42244</v>
      </c>
      <c r="M1077">
        <v>3.226</v>
      </c>
    </row>
    <row r="1078" spans="12:13">
      <c r="L1078" s="62">
        <v>42243</v>
      </c>
      <c r="M1078">
        <v>3.2759999999999998</v>
      </c>
    </row>
    <row r="1079" spans="12:13">
      <c r="L1079" s="62">
        <v>42242</v>
      </c>
      <c r="M1079">
        <v>3.3058000000000001</v>
      </c>
    </row>
    <row r="1080" spans="12:13">
      <c r="L1080" s="62">
        <v>42241</v>
      </c>
      <c r="M1080">
        <v>3.2885</v>
      </c>
    </row>
    <row r="1081" spans="12:13">
      <c r="L1081" s="62">
        <v>42240</v>
      </c>
      <c r="M1081">
        <v>3.2772000000000001</v>
      </c>
    </row>
    <row r="1082" spans="12:13">
      <c r="L1082" s="62">
        <v>42237</v>
      </c>
      <c r="M1082">
        <v>3.2694999999999999</v>
      </c>
    </row>
    <row r="1083" spans="12:13">
      <c r="L1083" s="62">
        <v>42236</v>
      </c>
      <c r="M1083">
        <v>3.26</v>
      </c>
    </row>
    <row r="1084" spans="12:13">
      <c r="L1084" s="62">
        <v>42235</v>
      </c>
      <c r="M1084">
        <v>3.2565</v>
      </c>
    </row>
    <row r="1085" spans="12:13">
      <c r="L1085" s="62">
        <v>42234</v>
      </c>
      <c r="M1085">
        <v>3.2505000000000002</v>
      </c>
    </row>
    <row r="1086" spans="12:13">
      <c r="L1086" s="62">
        <v>42233</v>
      </c>
      <c r="M1086">
        <v>3.2433999999999998</v>
      </c>
    </row>
    <row r="1087" spans="12:13">
      <c r="L1087" s="62">
        <v>42230</v>
      </c>
      <c r="M1087">
        <v>3.2414999999999998</v>
      </c>
    </row>
    <row r="1088" spans="12:13">
      <c r="L1088" s="62">
        <v>42229</v>
      </c>
      <c r="M1088">
        <v>3.2385000000000002</v>
      </c>
    </row>
    <row r="1089" spans="12:13">
      <c r="L1089" s="62">
        <v>42228</v>
      </c>
      <c r="M1089">
        <v>3.2240000000000002</v>
      </c>
    </row>
    <row r="1090" spans="12:13">
      <c r="L1090" s="62">
        <v>42227</v>
      </c>
      <c r="M1090">
        <v>3.2189999999999999</v>
      </c>
    </row>
    <row r="1091" spans="12:13">
      <c r="L1091" s="62">
        <v>42226</v>
      </c>
      <c r="M1091">
        <v>3.2044999999999999</v>
      </c>
    </row>
    <row r="1092" spans="12:13">
      <c r="L1092" s="62">
        <v>42223</v>
      </c>
      <c r="M1092">
        <v>3.2025000000000001</v>
      </c>
    </row>
    <row r="1093" spans="12:13">
      <c r="L1093" s="62">
        <v>42222</v>
      </c>
      <c r="M1093">
        <v>3.2035</v>
      </c>
    </row>
    <row r="1094" spans="12:13">
      <c r="L1094" s="62">
        <v>42221</v>
      </c>
      <c r="M1094">
        <v>3.2025000000000001</v>
      </c>
    </row>
    <row r="1095" spans="12:13">
      <c r="L1095" s="62">
        <v>42220</v>
      </c>
      <c r="M1095">
        <v>3.1945000000000001</v>
      </c>
    </row>
    <row r="1096" spans="12:13">
      <c r="L1096" s="62">
        <v>42219</v>
      </c>
      <c r="M1096">
        <v>3.1945000000000001</v>
      </c>
    </row>
    <row r="1097" spans="12:13">
      <c r="L1097" s="62">
        <v>42216</v>
      </c>
      <c r="M1097">
        <v>3.1909999999999998</v>
      </c>
    </row>
    <row r="1098" spans="12:13">
      <c r="L1098" s="62">
        <v>42215</v>
      </c>
      <c r="M1098">
        <v>3.194</v>
      </c>
    </row>
    <row r="1099" spans="12:13">
      <c r="L1099" s="62">
        <v>42214</v>
      </c>
      <c r="M1099">
        <v>3.1840000000000002</v>
      </c>
    </row>
    <row r="1100" spans="12:13">
      <c r="L1100" s="62">
        <v>42212</v>
      </c>
      <c r="M1100">
        <v>3.1880000000000002</v>
      </c>
    </row>
    <row r="1101" spans="12:13">
      <c r="L1101" s="62">
        <v>42209</v>
      </c>
      <c r="M1101">
        <v>3.1850000000000001</v>
      </c>
    </row>
    <row r="1102" spans="12:13">
      <c r="L1102" s="62">
        <v>42208</v>
      </c>
      <c r="M1102">
        <v>3.1884999999999999</v>
      </c>
    </row>
    <row r="1103" spans="12:13">
      <c r="L1103" s="62">
        <v>42207</v>
      </c>
      <c r="M1103">
        <v>3.1884999999999999</v>
      </c>
    </row>
    <row r="1104" spans="12:13">
      <c r="L1104" s="62">
        <v>42206</v>
      </c>
      <c r="M1104">
        <v>3.181</v>
      </c>
    </row>
    <row r="1105" spans="12:13">
      <c r="L1105" s="62">
        <v>42205</v>
      </c>
      <c r="M1105">
        <v>3.1816</v>
      </c>
    </row>
    <row r="1106" spans="12:13">
      <c r="L1106" s="62">
        <v>42202</v>
      </c>
      <c r="M1106">
        <v>3.1825000000000001</v>
      </c>
    </row>
    <row r="1107" spans="12:13">
      <c r="L1107" s="62">
        <v>42201</v>
      </c>
      <c r="M1107">
        <v>3.1764999999999999</v>
      </c>
    </row>
    <row r="1108" spans="12:13">
      <c r="L1108" s="62">
        <v>42200</v>
      </c>
      <c r="M1108">
        <v>3.1798000000000002</v>
      </c>
    </row>
    <row r="1109" spans="12:13">
      <c r="L1109" s="62">
        <v>42199</v>
      </c>
      <c r="M1109">
        <v>3.1785000000000001</v>
      </c>
    </row>
    <row r="1110" spans="12:13">
      <c r="L1110" s="62">
        <v>42198</v>
      </c>
      <c r="M1110">
        <v>3.1789999999999998</v>
      </c>
    </row>
    <row r="1111" spans="12:13">
      <c r="L1111" s="62">
        <v>42195</v>
      </c>
      <c r="M1111">
        <v>3.1764999999999999</v>
      </c>
    </row>
    <row r="1112" spans="12:13">
      <c r="L1112" s="62">
        <v>42194</v>
      </c>
      <c r="M1112">
        <v>3.181</v>
      </c>
    </row>
    <row r="1113" spans="12:13">
      <c r="L1113" s="62">
        <v>42193</v>
      </c>
      <c r="M1113">
        <v>3.1850000000000001</v>
      </c>
    </row>
    <row r="1114" spans="12:13">
      <c r="L1114" s="62">
        <v>42192</v>
      </c>
      <c r="M1114">
        <v>3.1844999999999999</v>
      </c>
    </row>
    <row r="1115" spans="12:13">
      <c r="L1115" s="62">
        <v>42191</v>
      </c>
      <c r="M1115">
        <v>3.177</v>
      </c>
    </row>
    <row r="1116" spans="12:13">
      <c r="L1116" s="62">
        <v>42188</v>
      </c>
      <c r="M1116">
        <v>3.1764999999999999</v>
      </c>
    </row>
    <row r="1117" spans="12:13">
      <c r="L1117" s="62">
        <v>42187</v>
      </c>
      <c r="M1117">
        <v>3.1715</v>
      </c>
    </row>
    <row r="1118" spans="12:13">
      <c r="L1118" s="62">
        <v>42186</v>
      </c>
      <c r="M1118">
        <v>3.1776</v>
      </c>
    </row>
    <row r="1119" spans="12:13">
      <c r="L1119" s="62">
        <v>42185</v>
      </c>
      <c r="M1119">
        <v>3.1795</v>
      </c>
    </row>
    <row r="1120" spans="12:13">
      <c r="L1120" s="62">
        <v>42184</v>
      </c>
      <c r="M1120">
        <v>3.1779999999999999</v>
      </c>
    </row>
    <row r="1121" spans="12:13">
      <c r="L1121" s="62">
        <v>42181</v>
      </c>
      <c r="M1121">
        <v>3.1724999999999999</v>
      </c>
    </row>
    <row r="1122" spans="12:13">
      <c r="L1122" s="62">
        <v>42180</v>
      </c>
      <c r="M1122">
        <v>3.1695000000000002</v>
      </c>
    </row>
    <row r="1123" spans="12:13">
      <c r="L1123" s="62">
        <v>42179</v>
      </c>
      <c r="M1123">
        <v>3.1720000000000002</v>
      </c>
    </row>
    <row r="1124" spans="12:13">
      <c r="L1124" s="62">
        <v>42178</v>
      </c>
      <c r="M1124">
        <v>3.18</v>
      </c>
    </row>
    <row r="1125" spans="12:13">
      <c r="L1125" s="62">
        <v>42177</v>
      </c>
      <c r="M1125">
        <v>3.1720000000000002</v>
      </c>
    </row>
    <row r="1126" spans="12:13">
      <c r="L1126" s="62">
        <v>42174</v>
      </c>
      <c r="M1126">
        <v>3.1684999999999999</v>
      </c>
    </row>
    <row r="1127" spans="12:13">
      <c r="L1127" s="62">
        <v>42173</v>
      </c>
      <c r="M1127">
        <v>3.1640999999999999</v>
      </c>
    </row>
    <row r="1128" spans="12:13">
      <c r="L1128" s="62">
        <v>42172</v>
      </c>
      <c r="M1128">
        <v>3.1635</v>
      </c>
    </row>
    <row r="1129" spans="12:13">
      <c r="L1129" s="62">
        <v>42171</v>
      </c>
      <c r="M1129">
        <v>3.1629999999999998</v>
      </c>
    </row>
    <row r="1130" spans="12:13">
      <c r="L1130" s="62">
        <v>42170</v>
      </c>
      <c r="M1130">
        <v>3.161</v>
      </c>
    </row>
    <row r="1131" spans="12:13">
      <c r="L1131" s="62">
        <v>42167</v>
      </c>
      <c r="M1131">
        <v>3.1551999999999998</v>
      </c>
    </row>
    <row r="1132" spans="12:13">
      <c r="L1132" s="62">
        <v>42166</v>
      </c>
      <c r="M1132">
        <v>3.1536</v>
      </c>
    </row>
    <row r="1133" spans="12:13">
      <c r="L1133" s="62">
        <v>42165</v>
      </c>
      <c r="M1133">
        <v>3.1545000000000001</v>
      </c>
    </row>
    <row r="1134" spans="12:13">
      <c r="L1134" s="62">
        <v>42164</v>
      </c>
      <c r="M1134">
        <v>3.1545000000000001</v>
      </c>
    </row>
    <row r="1135" spans="12:13">
      <c r="L1135" s="62">
        <v>42163</v>
      </c>
      <c r="M1135">
        <v>3.1556999999999999</v>
      </c>
    </row>
    <row r="1136" spans="12:13">
      <c r="L1136" s="62">
        <v>42160</v>
      </c>
      <c r="M1136">
        <v>3.1539999999999999</v>
      </c>
    </row>
    <row r="1137" spans="12:13">
      <c r="L1137" s="62">
        <v>42159</v>
      </c>
      <c r="M1137">
        <v>3.1436999999999999</v>
      </c>
    </row>
    <row r="1138" spans="12:13">
      <c r="L1138" s="62">
        <v>42158</v>
      </c>
      <c r="M1138">
        <v>3.1505000000000001</v>
      </c>
    </row>
    <row r="1139" spans="12:13">
      <c r="L1139" s="62">
        <v>42157</v>
      </c>
      <c r="M1139">
        <v>3.1575000000000002</v>
      </c>
    </row>
    <row r="1140" spans="12:13">
      <c r="L1140" s="62">
        <v>42156</v>
      </c>
      <c r="M1140">
        <v>3.1573000000000002</v>
      </c>
    </row>
    <row r="1141" spans="12:13">
      <c r="L1141" s="62">
        <v>42153</v>
      </c>
      <c r="M1141">
        <v>3.1564999999999999</v>
      </c>
    </row>
    <row r="1142" spans="12:13">
      <c r="L1142" s="62">
        <v>42152</v>
      </c>
      <c r="M1142">
        <v>3.1564999999999999</v>
      </c>
    </row>
    <row r="1143" spans="12:13">
      <c r="L1143" s="62">
        <v>42151</v>
      </c>
      <c r="M1143">
        <v>3.1545000000000001</v>
      </c>
    </row>
    <row r="1144" spans="12:13">
      <c r="L1144" s="62">
        <v>42150</v>
      </c>
      <c r="M1144">
        <v>3.1524999999999999</v>
      </c>
    </row>
    <row r="1145" spans="12:13">
      <c r="L1145" s="62">
        <v>42149</v>
      </c>
      <c r="M1145">
        <v>3.1524999999999999</v>
      </c>
    </row>
    <row r="1146" spans="12:13">
      <c r="L1146" s="62">
        <v>42146</v>
      </c>
      <c r="M1146">
        <v>3.1469999999999998</v>
      </c>
    </row>
    <row r="1147" spans="12:13">
      <c r="L1147" s="62">
        <v>42145</v>
      </c>
      <c r="M1147">
        <v>3.1440000000000001</v>
      </c>
    </row>
    <row r="1148" spans="12:13">
      <c r="L1148" s="62">
        <v>42144</v>
      </c>
      <c r="M1148">
        <v>3.1528</v>
      </c>
    </row>
    <row r="1149" spans="12:13">
      <c r="L1149" s="62">
        <v>42143</v>
      </c>
      <c r="M1149">
        <v>3.1551</v>
      </c>
    </row>
    <row r="1150" spans="12:13">
      <c r="L1150" s="62">
        <v>42142</v>
      </c>
      <c r="M1150">
        <v>3.1515</v>
      </c>
    </row>
    <row r="1151" spans="12:13">
      <c r="L1151" s="62">
        <v>42139</v>
      </c>
      <c r="M1151">
        <v>3.1455000000000002</v>
      </c>
    </row>
    <row r="1152" spans="12:13">
      <c r="L1152" s="62">
        <v>42138</v>
      </c>
      <c r="M1152">
        <v>3.1484999999999999</v>
      </c>
    </row>
    <row r="1153" spans="12:13">
      <c r="L1153" s="62">
        <v>42137</v>
      </c>
      <c r="M1153">
        <v>3.1515</v>
      </c>
    </row>
    <row r="1154" spans="12:13">
      <c r="L1154" s="62">
        <v>42136</v>
      </c>
      <c r="M1154">
        <v>3.1536</v>
      </c>
    </row>
    <row r="1155" spans="12:13">
      <c r="L1155" s="62">
        <v>42135</v>
      </c>
      <c r="M1155">
        <v>3.1524999999999999</v>
      </c>
    </row>
    <row r="1156" spans="12:13">
      <c r="L1156" s="62">
        <v>42132</v>
      </c>
      <c r="M1156">
        <v>3.1440000000000001</v>
      </c>
    </row>
    <row r="1157" spans="12:13">
      <c r="L1157" s="62">
        <v>42131</v>
      </c>
      <c r="M1157">
        <v>3.1505000000000001</v>
      </c>
    </row>
    <row r="1158" spans="12:13">
      <c r="L1158" s="62">
        <v>42130</v>
      </c>
      <c r="M1158">
        <v>3.1505000000000001</v>
      </c>
    </row>
    <row r="1159" spans="12:13">
      <c r="L1159" s="62">
        <v>42129</v>
      </c>
      <c r="M1159">
        <v>3.149</v>
      </c>
    </row>
    <row r="1160" spans="12:13">
      <c r="L1160" s="62">
        <v>42128</v>
      </c>
      <c r="M1160">
        <v>3.149</v>
      </c>
    </row>
    <row r="1161" spans="12:13">
      <c r="L1161" s="62">
        <v>42125</v>
      </c>
      <c r="M1161">
        <v>3.13</v>
      </c>
    </row>
    <row r="1162" spans="12:13">
      <c r="L1162" s="62">
        <v>42124</v>
      </c>
      <c r="M1162">
        <v>3.1305000000000001</v>
      </c>
    </row>
    <row r="1163" spans="12:13">
      <c r="L1163" s="62">
        <v>42123</v>
      </c>
      <c r="M1163">
        <v>3.1204999999999998</v>
      </c>
    </row>
    <row r="1164" spans="12:13">
      <c r="L1164" s="62">
        <v>42122</v>
      </c>
      <c r="M1164">
        <v>3.1244999999999998</v>
      </c>
    </row>
    <row r="1165" spans="12:13">
      <c r="L1165" s="62">
        <v>42121</v>
      </c>
      <c r="M1165">
        <v>3.1345000000000001</v>
      </c>
    </row>
    <row r="1166" spans="12:13">
      <c r="L1166" s="62">
        <v>42118</v>
      </c>
      <c r="M1166">
        <v>3.1341999999999999</v>
      </c>
    </row>
    <row r="1167" spans="12:13">
      <c r="L1167" s="62">
        <v>42117</v>
      </c>
      <c r="M1167">
        <v>3.1335000000000002</v>
      </c>
    </row>
    <row r="1168" spans="12:13">
      <c r="L1168" s="62">
        <v>42116</v>
      </c>
      <c r="M1168">
        <v>3.1305999999999998</v>
      </c>
    </row>
    <row r="1169" spans="12:13">
      <c r="L1169" s="62">
        <v>42115</v>
      </c>
      <c r="M1169">
        <v>3.1320999999999999</v>
      </c>
    </row>
    <row r="1170" spans="12:13">
      <c r="L1170" s="62">
        <v>42114</v>
      </c>
      <c r="M1170">
        <v>3.1280000000000001</v>
      </c>
    </row>
    <row r="1171" spans="12:13">
      <c r="L1171" s="62">
        <v>42111</v>
      </c>
      <c r="M1171">
        <v>3.1244999999999998</v>
      </c>
    </row>
    <row r="1172" spans="12:13">
      <c r="L1172" s="62">
        <v>42110</v>
      </c>
      <c r="M1172">
        <v>3.1248</v>
      </c>
    </row>
    <row r="1173" spans="12:13">
      <c r="L1173" s="62">
        <v>42109</v>
      </c>
      <c r="M1173">
        <v>3.1240999999999999</v>
      </c>
    </row>
    <row r="1174" spans="12:13">
      <c r="L1174" s="62">
        <v>42108</v>
      </c>
      <c r="M1174">
        <v>3.1204999999999998</v>
      </c>
    </row>
    <row r="1175" spans="12:13">
      <c r="L1175" s="62">
        <v>42107</v>
      </c>
      <c r="M1175">
        <v>3.1240000000000001</v>
      </c>
    </row>
    <row r="1176" spans="12:13">
      <c r="L1176" s="62">
        <v>42104</v>
      </c>
      <c r="M1176">
        <v>3.1194999999999999</v>
      </c>
    </row>
    <row r="1177" spans="12:13">
      <c r="L1177" s="62">
        <v>42103</v>
      </c>
      <c r="M1177">
        <v>3.1164000000000001</v>
      </c>
    </row>
    <row r="1178" spans="12:13">
      <c r="L1178" s="62">
        <v>42102</v>
      </c>
      <c r="M1178">
        <v>3.1034999999999999</v>
      </c>
    </row>
    <row r="1179" spans="12:13">
      <c r="L1179" s="62">
        <v>42101</v>
      </c>
      <c r="M1179">
        <v>3.0962999999999998</v>
      </c>
    </row>
    <row r="1180" spans="12:13">
      <c r="L1180" s="62">
        <v>42100</v>
      </c>
      <c r="M1180">
        <v>3.0937999999999999</v>
      </c>
    </row>
    <row r="1181" spans="12:13">
      <c r="L1181" s="62">
        <v>42097</v>
      </c>
      <c r="M1181">
        <v>3.09</v>
      </c>
    </row>
    <row r="1182" spans="12:13">
      <c r="L1182" s="62">
        <v>42096</v>
      </c>
      <c r="M1182">
        <v>3.09</v>
      </c>
    </row>
    <row r="1183" spans="12:13">
      <c r="L1183" s="62">
        <v>42095</v>
      </c>
      <c r="M1183">
        <v>3.0975000000000001</v>
      </c>
    </row>
    <row r="1184" spans="12:13">
      <c r="L1184" s="62">
        <v>42094</v>
      </c>
      <c r="M1184">
        <v>3.0964999999999998</v>
      </c>
    </row>
    <row r="1185" spans="12:13">
      <c r="L1185" s="62">
        <v>42093</v>
      </c>
      <c r="M1185">
        <v>3.0975999999999999</v>
      </c>
    </row>
    <row r="1186" spans="12:13">
      <c r="L1186" s="62">
        <v>42090</v>
      </c>
      <c r="M1186">
        <v>3.0924999999999998</v>
      </c>
    </row>
    <row r="1187" spans="12:13">
      <c r="L1187" s="62">
        <v>42089</v>
      </c>
      <c r="M1187">
        <v>3.0815000000000001</v>
      </c>
    </row>
    <row r="1188" spans="12:13">
      <c r="L1188" s="62">
        <v>42088</v>
      </c>
      <c r="M1188">
        <v>3.0779999999999998</v>
      </c>
    </row>
    <row r="1189" spans="12:13">
      <c r="L1189" s="62">
        <v>42087</v>
      </c>
      <c r="M1189">
        <v>3.073</v>
      </c>
    </row>
    <row r="1190" spans="12:13">
      <c r="L1190" s="62">
        <v>42086</v>
      </c>
      <c r="M1190">
        <v>3.0754999999999999</v>
      </c>
    </row>
    <row r="1191" spans="12:13">
      <c r="L1191" s="62">
        <v>42083</v>
      </c>
      <c r="M1191">
        <v>3.0840000000000001</v>
      </c>
    </row>
    <row r="1192" spans="12:13">
      <c r="L1192" s="62">
        <v>42082</v>
      </c>
      <c r="M1192">
        <v>3.1042000000000001</v>
      </c>
    </row>
    <row r="1193" spans="12:13">
      <c r="L1193" s="62">
        <v>42081</v>
      </c>
      <c r="M1193">
        <v>3.0935000000000001</v>
      </c>
    </row>
    <row r="1194" spans="12:13">
      <c r="L1194" s="62">
        <v>42080</v>
      </c>
      <c r="M1194">
        <v>3.0985</v>
      </c>
    </row>
    <row r="1195" spans="12:13">
      <c r="L1195" s="62">
        <v>42079</v>
      </c>
      <c r="M1195">
        <v>3.0964999999999998</v>
      </c>
    </row>
    <row r="1196" spans="12:13">
      <c r="L1196" s="62">
        <v>42076</v>
      </c>
      <c r="M1196">
        <v>3.097</v>
      </c>
    </row>
    <row r="1197" spans="12:13">
      <c r="L1197" s="62">
        <v>42075</v>
      </c>
      <c r="M1197">
        <v>3.0985</v>
      </c>
    </row>
    <row r="1198" spans="12:13">
      <c r="L1198" s="62">
        <v>42074</v>
      </c>
      <c r="M1198">
        <v>3.0960999999999999</v>
      </c>
    </row>
    <row r="1199" spans="12:13">
      <c r="L1199" s="62">
        <v>42073</v>
      </c>
      <c r="M1199">
        <v>3.0964999999999998</v>
      </c>
    </row>
    <row r="1200" spans="12:13">
      <c r="L1200" s="62">
        <v>42072</v>
      </c>
      <c r="M1200">
        <v>3.0964999999999998</v>
      </c>
    </row>
    <row r="1201" spans="12:13">
      <c r="L1201" s="62">
        <v>42069</v>
      </c>
      <c r="M1201">
        <v>3.0954999999999999</v>
      </c>
    </row>
    <row r="1202" spans="12:13">
      <c r="L1202" s="62">
        <v>42068</v>
      </c>
      <c r="M1202">
        <v>3.0945</v>
      </c>
    </row>
    <row r="1203" spans="12:13">
      <c r="L1203" s="62">
        <v>42067</v>
      </c>
      <c r="M1203">
        <v>3.0935999999999999</v>
      </c>
    </row>
    <row r="1204" spans="12:13">
      <c r="L1204" s="62">
        <v>42066</v>
      </c>
      <c r="M1204">
        <v>3.0914999999999999</v>
      </c>
    </row>
    <row r="1205" spans="12:13">
      <c r="L1205" s="62">
        <v>42065</v>
      </c>
      <c r="M1205">
        <v>3.0935000000000001</v>
      </c>
    </row>
    <row r="1206" spans="12:13">
      <c r="L1206" s="62">
        <v>42062</v>
      </c>
      <c r="M1206">
        <v>3.0935000000000001</v>
      </c>
    </row>
    <row r="1207" spans="12:13">
      <c r="L1207" s="62">
        <v>42061</v>
      </c>
      <c r="M1207">
        <v>3.0924999999999998</v>
      </c>
    </row>
    <row r="1208" spans="12:13">
      <c r="L1208" s="62">
        <v>42060</v>
      </c>
      <c r="M1208">
        <v>3.0924999999999998</v>
      </c>
    </row>
    <row r="1209" spans="12:13">
      <c r="L1209" s="62">
        <v>42059</v>
      </c>
      <c r="M1209">
        <v>3.0924999999999998</v>
      </c>
    </row>
    <row r="1210" spans="12:13">
      <c r="L1210" s="62">
        <v>42058</v>
      </c>
      <c r="M1210">
        <v>3.0924999999999998</v>
      </c>
    </row>
    <row r="1211" spans="12:13">
      <c r="L1211" s="62">
        <v>42055</v>
      </c>
      <c r="M1211">
        <v>3.0886999999999998</v>
      </c>
    </row>
    <row r="1212" spans="12:13">
      <c r="L1212" s="62">
        <v>42054</v>
      </c>
      <c r="M1212">
        <v>3.0855000000000001</v>
      </c>
    </row>
    <row r="1213" spans="12:13">
      <c r="L1213" s="62">
        <v>42053</v>
      </c>
      <c r="M1213">
        <v>3.0855000000000001</v>
      </c>
    </row>
    <row r="1214" spans="12:13">
      <c r="L1214" s="62">
        <v>42052</v>
      </c>
      <c r="M1214">
        <v>3.0834999999999999</v>
      </c>
    </row>
    <row r="1215" spans="12:13">
      <c r="L1215" s="62">
        <v>42051</v>
      </c>
      <c r="M1215">
        <v>3.0855000000000001</v>
      </c>
    </row>
    <row r="1216" spans="12:13">
      <c r="L1216" s="62">
        <v>42048</v>
      </c>
      <c r="M1216">
        <v>3.0815000000000001</v>
      </c>
    </row>
    <row r="1217" spans="12:13">
      <c r="L1217" s="62">
        <v>42047</v>
      </c>
      <c r="M1217">
        <v>3.069</v>
      </c>
    </row>
    <row r="1218" spans="12:13">
      <c r="L1218" s="62">
        <v>42046</v>
      </c>
      <c r="M1218">
        <v>3.0834999999999999</v>
      </c>
    </row>
    <row r="1219" spans="12:13">
      <c r="L1219" s="62">
        <v>42045</v>
      </c>
      <c r="M1219">
        <v>3.0840000000000001</v>
      </c>
    </row>
    <row r="1220" spans="12:13">
      <c r="L1220" s="62">
        <v>42044</v>
      </c>
      <c r="M1220">
        <v>3.0670000000000002</v>
      </c>
    </row>
    <row r="1221" spans="12:13">
      <c r="L1221" s="62">
        <v>42041</v>
      </c>
      <c r="M1221">
        <v>3.0707</v>
      </c>
    </row>
    <row r="1222" spans="12:13">
      <c r="L1222" s="62">
        <v>42040</v>
      </c>
      <c r="M1222">
        <v>3.0590000000000002</v>
      </c>
    </row>
    <row r="1223" spans="12:13">
      <c r="L1223" s="62">
        <v>42039</v>
      </c>
      <c r="M1223">
        <v>3.0605000000000002</v>
      </c>
    </row>
    <row r="1224" spans="12:13">
      <c r="L1224" s="62">
        <v>42038</v>
      </c>
      <c r="M1224">
        <v>3.0554999999999999</v>
      </c>
    </row>
    <row r="1225" spans="12:13">
      <c r="L1225" s="62">
        <v>42037</v>
      </c>
      <c r="M1225">
        <v>3.0630000000000002</v>
      </c>
    </row>
    <row r="1226" spans="12:13">
      <c r="L1226" s="62">
        <v>42034</v>
      </c>
      <c r="M1226">
        <v>3.0588000000000002</v>
      </c>
    </row>
    <row r="1227" spans="12:13">
      <c r="L1227" s="62">
        <v>42033</v>
      </c>
      <c r="M1227">
        <v>3.0430000000000001</v>
      </c>
    </row>
    <row r="1228" spans="12:13">
      <c r="L1228" s="62">
        <v>42032</v>
      </c>
      <c r="M1228">
        <v>3.0333000000000001</v>
      </c>
    </row>
    <row r="1229" spans="12:13">
      <c r="L1229" s="62">
        <v>42031</v>
      </c>
      <c r="M1229">
        <v>3.0238</v>
      </c>
    </row>
    <row r="1230" spans="12:13">
      <c r="L1230" s="62">
        <v>42030</v>
      </c>
      <c r="M1230">
        <v>3.0255000000000001</v>
      </c>
    </row>
    <row r="1231" spans="12:13">
      <c r="L1231" s="62">
        <v>42027</v>
      </c>
      <c r="M1231">
        <v>3.0185</v>
      </c>
    </row>
    <row r="1232" spans="12:13">
      <c r="L1232" s="62">
        <v>42026</v>
      </c>
      <c r="M1232">
        <v>3.0059999999999998</v>
      </c>
    </row>
    <row r="1233" spans="12:13">
      <c r="L1233" s="62">
        <v>42025</v>
      </c>
      <c r="M1233">
        <v>3.0074999999999998</v>
      </c>
    </row>
    <row r="1234" spans="12:13">
      <c r="L1234" s="62">
        <v>42024</v>
      </c>
      <c r="M1234">
        <v>3.0105</v>
      </c>
    </row>
    <row r="1235" spans="12:13">
      <c r="L1235" s="62">
        <v>42023</v>
      </c>
      <c r="M1235">
        <v>3.0110000000000001</v>
      </c>
    </row>
    <row r="1236" spans="12:13">
      <c r="L1236" s="62">
        <v>42020</v>
      </c>
      <c r="M1236">
        <v>3.0145</v>
      </c>
    </row>
    <row r="1237" spans="12:13">
      <c r="L1237" s="62">
        <v>42019</v>
      </c>
      <c r="M1237">
        <v>3.0024999999999999</v>
      </c>
    </row>
    <row r="1238" spans="12:13">
      <c r="L1238" s="62">
        <v>42018</v>
      </c>
      <c r="M1238">
        <v>2.9965000000000002</v>
      </c>
    </row>
    <row r="1239" spans="12:13">
      <c r="L1239" s="62">
        <v>42017</v>
      </c>
      <c r="M1239">
        <v>2.9885000000000002</v>
      </c>
    </row>
    <row r="1240" spans="12:13">
      <c r="L1240" s="62">
        <v>42016</v>
      </c>
      <c r="M1240">
        <v>2.9815</v>
      </c>
    </row>
    <row r="1241" spans="12:13">
      <c r="L1241" s="62">
        <v>42013</v>
      </c>
      <c r="M1241">
        <v>2.9861</v>
      </c>
    </row>
    <row r="1242" spans="12:13">
      <c r="L1242" s="62">
        <v>42012</v>
      </c>
      <c r="M1242">
        <v>2.9824999999999999</v>
      </c>
    </row>
    <row r="1243" spans="12:13">
      <c r="L1243" s="62">
        <v>42011</v>
      </c>
      <c r="M1243">
        <v>2.9904999999999999</v>
      </c>
    </row>
    <row r="1244" spans="12:13">
      <c r="L1244" s="62">
        <v>42010</v>
      </c>
      <c r="M1244">
        <v>2.9895</v>
      </c>
    </row>
    <row r="1245" spans="12:13">
      <c r="L1245" s="62">
        <v>42009</v>
      </c>
      <c r="M1245">
        <v>2.9895</v>
      </c>
    </row>
    <row r="1246" spans="12:13">
      <c r="L1246" s="62">
        <v>42006</v>
      </c>
      <c r="M1246">
        <v>2.9752000000000001</v>
      </c>
    </row>
    <row r="1247" spans="12:13">
      <c r="L1247" s="62">
        <v>42004</v>
      </c>
      <c r="M1247">
        <v>2.9794999999999998</v>
      </c>
    </row>
    <row r="1248" spans="12:13">
      <c r="L1248" s="62">
        <v>42003</v>
      </c>
      <c r="M1248">
        <v>2.9935</v>
      </c>
    </row>
    <row r="1249" spans="12:13">
      <c r="L1249" s="62">
        <v>42002</v>
      </c>
      <c r="M1249">
        <v>2.9889999999999999</v>
      </c>
    </row>
    <row r="1250" spans="12:13">
      <c r="L1250" s="62">
        <v>41999</v>
      </c>
      <c r="M1250">
        <v>2.9784999999999999</v>
      </c>
    </row>
    <row r="1251" spans="12:13">
      <c r="L1251" s="62">
        <v>41997</v>
      </c>
      <c r="M1251">
        <v>2.9750000000000001</v>
      </c>
    </row>
    <row r="1252" spans="12:13">
      <c r="L1252" s="62">
        <v>41996</v>
      </c>
      <c r="M1252">
        <v>2.976</v>
      </c>
    </row>
    <row r="1253" spans="12:13">
      <c r="L1253" s="62">
        <v>41995</v>
      </c>
      <c r="M1253">
        <v>2.9710000000000001</v>
      </c>
    </row>
    <row r="1254" spans="12:13">
      <c r="L1254" s="62">
        <v>41992</v>
      </c>
      <c r="M1254">
        <v>2.9670000000000001</v>
      </c>
    </row>
    <row r="1255" spans="12:13">
      <c r="L1255" s="62">
        <v>41991</v>
      </c>
      <c r="M1255">
        <v>2.9394999999999998</v>
      </c>
    </row>
    <row r="1256" spans="12:13">
      <c r="L1256" s="62">
        <v>41990</v>
      </c>
      <c r="M1256">
        <v>2.9525000000000001</v>
      </c>
    </row>
    <row r="1257" spans="12:13">
      <c r="L1257" s="62">
        <v>41989</v>
      </c>
      <c r="M1257">
        <v>2.9704999999999999</v>
      </c>
    </row>
    <row r="1258" spans="12:13">
      <c r="L1258" s="62">
        <v>41988</v>
      </c>
      <c r="M1258">
        <v>2.9670000000000001</v>
      </c>
    </row>
    <row r="1259" spans="12:13">
      <c r="L1259" s="62">
        <v>41985</v>
      </c>
      <c r="M1259">
        <v>2.9624999999999999</v>
      </c>
    </row>
    <row r="1260" spans="12:13">
      <c r="L1260" s="62">
        <v>41984</v>
      </c>
      <c r="M1260">
        <v>2.9689999999999999</v>
      </c>
    </row>
    <row r="1261" spans="12:13">
      <c r="L1261" s="62">
        <v>41983</v>
      </c>
      <c r="M1261">
        <v>2.9638</v>
      </c>
    </row>
    <row r="1262" spans="12:13">
      <c r="L1262" s="62">
        <v>41982</v>
      </c>
      <c r="M1262">
        <v>2.9594999999999998</v>
      </c>
    </row>
    <row r="1263" spans="12:13">
      <c r="L1263" s="62">
        <v>41981</v>
      </c>
      <c r="M1263">
        <v>2.9620000000000002</v>
      </c>
    </row>
    <row r="1264" spans="12:13">
      <c r="L1264" s="62">
        <v>41978</v>
      </c>
      <c r="M1264">
        <v>2.9554999999999998</v>
      </c>
    </row>
    <row r="1265" spans="12:13">
      <c r="L1265" s="62">
        <v>41977</v>
      </c>
      <c r="M1265">
        <v>2.9474999999999998</v>
      </c>
    </row>
    <row r="1266" spans="12:13">
      <c r="L1266" s="62">
        <v>41976</v>
      </c>
      <c r="M1266">
        <v>2.9445000000000001</v>
      </c>
    </row>
    <row r="1267" spans="12:13">
      <c r="L1267" s="62">
        <v>41975</v>
      </c>
      <c r="M1267">
        <v>2.944</v>
      </c>
    </row>
    <row r="1268" spans="12:13">
      <c r="L1268" s="62">
        <v>41974</v>
      </c>
      <c r="M1268">
        <v>2.9325000000000001</v>
      </c>
    </row>
    <row r="1269" spans="12:13">
      <c r="L1269" s="62">
        <v>41971</v>
      </c>
      <c r="M1269">
        <v>2.9228999999999998</v>
      </c>
    </row>
    <row r="1270" spans="12:13">
      <c r="L1270" s="62">
        <v>41970</v>
      </c>
      <c r="M1270">
        <v>2.9135</v>
      </c>
    </row>
    <row r="1271" spans="12:13">
      <c r="L1271" s="62">
        <v>41969</v>
      </c>
      <c r="M1271">
        <v>2.9115000000000002</v>
      </c>
    </row>
    <row r="1272" spans="12:13">
      <c r="L1272" s="62">
        <v>41968</v>
      </c>
      <c r="M1272">
        <v>2.9144999999999999</v>
      </c>
    </row>
    <row r="1273" spans="12:13">
      <c r="L1273" s="62">
        <v>41967</v>
      </c>
      <c r="M1273">
        <v>2.9159999999999999</v>
      </c>
    </row>
    <row r="1274" spans="12:13">
      <c r="L1274" s="62">
        <v>41964</v>
      </c>
      <c r="M1274">
        <v>2.9104999999999999</v>
      </c>
    </row>
    <row r="1275" spans="12:13">
      <c r="L1275" s="62">
        <v>41963</v>
      </c>
      <c r="M1275">
        <v>2.9235000000000002</v>
      </c>
    </row>
    <row r="1276" spans="12:13">
      <c r="L1276" s="62">
        <v>41962</v>
      </c>
      <c r="M1276">
        <v>2.9260000000000002</v>
      </c>
    </row>
    <row r="1277" spans="12:13">
      <c r="L1277" s="62">
        <v>41961</v>
      </c>
      <c r="M1277">
        <v>2.9275000000000002</v>
      </c>
    </row>
    <row r="1278" spans="12:13">
      <c r="L1278" s="62">
        <v>41960</v>
      </c>
      <c r="M1278">
        <v>2.931</v>
      </c>
    </row>
    <row r="1279" spans="12:13">
      <c r="L1279" s="62">
        <v>41957</v>
      </c>
      <c r="M1279">
        <v>2.9325000000000001</v>
      </c>
    </row>
    <row r="1280" spans="12:13">
      <c r="L1280" s="62">
        <v>41956</v>
      </c>
      <c r="M1280">
        <v>2.9329999999999998</v>
      </c>
    </row>
    <row r="1281" spans="12:13">
      <c r="L1281" s="62">
        <v>41955</v>
      </c>
      <c r="M1281">
        <v>2.9335</v>
      </c>
    </row>
    <row r="1282" spans="12:13">
      <c r="L1282" s="62">
        <v>41954</v>
      </c>
      <c r="M1282">
        <v>2.9319999999999999</v>
      </c>
    </row>
    <row r="1283" spans="12:13">
      <c r="L1283" s="62">
        <v>41953</v>
      </c>
      <c r="M1283">
        <v>2.9295</v>
      </c>
    </row>
    <row r="1284" spans="12:13">
      <c r="L1284" s="62">
        <v>41950</v>
      </c>
      <c r="M1284">
        <v>2.9275000000000002</v>
      </c>
    </row>
    <row r="1285" spans="12:13">
      <c r="L1285" s="62">
        <v>41949</v>
      </c>
      <c r="M1285">
        <v>2.9312999999999998</v>
      </c>
    </row>
    <row r="1286" spans="12:13">
      <c r="L1286" s="62">
        <v>41948</v>
      </c>
      <c r="M1286">
        <v>2.9275000000000002</v>
      </c>
    </row>
    <row r="1287" spans="12:13">
      <c r="L1287" s="62">
        <v>41947</v>
      </c>
      <c r="M1287">
        <v>2.927</v>
      </c>
    </row>
    <row r="1288" spans="12:13">
      <c r="L1288" s="62">
        <v>41946</v>
      </c>
      <c r="M1288">
        <v>2.9249999999999998</v>
      </c>
    </row>
    <row r="1289" spans="12:13">
      <c r="L1289" s="62">
        <v>41943</v>
      </c>
      <c r="M1289">
        <v>2.9215</v>
      </c>
    </row>
    <row r="1290" spans="12:13">
      <c r="L1290" s="62">
        <v>41942</v>
      </c>
      <c r="M1290">
        <v>2.9180000000000001</v>
      </c>
    </row>
    <row r="1291" spans="12:13">
      <c r="L1291" s="62">
        <v>41941</v>
      </c>
      <c r="M1291">
        <v>2.9159999999999999</v>
      </c>
    </row>
    <row r="1292" spans="12:13">
      <c r="L1292" s="62">
        <v>41940</v>
      </c>
      <c r="M1292">
        <v>2.9155000000000002</v>
      </c>
    </row>
    <row r="1293" spans="12:13">
      <c r="L1293" s="62">
        <v>41939</v>
      </c>
      <c r="M1293">
        <v>2.9169999999999998</v>
      </c>
    </row>
  </sheetData>
  <autoFilter ref="A1:M1" xr:uid="{00000000-0009-0000-0000-000007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RF_2017</vt:lpstr>
      <vt:lpstr>RF_2018</vt:lpstr>
      <vt:lpstr>RF_2019</vt:lpstr>
      <vt:lpstr>RF_2020</vt:lpstr>
      <vt:lpstr>Hoja1</vt:lpstr>
      <vt:lpstr>2017</vt:lpstr>
      <vt:lpstr>2018</vt:lpstr>
      <vt:lpstr>2019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Cesar Placido Choque</dc:creator>
  <cp:lastModifiedBy>Julio Cesar Placido Choque</cp:lastModifiedBy>
  <dcterms:created xsi:type="dcterms:W3CDTF">2017-02-01T18:47:06Z</dcterms:created>
  <dcterms:modified xsi:type="dcterms:W3CDTF">2020-10-30T18:52:04Z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