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atr\Documents\ECMI\"/>
    </mc:Choice>
  </mc:AlternateContent>
  <xr:revisionPtr revIDLastSave="0" documentId="13_ncr:1_{A9CF36B6-3BC7-4D14-B524-5C30E28B2F69}" xr6:coauthVersionLast="47" xr6:coauthVersionMax="47" xr10:uidLastSave="{00000000-0000-0000-0000-000000000000}"/>
  <bookViews>
    <workbookView xWindow="-98" yWindow="-98" windowWidth="21795" windowHeight="12975" activeTab="2" xr2:uid="{4DE6A652-4FE2-492A-B90F-8CD8D2683C04}"/>
  </bookViews>
  <sheets>
    <sheet name="Data" sheetId="1" r:id="rId1"/>
    <sheet name="BC Vilnius" sheetId="4" r:id="rId2"/>
    <sheet name="BC Klaipeda" sheetId="5" r:id="rId3"/>
    <sheet name="Real Values Kauna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4" l="1"/>
  <c r="O28" i="7"/>
  <c r="F28" i="7"/>
  <c r="N28" i="7" s="1"/>
  <c r="C28" i="7"/>
  <c r="O27" i="7"/>
  <c r="F27" i="7"/>
  <c r="N27" i="7" s="1"/>
  <c r="C27" i="7"/>
  <c r="O26" i="7"/>
  <c r="F26" i="7"/>
  <c r="N26" i="7" s="1"/>
  <c r="C26" i="7"/>
  <c r="O25" i="7"/>
  <c r="F25" i="7"/>
  <c r="N25" i="7" s="1"/>
  <c r="C25" i="7"/>
  <c r="O24" i="7"/>
  <c r="N24" i="7"/>
  <c r="F24" i="7"/>
  <c r="C24" i="7"/>
  <c r="O23" i="7"/>
  <c r="F23" i="7"/>
  <c r="N23" i="7" s="1"/>
  <c r="C23" i="7"/>
  <c r="O22" i="7"/>
  <c r="F22" i="7"/>
  <c r="N22" i="7" s="1"/>
  <c r="C22" i="7"/>
  <c r="O21" i="7"/>
  <c r="F21" i="7"/>
  <c r="N21" i="7" s="1"/>
  <c r="C21" i="7"/>
  <c r="O20" i="7"/>
  <c r="F20" i="7"/>
  <c r="N20" i="7" s="1"/>
  <c r="C20" i="7"/>
  <c r="O19" i="7"/>
  <c r="F19" i="7"/>
  <c r="N19" i="7" s="1"/>
  <c r="C19" i="7"/>
  <c r="O18" i="7"/>
  <c r="F18" i="7"/>
  <c r="N18" i="7" s="1"/>
  <c r="C18" i="7"/>
  <c r="O17" i="7"/>
  <c r="F17" i="7"/>
  <c r="N17" i="7" s="1"/>
  <c r="C17" i="7"/>
  <c r="O16" i="7"/>
  <c r="F16" i="7"/>
  <c r="N16" i="7" s="1"/>
  <c r="C16" i="7"/>
  <c r="O15" i="7"/>
  <c r="F15" i="7"/>
  <c r="N15" i="7" s="1"/>
  <c r="C15" i="7"/>
  <c r="O14" i="7"/>
  <c r="F14" i="7"/>
  <c r="N14" i="7" s="1"/>
  <c r="C14" i="7"/>
  <c r="O13" i="7"/>
  <c r="F13" i="7"/>
  <c r="N13" i="7" s="1"/>
  <c r="C13" i="7"/>
  <c r="O12" i="7"/>
  <c r="F12" i="7"/>
  <c r="N12" i="7" s="1"/>
  <c r="C12" i="7"/>
  <c r="O11" i="7"/>
  <c r="F11" i="7"/>
  <c r="N11" i="7" s="1"/>
  <c r="C11" i="7"/>
  <c r="O10" i="7"/>
  <c r="F10" i="7"/>
  <c r="N10" i="7" s="1"/>
  <c r="C10" i="7"/>
  <c r="O9" i="7"/>
  <c r="F9" i="7"/>
  <c r="N9" i="7" s="1"/>
  <c r="C9" i="7"/>
  <c r="O8" i="7"/>
  <c r="N8" i="7"/>
  <c r="F8" i="7"/>
  <c r="C8" i="7"/>
  <c r="O7" i="7"/>
  <c r="F7" i="7"/>
  <c r="N7" i="7" s="1"/>
  <c r="C7" i="7"/>
  <c r="O6" i="7"/>
  <c r="F6" i="7"/>
  <c r="N6" i="7" s="1"/>
  <c r="C6" i="7"/>
  <c r="O5" i="7"/>
  <c r="G5" i="7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F5" i="7"/>
  <c r="N5" i="7" s="1"/>
  <c r="C5" i="7"/>
  <c r="O4" i="7"/>
  <c r="F4" i="7"/>
  <c r="N4" i="7" s="1"/>
  <c r="C4" i="7"/>
  <c r="C28" i="4"/>
  <c r="D28" i="4" s="1"/>
  <c r="O28" i="4"/>
  <c r="F28" i="4"/>
  <c r="N28" i="4"/>
  <c r="C27" i="4"/>
  <c r="D27" i="4" s="1"/>
  <c r="O27" i="4"/>
  <c r="F27" i="4"/>
  <c r="N27" i="4" s="1"/>
  <c r="C28" i="5"/>
  <c r="O28" i="5"/>
  <c r="F28" i="5"/>
  <c r="N28" i="5"/>
  <c r="C27" i="5"/>
  <c r="O27" i="5"/>
  <c r="F27" i="5"/>
  <c r="N27" i="5" s="1"/>
  <c r="O26" i="5"/>
  <c r="F26" i="5"/>
  <c r="N26" i="5" s="1"/>
  <c r="C26" i="5"/>
  <c r="O25" i="5"/>
  <c r="F25" i="5"/>
  <c r="N25" i="5" s="1"/>
  <c r="C25" i="5"/>
  <c r="O24" i="5"/>
  <c r="F24" i="5"/>
  <c r="N24" i="5" s="1"/>
  <c r="C24" i="5"/>
  <c r="O23" i="5"/>
  <c r="F23" i="5"/>
  <c r="N23" i="5" s="1"/>
  <c r="C23" i="5"/>
  <c r="O22" i="5"/>
  <c r="F22" i="5"/>
  <c r="N22" i="5" s="1"/>
  <c r="C22" i="5"/>
  <c r="O21" i="5"/>
  <c r="F21" i="5"/>
  <c r="N21" i="5" s="1"/>
  <c r="C21" i="5"/>
  <c r="O20" i="5"/>
  <c r="F20" i="5"/>
  <c r="N20" i="5" s="1"/>
  <c r="C20" i="5"/>
  <c r="O19" i="5"/>
  <c r="F19" i="5"/>
  <c r="N19" i="5" s="1"/>
  <c r="C19" i="5"/>
  <c r="O18" i="5"/>
  <c r="C18" i="5"/>
  <c r="F18" i="5"/>
  <c r="N18" i="5" s="1"/>
  <c r="C17" i="5"/>
  <c r="O17" i="5"/>
  <c r="F17" i="5"/>
  <c r="N17" i="5" s="1"/>
  <c r="O16" i="5"/>
  <c r="F16" i="5"/>
  <c r="N16" i="5" s="1"/>
  <c r="C16" i="5"/>
  <c r="O15" i="5"/>
  <c r="F15" i="5"/>
  <c r="N15" i="5" s="1"/>
  <c r="C15" i="5"/>
  <c r="O14" i="5"/>
  <c r="F14" i="5"/>
  <c r="N14" i="5" s="1"/>
  <c r="C14" i="5"/>
  <c r="O13" i="5"/>
  <c r="F13" i="5"/>
  <c r="N13" i="5" s="1"/>
  <c r="C13" i="5"/>
  <c r="O12" i="5"/>
  <c r="F12" i="5"/>
  <c r="N12" i="5" s="1"/>
  <c r="C12" i="5"/>
  <c r="O11" i="5"/>
  <c r="F11" i="5"/>
  <c r="N11" i="5" s="1"/>
  <c r="C11" i="5"/>
  <c r="O10" i="5"/>
  <c r="F10" i="5"/>
  <c r="N10" i="5" s="1"/>
  <c r="C10" i="5"/>
  <c r="O9" i="5"/>
  <c r="F9" i="5"/>
  <c r="N9" i="5" s="1"/>
  <c r="C9" i="5"/>
  <c r="O8" i="5"/>
  <c r="F8" i="5"/>
  <c r="N8" i="5" s="1"/>
  <c r="C8" i="5"/>
  <c r="O7" i="5"/>
  <c r="F7" i="5"/>
  <c r="N7" i="5" s="1"/>
  <c r="C7" i="5"/>
  <c r="O6" i="5"/>
  <c r="F6" i="5"/>
  <c r="N6" i="5" s="1"/>
  <c r="C6" i="5"/>
  <c r="O5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F5" i="5"/>
  <c r="N5" i="5" s="1"/>
  <c r="C5" i="5"/>
  <c r="O4" i="5"/>
  <c r="F4" i="5"/>
  <c r="C4" i="5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5" i="4"/>
  <c r="B6" i="4"/>
  <c r="B7" i="4"/>
  <c r="B8" i="4"/>
  <c r="B9" i="4" s="1"/>
  <c r="B5" i="4"/>
  <c r="O26" i="4"/>
  <c r="F26" i="4"/>
  <c r="N26" i="4" s="1"/>
  <c r="C26" i="4"/>
  <c r="O25" i="4"/>
  <c r="F25" i="4"/>
  <c r="N25" i="4" s="1"/>
  <c r="C25" i="4"/>
  <c r="O24" i="4"/>
  <c r="F24" i="4"/>
  <c r="N24" i="4" s="1"/>
  <c r="C24" i="4"/>
  <c r="O23" i="4"/>
  <c r="F23" i="4"/>
  <c r="C23" i="4"/>
  <c r="O22" i="4"/>
  <c r="F22" i="4"/>
  <c r="N22" i="4" s="1"/>
  <c r="C22" i="4"/>
  <c r="O21" i="4"/>
  <c r="F21" i="4"/>
  <c r="N21" i="4" s="1"/>
  <c r="C21" i="4"/>
  <c r="O20" i="4"/>
  <c r="F20" i="4"/>
  <c r="N20" i="4" s="1"/>
  <c r="C20" i="4"/>
  <c r="O19" i="4"/>
  <c r="F19" i="4"/>
  <c r="N19" i="4" s="1"/>
  <c r="C19" i="4"/>
  <c r="O18" i="4"/>
  <c r="F18" i="4"/>
  <c r="C18" i="4"/>
  <c r="O17" i="4"/>
  <c r="C17" i="4"/>
  <c r="F17" i="4"/>
  <c r="N17" i="4" s="1"/>
  <c r="O16" i="4"/>
  <c r="F16" i="4"/>
  <c r="N16" i="4" s="1"/>
  <c r="C16" i="4"/>
  <c r="O15" i="4"/>
  <c r="F15" i="4"/>
  <c r="N15" i="4" s="1"/>
  <c r="C15" i="4"/>
  <c r="O14" i="4"/>
  <c r="F14" i="4"/>
  <c r="C14" i="4"/>
  <c r="O13" i="4"/>
  <c r="F13" i="4"/>
  <c r="C13" i="4"/>
  <c r="O12" i="4"/>
  <c r="F12" i="4"/>
  <c r="N12" i="4" s="1"/>
  <c r="C12" i="4"/>
  <c r="O11" i="4"/>
  <c r="F11" i="4"/>
  <c r="C11" i="4"/>
  <c r="O10" i="4"/>
  <c r="F10" i="4"/>
  <c r="N10" i="4" s="1"/>
  <c r="C10" i="4"/>
  <c r="O9" i="4"/>
  <c r="F9" i="4"/>
  <c r="N9" i="4" s="1"/>
  <c r="C9" i="4"/>
  <c r="O8" i="4"/>
  <c r="F8" i="4"/>
  <c r="N8" i="4" s="1"/>
  <c r="C8" i="4"/>
  <c r="O7" i="4"/>
  <c r="N7" i="4"/>
  <c r="F7" i="4"/>
  <c r="C7" i="4"/>
  <c r="O6" i="4"/>
  <c r="F6" i="4"/>
  <c r="C6" i="4"/>
  <c r="O5" i="4"/>
  <c r="F5" i="4"/>
  <c r="C5" i="4"/>
  <c r="O4" i="4"/>
  <c r="N4" i="4"/>
  <c r="F4" i="4"/>
  <c r="E4" i="4"/>
  <c r="D4" i="4"/>
  <c r="C4" i="4"/>
  <c r="B4" i="4"/>
  <c r="M17" i="1"/>
  <c r="C17" i="1" s="1"/>
  <c r="L17" i="1"/>
  <c r="O17" i="1" s="1"/>
  <c r="K17" i="1"/>
  <c r="F17" i="1" s="1"/>
  <c r="N17" i="1" s="1"/>
  <c r="M18" i="1"/>
  <c r="C18" i="1" s="1"/>
  <c r="L18" i="1"/>
  <c r="O18" i="1" s="1"/>
  <c r="K18" i="1"/>
  <c r="F18" i="1" s="1"/>
  <c r="B18" i="1" s="1"/>
  <c r="C10" i="1"/>
  <c r="C7" i="1"/>
  <c r="F7" i="1"/>
  <c r="B7" i="1" s="1"/>
  <c r="C8" i="1"/>
  <c r="F8" i="1"/>
  <c r="N8" i="1" s="1"/>
  <c r="C9" i="1"/>
  <c r="F9" i="1"/>
  <c r="B9" i="1" s="1"/>
  <c r="F10" i="1"/>
  <c r="B10" i="1" s="1"/>
  <c r="C11" i="1"/>
  <c r="F11" i="1"/>
  <c r="B11" i="1" s="1"/>
  <c r="C12" i="1"/>
  <c r="F12" i="1"/>
  <c r="B12" i="1" s="1"/>
  <c r="C13" i="1"/>
  <c r="F13" i="1"/>
  <c r="B13" i="1" s="1"/>
  <c r="C14" i="1"/>
  <c r="F14" i="1"/>
  <c r="B14" i="1" s="1"/>
  <c r="C15" i="1"/>
  <c r="F15" i="1"/>
  <c r="B15" i="1" s="1"/>
  <c r="C16" i="1"/>
  <c r="F16" i="1"/>
  <c r="B16" i="1" s="1"/>
  <c r="C19" i="1"/>
  <c r="F19" i="1"/>
  <c r="N19" i="1" s="1"/>
  <c r="C21" i="1"/>
  <c r="F21" i="1"/>
  <c r="N21" i="1" s="1"/>
  <c r="C22" i="1"/>
  <c r="F22" i="1"/>
  <c r="B22" i="1" s="1"/>
  <c r="C23" i="1"/>
  <c r="F23" i="1"/>
  <c r="B23" i="1" s="1"/>
  <c r="C24" i="1"/>
  <c r="F24" i="1"/>
  <c r="B24" i="1" s="1"/>
  <c r="C25" i="1"/>
  <c r="F25" i="1"/>
  <c r="B25" i="1" s="1"/>
  <c r="C26" i="1"/>
  <c r="F26" i="1"/>
  <c r="N26" i="1" s="1"/>
  <c r="O6" i="1"/>
  <c r="O7" i="1"/>
  <c r="O8" i="1"/>
  <c r="O9" i="1"/>
  <c r="O10" i="1"/>
  <c r="O11" i="1"/>
  <c r="O12" i="1"/>
  <c r="O13" i="1"/>
  <c r="O14" i="1"/>
  <c r="O15" i="1"/>
  <c r="O16" i="1"/>
  <c r="O19" i="1"/>
  <c r="O21" i="1"/>
  <c r="O22" i="1"/>
  <c r="N23" i="1"/>
  <c r="O23" i="1"/>
  <c r="O24" i="1"/>
  <c r="O25" i="1"/>
  <c r="O26" i="1"/>
  <c r="C6" i="1"/>
  <c r="F6" i="1"/>
  <c r="B6" i="1" s="1"/>
  <c r="O5" i="1"/>
  <c r="C5" i="1"/>
  <c r="F5" i="1"/>
  <c r="B5" i="1" s="1"/>
  <c r="C4" i="1"/>
  <c r="O4" i="1"/>
  <c r="F4" i="1"/>
  <c r="B4" i="1" s="1"/>
  <c r="K20" i="1" l="1"/>
  <c r="F20" i="1" s="1"/>
  <c r="B20" i="1" s="1"/>
  <c r="M20" i="1"/>
  <c r="C20" i="1" s="1"/>
  <c r="L20" i="1"/>
  <c r="O20" i="1" s="1"/>
  <c r="N11" i="1"/>
  <c r="B19" i="1"/>
  <c r="E19" i="1" s="1"/>
  <c r="E4" i="1"/>
  <c r="N7" i="1"/>
  <c r="N4" i="1"/>
  <c r="E28" i="4"/>
  <c r="E27" i="4"/>
  <c r="D7" i="4"/>
  <c r="N4" i="5"/>
  <c r="B10" i="4"/>
  <c r="E9" i="4"/>
  <c r="E7" i="4"/>
  <c r="D6" i="4"/>
  <c r="D5" i="4"/>
  <c r="E5" i="4"/>
  <c r="E6" i="4"/>
  <c r="N18" i="4"/>
  <c r="N14" i="4"/>
  <c r="N23" i="4"/>
  <c r="N5" i="4"/>
  <c r="D8" i="4"/>
  <c r="D10" i="4"/>
  <c r="N13" i="4"/>
  <c r="N6" i="4"/>
  <c r="D9" i="4"/>
  <c r="N11" i="4"/>
  <c r="N6" i="1"/>
  <c r="N16" i="1"/>
  <c r="D18" i="1"/>
  <c r="B26" i="1"/>
  <c r="E24" i="1"/>
  <c r="N24" i="1"/>
  <c r="N22" i="1"/>
  <c r="B21" i="1"/>
  <c r="D21" i="1" s="1"/>
  <c r="N18" i="1"/>
  <c r="E16" i="1"/>
  <c r="N15" i="1"/>
  <c r="N14" i="1"/>
  <c r="D13" i="1"/>
  <c r="N13" i="1"/>
  <c r="E11" i="1"/>
  <c r="D11" i="1"/>
  <c r="N10" i="1"/>
  <c r="B8" i="1"/>
  <c r="E8" i="1" s="1"/>
  <c r="E22" i="1"/>
  <c r="D22" i="1"/>
  <c r="D10" i="1"/>
  <c r="E10" i="1"/>
  <c r="D25" i="1"/>
  <c r="E25" i="1"/>
  <c r="D7" i="1"/>
  <c r="E7" i="1"/>
  <c r="D15" i="1"/>
  <c r="E15" i="1"/>
  <c r="D12" i="1"/>
  <c r="E12" i="1"/>
  <c r="E9" i="1"/>
  <c r="D9" i="1"/>
  <c r="D20" i="1"/>
  <c r="E20" i="1"/>
  <c r="E14" i="1"/>
  <c r="D14" i="1"/>
  <c r="D23" i="1"/>
  <c r="E23" i="1"/>
  <c r="D24" i="1"/>
  <c r="D16" i="1"/>
  <c r="N25" i="1"/>
  <c r="N9" i="1"/>
  <c r="N20" i="1"/>
  <c r="N12" i="1"/>
  <c r="E18" i="1"/>
  <c r="B17" i="1"/>
  <c r="E13" i="1"/>
  <c r="D5" i="1"/>
  <c r="N5" i="1"/>
  <c r="E6" i="1"/>
  <c r="D6" i="1"/>
  <c r="E5" i="1"/>
  <c r="D4" i="1"/>
  <c r="D19" i="1" l="1"/>
  <c r="D26" i="1"/>
  <c r="B4" i="5"/>
  <c r="B4" i="7"/>
  <c r="B11" i="4"/>
  <c r="E10" i="4"/>
  <c r="E8" i="4"/>
  <c r="E21" i="1"/>
  <c r="E26" i="1"/>
  <c r="D8" i="1"/>
  <c r="E17" i="1"/>
  <c r="D17" i="1"/>
  <c r="B5" i="5" l="1"/>
  <c r="E4" i="5"/>
  <c r="D4" i="5"/>
  <c r="D4" i="7"/>
  <c r="E4" i="7"/>
  <c r="B5" i="7"/>
  <c r="B12" i="4"/>
  <c r="E11" i="4"/>
  <c r="D11" i="4"/>
  <c r="D5" i="7" l="1"/>
  <c r="E5" i="7"/>
  <c r="B6" i="7"/>
  <c r="B6" i="5"/>
  <c r="E5" i="5"/>
  <c r="D5" i="5"/>
  <c r="B13" i="4"/>
  <c r="D12" i="4"/>
  <c r="E12" i="4"/>
  <c r="D6" i="5" l="1"/>
  <c r="B7" i="5"/>
  <c r="E6" i="5"/>
  <c r="B7" i="7"/>
  <c r="E6" i="7"/>
  <c r="D6" i="7"/>
  <c r="B14" i="4"/>
  <c r="D13" i="4"/>
  <c r="E13" i="4"/>
  <c r="B8" i="7" l="1"/>
  <c r="E7" i="7"/>
  <c r="D7" i="7"/>
  <c r="D7" i="5"/>
  <c r="B8" i="5"/>
  <c r="E7" i="5"/>
  <c r="B15" i="4"/>
  <c r="E14" i="4"/>
  <c r="D14" i="4"/>
  <c r="D8" i="5" l="1"/>
  <c r="B9" i="5"/>
  <c r="E8" i="5"/>
  <c r="D8" i="7"/>
  <c r="B9" i="7"/>
  <c r="E8" i="7"/>
  <c r="D15" i="4"/>
  <c r="B16" i="4"/>
  <c r="E15" i="4"/>
  <c r="B10" i="7" l="1"/>
  <c r="E9" i="7"/>
  <c r="D9" i="7"/>
  <c r="D9" i="5"/>
  <c r="E9" i="5"/>
  <c r="B10" i="5"/>
  <c r="B17" i="4"/>
  <c r="D16" i="4"/>
  <c r="E16" i="4"/>
  <c r="D10" i="5" l="1"/>
  <c r="B11" i="5"/>
  <c r="E10" i="5"/>
  <c r="E10" i="7"/>
  <c r="D10" i="7"/>
  <c r="B11" i="7"/>
  <c r="B18" i="4"/>
  <c r="D17" i="4"/>
  <c r="E17" i="4"/>
  <c r="B12" i="7" l="1"/>
  <c r="E11" i="7"/>
  <c r="D11" i="7"/>
  <c r="D11" i="5"/>
  <c r="B12" i="5"/>
  <c r="E11" i="5"/>
  <c r="B19" i="4"/>
  <c r="D18" i="4"/>
  <c r="E18" i="4"/>
  <c r="D12" i="7" l="1"/>
  <c r="B13" i="7"/>
  <c r="E12" i="7"/>
  <c r="E12" i="5"/>
  <c r="B13" i="5"/>
  <c r="D12" i="5"/>
  <c r="D19" i="4"/>
  <c r="B20" i="4"/>
  <c r="D13" i="5" l="1"/>
  <c r="B14" i="5"/>
  <c r="E13" i="5"/>
  <c r="B14" i="7"/>
  <c r="E13" i="7"/>
  <c r="D13" i="7"/>
  <c r="B21" i="4"/>
  <c r="D20" i="4"/>
  <c r="E20" i="4"/>
  <c r="B15" i="7" l="1"/>
  <c r="D14" i="7"/>
  <c r="E14" i="7"/>
  <c r="D14" i="5"/>
  <c r="B15" i="5"/>
  <c r="E14" i="5"/>
  <c r="B22" i="4"/>
  <c r="E21" i="4"/>
  <c r="D21" i="4"/>
  <c r="D15" i="5" l="1"/>
  <c r="E15" i="5"/>
  <c r="B16" i="5"/>
  <c r="E15" i="7"/>
  <c r="D15" i="7"/>
  <c r="B16" i="7"/>
  <c r="D22" i="4"/>
  <c r="B23" i="4"/>
  <c r="E22" i="4"/>
  <c r="D16" i="7" l="1"/>
  <c r="E16" i="7"/>
  <c r="B17" i="7"/>
  <c r="D16" i="5"/>
  <c r="B17" i="5"/>
  <c r="E16" i="5"/>
  <c r="B24" i="4"/>
  <c r="D23" i="4"/>
  <c r="E23" i="4"/>
  <c r="D17" i="5" l="1"/>
  <c r="B18" i="5"/>
  <c r="E17" i="5"/>
  <c r="E17" i="7"/>
  <c r="D17" i="7"/>
  <c r="B18" i="7"/>
  <c r="B25" i="4"/>
  <c r="D24" i="4"/>
  <c r="E24" i="4"/>
  <c r="D18" i="7" l="1"/>
  <c r="B19" i="7"/>
  <c r="E18" i="7"/>
  <c r="D18" i="5"/>
  <c r="B19" i="5"/>
  <c r="E18" i="5"/>
  <c r="B26" i="4"/>
  <c r="E25" i="4"/>
  <c r="D25" i="4"/>
  <c r="D19" i="5" l="1"/>
  <c r="B20" i="5"/>
  <c r="E19" i="5"/>
  <c r="B20" i="7"/>
  <c r="E19" i="7"/>
  <c r="D19" i="7"/>
  <c r="B27" i="4"/>
  <c r="B28" i="4" s="1"/>
  <c r="D26" i="4"/>
  <c r="E26" i="4"/>
  <c r="D20" i="7" l="1"/>
  <c r="B21" i="7"/>
  <c r="E20" i="7"/>
  <c r="D20" i="5"/>
  <c r="E20" i="5"/>
  <c r="B21" i="5"/>
  <c r="B22" i="5" l="1"/>
  <c r="E21" i="5"/>
  <c r="D21" i="5"/>
  <c r="D21" i="7"/>
  <c r="B22" i="7"/>
  <c r="E21" i="7"/>
  <c r="D22" i="7" l="1"/>
  <c r="B23" i="7"/>
  <c r="E22" i="7"/>
  <c r="D22" i="5"/>
  <c r="B23" i="5"/>
  <c r="E22" i="5"/>
  <c r="B24" i="5" l="1"/>
  <c r="E23" i="5"/>
  <c r="D23" i="5"/>
  <c r="B24" i="7"/>
  <c r="E23" i="7"/>
  <c r="D23" i="7"/>
  <c r="E24" i="5" l="1"/>
  <c r="B25" i="5"/>
  <c r="D24" i="5"/>
  <c r="B25" i="7"/>
  <c r="D24" i="7"/>
  <c r="E24" i="7"/>
  <c r="E25" i="7" l="1"/>
  <c r="B26" i="7"/>
  <c r="D25" i="7"/>
  <c r="E25" i="5"/>
  <c r="D25" i="5"/>
  <c r="B26" i="5"/>
  <c r="B27" i="5" l="1"/>
  <c r="E26" i="5"/>
  <c r="D26" i="5"/>
  <c r="B27" i="7"/>
  <c r="E26" i="7"/>
  <c r="D26" i="7"/>
  <c r="D27" i="7" l="1"/>
  <c r="B28" i="7"/>
  <c r="E27" i="7"/>
  <c r="B28" i="5"/>
  <c r="D27" i="5"/>
  <c r="E27" i="5"/>
  <c r="E28" i="5" l="1"/>
  <c r="D28" i="5"/>
  <c r="D28" i="7"/>
  <c r="E28" i="7"/>
</calcChain>
</file>

<file path=xl/sharedStrings.xml><?xml version="1.0" encoding="utf-8"?>
<sst xmlns="http://schemas.openxmlformats.org/spreadsheetml/2006/main" count="138" uniqueCount="64">
  <si>
    <t>density</t>
  </si>
  <si>
    <t>rho</t>
  </si>
  <si>
    <t>wind speed</t>
  </si>
  <si>
    <t>u</t>
  </si>
  <si>
    <t>momentum</t>
  </si>
  <si>
    <t>m</t>
  </si>
  <si>
    <t>Energy</t>
  </si>
  <si>
    <t>E</t>
  </si>
  <si>
    <t>Temperature</t>
  </si>
  <si>
    <t>T</t>
  </si>
  <si>
    <t>molar mass</t>
  </si>
  <si>
    <t>g</t>
  </si>
  <si>
    <t>Height</t>
  </si>
  <si>
    <t>h</t>
  </si>
  <si>
    <t>R</t>
  </si>
  <si>
    <t>p0</t>
  </si>
  <si>
    <t>Temperature in F</t>
  </si>
  <si>
    <t>F</t>
  </si>
  <si>
    <t>C</t>
  </si>
  <si>
    <t>Vilnius</t>
  </si>
  <si>
    <t>Pressure</t>
  </si>
  <si>
    <t>in</t>
  </si>
  <si>
    <t xml:space="preserve">Pressure </t>
  </si>
  <si>
    <t>Pa</t>
  </si>
  <si>
    <t>Speed</t>
  </si>
  <si>
    <t>mph</t>
  </si>
  <si>
    <t>gamma:</t>
  </si>
  <si>
    <t>Vilius West</t>
  </si>
  <si>
    <t>Naminis</t>
  </si>
  <si>
    <t>Trakai</t>
  </si>
  <si>
    <t>Zasliai</t>
  </si>
  <si>
    <t>Rumisiskes</t>
  </si>
  <si>
    <t>Karmelava</t>
  </si>
  <si>
    <t>Uzusaliai</t>
  </si>
  <si>
    <t>Lapes</t>
  </si>
  <si>
    <t>Kaunas</t>
  </si>
  <si>
    <t>Gaizeneliai</t>
  </si>
  <si>
    <t>Ariogala</t>
  </si>
  <si>
    <t>Jankai</t>
  </si>
  <si>
    <t>Lauksargiai</t>
  </si>
  <si>
    <t>Siauliai</t>
  </si>
  <si>
    <t>Silale</t>
  </si>
  <si>
    <t>Tverai</t>
  </si>
  <si>
    <t>Upyna</t>
  </si>
  <si>
    <t>Silale II</t>
  </si>
  <si>
    <t>Laukarsgiai</t>
  </si>
  <si>
    <t>Viesvenai</t>
  </si>
  <si>
    <t>Klaipeda</t>
  </si>
  <si>
    <t>Siauliai II</t>
  </si>
  <si>
    <t xml:space="preserve">rho </t>
  </si>
  <si>
    <t xml:space="preserve">density </t>
  </si>
  <si>
    <t>[kg/m^3]</t>
  </si>
  <si>
    <t>[m]</t>
  </si>
  <si>
    <t>[m/s]</t>
  </si>
  <si>
    <t>[kg/(m^2*s)]</t>
  </si>
  <si>
    <t>[J/m^3]</t>
  </si>
  <si>
    <t>[K]</t>
  </si>
  <si>
    <t>[C]</t>
  </si>
  <si>
    <t>[F]</t>
  </si>
  <si>
    <t>[inHg]</t>
  </si>
  <si>
    <t>[mph]</t>
  </si>
  <si>
    <t>[Pa]</t>
  </si>
  <si>
    <t>rho_sea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</si>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</sst>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D2A2-F8F0-4086-89F0-6694E9EB44DB}">
  <dimension ref="A1:T2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26" sqref="O26"/>
    </sheetView>
  </sheetViews>
  <sheetFormatPr defaultColWidth="10.6640625" defaultRowHeight="14.25" x14ac:dyDescent="0.45"/>
  <cols>
    <col min="8" max="9" width="0" hidden="1" customWidth="1"/>
    <col min="11" max="11" width="13.73046875" bestFit="1" customWidth="1"/>
  </cols>
  <sheetData>
    <row r="1" spans="1:20" x14ac:dyDescent="0.45">
      <c r="B1" t="s">
        <v>50</v>
      </c>
      <c r="C1" t="s">
        <v>2</v>
      </c>
      <c r="D1" t="s">
        <v>4</v>
      </c>
      <c r="E1" t="s">
        <v>6</v>
      </c>
      <c r="F1" t="s">
        <v>8</v>
      </c>
      <c r="G1" t="s">
        <v>12</v>
      </c>
      <c r="K1" t="s">
        <v>16</v>
      </c>
      <c r="L1" t="s">
        <v>20</v>
      </c>
      <c r="M1" t="s">
        <v>24</v>
      </c>
      <c r="N1" t="s">
        <v>8</v>
      </c>
      <c r="O1" t="s">
        <v>22</v>
      </c>
      <c r="T1" t="s">
        <v>63</v>
      </c>
    </row>
    <row r="2" spans="1:20" x14ac:dyDescent="0.45">
      <c r="B2" t="s">
        <v>51</v>
      </c>
      <c r="C2" t="s">
        <v>53</v>
      </c>
      <c r="D2" t="s">
        <v>54</v>
      </c>
      <c r="E2" t="s">
        <v>55</v>
      </c>
      <c r="F2" t="s">
        <v>56</v>
      </c>
      <c r="G2" t="s">
        <v>52</v>
      </c>
      <c r="K2" t="s">
        <v>58</v>
      </c>
      <c r="L2" t="s">
        <v>59</v>
      </c>
      <c r="M2" t="s">
        <v>60</v>
      </c>
      <c r="N2" t="s">
        <v>57</v>
      </c>
      <c r="O2" t="s">
        <v>61</v>
      </c>
    </row>
    <row r="3" spans="1:20" x14ac:dyDescent="0.45">
      <c r="B3" t="s">
        <v>49</v>
      </c>
      <c r="C3" t="s">
        <v>3</v>
      </c>
      <c r="D3" t="s">
        <v>5</v>
      </c>
      <c r="E3" t="s">
        <v>7</v>
      </c>
      <c r="F3" t="s">
        <v>9</v>
      </c>
      <c r="G3" t="s">
        <v>13</v>
      </c>
    </row>
    <row r="4" spans="1:20" x14ac:dyDescent="0.45">
      <c r="A4" t="s">
        <v>19</v>
      </c>
      <c r="B4">
        <f t="shared" ref="B4:B26" si="0">R$12*EXP(-R$9*R$10*G4/(R$11*F4))</f>
        <v>1.2081705508529765</v>
      </c>
      <c r="C4">
        <f t="shared" ref="C4:C26" si="1">M4*0.44704</f>
        <v>7.5996800000000002</v>
      </c>
      <c r="D4">
        <f t="shared" ref="D4:D26" si="2">B4*C4</f>
        <v>9.1817095719063495</v>
      </c>
      <c r="E4">
        <f t="shared" ref="E4:E26" si="3">O4/(R$8-1)+B4/2*C4^2</f>
        <v>248172.61627729976</v>
      </c>
      <c r="F4">
        <f t="shared" ref="F4:F26" si="4">(K4-32)*5/9+273.15</f>
        <v>277.03888888888889</v>
      </c>
      <c r="G4">
        <v>112</v>
      </c>
      <c r="K4">
        <v>39</v>
      </c>
      <c r="L4">
        <v>29.31</v>
      </c>
      <c r="M4">
        <v>17</v>
      </c>
      <c r="N4">
        <f t="shared" ref="N4:N26" si="5">F4-273.15</f>
        <v>3.8888888888889142</v>
      </c>
      <c r="O4">
        <f t="shared" ref="O4:O26" si="6">L4*3386.39</f>
        <v>99255.090899999996</v>
      </c>
      <c r="T4">
        <v>1</v>
      </c>
    </row>
    <row r="5" spans="1:20" x14ac:dyDescent="0.45">
      <c r="A5" t="s">
        <v>27</v>
      </c>
      <c r="B5">
        <f t="shared" si="0"/>
        <v>1.2081772513393536</v>
      </c>
      <c r="C5">
        <f t="shared" si="1"/>
        <v>2.6822400000000002</v>
      </c>
      <c r="D5">
        <f t="shared" si="2"/>
        <v>3.2406213506324679</v>
      </c>
      <c r="E5">
        <f t="shared" si="3"/>
        <v>253221.65831210581</v>
      </c>
      <c r="F5">
        <f t="shared" si="4"/>
        <v>277.14999999999998</v>
      </c>
      <c r="G5">
        <v>112</v>
      </c>
      <c r="K5">
        <v>39.200000000000003</v>
      </c>
      <c r="L5">
        <v>29.91</v>
      </c>
      <c r="M5">
        <v>6</v>
      </c>
      <c r="N5">
        <f t="shared" si="5"/>
        <v>4</v>
      </c>
      <c r="O5">
        <f t="shared" si="6"/>
        <v>101286.9249</v>
      </c>
      <c r="T5">
        <v>2</v>
      </c>
    </row>
    <row r="6" spans="1:20" x14ac:dyDescent="0.45">
      <c r="A6" t="s">
        <v>28</v>
      </c>
      <c r="B6">
        <f t="shared" si="0"/>
        <v>1.2078789541693364</v>
      </c>
      <c r="C6">
        <f t="shared" si="1"/>
        <v>4.2915839999999994</v>
      </c>
      <c r="D6">
        <f t="shared" si="2"/>
        <v>5.1837139936498566</v>
      </c>
      <c r="E6">
        <f t="shared" si="3"/>
        <v>251027.28192201792</v>
      </c>
      <c r="F6">
        <f t="shared" si="4"/>
        <v>277.14999999999998</v>
      </c>
      <c r="G6">
        <v>114</v>
      </c>
      <c r="K6">
        <v>39.200000000000003</v>
      </c>
      <c r="L6">
        <v>29.65</v>
      </c>
      <c r="M6">
        <v>9.6</v>
      </c>
      <c r="N6">
        <f t="shared" si="5"/>
        <v>4</v>
      </c>
      <c r="O6">
        <f t="shared" si="6"/>
        <v>100406.4635</v>
      </c>
      <c r="T6">
        <v>3</v>
      </c>
    </row>
    <row r="7" spans="1:20" x14ac:dyDescent="0.45">
      <c r="A7" t="s">
        <v>29</v>
      </c>
      <c r="B7">
        <f t="shared" si="0"/>
        <v>1.2024949748865055</v>
      </c>
      <c r="C7">
        <f t="shared" si="1"/>
        <v>2.0116800000000001</v>
      </c>
      <c r="D7">
        <f t="shared" si="2"/>
        <v>2.4190350910796856</v>
      </c>
      <c r="E7">
        <f t="shared" si="3"/>
        <v>248224.82016225604</v>
      </c>
      <c r="F7">
        <f t="shared" si="4"/>
        <v>286.03888888888889</v>
      </c>
      <c r="G7">
        <v>155</v>
      </c>
      <c r="K7">
        <v>55.2</v>
      </c>
      <c r="L7">
        <v>29.32</v>
      </c>
      <c r="M7">
        <v>4.5</v>
      </c>
      <c r="N7">
        <f t="shared" si="5"/>
        <v>12.888888888888914</v>
      </c>
      <c r="O7">
        <f t="shared" si="6"/>
        <v>99288.954799999992</v>
      </c>
      <c r="T7">
        <v>4</v>
      </c>
    </row>
    <row r="8" spans="1:20" x14ac:dyDescent="0.45">
      <c r="A8" t="s">
        <v>30</v>
      </c>
      <c r="B8">
        <f t="shared" si="0"/>
        <v>1.2092844686971229</v>
      </c>
      <c r="C8">
        <f t="shared" si="1"/>
        <v>3.7998400000000001</v>
      </c>
      <c r="D8">
        <f t="shared" si="2"/>
        <v>4.5950874955340755</v>
      </c>
      <c r="E8">
        <f t="shared" si="3"/>
        <v>254834.57779863456</v>
      </c>
      <c r="F8">
        <f t="shared" si="4"/>
        <v>278.26111111111106</v>
      </c>
      <c r="G8">
        <v>105</v>
      </c>
      <c r="K8">
        <v>41.2</v>
      </c>
      <c r="L8">
        <v>30.1</v>
      </c>
      <c r="M8">
        <v>8.5</v>
      </c>
      <c r="N8">
        <f t="shared" si="5"/>
        <v>5.1111111111110858</v>
      </c>
      <c r="O8">
        <f t="shared" si="6"/>
        <v>101930.33900000001</v>
      </c>
      <c r="Q8" t="s">
        <v>26</v>
      </c>
      <c r="R8">
        <v>1.4</v>
      </c>
      <c r="T8">
        <v>5</v>
      </c>
    </row>
    <row r="9" spans="1:20" x14ac:dyDescent="0.45">
      <c r="A9" t="s">
        <v>31</v>
      </c>
      <c r="B9">
        <f t="shared" si="0"/>
        <v>1.2191815547654303</v>
      </c>
      <c r="C9">
        <f t="shared" si="1"/>
        <v>4.0680639999999997</v>
      </c>
      <c r="D9">
        <f t="shared" si="2"/>
        <v>4.9597085924052751</v>
      </c>
      <c r="E9">
        <f t="shared" si="3"/>
        <v>253989.33820598767</v>
      </c>
      <c r="F9">
        <f t="shared" si="4"/>
        <v>287.48333333333329</v>
      </c>
      <c r="G9">
        <v>40</v>
      </c>
      <c r="K9">
        <v>57.8</v>
      </c>
      <c r="L9">
        <v>30</v>
      </c>
      <c r="M9">
        <v>9.1</v>
      </c>
      <c r="N9">
        <f t="shared" si="5"/>
        <v>14.333333333333314</v>
      </c>
      <c r="O9">
        <f t="shared" si="6"/>
        <v>101591.7</v>
      </c>
      <c r="Q9" t="s">
        <v>10</v>
      </c>
      <c r="R9">
        <v>2.9000000000000001E-2</v>
      </c>
      <c r="T9">
        <v>6</v>
      </c>
    </row>
    <row r="10" spans="1:20" x14ac:dyDescent="0.45">
      <c r="A10" t="s">
        <v>32</v>
      </c>
      <c r="B10">
        <f t="shared" si="0"/>
        <v>1.2153892280270455</v>
      </c>
      <c r="C10">
        <f t="shared" si="1"/>
        <v>4.6939200000000003</v>
      </c>
      <c r="D10">
        <f t="shared" si="2"/>
        <v>5.7049398052207101</v>
      </c>
      <c r="E10">
        <f t="shared" si="3"/>
        <v>251706.82601552532</v>
      </c>
      <c r="F10">
        <f t="shared" si="4"/>
        <v>278.03888888888889</v>
      </c>
      <c r="G10">
        <v>64</v>
      </c>
      <c r="K10">
        <v>40.799999999999997</v>
      </c>
      <c r="L10">
        <v>29.73</v>
      </c>
      <c r="M10">
        <v>10.5</v>
      </c>
      <c r="N10">
        <f t="shared" si="5"/>
        <v>4.8888888888889142</v>
      </c>
      <c r="O10">
        <f t="shared" si="6"/>
        <v>100677.3747</v>
      </c>
      <c r="Q10" t="s">
        <v>11</v>
      </c>
      <c r="R10">
        <v>9.81</v>
      </c>
      <c r="T10">
        <v>7</v>
      </c>
    </row>
    <row r="11" spans="1:20" x14ac:dyDescent="0.45">
      <c r="A11" t="s">
        <v>33</v>
      </c>
      <c r="B11">
        <f t="shared" si="0"/>
        <v>1.2145171203258096</v>
      </c>
      <c r="C11">
        <f t="shared" si="1"/>
        <v>5.5880000000000001</v>
      </c>
      <c r="D11">
        <f t="shared" si="2"/>
        <v>6.7867216683806237</v>
      </c>
      <c r="E11">
        <f t="shared" si="3"/>
        <v>255268.10835034147</v>
      </c>
      <c r="F11">
        <f t="shared" si="4"/>
        <v>278.70555555555552</v>
      </c>
      <c r="G11">
        <v>70</v>
      </c>
      <c r="K11">
        <v>42</v>
      </c>
      <c r="L11">
        <v>30.15</v>
      </c>
      <c r="M11">
        <v>12.5</v>
      </c>
      <c r="N11">
        <f t="shared" si="5"/>
        <v>5.5555555555555429</v>
      </c>
      <c r="O11">
        <f t="shared" si="6"/>
        <v>102099.65849999999</v>
      </c>
      <c r="Q11" t="s">
        <v>14</v>
      </c>
      <c r="R11">
        <v>8.3140000000000001</v>
      </c>
      <c r="T11">
        <v>8</v>
      </c>
    </row>
    <row r="12" spans="1:20" x14ac:dyDescent="0.45">
      <c r="A12" t="s">
        <v>34</v>
      </c>
      <c r="B12">
        <f t="shared" si="0"/>
        <v>1.1952159580124555</v>
      </c>
      <c r="C12">
        <f t="shared" si="1"/>
        <v>4.6939200000000003</v>
      </c>
      <c r="D12">
        <f t="shared" si="2"/>
        <v>5.6102480896338252</v>
      </c>
      <c r="E12">
        <f t="shared" si="3"/>
        <v>251706.60377785651</v>
      </c>
      <c r="F12">
        <f t="shared" si="4"/>
        <v>278.03888888888889</v>
      </c>
      <c r="G12">
        <v>200</v>
      </c>
      <c r="K12">
        <v>40.799999999999997</v>
      </c>
      <c r="L12">
        <v>29.73</v>
      </c>
      <c r="M12">
        <v>10.5</v>
      </c>
      <c r="N12">
        <f t="shared" si="5"/>
        <v>4.8888888888889142</v>
      </c>
      <c r="O12">
        <f t="shared" si="6"/>
        <v>100677.3747</v>
      </c>
      <c r="Q12" t="s">
        <v>62</v>
      </c>
      <c r="R12">
        <v>1.2250000000000001</v>
      </c>
      <c r="T12">
        <v>9</v>
      </c>
    </row>
    <row r="13" spans="1:20" x14ac:dyDescent="0.45">
      <c r="A13" t="s">
        <v>35</v>
      </c>
      <c r="B13">
        <f t="shared" si="0"/>
        <v>1.2186806178125595</v>
      </c>
      <c r="C13">
        <f t="shared" si="1"/>
        <v>1.2517119999999999</v>
      </c>
      <c r="D13">
        <f t="shared" si="2"/>
        <v>1.5254371534833944</v>
      </c>
      <c r="E13">
        <f t="shared" si="3"/>
        <v>251271.09270399521</v>
      </c>
      <c r="F13">
        <f t="shared" si="4"/>
        <v>277.87222222222221</v>
      </c>
      <c r="G13">
        <v>42</v>
      </c>
      <c r="K13">
        <v>40.5</v>
      </c>
      <c r="L13">
        <v>29.68</v>
      </c>
      <c r="M13">
        <v>2.8</v>
      </c>
      <c r="N13">
        <f t="shared" si="5"/>
        <v>4.7222222222222285</v>
      </c>
      <c r="O13">
        <f t="shared" si="6"/>
        <v>100508.0552</v>
      </c>
      <c r="T13">
        <v>10</v>
      </c>
    </row>
    <row r="14" spans="1:20" x14ac:dyDescent="0.45">
      <c r="A14" t="s">
        <v>36</v>
      </c>
      <c r="B14">
        <f t="shared" si="0"/>
        <v>1.2152377167088704</v>
      </c>
      <c r="C14">
        <f t="shared" si="1"/>
        <v>1.4752319999999999</v>
      </c>
      <c r="D14">
        <f t="shared" si="2"/>
        <v>1.7927575672958602</v>
      </c>
      <c r="E14">
        <f t="shared" si="3"/>
        <v>252879.99561666581</v>
      </c>
      <c r="F14">
        <f t="shared" si="4"/>
        <v>277.98333333333329</v>
      </c>
      <c r="G14">
        <v>65</v>
      </c>
      <c r="K14">
        <v>40.700000000000003</v>
      </c>
      <c r="L14">
        <v>29.87</v>
      </c>
      <c r="M14">
        <v>3.3</v>
      </c>
      <c r="N14">
        <f t="shared" si="5"/>
        <v>4.8333333333333144</v>
      </c>
      <c r="O14">
        <f t="shared" si="6"/>
        <v>101151.4693</v>
      </c>
      <c r="T14">
        <v>11</v>
      </c>
    </row>
    <row r="15" spans="1:20" x14ac:dyDescent="0.45">
      <c r="A15" t="s">
        <v>37</v>
      </c>
      <c r="B15">
        <f t="shared" si="0"/>
        <v>1.2129911765699595</v>
      </c>
      <c r="C15">
        <f t="shared" si="1"/>
        <v>1.922272</v>
      </c>
      <c r="D15">
        <f t="shared" si="2"/>
        <v>2.3316989749674892</v>
      </c>
      <c r="E15">
        <f t="shared" si="3"/>
        <v>250425.78157982603</v>
      </c>
      <c r="F15">
        <f t="shared" si="4"/>
        <v>277.87222222222221</v>
      </c>
      <c r="G15">
        <v>80</v>
      </c>
      <c r="K15">
        <v>40.5</v>
      </c>
      <c r="L15">
        <v>29.58</v>
      </c>
      <c r="M15">
        <v>4.3</v>
      </c>
      <c r="N15">
        <f t="shared" si="5"/>
        <v>4.7222222222222285</v>
      </c>
      <c r="O15">
        <f t="shared" si="6"/>
        <v>100169.41619999999</v>
      </c>
      <c r="T15">
        <v>12</v>
      </c>
    </row>
    <row r="16" spans="1:20" x14ac:dyDescent="0.45">
      <c r="A16" t="s">
        <v>38</v>
      </c>
      <c r="B16">
        <f t="shared" si="0"/>
        <v>1.2144920931547245</v>
      </c>
      <c r="C16">
        <f t="shared" si="1"/>
        <v>4.0680639999999997</v>
      </c>
      <c r="D16">
        <f t="shared" si="2"/>
        <v>4.9406315624473809</v>
      </c>
      <c r="E16">
        <f t="shared" si="3"/>
        <v>251280.1874026983</v>
      </c>
      <c r="F16">
        <f t="shared" si="4"/>
        <v>278.03888888888889</v>
      </c>
      <c r="G16">
        <v>70</v>
      </c>
      <c r="K16">
        <v>40.799999999999997</v>
      </c>
      <c r="L16">
        <v>29.68</v>
      </c>
      <c r="M16">
        <v>9.1</v>
      </c>
      <c r="N16">
        <f t="shared" si="5"/>
        <v>4.8888888888889142</v>
      </c>
      <c r="O16">
        <f t="shared" si="6"/>
        <v>100508.0552</v>
      </c>
      <c r="T16">
        <v>13</v>
      </c>
    </row>
    <row r="17" spans="1:20" x14ac:dyDescent="0.45">
      <c r="A17" t="s">
        <v>39</v>
      </c>
      <c r="B17">
        <f t="shared" si="0"/>
        <v>1.219594327344099</v>
      </c>
      <c r="C17">
        <f t="shared" si="1"/>
        <v>14.081759999999999</v>
      </c>
      <c r="D17">
        <f t="shared" si="2"/>
        <v>17.174034615021039</v>
      </c>
      <c r="E17">
        <f t="shared" si="3"/>
        <v>255962.68481684025</v>
      </c>
      <c r="F17">
        <f t="shared" si="4"/>
        <v>278.53888888888889</v>
      </c>
      <c r="G17">
        <v>36</v>
      </c>
      <c r="K17">
        <f>K24</f>
        <v>41.7</v>
      </c>
      <c r="L17">
        <f>L24</f>
        <v>30.22</v>
      </c>
      <c r="M17">
        <f>M24</f>
        <v>31.5</v>
      </c>
      <c r="N17">
        <f t="shared" si="5"/>
        <v>5.3888888888889142</v>
      </c>
      <c r="O17">
        <f t="shared" si="6"/>
        <v>102336.7058</v>
      </c>
      <c r="T17">
        <v>14</v>
      </c>
    </row>
    <row r="18" spans="1:20" x14ac:dyDescent="0.45">
      <c r="A18" t="s">
        <v>40</v>
      </c>
      <c r="B18">
        <f t="shared" si="0"/>
        <v>1.2022834963404432</v>
      </c>
      <c r="C18">
        <f t="shared" si="1"/>
        <v>1.78816</v>
      </c>
      <c r="D18">
        <f t="shared" si="2"/>
        <v>2.1498752568161268</v>
      </c>
      <c r="E18">
        <f t="shared" si="3"/>
        <v>252711.27591046967</v>
      </c>
      <c r="F18">
        <f t="shared" si="4"/>
        <v>276.03888888888889</v>
      </c>
      <c r="G18">
        <v>151</v>
      </c>
      <c r="K18">
        <f>K19</f>
        <v>37.200000000000003</v>
      </c>
      <c r="L18">
        <f>L19</f>
        <v>29.85</v>
      </c>
      <c r="M18">
        <f>M19</f>
        <v>4</v>
      </c>
      <c r="N18">
        <f t="shared" si="5"/>
        <v>2.8888888888889142</v>
      </c>
      <c r="O18">
        <f t="shared" si="6"/>
        <v>101083.7415</v>
      </c>
      <c r="T18">
        <v>15</v>
      </c>
    </row>
    <row r="19" spans="1:20" x14ac:dyDescent="0.45">
      <c r="A19" t="s">
        <v>48</v>
      </c>
      <c r="B19">
        <f t="shared" si="0"/>
        <v>1.2022834963404432</v>
      </c>
      <c r="C19">
        <f t="shared" si="1"/>
        <v>1.78816</v>
      </c>
      <c r="D19">
        <f t="shared" si="2"/>
        <v>2.1498752568161268</v>
      </c>
      <c r="E19">
        <f t="shared" si="3"/>
        <v>252711.27591046967</v>
      </c>
      <c r="F19">
        <f t="shared" si="4"/>
        <v>276.03888888888889</v>
      </c>
      <c r="G19">
        <v>151</v>
      </c>
      <c r="K19">
        <v>37.200000000000003</v>
      </c>
      <c r="L19">
        <v>29.85</v>
      </c>
      <c r="M19">
        <v>4</v>
      </c>
      <c r="N19">
        <f t="shared" si="5"/>
        <v>2.8888888888889142</v>
      </c>
      <c r="O19">
        <f t="shared" si="6"/>
        <v>101083.7415</v>
      </c>
      <c r="T19">
        <v>16</v>
      </c>
    </row>
    <row r="20" spans="1:20" x14ac:dyDescent="0.45">
      <c r="A20" t="s">
        <v>41</v>
      </c>
      <c r="B20">
        <f t="shared" si="0"/>
        <v>1.2145004488123767</v>
      </c>
      <c r="C20">
        <f t="shared" si="1"/>
        <v>8.4043519999999994</v>
      </c>
      <c r="D20">
        <f t="shared" si="2"/>
        <v>10.207089275977195</v>
      </c>
      <c r="E20">
        <f t="shared" si="3"/>
        <v>248773.23748558539</v>
      </c>
      <c r="F20">
        <f t="shared" si="4"/>
        <v>278.26111111111106</v>
      </c>
      <c r="G20">
        <v>70</v>
      </c>
      <c r="K20">
        <f>K23</f>
        <v>41.2</v>
      </c>
      <c r="L20">
        <f>L23</f>
        <v>29.38</v>
      </c>
      <c r="M20">
        <f>M23</f>
        <v>18.8</v>
      </c>
      <c r="N20">
        <f t="shared" si="5"/>
        <v>5.1111111111110858</v>
      </c>
      <c r="O20">
        <f t="shared" si="6"/>
        <v>99492.138199999987</v>
      </c>
      <c r="T20">
        <v>17</v>
      </c>
    </row>
    <row r="21" spans="1:20" x14ac:dyDescent="0.45">
      <c r="A21" t="s">
        <v>42</v>
      </c>
      <c r="B21">
        <f t="shared" si="0"/>
        <v>1.2071443789039433</v>
      </c>
      <c r="C21">
        <f t="shared" si="1"/>
        <v>1.2070080000000001</v>
      </c>
      <c r="D21">
        <f t="shared" si="2"/>
        <v>1.4570329224920908</v>
      </c>
      <c r="E21">
        <f t="shared" si="3"/>
        <v>256435.26207519686</v>
      </c>
      <c r="F21">
        <f t="shared" si="4"/>
        <v>279.64999999999998</v>
      </c>
      <c r="G21">
        <v>120</v>
      </c>
      <c r="K21">
        <v>43.7</v>
      </c>
      <c r="L21">
        <v>30.29</v>
      </c>
      <c r="M21">
        <v>2.7</v>
      </c>
      <c r="N21">
        <f t="shared" si="5"/>
        <v>6.5</v>
      </c>
      <c r="O21">
        <f t="shared" si="6"/>
        <v>102573.75309999999</v>
      </c>
      <c r="T21">
        <v>18</v>
      </c>
    </row>
    <row r="22" spans="1:20" x14ac:dyDescent="0.45">
      <c r="A22" t="s">
        <v>43</v>
      </c>
      <c r="B22">
        <f t="shared" si="0"/>
        <v>1.2152435428841997</v>
      </c>
      <c r="C22">
        <f t="shared" si="1"/>
        <v>5.6327039999999995</v>
      </c>
      <c r="D22">
        <f t="shared" si="2"/>
        <v>6.8451071649780024</v>
      </c>
      <c r="E22">
        <f t="shared" si="3"/>
        <v>258570.15473125436</v>
      </c>
      <c r="F22">
        <f t="shared" si="4"/>
        <v>278.14999999999998</v>
      </c>
      <c r="G22">
        <v>65</v>
      </c>
      <c r="K22">
        <v>41</v>
      </c>
      <c r="L22">
        <v>30.54</v>
      </c>
      <c r="M22">
        <v>12.6</v>
      </c>
      <c r="N22">
        <f t="shared" si="5"/>
        <v>5</v>
      </c>
      <c r="O22">
        <f t="shared" si="6"/>
        <v>103420.35059999999</v>
      </c>
      <c r="T22">
        <v>19</v>
      </c>
    </row>
    <row r="23" spans="1:20" x14ac:dyDescent="0.45">
      <c r="A23" t="s">
        <v>44</v>
      </c>
      <c r="B23">
        <f t="shared" si="0"/>
        <v>1.2145004488123767</v>
      </c>
      <c r="C23">
        <f t="shared" si="1"/>
        <v>8.4043519999999994</v>
      </c>
      <c r="D23">
        <f t="shared" si="2"/>
        <v>10.207089275977195</v>
      </c>
      <c r="E23">
        <f t="shared" si="3"/>
        <v>248773.23748558539</v>
      </c>
      <c r="F23">
        <f t="shared" si="4"/>
        <v>278.26111111111106</v>
      </c>
      <c r="G23">
        <v>70</v>
      </c>
      <c r="K23">
        <v>41.2</v>
      </c>
      <c r="L23">
        <v>29.38</v>
      </c>
      <c r="M23">
        <v>18.8</v>
      </c>
      <c r="N23">
        <f t="shared" si="5"/>
        <v>5.1111111111110858</v>
      </c>
      <c r="O23">
        <f t="shared" si="6"/>
        <v>99492.138199999987</v>
      </c>
      <c r="T23">
        <v>20</v>
      </c>
    </row>
    <row r="24" spans="1:20" x14ac:dyDescent="0.45">
      <c r="A24" t="s">
        <v>45</v>
      </c>
      <c r="B24">
        <f t="shared" si="0"/>
        <v>1.219594327344099</v>
      </c>
      <c r="C24">
        <f t="shared" si="1"/>
        <v>14.081759999999999</v>
      </c>
      <c r="D24">
        <f t="shared" si="2"/>
        <v>17.174034615021039</v>
      </c>
      <c r="E24">
        <f t="shared" si="3"/>
        <v>255962.68481684025</v>
      </c>
      <c r="F24">
        <f t="shared" si="4"/>
        <v>278.53888888888889</v>
      </c>
      <c r="G24">
        <v>36</v>
      </c>
      <c r="K24">
        <v>41.7</v>
      </c>
      <c r="L24">
        <v>30.22</v>
      </c>
      <c r="M24">
        <v>31.5</v>
      </c>
      <c r="N24">
        <f t="shared" si="5"/>
        <v>5.3888888888889142</v>
      </c>
      <c r="O24">
        <f t="shared" si="6"/>
        <v>102336.7058</v>
      </c>
      <c r="T24">
        <v>21</v>
      </c>
    </row>
    <row r="25" spans="1:20" x14ac:dyDescent="0.45">
      <c r="A25" t="s">
        <v>46</v>
      </c>
      <c r="B25">
        <f t="shared" si="0"/>
        <v>1.2100785689443974</v>
      </c>
      <c r="C25">
        <f t="shared" si="1"/>
        <v>7.5102720000000005</v>
      </c>
      <c r="D25">
        <f t="shared" si="2"/>
        <v>9.0880191941431772</v>
      </c>
      <c r="E25">
        <f t="shared" si="3"/>
        <v>256299.18999804466</v>
      </c>
      <c r="F25">
        <f t="shared" si="4"/>
        <v>279.20555555555552</v>
      </c>
      <c r="G25">
        <v>100</v>
      </c>
      <c r="K25">
        <v>42.9</v>
      </c>
      <c r="L25">
        <v>30.27</v>
      </c>
      <c r="M25">
        <v>16.8</v>
      </c>
      <c r="N25">
        <f t="shared" si="5"/>
        <v>6.0555555555555429</v>
      </c>
      <c r="O25">
        <f t="shared" si="6"/>
        <v>102506.02529999999</v>
      </c>
      <c r="T25">
        <v>22</v>
      </c>
    </row>
    <row r="26" spans="1:20" x14ac:dyDescent="0.45">
      <c r="A26" t="s">
        <v>47</v>
      </c>
      <c r="B26">
        <f t="shared" si="0"/>
        <v>1.2218519380266448</v>
      </c>
      <c r="C26">
        <f t="shared" si="1"/>
        <v>12.96416</v>
      </c>
      <c r="D26">
        <f t="shared" si="2"/>
        <v>15.840284020887507</v>
      </c>
      <c r="E26">
        <f t="shared" si="3"/>
        <v>251880.77448824616</v>
      </c>
      <c r="F26">
        <f t="shared" si="4"/>
        <v>279.26111111111106</v>
      </c>
      <c r="G26">
        <v>21</v>
      </c>
      <c r="K26">
        <v>43</v>
      </c>
      <c r="L26">
        <v>29.74</v>
      </c>
      <c r="M26">
        <v>29</v>
      </c>
      <c r="N26">
        <f t="shared" si="5"/>
        <v>6.1111111111110858</v>
      </c>
      <c r="O26">
        <f t="shared" si="6"/>
        <v>100711.2386</v>
      </c>
      <c r="T26">
        <v>23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C9C84-CBD9-462B-8958-F665F47352EF}">
  <dimension ref="A2:R2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ColWidth="10.6640625" defaultRowHeight="14.25" x14ac:dyDescent="0.45"/>
  <cols>
    <col min="8" max="9" width="0" hidden="1" customWidth="1"/>
    <col min="11" max="11" width="13.73046875" bestFit="1" customWidth="1"/>
  </cols>
  <sheetData>
    <row r="2" spans="1:18" x14ac:dyDescent="0.45">
      <c r="B2" t="s">
        <v>0</v>
      </c>
      <c r="C2" t="s">
        <v>2</v>
      </c>
      <c r="D2" t="s">
        <v>4</v>
      </c>
      <c r="E2" t="s">
        <v>6</v>
      </c>
      <c r="F2" t="s">
        <v>8</v>
      </c>
      <c r="G2" t="s">
        <v>12</v>
      </c>
      <c r="K2" t="s">
        <v>16</v>
      </c>
      <c r="L2" t="s">
        <v>20</v>
      </c>
      <c r="M2" t="s">
        <v>24</v>
      </c>
      <c r="N2" t="s">
        <v>8</v>
      </c>
      <c r="O2" t="s">
        <v>22</v>
      </c>
    </row>
    <row r="3" spans="1:18" x14ac:dyDescent="0.45">
      <c r="B3" t="s">
        <v>1</v>
      </c>
      <c r="C3" t="s">
        <v>3</v>
      </c>
      <c r="D3" t="s">
        <v>5</v>
      </c>
      <c r="E3" t="s">
        <v>7</v>
      </c>
      <c r="F3" t="s">
        <v>9</v>
      </c>
      <c r="G3" t="s">
        <v>13</v>
      </c>
      <c r="K3" t="s">
        <v>17</v>
      </c>
      <c r="L3" t="s">
        <v>21</v>
      </c>
      <c r="M3" t="s">
        <v>25</v>
      </c>
      <c r="N3" t="s">
        <v>18</v>
      </c>
      <c r="O3" t="s">
        <v>23</v>
      </c>
    </row>
    <row r="4" spans="1:18" x14ac:dyDescent="0.45">
      <c r="A4" s="1">
        <v>0</v>
      </c>
      <c r="B4">
        <f>R$12*EXP(-R$9*R$10*G4/(R$11*F4))</f>
        <v>1.2081705508529765</v>
      </c>
      <c r="C4">
        <f>M4*0.44704</f>
        <v>7.5996800000000002</v>
      </c>
      <c r="D4">
        <f>B4*C4</f>
        <v>9.1817095719063495</v>
      </c>
      <c r="E4">
        <f>O4/(R$8-1)+B4/2*C4^2</f>
        <v>99289.979927299704</v>
      </c>
      <c r="F4">
        <f>(K4-32)*5/9+273.15</f>
        <v>277.03888888888889</v>
      </c>
      <c r="G4">
        <v>112</v>
      </c>
      <c r="K4">
        <v>39</v>
      </c>
      <c r="L4">
        <v>29.31</v>
      </c>
      <c r="M4">
        <v>17</v>
      </c>
      <c r="N4">
        <f>F4-273.15</f>
        <v>3.8888888888889142</v>
      </c>
      <c r="O4">
        <f>L4*3386.39</f>
        <v>99255.090899999996</v>
      </c>
    </row>
    <row r="5" spans="1:18" x14ac:dyDescent="0.45">
      <c r="A5" s="1">
        <v>4.1666666666666699E-2</v>
      </c>
      <c r="B5">
        <f>B4</f>
        <v>1.2081705508529765</v>
      </c>
      <c r="C5">
        <f>M5*0.44704</f>
        <v>7.0185279999999999</v>
      </c>
      <c r="D5">
        <f>B5*C5</f>
        <v>8.4795788399370391</v>
      </c>
      <c r="E5">
        <f>O5/(R$8-1)+B5/2*C5^2</f>
        <v>99149.392380758145</v>
      </c>
      <c r="F5">
        <f>(K5-32)*5/9+273.15</f>
        <v>276.53888888888889</v>
      </c>
      <c r="G5">
        <f>G4</f>
        <v>112</v>
      </c>
      <c r="K5">
        <v>38.1</v>
      </c>
      <c r="L5">
        <v>29.27</v>
      </c>
      <c r="M5">
        <v>15.7</v>
      </c>
      <c r="N5">
        <f>F5-273.15</f>
        <v>3.3888888888889142</v>
      </c>
      <c r="O5">
        <f>L5*3386.39</f>
        <v>99119.635299999994</v>
      </c>
    </row>
    <row r="6" spans="1:18" x14ac:dyDescent="0.45">
      <c r="A6" s="1">
        <v>8.3333333333333301E-2</v>
      </c>
      <c r="B6">
        <f t="shared" ref="B6:B28" si="0">B5</f>
        <v>1.2081705508529765</v>
      </c>
      <c r="C6">
        <f>M6*0.44704</f>
        <v>8.2702399999999994</v>
      </c>
      <c r="D6">
        <f>B6*C6</f>
        <v>9.9918604164863201</v>
      </c>
      <c r="E6">
        <f>O6/(R$8-1)+B6/2*C6^2</f>
        <v>99127.088941845417</v>
      </c>
      <c r="F6">
        <f>(K6-32)*5/9+273.15</f>
        <v>276.42777777777775</v>
      </c>
      <c r="G6">
        <f t="shared" ref="G6:G28" si="1">G5</f>
        <v>112</v>
      </c>
      <c r="K6">
        <v>37.9</v>
      </c>
      <c r="L6">
        <v>29.26</v>
      </c>
      <c r="M6">
        <v>18.5</v>
      </c>
      <c r="N6">
        <f t="shared" ref="N6:N28" si="2">F6-273.15</f>
        <v>3.2777777777777715</v>
      </c>
      <c r="O6">
        <f t="shared" ref="O6:O28" si="3">L6*3386.39</f>
        <v>99085.771399999998</v>
      </c>
    </row>
    <row r="7" spans="1:18" x14ac:dyDescent="0.45">
      <c r="A7" s="1">
        <v>0.125</v>
      </c>
      <c r="B7">
        <f t="shared" si="0"/>
        <v>1.2081705508529765</v>
      </c>
      <c r="C7">
        <f t="shared" ref="C7:C28" si="4">M7*0.44704</f>
        <v>8.5384640000000012</v>
      </c>
      <c r="D7">
        <f t="shared" ref="D7:D28" si="5">B7*C7</f>
        <v>10.315920754318311</v>
      </c>
      <c r="E7">
        <f t="shared" ref="E7:E28" si="6">O7/(R$8-1)+B7/2*C7^2</f>
        <v>99095.948558993798</v>
      </c>
      <c r="F7">
        <f t="shared" ref="F7:F28" si="7">(K7-32)*5/9+273.15</f>
        <v>276.37222222222221</v>
      </c>
      <c r="G7">
        <f t="shared" si="1"/>
        <v>112</v>
      </c>
      <c r="K7">
        <v>37.799999999999997</v>
      </c>
      <c r="L7">
        <v>29.25</v>
      </c>
      <c r="M7">
        <v>19.100000000000001</v>
      </c>
      <c r="N7">
        <f t="shared" si="2"/>
        <v>3.2222222222222285</v>
      </c>
      <c r="O7">
        <f t="shared" si="3"/>
        <v>99051.907500000001</v>
      </c>
    </row>
    <row r="8" spans="1:18" x14ac:dyDescent="0.45">
      <c r="A8" s="1">
        <v>0.16666666666666699</v>
      </c>
      <c r="B8">
        <f t="shared" si="0"/>
        <v>1.2081705508529765</v>
      </c>
      <c r="C8">
        <f t="shared" si="4"/>
        <v>10.28192</v>
      </c>
      <c r="D8">
        <f t="shared" si="5"/>
        <v>12.422312950226235</v>
      </c>
      <c r="E8">
        <f t="shared" si="6"/>
        <v>99149.6340139846</v>
      </c>
      <c r="F8">
        <f t="shared" si="7"/>
        <v>275.92777777777775</v>
      </c>
      <c r="G8">
        <f t="shared" si="1"/>
        <v>112</v>
      </c>
      <c r="K8">
        <v>37</v>
      </c>
      <c r="L8">
        <v>29.26</v>
      </c>
      <c r="M8">
        <v>23</v>
      </c>
      <c r="N8">
        <f t="shared" si="2"/>
        <v>2.7777777777777715</v>
      </c>
      <c r="O8">
        <f t="shared" si="3"/>
        <v>99085.771399999998</v>
      </c>
      <c r="Q8" t="s">
        <v>26</v>
      </c>
      <c r="R8">
        <v>2</v>
      </c>
    </row>
    <row r="9" spans="1:18" x14ac:dyDescent="0.45">
      <c r="A9" s="1">
        <v>0.20833333333333301</v>
      </c>
      <c r="B9">
        <f t="shared" si="0"/>
        <v>1.2081705508529765</v>
      </c>
      <c r="C9">
        <f t="shared" si="4"/>
        <v>8.3149440000000006</v>
      </c>
      <c r="D9">
        <f t="shared" si="5"/>
        <v>10.045870472791652</v>
      </c>
      <c r="E9">
        <f t="shared" si="6"/>
        <v>99093.672925206265</v>
      </c>
      <c r="F9">
        <f t="shared" si="7"/>
        <v>275.76111111111106</v>
      </c>
      <c r="G9">
        <f t="shared" si="1"/>
        <v>112</v>
      </c>
      <c r="K9">
        <v>36.700000000000003</v>
      </c>
      <c r="L9">
        <v>29.25</v>
      </c>
      <c r="M9">
        <v>18.600000000000001</v>
      </c>
      <c r="N9">
        <f t="shared" si="2"/>
        <v>2.6111111111110858</v>
      </c>
      <c r="O9">
        <f t="shared" si="3"/>
        <v>99051.907500000001</v>
      </c>
      <c r="Q9" t="s">
        <v>10</v>
      </c>
      <c r="R9">
        <v>2.9000000000000001E-2</v>
      </c>
    </row>
    <row r="10" spans="1:18" x14ac:dyDescent="0.45">
      <c r="A10" s="1">
        <v>0.25</v>
      </c>
      <c r="B10">
        <f t="shared" si="0"/>
        <v>1.2081705508529765</v>
      </c>
      <c r="C10">
        <f>M10*0.44704</f>
        <v>7.7784959999999996</v>
      </c>
      <c r="D10">
        <f t="shared" si="5"/>
        <v>9.3977497971276733</v>
      </c>
      <c r="E10">
        <f t="shared" si="6"/>
        <v>99054.593779602976</v>
      </c>
      <c r="F10">
        <f t="shared" si="7"/>
        <v>275.70555555555552</v>
      </c>
      <c r="G10">
        <f t="shared" si="1"/>
        <v>112</v>
      </c>
      <c r="K10">
        <v>36.6</v>
      </c>
      <c r="L10">
        <v>29.24</v>
      </c>
      <c r="M10">
        <v>17.399999999999999</v>
      </c>
      <c r="N10">
        <f t="shared" si="2"/>
        <v>2.5555555555555429</v>
      </c>
      <c r="O10">
        <f t="shared" si="3"/>
        <v>99018.04359999999</v>
      </c>
      <c r="Q10" t="s">
        <v>11</v>
      </c>
      <c r="R10">
        <v>9.81</v>
      </c>
    </row>
    <row r="11" spans="1:18" x14ac:dyDescent="0.45">
      <c r="A11" s="1">
        <v>0.29166666666666702</v>
      </c>
      <c r="B11">
        <f t="shared" si="0"/>
        <v>1.2081705508529765</v>
      </c>
      <c r="C11">
        <f t="shared" si="4"/>
        <v>8.0467200000000005</v>
      </c>
      <c r="D11">
        <f t="shared" si="5"/>
        <v>9.7218101349596644</v>
      </c>
      <c r="E11">
        <f t="shared" si="6"/>
        <v>99057.157942024583</v>
      </c>
      <c r="F11">
        <f t="shared" si="7"/>
        <v>275.87222222222221</v>
      </c>
      <c r="G11">
        <f t="shared" si="1"/>
        <v>112</v>
      </c>
      <c r="K11">
        <v>36.9</v>
      </c>
      <c r="L11">
        <v>29.24</v>
      </c>
      <c r="M11">
        <v>18</v>
      </c>
      <c r="N11">
        <f t="shared" si="2"/>
        <v>2.7222222222222285</v>
      </c>
      <c r="O11">
        <f t="shared" si="3"/>
        <v>99018.04359999999</v>
      </c>
      <c r="Q11" t="s">
        <v>14</v>
      </c>
      <c r="R11">
        <v>8.3140000000000001</v>
      </c>
    </row>
    <row r="12" spans="1:18" x14ac:dyDescent="0.45">
      <c r="A12" s="1">
        <v>0.33333333333333298</v>
      </c>
      <c r="B12">
        <f t="shared" si="0"/>
        <v>1.2081705508529765</v>
      </c>
      <c r="C12">
        <f t="shared" si="4"/>
        <v>8.3149440000000006</v>
      </c>
      <c r="D12">
        <f t="shared" si="5"/>
        <v>10.045870472791652</v>
      </c>
      <c r="E12">
        <f t="shared" si="6"/>
        <v>99025.945125206257</v>
      </c>
      <c r="F12">
        <f t="shared" si="7"/>
        <v>276.14999999999998</v>
      </c>
      <c r="G12">
        <f t="shared" si="1"/>
        <v>112</v>
      </c>
      <c r="K12">
        <v>37.4</v>
      </c>
      <c r="L12">
        <v>29.23</v>
      </c>
      <c r="M12">
        <v>18.600000000000001</v>
      </c>
      <c r="N12">
        <f t="shared" si="2"/>
        <v>3</v>
      </c>
      <c r="O12">
        <f t="shared" si="3"/>
        <v>98984.179699999993</v>
      </c>
      <c r="Q12" t="s">
        <v>15</v>
      </c>
      <c r="R12">
        <v>1.2250000000000001</v>
      </c>
    </row>
    <row r="13" spans="1:18" x14ac:dyDescent="0.45">
      <c r="A13" s="1">
        <v>0.375</v>
      </c>
      <c r="B13">
        <f t="shared" si="0"/>
        <v>1.2081705508529765</v>
      </c>
      <c r="C13">
        <f t="shared" si="4"/>
        <v>7.8231999999999999</v>
      </c>
      <c r="D13">
        <f t="shared" si="5"/>
        <v>9.4517598534330052</v>
      </c>
      <c r="E13">
        <f t="shared" si="6"/>
        <v>99021.151203842688</v>
      </c>
      <c r="F13">
        <f t="shared" si="7"/>
        <v>276.37222222222221</v>
      </c>
      <c r="G13">
        <f t="shared" si="1"/>
        <v>112</v>
      </c>
      <c r="K13">
        <v>37.799999999999997</v>
      </c>
      <c r="L13">
        <v>29.23</v>
      </c>
      <c r="M13">
        <v>17.5</v>
      </c>
      <c r="N13">
        <f t="shared" si="2"/>
        <v>3.2222222222222285</v>
      </c>
      <c r="O13">
        <f t="shared" si="3"/>
        <v>98984.179699999993</v>
      </c>
    </row>
    <row r="14" spans="1:18" x14ac:dyDescent="0.45">
      <c r="A14" s="1">
        <v>0.41666666666666702</v>
      </c>
      <c r="B14">
        <f t="shared" si="0"/>
        <v>1.2081705508529765</v>
      </c>
      <c r="C14">
        <f t="shared" si="4"/>
        <v>7.554975999999999</v>
      </c>
      <c r="D14">
        <f t="shared" si="5"/>
        <v>9.1276995156010159</v>
      </c>
      <c r="E14">
        <f t="shared" si="6"/>
        <v>99018.659475387787</v>
      </c>
      <c r="F14">
        <f t="shared" si="7"/>
        <v>276.53888888888889</v>
      </c>
      <c r="G14">
        <f t="shared" si="1"/>
        <v>112</v>
      </c>
      <c r="K14">
        <v>38.1</v>
      </c>
      <c r="L14">
        <v>29.23</v>
      </c>
      <c r="M14">
        <v>16.899999999999999</v>
      </c>
      <c r="N14">
        <f t="shared" si="2"/>
        <v>3.3888888888889142</v>
      </c>
      <c r="O14">
        <f t="shared" si="3"/>
        <v>98984.179699999993</v>
      </c>
    </row>
    <row r="15" spans="1:18" x14ac:dyDescent="0.45">
      <c r="A15" s="1">
        <v>0.45833333333333298</v>
      </c>
      <c r="B15">
        <f t="shared" si="0"/>
        <v>1.2081705508529765</v>
      </c>
      <c r="C15">
        <f t="shared" si="4"/>
        <v>7.1526399999999999</v>
      </c>
      <c r="D15">
        <f t="shared" si="5"/>
        <v>8.6416090088530346</v>
      </c>
      <c r="E15">
        <f t="shared" si="6"/>
        <v>99048.948759130537</v>
      </c>
      <c r="F15">
        <f t="shared" si="7"/>
        <v>276.64999999999998</v>
      </c>
      <c r="G15">
        <f t="shared" si="1"/>
        <v>112</v>
      </c>
      <c r="K15">
        <v>38.299999999999997</v>
      </c>
      <c r="L15">
        <v>29.24</v>
      </c>
      <c r="M15">
        <v>16</v>
      </c>
      <c r="N15">
        <f t="shared" si="2"/>
        <v>3.5</v>
      </c>
      <c r="O15">
        <f t="shared" si="3"/>
        <v>99018.04359999999</v>
      </c>
    </row>
    <row r="16" spans="1:18" x14ac:dyDescent="0.45">
      <c r="A16" s="1">
        <v>0.5</v>
      </c>
      <c r="B16">
        <f t="shared" si="0"/>
        <v>1.2081705508529765</v>
      </c>
      <c r="C16">
        <f t="shared" si="4"/>
        <v>8.5384640000000012</v>
      </c>
      <c r="D16">
        <f t="shared" si="5"/>
        <v>10.315920754318311</v>
      </c>
      <c r="E16">
        <f t="shared" si="6"/>
        <v>99028.22075899379</v>
      </c>
      <c r="F16">
        <f t="shared" si="7"/>
        <v>276.53888888888889</v>
      </c>
      <c r="G16">
        <f t="shared" si="1"/>
        <v>112</v>
      </c>
      <c r="K16">
        <v>38.1</v>
      </c>
      <c r="L16">
        <v>29.23</v>
      </c>
      <c r="M16">
        <v>19.100000000000001</v>
      </c>
      <c r="N16">
        <f t="shared" si="2"/>
        <v>3.3888888888889142</v>
      </c>
      <c r="O16">
        <f t="shared" si="3"/>
        <v>98984.179699999993</v>
      </c>
    </row>
    <row r="17" spans="1:15" x14ac:dyDescent="0.45">
      <c r="A17" s="1">
        <v>0.54166666666666696</v>
      </c>
      <c r="B17">
        <f t="shared" si="0"/>
        <v>1.2081705508529765</v>
      </c>
      <c r="C17">
        <f t="shared" si="4"/>
        <v>8.7172800000000006</v>
      </c>
      <c r="D17">
        <f t="shared" si="5"/>
        <v>10.531960979539637</v>
      </c>
      <c r="E17">
        <f t="shared" si="6"/>
        <v>99097.812526403868</v>
      </c>
      <c r="F17">
        <f t="shared" si="7"/>
        <v>276.64999999999998</v>
      </c>
      <c r="G17">
        <f t="shared" si="1"/>
        <v>112</v>
      </c>
      <c r="K17">
        <v>38.299999999999997</v>
      </c>
      <c r="L17">
        <v>29.25</v>
      </c>
      <c r="M17">
        <v>19.5</v>
      </c>
      <c r="N17">
        <f t="shared" si="2"/>
        <v>3.5</v>
      </c>
      <c r="O17">
        <f t="shared" si="3"/>
        <v>99051.907500000001</v>
      </c>
    </row>
    <row r="18" spans="1:15" x14ac:dyDescent="0.45">
      <c r="A18" s="1">
        <v>0.58333333333333304</v>
      </c>
      <c r="B18">
        <f t="shared" si="0"/>
        <v>1.2081705508529765</v>
      </c>
      <c r="C18">
        <f t="shared" si="4"/>
        <v>7.9573119999999999</v>
      </c>
      <c r="D18">
        <f t="shared" si="5"/>
        <v>9.6137900223490007</v>
      </c>
      <c r="E18">
        <f t="shared" si="6"/>
        <v>99090.157463355165</v>
      </c>
      <c r="F18">
        <f t="shared" si="7"/>
        <v>276.64999999999998</v>
      </c>
      <c r="G18">
        <f t="shared" si="1"/>
        <v>112</v>
      </c>
      <c r="K18">
        <v>38.299999999999997</v>
      </c>
      <c r="L18">
        <v>29.25</v>
      </c>
      <c r="M18">
        <v>17.8</v>
      </c>
      <c r="N18">
        <f t="shared" si="2"/>
        <v>3.5</v>
      </c>
      <c r="O18">
        <f t="shared" si="3"/>
        <v>99051.907500000001</v>
      </c>
    </row>
    <row r="19" spans="1:15" x14ac:dyDescent="0.45">
      <c r="A19" s="1">
        <v>0.625</v>
      </c>
      <c r="B19">
        <f t="shared" si="0"/>
        <v>1.2081705508529765</v>
      </c>
      <c r="C19">
        <f t="shared" si="4"/>
        <v>6.1244479999999992</v>
      </c>
      <c r="D19">
        <f t="shared" si="5"/>
        <v>7.3993777138304093</v>
      </c>
      <c r="E19">
        <f>O19/(R$8-1)+B19/2*C19^2</f>
        <v>99108.429952020349</v>
      </c>
      <c r="F19">
        <f t="shared" si="7"/>
        <v>276.76111111111106</v>
      </c>
      <c r="G19">
        <f t="shared" si="1"/>
        <v>112</v>
      </c>
      <c r="K19">
        <v>38.5</v>
      </c>
      <c r="L19">
        <v>29.26</v>
      </c>
      <c r="M19">
        <v>13.7</v>
      </c>
      <c r="N19">
        <f t="shared" si="2"/>
        <v>3.6111111111110858</v>
      </c>
      <c r="O19">
        <f t="shared" si="3"/>
        <v>99085.771399999998</v>
      </c>
    </row>
    <row r="20" spans="1:15" x14ac:dyDescent="0.45">
      <c r="A20" s="1">
        <v>0.66666666666666696</v>
      </c>
      <c r="B20">
        <f t="shared" si="0"/>
        <v>1.2081705508529765</v>
      </c>
      <c r="C20">
        <f t="shared" si="4"/>
        <v>7.8679040000000002</v>
      </c>
      <c r="D20">
        <f t="shared" si="5"/>
        <v>9.505769909738337</v>
      </c>
      <c r="E20">
        <f t="shared" si="6"/>
        <v>99123.166642547949</v>
      </c>
      <c r="F20">
        <f t="shared" si="7"/>
        <v>276.92777777777775</v>
      </c>
      <c r="G20">
        <f t="shared" si="1"/>
        <v>112</v>
      </c>
      <c r="K20">
        <v>38.799999999999997</v>
      </c>
      <c r="L20">
        <v>29.26</v>
      </c>
      <c r="M20">
        <v>17.600000000000001</v>
      </c>
      <c r="N20">
        <f t="shared" si="2"/>
        <v>3.7777777777777715</v>
      </c>
      <c r="O20">
        <f t="shared" si="3"/>
        <v>99085.771399999998</v>
      </c>
    </row>
    <row r="21" spans="1:15" x14ac:dyDescent="0.45">
      <c r="A21" s="1">
        <v>0.70833333333333304</v>
      </c>
      <c r="B21">
        <f t="shared" si="0"/>
        <v>1.2081705508529765</v>
      </c>
      <c r="C21">
        <f t="shared" si="4"/>
        <v>6.1691520000000004</v>
      </c>
      <c r="D21">
        <f t="shared" si="5"/>
        <v>7.4533877701357421</v>
      </c>
      <c r="E21">
        <f t="shared" si="6"/>
        <v>99176.489741034457</v>
      </c>
      <c r="F21">
        <f t="shared" si="7"/>
        <v>277.14999999999998</v>
      </c>
      <c r="G21">
        <f t="shared" si="1"/>
        <v>112</v>
      </c>
      <c r="K21">
        <v>39.200000000000003</v>
      </c>
      <c r="L21">
        <v>29.28</v>
      </c>
      <c r="M21">
        <v>13.8</v>
      </c>
      <c r="N21">
        <f t="shared" si="2"/>
        <v>4</v>
      </c>
      <c r="O21">
        <f t="shared" si="3"/>
        <v>99153.499200000006</v>
      </c>
    </row>
    <row r="22" spans="1:15" x14ac:dyDescent="0.45">
      <c r="A22" s="1">
        <v>0.75</v>
      </c>
      <c r="B22">
        <f t="shared" si="0"/>
        <v>1.2081705508529765</v>
      </c>
      <c r="C22">
        <f t="shared" si="4"/>
        <v>7.4655679999999993</v>
      </c>
      <c r="D22">
        <f t="shared" si="5"/>
        <v>9.019679402990354</v>
      </c>
      <c r="E22">
        <f t="shared" si="6"/>
        <v>99187.167714960611</v>
      </c>
      <c r="F22">
        <f t="shared" si="7"/>
        <v>277.42777777777775</v>
      </c>
      <c r="G22">
        <f t="shared" si="1"/>
        <v>112</v>
      </c>
      <c r="K22">
        <v>39.700000000000003</v>
      </c>
      <c r="L22">
        <v>29.28</v>
      </c>
      <c r="M22">
        <v>16.7</v>
      </c>
      <c r="N22">
        <f t="shared" si="2"/>
        <v>4.2777777777777715</v>
      </c>
      <c r="O22">
        <f t="shared" si="3"/>
        <v>99153.499200000006</v>
      </c>
    </row>
    <row r="23" spans="1:15" x14ac:dyDescent="0.45">
      <c r="A23" s="1">
        <v>0.79166666666666696</v>
      </c>
      <c r="B23">
        <f t="shared" si="0"/>
        <v>1.2081705508529765</v>
      </c>
      <c r="C23">
        <f t="shared" si="4"/>
        <v>7.7337920000000002</v>
      </c>
      <c r="D23">
        <f t="shared" si="5"/>
        <v>9.3437397408223433</v>
      </c>
      <c r="E23">
        <f t="shared" si="6"/>
        <v>99155.766569828818</v>
      </c>
      <c r="F23">
        <f t="shared" si="7"/>
        <v>277.53888888888889</v>
      </c>
      <c r="G23">
        <f t="shared" si="1"/>
        <v>112</v>
      </c>
      <c r="K23">
        <v>39.9</v>
      </c>
      <c r="L23">
        <v>29.27</v>
      </c>
      <c r="M23">
        <v>17.3</v>
      </c>
      <c r="N23">
        <f t="shared" si="2"/>
        <v>4.3888888888889142</v>
      </c>
      <c r="O23">
        <f t="shared" si="3"/>
        <v>99119.635299999994</v>
      </c>
    </row>
    <row r="24" spans="1:15" x14ac:dyDescent="0.45">
      <c r="A24" s="1">
        <v>0.83333333333333304</v>
      </c>
      <c r="B24">
        <f t="shared" si="0"/>
        <v>1.2081705508529765</v>
      </c>
      <c r="C24">
        <f t="shared" si="4"/>
        <v>5.4091839999999998</v>
      </c>
      <c r="D24">
        <f t="shared" si="5"/>
        <v>6.5352168129451069</v>
      </c>
      <c r="E24">
        <f t="shared" si="6"/>
        <v>99171.174295110555</v>
      </c>
      <c r="F24">
        <f t="shared" si="7"/>
        <v>277.87222222222221</v>
      </c>
      <c r="G24">
        <f t="shared" si="1"/>
        <v>112</v>
      </c>
      <c r="K24">
        <v>40.5</v>
      </c>
      <c r="L24">
        <v>29.28</v>
      </c>
      <c r="M24">
        <v>12.1</v>
      </c>
      <c r="N24">
        <f t="shared" si="2"/>
        <v>4.7222222222222285</v>
      </c>
      <c r="O24">
        <f t="shared" si="3"/>
        <v>99153.499200000006</v>
      </c>
    </row>
    <row r="25" spans="1:15" x14ac:dyDescent="0.45">
      <c r="A25" s="1">
        <v>0.875</v>
      </c>
      <c r="B25">
        <f t="shared" si="0"/>
        <v>1.2081705508529765</v>
      </c>
      <c r="C25">
        <f t="shared" si="4"/>
        <v>5.6774079999999998</v>
      </c>
      <c r="D25">
        <f t="shared" si="5"/>
        <v>6.8592771507770953</v>
      </c>
      <c r="E25">
        <f t="shared" si="6"/>
        <v>99206.83455748501</v>
      </c>
      <c r="F25">
        <f t="shared" si="7"/>
        <v>278.14999999999998</v>
      </c>
      <c r="G25">
        <f t="shared" si="1"/>
        <v>112</v>
      </c>
      <c r="K25">
        <v>41</v>
      </c>
      <c r="L25">
        <v>29.29</v>
      </c>
      <c r="M25">
        <v>12.7</v>
      </c>
      <c r="N25">
        <f t="shared" si="2"/>
        <v>5</v>
      </c>
      <c r="O25">
        <f t="shared" si="3"/>
        <v>99187.363099999988</v>
      </c>
    </row>
    <row r="26" spans="1:15" x14ac:dyDescent="0.45">
      <c r="A26" s="1">
        <v>0.91666666666666696</v>
      </c>
      <c r="B26">
        <f t="shared" si="0"/>
        <v>1.2081705508529765</v>
      </c>
      <c r="C26">
        <f t="shared" si="4"/>
        <v>7.5102720000000005</v>
      </c>
      <c r="D26">
        <f t="shared" si="5"/>
        <v>9.0736894592956858</v>
      </c>
      <c r="E26">
        <f t="shared" si="6"/>
        <v>98916.660937941415</v>
      </c>
      <c r="F26">
        <f t="shared" si="7"/>
        <v>278.42777777777775</v>
      </c>
      <c r="G26">
        <f t="shared" si="1"/>
        <v>112</v>
      </c>
      <c r="K26">
        <v>41.5</v>
      </c>
      <c r="L26">
        <v>29.2</v>
      </c>
      <c r="M26">
        <v>16.8</v>
      </c>
      <c r="N26">
        <f t="shared" si="2"/>
        <v>5.2777777777777715</v>
      </c>
      <c r="O26">
        <f t="shared" si="3"/>
        <v>98882.587999999989</v>
      </c>
    </row>
    <row r="27" spans="1:15" x14ac:dyDescent="0.45">
      <c r="A27" s="1">
        <v>0.95833333333333304</v>
      </c>
      <c r="B27">
        <f t="shared" si="0"/>
        <v>1.2081705508529765</v>
      </c>
      <c r="C27">
        <f t="shared" si="4"/>
        <v>5.2750720000000006</v>
      </c>
      <c r="D27">
        <f t="shared" si="5"/>
        <v>6.3731866440291132</v>
      </c>
      <c r="E27">
        <f t="shared" si="6"/>
        <v>99305.764309208345</v>
      </c>
      <c r="F27">
        <f t="shared" si="7"/>
        <v>277.81666666666666</v>
      </c>
      <c r="G27">
        <f t="shared" si="1"/>
        <v>112</v>
      </c>
      <c r="K27">
        <v>40.4</v>
      </c>
      <c r="L27">
        <v>29.32</v>
      </c>
      <c r="M27">
        <v>11.8</v>
      </c>
      <c r="N27">
        <f t="shared" si="2"/>
        <v>4.6666666666666856</v>
      </c>
      <c r="O27">
        <f t="shared" si="3"/>
        <v>99288.954799999992</v>
      </c>
    </row>
    <row r="28" spans="1:15" x14ac:dyDescent="0.45">
      <c r="A28" s="1">
        <v>1</v>
      </c>
      <c r="B28">
        <f t="shared" si="0"/>
        <v>1.2081705508529765</v>
      </c>
      <c r="C28">
        <f t="shared" si="4"/>
        <v>4.24688</v>
      </c>
      <c r="D28">
        <f t="shared" si="5"/>
        <v>5.1309553490064888</v>
      </c>
      <c r="E28">
        <f t="shared" si="6"/>
        <v>99299.850075826282</v>
      </c>
      <c r="F28">
        <f t="shared" si="7"/>
        <v>277.64999999999998</v>
      </c>
      <c r="G28">
        <f t="shared" si="1"/>
        <v>112</v>
      </c>
      <c r="K28">
        <v>40.1</v>
      </c>
      <c r="L28">
        <v>29.32</v>
      </c>
      <c r="M28">
        <v>9.5</v>
      </c>
      <c r="N28">
        <f t="shared" si="2"/>
        <v>4.5</v>
      </c>
      <c r="O28">
        <f t="shared" si="3"/>
        <v>99288.954799999992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ED02-18D4-442E-80A0-1CC334586589}">
  <dimension ref="A2:R2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9" sqref="M29"/>
    </sheetView>
  </sheetViews>
  <sheetFormatPr defaultColWidth="10.6640625" defaultRowHeight="14.25" x14ac:dyDescent="0.45"/>
  <cols>
    <col min="8" max="9" width="0" hidden="1" customWidth="1"/>
    <col min="11" max="11" width="13.73046875" bestFit="1" customWidth="1"/>
  </cols>
  <sheetData>
    <row r="2" spans="1:18" x14ac:dyDescent="0.45">
      <c r="B2" t="s">
        <v>0</v>
      </c>
      <c r="C2" t="s">
        <v>2</v>
      </c>
      <c r="D2" t="s">
        <v>4</v>
      </c>
      <c r="E2" t="s">
        <v>6</v>
      </c>
      <c r="F2" t="s">
        <v>8</v>
      </c>
      <c r="G2" t="s">
        <v>12</v>
      </c>
      <c r="K2" t="s">
        <v>16</v>
      </c>
      <c r="L2" t="s">
        <v>20</v>
      </c>
      <c r="M2" t="s">
        <v>24</v>
      </c>
      <c r="N2" t="s">
        <v>8</v>
      </c>
      <c r="O2" t="s">
        <v>22</v>
      </c>
    </row>
    <row r="3" spans="1:18" x14ac:dyDescent="0.45">
      <c r="B3" t="s">
        <v>1</v>
      </c>
      <c r="C3" t="s">
        <v>3</v>
      </c>
      <c r="D3" t="s">
        <v>5</v>
      </c>
      <c r="E3" t="s">
        <v>7</v>
      </c>
      <c r="F3" t="s">
        <v>9</v>
      </c>
      <c r="G3" t="s">
        <v>13</v>
      </c>
      <c r="K3" t="s">
        <v>17</v>
      </c>
      <c r="L3" t="s">
        <v>21</v>
      </c>
      <c r="M3" t="s">
        <v>25</v>
      </c>
      <c r="N3" t="s">
        <v>18</v>
      </c>
      <c r="O3" t="s">
        <v>23</v>
      </c>
    </row>
    <row r="4" spans="1:18" x14ac:dyDescent="0.45">
      <c r="A4" s="1">
        <v>0</v>
      </c>
      <c r="B4">
        <f>Data!B26</f>
        <v>1.2218519380266448</v>
      </c>
      <c r="C4">
        <f>M4*0.44704</f>
        <v>12.96416</v>
      </c>
      <c r="D4">
        <f>B4*C4</f>
        <v>15.840284020887507</v>
      </c>
      <c r="E4">
        <f>O4/(R$8-1)+B4/2*C4^2</f>
        <v>100813.91658824611</v>
      </c>
      <c r="F4">
        <f>(K4-32)*5/9+273.15</f>
        <v>279.26111111111106</v>
      </c>
      <c r="G4">
        <v>21</v>
      </c>
      <c r="K4">
        <v>43</v>
      </c>
      <c r="L4">
        <v>29.74</v>
      </c>
      <c r="M4">
        <v>29</v>
      </c>
      <c r="N4">
        <f>F4-273.15</f>
        <v>6.1111111111110858</v>
      </c>
      <c r="O4">
        <f>L4*3386.39</f>
        <v>100711.2386</v>
      </c>
    </row>
    <row r="5" spans="1:18" x14ac:dyDescent="0.45">
      <c r="A5" s="1">
        <v>4.1666666666666699E-2</v>
      </c>
      <c r="B5">
        <f>B4</f>
        <v>1.2218519380266448</v>
      </c>
      <c r="C5">
        <f>M5*0.44704</f>
        <v>7.554975999999999</v>
      </c>
      <c r="D5">
        <f>B5*C5</f>
        <v>9.2310620673447872</v>
      </c>
      <c r="E5">
        <f>O5/(R$8-1)+B5/2*C5^2</f>
        <v>100746.10882618665</v>
      </c>
      <c r="F5">
        <f>(K5-32)*5/9+273.15</f>
        <v>279.14999999999998</v>
      </c>
      <c r="G5">
        <f>G4</f>
        <v>21</v>
      </c>
      <c r="K5">
        <v>42.8</v>
      </c>
      <c r="L5">
        <v>29.74</v>
      </c>
      <c r="M5">
        <v>16.899999999999999</v>
      </c>
      <c r="N5">
        <f>F5-273.15</f>
        <v>6</v>
      </c>
      <c r="O5">
        <f>L5*3386.39</f>
        <v>100711.2386</v>
      </c>
    </row>
    <row r="6" spans="1:18" x14ac:dyDescent="0.45">
      <c r="A6" s="1">
        <v>8.3333333333333301E-2</v>
      </c>
      <c r="B6">
        <f t="shared" ref="B6:B28" si="0">B5</f>
        <v>1.2218519380266448</v>
      </c>
      <c r="C6">
        <f>M6*0.44704</f>
        <v>7.554975999999999</v>
      </c>
      <c r="D6">
        <f>B6*C6</f>
        <v>9.2310620673447872</v>
      </c>
      <c r="E6">
        <f>O6/(R$8-1)+B6/2*C6^2</f>
        <v>100746.10882618665</v>
      </c>
      <c r="F6">
        <f>(K6-32)*5/9+273.15</f>
        <v>279.37222222222221</v>
      </c>
      <c r="G6">
        <f t="shared" ref="G6:G28" si="1">G5</f>
        <v>21</v>
      </c>
      <c r="K6">
        <v>43.2</v>
      </c>
      <c r="L6">
        <v>29.74</v>
      </c>
      <c r="M6">
        <v>16.899999999999999</v>
      </c>
      <c r="N6">
        <f t="shared" ref="N6:N28" si="2">F6-273.15</f>
        <v>6.2222222222222285</v>
      </c>
      <c r="O6">
        <f t="shared" ref="O6:O28" si="3">L6*3386.39</f>
        <v>100711.2386</v>
      </c>
    </row>
    <row r="7" spans="1:18" x14ac:dyDescent="0.45">
      <c r="A7" s="1">
        <v>0.125</v>
      </c>
      <c r="B7">
        <f t="shared" si="0"/>
        <v>1.2218519380266448</v>
      </c>
      <c r="C7">
        <f t="shared" ref="C7:C28" si="4">M7*0.44704</f>
        <v>8.4043519999999994</v>
      </c>
      <c r="D7">
        <f t="shared" ref="D7:D28" si="5">B7*C7</f>
        <v>10.268873779058108</v>
      </c>
      <c r="E7">
        <f t="shared" ref="E7:E28" si="6">O7/(R$8-1)+B7/2*C7^2</f>
        <v>100720.52631494138</v>
      </c>
      <c r="F7">
        <f t="shared" ref="F7:F28" si="7">(K7-32)*5/9+273.15</f>
        <v>279.37222222222221</v>
      </c>
      <c r="G7">
        <f t="shared" si="1"/>
        <v>21</v>
      </c>
      <c r="K7">
        <v>43.2</v>
      </c>
      <c r="L7">
        <v>29.73</v>
      </c>
      <c r="M7">
        <v>18.8</v>
      </c>
      <c r="N7">
        <f t="shared" si="2"/>
        <v>6.2222222222222285</v>
      </c>
      <c r="O7">
        <f t="shared" si="3"/>
        <v>100677.3747</v>
      </c>
    </row>
    <row r="8" spans="1:18" x14ac:dyDescent="0.45">
      <c r="A8" s="1">
        <v>0.16666666666666699</v>
      </c>
      <c r="B8">
        <f t="shared" si="0"/>
        <v>1.2218519380266448</v>
      </c>
      <c r="C8">
        <f t="shared" si="4"/>
        <v>5.4985920000000004</v>
      </c>
      <c r="D8">
        <f t="shared" si="5"/>
        <v>6.7184652916178056</v>
      </c>
      <c r="E8">
        <f t="shared" si="6"/>
        <v>100729.70964975237</v>
      </c>
      <c r="F8">
        <f t="shared" si="7"/>
        <v>279.37222222222221</v>
      </c>
      <c r="G8">
        <f t="shared" si="1"/>
        <v>21</v>
      </c>
      <c r="K8">
        <v>43.2</v>
      </c>
      <c r="L8">
        <v>29.74</v>
      </c>
      <c r="M8">
        <v>12.3</v>
      </c>
      <c r="N8">
        <f t="shared" si="2"/>
        <v>6.2222222222222285</v>
      </c>
      <c r="O8">
        <f t="shared" si="3"/>
        <v>100711.2386</v>
      </c>
      <c r="Q8" t="s">
        <v>26</v>
      </c>
      <c r="R8">
        <v>2</v>
      </c>
    </row>
    <row r="9" spans="1:18" x14ac:dyDescent="0.45">
      <c r="A9" s="1">
        <v>0.20833333333333301</v>
      </c>
      <c r="B9">
        <f t="shared" si="0"/>
        <v>1.2218519380266448</v>
      </c>
      <c r="C9">
        <f t="shared" si="4"/>
        <v>1.4752319999999999</v>
      </c>
      <c r="D9">
        <f t="shared" si="5"/>
        <v>1.8025150782389232</v>
      </c>
      <c r="E9">
        <f t="shared" si="6"/>
        <v>100746.43206396194</v>
      </c>
      <c r="F9">
        <f t="shared" si="7"/>
        <v>277.92777777777775</v>
      </c>
      <c r="G9">
        <f t="shared" si="1"/>
        <v>21</v>
      </c>
      <c r="K9">
        <v>40.6</v>
      </c>
      <c r="L9">
        <v>29.75</v>
      </c>
      <c r="M9">
        <v>3.3</v>
      </c>
      <c r="N9">
        <f t="shared" si="2"/>
        <v>4.7777777777777715</v>
      </c>
      <c r="O9">
        <f t="shared" si="3"/>
        <v>100745.10249999999</v>
      </c>
      <c r="Q9" t="s">
        <v>10</v>
      </c>
      <c r="R9">
        <v>2.9000000000000001E-2</v>
      </c>
    </row>
    <row r="10" spans="1:18" x14ac:dyDescent="0.45">
      <c r="A10" s="1">
        <v>0.25</v>
      </c>
      <c r="B10">
        <f t="shared" si="0"/>
        <v>1.2218519380266448</v>
      </c>
      <c r="C10">
        <f>M10*0.44704</f>
        <v>0.93878400000000006</v>
      </c>
      <c r="D10">
        <f t="shared" si="5"/>
        <v>1.1470550497884058</v>
      </c>
      <c r="E10">
        <f t="shared" si="6"/>
        <v>100779.50481846393</v>
      </c>
      <c r="F10">
        <f t="shared" si="7"/>
        <v>277.37222222222221</v>
      </c>
      <c r="G10">
        <f t="shared" si="1"/>
        <v>21</v>
      </c>
      <c r="K10">
        <v>39.6</v>
      </c>
      <c r="L10">
        <v>29.76</v>
      </c>
      <c r="M10">
        <v>2.1</v>
      </c>
      <c r="N10">
        <f t="shared" si="2"/>
        <v>4.2222222222222285</v>
      </c>
      <c r="O10">
        <f t="shared" si="3"/>
        <v>100778.9664</v>
      </c>
      <c r="Q10" t="s">
        <v>11</v>
      </c>
      <c r="R10">
        <v>9.81</v>
      </c>
    </row>
    <row r="11" spans="1:18" x14ac:dyDescent="0.45">
      <c r="A11" s="1">
        <v>0.29166666666666702</v>
      </c>
      <c r="B11">
        <f t="shared" si="0"/>
        <v>1.2218519380266448</v>
      </c>
      <c r="C11">
        <f t="shared" si="4"/>
        <v>1.296416</v>
      </c>
      <c r="D11">
        <f t="shared" si="5"/>
        <v>1.5840284020887507</v>
      </c>
      <c r="E11">
        <f t="shared" si="6"/>
        <v>100881.58487988246</v>
      </c>
      <c r="F11">
        <f t="shared" si="7"/>
        <v>277.14999999999998</v>
      </c>
      <c r="G11">
        <f t="shared" si="1"/>
        <v>21</v>
      </c>
      <c r="K11">
        <v>39.200000000000003</v>
      </c>
      <c r="L11">
        <v>29.79</v>
      </c>
      <c r="M11">
        <v>2.9</v>
      </c>
      <c r="N11">
        <f t="shared" si="2"/>
        <v>4</v>
      </c>
      <c r="O11">
        <f t="shared" si="3"/>
        <v>100880.55809999999</v>
      </c>
      <c r="Q11" t="s">
        <v>14</v>
      </c>
      <c r="R11">
        <v>8.3140000000000001</v>
      </c>
    </row>
    <row r="12" spans="1:18" x14ac:dyDescent="0.45">
      <c r="A12" s="1">
        <v>0.33333333333333298</v>
      </c>
      <c r="B12">
        <f t="shared" si="0"/>
        <v>1.2218519380266448</v>
      </c>
      <c r="C12">
        <f t="shared" si="4"/>
        <v>1.6093440000000001</v>
      </c>
      <c r="D12">
        <f t="shared" si="5"/>
        <v>1.9663800853515527</v>
      </c>
      <c r="E12">
        <f t="shared" si="6"/>
        <v>100882.14039099604</v>
      </c>
      <c r="F12">
        <f t="shared" si="7"/>
        <v>277.03888888888889</v>
      </c>
      <c r="G12">
        <f t="shared" si="1"/>
        <v>21</v>
      </c>
      <c r="K12">
        <v>39</v>
      </c>
      <c r="L12">
        <v>29.79</v>
      </c>
      <c r="M12">
        <v>3.6</v>
      </c>
      <c r="N12">
        <f t="shared" si="2"/>
        <v>3.8888888888889142</v>
      </c>
      <c r="O12">
        <f t="shared" si="3"/>
        <v>100880.55809999999</v>
      </c>
      <c r="Q12" t="s">
        <v>15</v>
      </c>
      <c r="R12">
        <v>1.2250000000000001</v>
      </c>
    </row>
    <row r="13" spans="1:18" x14ac:dyDescent="0.45">
      <c r="A13" s="1">
        <v>0.375</v>
      </c>
      <c r="B13">
        <f t="shared" si="0"/>
        <v>1.2218519380266448</v>
      </c>
      <c r="C13">
        <f t="shared" si="4"/>
        <v>1.1175999999999999</v>
      </c>
      <c r="D13">
        <f t="shared" si="5"/>
        <v>1.3655417259385783</v>
      </c>
      <c r="E13">
        <f t="shared" si="6"/>
        <v>100915.18506471644</v>
      </c>
      <c r="F13">
        <f t="shared" si="7"/>
        <v>276.76111111111106</v>
      </c>
      <c r="G13">
        <f t="shared" si="1"/>
        <v>21</v>
      </c>
      <c r="K13">
        <v>38.5</v>
      </c>
      <c r="L13">
        <v>29.8</v>
      </c>
      <c r="M13">
        <v>2.5</v>
      </c>
      <c r="N13">
        <f t="shared" si="2"/>
        <v>3.6111111111110858</v>
      </c>
      <c r="O13">
        <f t="shared" si="3"/>
        <v>100914.42199999999</v>
      </c>
    </row>
    <row r="14" spans="1:18" x14ac:dyDescent="0.45">
      <c r="A14" s="1">
        <v>0.41666666666666702</v>
      </c>
      <c r="B14">
        <f t="shared" si="0"/>
        <v>1.2218519380266448</v>
      </c>
      <c r="C14">
        <f t="shared" si="4"/>
        <v>2.1010879999999998</v>
      </c>
      <c r="D14">
        <f t="shared" si="5"/>
        <v>2.567218444764527</v>
      </c>
      <c r="E14">
        <f t="shared" si="6"/>
        <v>101018.71067593383</v>
      </c>
      <c r="F14">
        <f t="shared" si="7"/>
        <v>276.53888888888889</v>
      </c>
      <c r="G14">
        <f t="shared" si="1"/>
        <v>21</v>
      </c>
      <c r="K14">
        <v>38.1</v>
      </c>
      <c r="L14">
        <v>29.83</v>
      </c>
      <c r="M14">
        <v>4.7</v>
      </c>
      <c r="N14">
        <f t="shared" si="2"/>
        <v>3.3888888888889142</v>
      </c>
      <c r="O14">
        <f t="shared" si="3"/>
        <v>101016.0137</v>
      </c>
    </row>
    <row r="15" spans="1:18" x14ac:dyDescent="0.45">
      <c r="A15" s="1">
        <v>0.45833333333333298</v>
      </c>
      <c r="B15">
        <f t="shared" si="0"/>
        <v>1.2218519380266448</v>
      </c>
      <c r="C15">
        <f t="shared" si="4"/>
        <v>2.8163519999999997</v>
      </c>
      <c r="D15">
        <f t="shared" si="5"/>
        <v>3.4411651493652169</v>
      </c>
      <c r="E15">
        <f t="shared" si="6"/>
        <v>101122.45116617538</v>
      </c>
      <c r="F15">
        <f t="shared" si="7"/>
        <v>276.42777777777775</v>
      </c>
      <c r="G15">
        <f t="shared" si="1"/>
        <v>21</v>
      </c>
      <c r="K15">
        <v>37.9</v>
      </c>
      <c r="L15">
        <v>29.86</v>
      </c>
      <c r="M15">
        <v>6.3</v>
      </c>
      <c r="N15">
        <f t="shared" si="2"/>
        <v>3.2777777777777715</v>
      </c>
      <c r="O15">
        <f t="shared" si="3"/>
        <v>101117.6054</v>
      </c>
    </row>
    <row r="16" spans="1:18" x14ac:dyDescent="0.45">
      <c r="A16" s="1">
        <v>0.5</v>
      </c>
      <c r="B16">
        <f t="shared" si="0"/>
        <v>1.2218519380266448</v>
      </c>
      <c r="C16">
        <f t="shared" si="4"/>
        <v>3.4869119999999998</v>
      </c>
      <c r="D16">
        <f t="shared" si="5"/>
        <v>4.2604901849283641</v>
      </c>
      <c r="E16">
        <f t="shared" si="6"/>
        <v>101192.76117717585</v>
      </c>
      <c r="F16">
        <f t="shared" si="7"/>
        <v>276.76111111111106</v>
      </c>
      <c r="G16">
        <f t="shared" si="1"/>
        <v>21</v>
      </c>
      <c r="K16">
        <v>38.5</v>
      </c>
      <c r="L16">
        <v>29.88</v>
      </c>
      <c r="M16">
        <v>7.8</v>
      </c>
      <c r="N16">
        <f t="shared" si="2"/>
        <v>3.6111111111110858</v>
      </c>
      <c r="O16">
        <f t="shared" si="3"/>
        <v>101185.33319999999</v>
      </c>
    </row>
    <row r="17" spans="1:15" x14ac:dyDescent="0.45">
      <c r="A17" s="1">
        <v>0.54166666666666696</v>
      </c>
      <c r="B17">
        <f t="shared" si="0"/>
        <v>1.2218519380266448</v>
      </c>
      <c r="C17">
        <f t="shared" si="4"/>
        <v>3.5316160000000001</v>
      </c>
      <c r="D17">
        <f t="shared" si="5"/>
        <v>4.3151118539659077</v>
      </c>
      <c r="E17">
        <f t="shared" si="6"/>
        <v>101226.81675903263</v>
      </c>
      <c r="F17">
        <f t="shared" si="7"/>
        <v>276.87222222222221</v>
      </c>
      <c r="G17">
        <f t="shared" si="1"/>
        <v>21</v>
      </c>
      <c r="K17">
        <v>38.700000000000003</v>
      </c>
      <c r="L17">
        <v>29.89</v>
      </c>
      <c r="M17">
        <v>7.9</v>
      </c>
      <c r="N17">
        <f t="shared" si="2"/>
        <v>3.7222222222222285</v>
      </c>
      <c r="O17">
        <f t="shared" si="3"/>
        <v>101219.1971</v>
      </c>
    </row>
    <row r="18" spans="1:15" x14ac:dyDescent="0.45">
      <c r="A18" s="1">
        <v>0.58333333333333304</v>
      </c>
      <c r="B18">
        <f t="shared" si="0"/>
        <v>1.2218519380266448</v>
      </c>
      <c r="C18">
        <f t="shared" si="4"/>
        <v>4.380992</v>
      </c>
      <c r="D18">
        <f t="shared" si="5"/>
        <v>5.3529235656792267</v>
      </c>
      <c r="E18">
        <f t="shared" si="6"/>
        <v>101264.78655765891</v>
      </c>
      <c r="F18">
        <f t="shared" si="7"/>
        <v>277.92777777777775</v>
      </c>
      <c r="G18">
        <f t="shared" si="1"/>
        <v>21</v>
      </c>
      <c r="K18">
        <v>40.6</v>
      </c>
      <c r="L18">
        <v>29.9</v>
      </c>
      <c r="M18">
        <v>9.8000000000000007</v>
      </c>
      <c r="N18">
        <f t="shared" si="2"/>
        <v>4.7777777777777715</v>
      </c>
      <c r="O18">
        <f t="shared" si="3"/>
        <v>101253.06099999999</v>
      </c>
    </row>
    <row r="19" spans="1:15" x14ac:dyDescent="0.45">
      <c r="A19" s="1">
        <v>0.625</v>
      </c>
      <c r="B19">
        <f t="shared" si="0"/>
        <v>1.2218519380266448</v>
      </c>
      <c r="C19">
        <f t="shared" si="4"/>
        <v>3.2186880000000002</v>
      </c>
      <c r="D19">
        <f t="shared" si="5"/>
        <v>3.9327601707031055</v>
      </c>
      <c r="E19">
        <f t="shared" si="6"/>
        <v>101293.25406398416</v>
      </c>
      <c r="F19">
        <f t="shared" si="7"/>
        <v>277.87222222222221</v>
      </c>
      <c r="G19">
        <f t="shared" si="1"/>
        <v>21</v>
      </c>
      <c r="K19">
        <v>40.5</v>
      </c>
      <c r="L19">
        <v>29.91</v>
      </c>
      <c r="M19">
        <v>7.2</v>
      </c>
      <c r="N19">
        <f t="shared" si="2"/>
        <v>4.7222222222222285</v>
      </c>
      <c r="O19">
        <f t="shared" si="3"/>
        <v>101286.9249</v>
      </c>
    </row>
    <row r="20" spans="1:15" x14ac:dyDescent="0.45">
      <c r="A20" s="1">
        <v>0.66666666666666696</v>
      </c>
      <c r="B20">
        <f t="shared" si="0"/>
        <v>1.2218519380266448</v>
      </c>
      <c r="C20">
        <f t="shared" si="4"/>
        <v>1.922272</v>
      </c>
      <c r="D20">
        <f t="shared" si="5"/>
        <v>2.3487317686143547</v>
      </c>
      <c r="E20">
        <f t="shared" si="6"/>
        <v>101289.18235065715</v>
      </c>
      <c r="F20">
        <f t="shared" si="7"/>
        <v>277.48333333333329</v>
      </c>
      <c r="G20">
        <f t="shared" si="1"/>
        <v>21</v>
      </c>
      <c r="K20">
        <v>39.799999999999997</v>
      </c>
      <c r="L20">
        <v>29.91</v>
      </c>
      <c r="M20">
        <v>4.3</v>
      </c>
      <c r="N20">
        <f t="shared" si="2"/>
        <v>4.3333333333333144</v>
      </c>
      <c r="O20">
        <f t="shared" si="3"/>
        <v>101286.9249</v>
      </c>
    </row>
    <row r="21" spans="1:15" x14ac:dyDescent="0.45">
      <c r="A21" s="1">
        <v>0.70833333333333304</v>
      </c>
      <c r="B21">
        <f t="shared" si="0"/>
        <v>1.2218519380266448</v>
      </c>
      <c r="C21">
        <f t="shared" si="4"/>
        <v>1.922272</v>
      </c>
      <c r="D21">
        <f t="shared" si="5"/>
        <v>2.3487317686143547</v>
      </c>
      <c r="E21">
        <f t="shared" si="6"/>
        <v>101289.18235065715</v>
      </c>
      <c r="F21">
        <f t="shared" si="7"/>
        <v>277.26111111111106</v>
      </c>
      <c r="G21">
        <f t="shared" si="1"/>
        <v>21</v>
      </c>
      <c r="K21">
        <v>39.4</v>
      </c>
      <c r="L21">
        <v>29.91</v>
      </c>
      <c r="M21">
        <v>4.3</v>
      </c>
      <c r="N21">
        <f t="shared" si="2"/>
        <v>4.1111111111110858</v>
      </c>
      <c r="O21">
        <f t="shared" si="3"/>
        <v>101286.9249</v>
      </c>
    </row>
    <row r="22" spans="1:15" x14ac:dyDescent="0.45">
      <c r="A22" s="1">
        <v>0.75</v>
      </c>
      <c r="B22">
        <f t="shared" si="0"/>
        <v>1.2218519380266448</v>
      </c>
      <c r="C22">
        <f t="shared" si="4"/>
        <v>1.296416</v>
      </c>
      <c r="D22">
        <f t="shared" si="5"/>
        <v>1.5840284020887507</v>
      </c>
      <c r="E22">
        <f t="shared" si="6"/>
        <v>101287.95167988246</v>
      </c>
      <c r="F22">
        <f t="shared" si="7"/>
        <v>277.26111111111106</v>
      </c>
      <c r="G22">
        <f t="shared" si="1"/>
        <v>21</v>
      </c>
      <c r="K22">
        <v>39.4</v>
      </c>
      <c r="L22">
        <v>29.91</v>
      </c>
      <c r="M22">
        <v>2.9</v>
      </c>
      <c r="N22">
        <f t="shared" si="2"/>
        <v>4.1111111111110858</v>
      </c>
      <c r="O22">
        <f t="shared" si="3"/>
        <v>101286.9249</v>
      </c>
    </row>
    <row r="23" spans="1:15" x14ac:dyDescent="0.45">
      <c r="A23" s="1">
        <v>0.79166666666666696</v>
      </c>
      <c r="B23">
        <f t="shared" si="0"/>
        <v>1.2218519380266448</v>
      </c>
      <c r="C23">
        <f t="shared" si="4"/>
        <v>0.93878400000000006</v>
      </c>
      <c r="D23">
        <f t="shared" si="5"/>
        <v>1.1470550497884058</v>
      </c>
      <c r="E23">
        <f t="shared" si="6"/>
        <v>101253.59941846391</v>
      </c>
      <c r="F23">
        <f t="shared" si="7"/>
        <v>277.37222222222221</v>
      </c>
      <c r="G23">
        <f t="shared" si="1"/>
        <v>21</v>
      </c>
      <c r="K23">
        <v>39.6</v>
      </c>
      <c r="L23">
        <v>29.9</v>
      </c>
      <c r="M23">
        <v>2.1</v>
      </c>
      <c r="N23">
        <f t="shared" si="2"/>
        <v>4.2222222222222285</v>
      </c>
      <c r="O23">
        <f t="shared" si="3"/>
        <v>101253.06099999999</v>
      </c>
    </row>
    <row r="24" spans="1:15" x14ac:dyDescent="0.45">
      <c r="A24" s="1">
        <v>0.83333333333333304</v>
      </c>
      <c r="B24">
        <f t="shared" si="0"/>
        <v>1.2218519380266448</v>
      </c>
      <c r="C24">
        <f t="shared" si="4"/>
        <v>2.2351999999999999</v>
      </c>
      <c r="D24">
        <f t="shared" si="5"/>
        <v>2.7310834518771565</v>
      </c>
      <c r="E24">
        <f t="shared" si="6"/>
        <v>101188.38545886581</v>
      </c>
      <c r="F24">
        <f t="shared" si="7"/>
        <v>277.42777777777775</v>
      </c>
      <c r="G24">
        <f t="shared" si="1"/>
        <v>21</v>
      </c>
      <c r="K24">
        <v>39.700000000000003</v>
      </c>
      <c r="L24">
        <v>29.88</v>
      </c>
      <c r="M24">
        <v>5</v>
      </c>
      <c r="N24">
        <f t="shared" si="2"/>
        <v>4.2777777777777715</v>
      </c>
      <c r="O24">
        <f t="shared" si="3"/>
        <v>101185.33319999999</v>
      </c>
    </row>
    <row r="25" spans="1:15" x14ac:dyDescent="0.45">
      <c r="A25" s="1">
        <v>0.875</v>
      </c>
      <c r="B25">
        <f t="shared" si="0"/>
        <v>1.2218519380266448</v>
      </c>
      <c r="C25">
        <f t="shared" si="4"/>
        <v>1.296416</v>
      </c>
      <c r="D25">
        <f t="shared" si="5"/>
        <v>1.5840284020887507</v>
      </c>
      <c r="E25">
        <f t="shared" si="6"/>
        <v>101118.63217988246</v>
      </c>
      <c r="F25">
        <f t="shared" si="7"/>
        <v>276.42777777777775</v>
      </c>
      <c r="G25">
        <f t="shared" si="1"/>
        <v>21</v>
      </c>
      <c r="K25">
        <v>37.9</v>
      </c>
      <c r="L25">
        <v>29.86</v>
      </c>
      <c r="M25">
        <v>2.9</v>
      </c>
      <c r="N25">
        <f t="shared" si="2"/>
        <v>3.2777777777777715</v>
      </c>
      <c r="O25">
        <f t="shared" si="3"/>
        <v>101117.6054</v>
      </c>
    </row>
    <row r="26" spans="1:15" x14ac:dyDescent="0.45">
      <c r="A26" s="1">
        <v>0.91666666666666696</v>
      </c>
      <c r="B26">
        <f t="shared" si="0"/>
        <v>1.2218519380266448</v>
      </c>
      <c r="C26">
        <f t="shared" si="4"/>
        <v>1.3858239999999999</v>
      </c>
      <c r="D26">
        <f t="shared" si="5"/>
        <v>1.6932717401638369</v>
      </c>
      <c r="E26">
        <f t="shared" si="6"/>
        <v>101051.05088830802</v>
      </c>
      <c r="F26">
        <f t="shared" si="7"/>
        <v>276.64999999999998</v>
      </c>
      <c r="G26">
        <f t="shared" si="1"/>
        <v>21</v>
      </c>
      <c r="K26">
        <v>38.299999999999997</v>
      </c>
      <c r="L26">
        <v>29.84</v>
      </c>
      <c r="M26">
        <v>3.1</v>
      </c>
      <c r="N26">
        <f t="shared" si="2"/>
        <v>3.5</v>
      </c>
      <c r="O26">
        <f t="shared" si="3"/>
        <v>101049.87759999999</v>
      </c>
    </row>
    <row r="27" spans="1:15" x14ac:dyDescent="0.45">
      <c r="A27" s="1">
        <v>0.95833333333333304</v>
      </c>
      <c r="B27">
        <f t="shared" si="0"/>
        <v>1.2218519380266448</v>
      </c>
      <c r="C27">
        <f t="shared" si="4"/>
        <v>5.5432959999999998</v>
      </c>
      <c r="D27">
        <f t="shared" si="5"/>
        <v>6.7730869606553474</v>
      </c>
      <c r="E27">
        <f t="shared" si="6"/>
        <v>100967.05851292831</v>
      </c>
      <c r="F27">
        <f t="shared" si="7"/>
        <v>278.37222222222221</v>
      </c>
      <c r="G27">
        <f t="shared" si="1"/>
        <v>21</v>
      </c>
      <c r="K27">
        <v>41.4</v>
      </c>
      <c r="L27">
        <v>29.81</v>
      </c>
      <c r="M27">
        <v>12.4</v>
      </c>
      <c r="N27">
        <f t="shared" si="2"/>
        <v>5.2222222222222285</v>
      </c>
      <c r="O27">
        <f t="shared" si="3"/>
        <v>100948.28589999999</v>
      </c>
    </row>
    <row r="28" spans="1:15" x14ac:dyDescent="0.45">
      <c r="A28" s="1">
        <v>1</v>
      </c>
      <c r="B28">
        <f t="shared" si="0"/>
        <v>1.2218519380266448</v>
      </c>
      <c r="C28">
        <f t="shared" si="4"/>
        <v>5.3644800000000004</v>
      </c>
      <c r="D28">
        <f t="shared" si="5"/>
        <v>6.5546002845051756</v>
      </c>
      <c r="E28">
        <f t="shared" si="6"/>
        <v>100796.54741106712</v>
      </c>
      <c r="F28">
        <f t="shared" si="7"/>
        <v>278.48333333333329</v>
      </c>
      <c r="G28">
        <f t="shared" si="1"/>
        <v>21</v>
      </c>
      <c r="K28">
        <v>41.6</v>
      </c>
      <c r="L28">
        <v>29.76</v>
      </c>
      <c r="M28">
        <v>12</v>
      </c>
      <c r="N28">
        <f t="shared" si="2"/>
        <v>5.3333333333333144</v>
      </c>
      <c r="O28">
        <f t="shared" si="3"/>
        <v>100778.9664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5D-0620-4A4C-8F02-76BDE2AD9CE7}">
  <dimension ref="A2:R28"/>
  <sheetViews>
    <sheetView workbookViewId="0">
      <pane xSplit="1" ySplit="3" topLeftCell="J9" activePane="bottomRight" state="frozen"/>
      <selection pane="topRight" activeCell="B1" sqref="B1"/>
      <selection pane="bottomLeft" activeCell="A4" sqref="A4"/>
      <selection pane="bottomRight" activeCell="M29" sqref="M29"/>
    </sheetView>
  </sheetViews>
  <sheetFormatPr defaultColWidth="10.6640625" defaultRowHeight="14.25" x14ac:dyDescent="0.45"/>
  <cols>
    <col min="8" max="9" width="0" hidden="1" customWidth="1"/>
    <col min="11" max="11" width="13.73046875" bestFit="1" customWidth="1"/>
  </cols>
  <sheetData>
    <row r="2" spans="1:18" x14ac:dyDescent="0.45">
      <c r="B2" t="s">
        <v>0</v>
      </c>
      <c r="C2" t="s">
        <v>2</v>
      </c>
      <c r="D2" t="s">
        <v>4</v>
      </c>
      <c r="E2" t="s">
        <v>6</v>
      </c>
      <c r="F2" t="s">
        <v>8</v>
      </c>
      <c r="G2" t="s">
        <v>12</v>
      </c>
      <c r="K2" t="s">
        <v>16</v>
      </c>
      <c r="L2" t="s">
        <v>20</v>
      </c>
      <c r="M2" t="s">
        <v>24</v>
      </c>
      <c r="N2" t="s">
        <v>8</v>
      </c>
      <c r="O2" t="s">
        <v>22</v>
      </c>
    </row>
    <row r="3" spans="1:18" x14ac:dyDescent="0.45">
      <c r="B3" t="s">
        <v>1</v>
      </c>
      <c r="C3" t="s">
        <v>3</v>
      </c>
      <c r="D3" t="s">
        <v>5</v>
      </c>
      <c r="E3" t="s">
        <v>7</v>
      </c>
      <c r="F3" t="s">
        <v>9</v>
      </c>
      <c r="G3" t="s">
        <v>13</v>
      </c>
      <c r="K3" t="s">
        <v>17</v>
      </c>
      <c r="L3" t="s">
        <v>21</v>
      </c>
      <c r="M3" t="s">
        <v>25</v>
      </c>
      <c r="N3" t="s">
        <v>18</v>
      </c>
      <c r="O3" t="s">
        <v>23</v>
      </c>
    </row>
    <row r="4" spans="1:18" x14ac:dyDescent="0.45">
      <c r="A4" s="1">
        <v>0</v>
      </c>
      <c r="B4">
        <f>Data!B26</f>
        <v>1.2218519380266448</v>
      </c>
      <c r="C4">
        <f>M4*0.44704</f>
        <v>1.2517119999999999</v>
      </c>
      <c r="D4">
        <f>B4*C4</f>
        <v>1.5294067330512076</v>
      </c>
      <c r="E4">
        <f>O4/(R$8-1)+B4/2*C4^2</f>
        <v>100509.01238838032</v>
      </c>
      <c r="F4">
        <f>(K4-32)*5/9+273.15</f>
        <v>277.87222222222221</v>
      </c>
      <c r="G4">
        <v>47</v>
      </c>
      <c r="K4">
        <v>40.5</v>
      </c>
      <c r="L4">
        <v>29.68</v>
      </c>
      <c r="M4">
        <v>2.8</v>
      </c>
      <c r="N4">
        <f>F4-273.15</f>
        <v>4.7222222222222285</v>
      </c>
      <c r="O4">
        <f>L4*3386.39</f>
        <v>100508.0552</v>
      </c>
    </row>
    <row r="5" spans="1:18" x14ac:dyDescent="0.45">
      <c r="A5" s="1">
        <v>4.1666666666666699E-2</v>
      </c>
      <c r="B5">
        <f>B4</f>
        <v>1.2218519380266448</v>
      </c>
      <c r="C5">
        <f>M5*0.44704</f>
        <v>8.0467200000000005</v>
      </c>
      <c r="D5">
        <f>B5*C5</f>
        <v>9.8319004267577643</v>
      </c>
      <c r="E5">
        <f>O5/(R$8-1)+B5/2*C5^2</f>
        <v>100310.565174901</v>
      </c>
      <c r="F5">
        <f>(K5-32)*5/9+273.15</f>
        <v>278.14999999999998</v>
      </c>
      <c r="G5">
        <f>G4</f>
        <v>47</v>
      </c>
      <c r="K5">
        <v>41</v>
      </c>
      <c r="L5">
        <v>29.61</v>
      </c>
      <c r="M5">
        <v>18</v>
      </c>
      <c r="N5">
        <f>F5-273.15</f>
        <v>5</v>
      </c>
      <c r="O5">
        <f>L5*3386.39</f>
        <v>100271.0079</v>
      </c>
    </row>
    <row r="6" spans="1:18" x14ac:dyDescent="0.45">
      <c r="A6" s="1">
        <v>8.3333333333333301E-2</v>
      </c>
      <c r="B6">
        <f t="shared" ref="B6:B28" si="0">B5</f>
        <v>1.2218519380266448</v>
      </c>
      <c r="C6">
        <f>M6*0.44704</f>
        <v>8.9407999999999994</v>
      </c>
      <c r="D6">
        <f>B6*C6</f>
        <v>10.924333807508626</v>
      </c>
      <c r="E6">
        <f>O6/(R$8-1)+B6/2*C6^2</f>
        <v>100319.84404185308</v>
      </c>
      <c r="F6">
        <f>(K6-32)*5/9+273.15</f>
        <v>278.14999999999998</v>
      </c>
      <c r="G6">
        <f t="shared" ref="G6:G28" si="1">G5</f>
        <v>47</v>
      </c>
      <c r="K6">
        <v>41</v>
      </c>
      <c r="L6">
        <v>29.61</v>
      </c>
      <c r="M6">
        <v>20</v>
      </c>
      <c r="N6">
        <f t="shared" ref="N6:N28" si="2">F6-273.15</f>
        <v>5</v>
      </c>
      <c r="O6">
        <f t="shared" ref="O6:O28" si="3">L6*3386.39</f>
        <v>100271.0079</v>
      </c>
    </row>
    <row r="7" spans="1:18" x14ac:dyDescent="0.45">
      <c r="A7" s="1">
        <v>0.125</v>
      </c>
      <c r="B7">
        <f t="shared" si="0"/>
        <v>1.2218519380266448</v>
      </c>
      <c r="C7">
        <f t="shared" ref="C7:C28" si="4">M7*0.44704</f>
        <v>8.0467200000000005</v>
      </c>
      <c r="D7">
        <f t="shared" ref="D7:D28" si="5">B7*C7</f>
        <v>9.8319004267577643</v>
      </c>
      <c r="E7">
        <f t="shared" ref="E7:E28" si="6">O7/(R$8-1)+B7/2*C7^2</f>
        <v>100310.565174901</v>
      </c>
      <c r="F7">
        <f t="shared" ref="F7:F28" si="7">(K7-32)*5/9+273.15</f>
        <v>278.14999999999998</v>
      </c>
      <c r="G7">
        <f t="shared" si="1"/>
        <v>47</v>
      </c>
      <c r="K7">
        <v>41</v>
      </c>
      <c r="L7">
        <v>29.61</v>
      </c>
      <c r="M7">
        <v>18</v>
      </c>
      <c r="N7">
        <f t="shared" si="2"/>
        <v>5</v>
      </c>
      <c r="O7">
        <f t="shared" si="3"/>
        <v>100271.0079</v>
      </c>
    </row>
    <row r="8" spans="1:18" x14ac:dyDescent="0.45">
      <c r="A8" s="1">
        <v>0.16666666666666699</v>
      </c>
      <c r="B8">
        <f t="shared" si="0"/>
        <v>1.2218519380266448</v>
      </c>
      <c r="C8">
        <f t="shared" si="4"/>
        <v>7.5996800000000002</v>
      </c>
      <c r="D8">
        <f t="shared" si="5"/>
        <v>9.2856837363823317</v>
      </c>
      <c r="E8">
        <f t="shared" si="6"/>
        <v>100306.29201248885</v>
      </c>
      <c r="F8">
        <f t="shared" si="7"/>
        <v>277.03888888888889</v>
      </c>
      <c r="G8">
        <f t="shared" si="1"/>
        <v>47</v>
      </c>
      <c r="K8">
        <v>39</v>
      </c>
      <c r="L8">
        <v>29.61</v>
      </c>
      <c r="M8">
        <v>17</v>
      </c>
      <c r="N8">
        <f t="shared" si="2"/>
        <v>3.8888888888889142</v>
      </c>
      <c r="O8">
        <f t="shared" si="3"/>
        <v>100271.0079</v>
      </c>
      <c r="Q8" t="s">
        <v>26</v>
      </c>
      <c r="R8">
        <v>2</v>
      </c>
    </row>
    <row r="9" spans="1:18" x14ac:dyDescent="0.45">
      <c r="A9" s="1">
        <v>0.20833333333333301</v>
      </c>
      <c r="B9">
        <f t="shared" si="0"/>
        <v>1.2218519380266448</v>
      </c>
      <c r="C9">
        <f t="shared" si="4"/>
        <v>7.5996800000000002</v>
      </c>
      <c r="D9">
        <f t="shared" si="5"/>
        <v>9.2856837363823317</v>
      </c>
      <c r="E9">
        <f t="shared" si="6"/>
        <v>100306.29201248885</v>
      </c>
      <c r="F9">
        <f t="shared" si="7"/>
        <v>277.03888888888889</v>
      </c>
      <c r="G9">
        <f t="shared" si="1"/>
        <v>47</v>
      </c>
      <c r="K9">
        <v>39</v>
      </c>
      <c r="L9">
        <v>29.61</v>
      </c>
      <c r="M9">
        <v>17</v>
      </c>
      <c r="N9">
        <f t="shared" si="2"/>
        <v>3.8888888888889142</v>
      </c>
      <c r="O9">
        <f t="shared" si="3"/>
        <v>100271.0079</v>
      </c>
      <c r="Q9" t="s">
        <v>10</v>
      </c>
      <c r="R9">
        <v>2.9000000000000001E-2</v>
      </c>
    </row>
    <row r="10" spans="1:18" x14ac:dyDescent="0.45">
      <c r="A10" s="1">
        <v>0.25</v>
      </c>
      <c r="B10">
        <f t="shared" si="0"/>
        <v>1.2218519380266448</v>
      </c>
      <c r="C10">
        <f>M10*0.44704</f>
        <v>8.9407999999999994</v>
      </c>
      <c r="D10">
        <f t="shared" si="5"/>
        <v>10.924333807508626</v>
      </c>
      <c r="E10">
        <f t="shared" si="6"/>
        <v>100218.25234185308</v>
      </c>
      <c r="F10">
        <f t="shared" si="7"/>
        <v>278.14999999999998</v>
      </c>
      <c r="G10">
        <f t="shared" si="1"/>
        <v>47</v>
      </c>
      <c r="K10">
        <v>41</v>
      </c>
      <c r="L10">
        <v>29.58</v>
      </c>
      <c r="M10">
        <v>20</v>
      </c>
      <c r="N10">
        <f t="shared" si="2"/>
        <v>5</v>
      </c>
      <c r="O10">
        <f t="shared" si="3"/>
        <v>100169.41619999999</v>
      </c>
      <c r="Q10" t="s">
        <v>11</v>
      </c>
      <c r="R10">
        <v>9.81</v>
      </c>
    </row>
    <row r="11" spans="1:18" x14ac:dyDescent="0.45">
      <c r="A11" s="1">
        <v>0.29166666666666702</v>
      </c>
      <c r="B11">
        <f t="shared" si="0"/>
        <v>1.2218519380266448</v>
      </c>
      <c r="C11">
        <f t="shared" si="4"/>
        <v>9.8348800000000001</v>
      </c>
      <c r="D11">
        <f t="shared" si="5"/>
        <v>12.01676718825949</v>
      </c>
      <c r="E11">
        <f t="shared" si="6"/>
        <v>100228.50793164223</v>
      </c>
      <c r="F11">
        <f t="shared" si="7"/>
        <v>278.14999999999998</v>
      </c>
      <c r="G11">
        <f t="shared" si="1"/>
        <v>47</v>
      </c>
      <c r="K11">
        <v>41</v>
      </c>
      <c r="L11">
        <v>29.58</v>
      </c>
      <c r="M11">
        <v>22</v>
      </c>
      <c r="N11">
        <f t="shared" si="2"/>
        <v>5</v>
      </c>
      <c r="O11">
        <f t="shared" si="3"/>
        <v>100169.41619999999</v>
      </c>
      <c r="Q11" t="s">
        <v>14</v>
      </c>
      <c r="R11">
        <v>8.3140000000000001</v>
      </c>
    </row>
    <row r="12" spans="1:18" x14ac:dyDescent="0.45">
      <c r="A12" s="1">
        <v>0.33333333333333298</v>
      </c>
      <c r="B12">
        <f t="shared" si="0"/>
        <v>1.2218519380266448</v>
      </c>
      <c r="C12">
        <f t="shared" si="4"/>
        <v>9.3878400000000006</v>
      </c>
      <c r="D12">
        <f t="shared" si="5"/>
        <v>11.470550497884059</v>
      </c>
      <c r="E12">
        <f t="shared" si="6"/>
        <v>100223.25804639302</v>
      </c>
      <c r="F12">
        <f t="shared" si="7"/>
        <v>278.14999999999998</v>
      </c>
      <c r="G12">
        <f t="shared" si="1"/>
        <v>47</v>
      </c>
      <c r="K12">
        <v>41</v>
      </c>
      <c r="L12">
        <v>29.58</v>
      </c>
      <c r="M12">
        <v>21</v>
      </c>
      <c r="N12">
        <f t="shared" si="2"/>
        <v>5</v>
      </c>
      <c r="O12">
        <f t="shared" si="3"/>
        <v>100169.41619999999</v>
      </c>
      <c r="Q12" t="s">
        <v>15</v>
      </c>
      <c r="R12">
        <v>1.2250000000000001</v>
      </c>
    </row>
    <row r="13" spans="1:18" x14ac:dyDescent="0.45">
      <c r="A13" s="1">
        <v>0.375</v>
      </c>
      <c r="B13">
        <f t="shared" si="0"/>
        <v>1.2218519380266448</v>
      </c>
      <c r="C13">
        <f t="shared" si="4"/>
        <v>9.8348800000000001</v>
      </c>
      <c r="D13">
        <f t="shared" si="5"/>
        <v>12.01676718825949</v>
      </c>
      <c r="E13">
        <f t="shared" si="6"/>
        <v>100330.09963164224</v>
      </c>
      <c r="F13">
        <f t="shared" si="7"/>
        <v>278.14999999999998</v>
      </c>
      <c r="G13">
        <f t="shared" si="1"/>
        <v>47</v>
      </c>
      <c r="K13">
        <v>41</v>
      </c>
      <c r="L13">
        <v>29.61</v>
      </c>
      <c r="M13">
        <v>22</v>
      </c>
      <c r="N13">
        <f t="shared" si="2"/>
        <v>5</v>
      </c>
      <c r="O13">
        <f t="shared" si="3"/>
        <v>100271.0079</v>
      </c>
    </row>
    <row r="14" spans="1:18" x14ac:dyDescent="0.45">
      <c r="A14" s="1">
        <v>0.41666666666666702</v>
      </c>
      <c r="B14">
        <f t="shared" si="0"/>
        <v>1.2218519380266448</v>
      </c>
      <c r="C14">
        <f t="shared" si="4"/>
        <v>8.9407999999999994</v>
      </c>
      <c r="D14">
        <f t="shared" si="5"/>
        <v>10.924333807508626</v>
      </c>
      <c r="E14">
        <f t="shared" si="6"/>
        <v>100319.84404185308</v>
      </c>
      <c r="F14">
        <f t="shared" si="7"/>
        <v>278.14999999999998</v>
      </c>
      <c r="G14">
        <f t="shared" si="1"/>
        <v>47</v>
      </c>
      <c r="K14">
        <v>41</v>
      </c>
      <c r="L14">
        <v>29.61</v>
      </c>
      <c r="M14">
        <v>20</v>
      </c>
      <c r="N14">
        <f t="shared" si="2"/>
        <v>5</v>
      </c>
      <c r="O14">
        <f t="shared" si="3"/>
        <v>100271.0079</v>
      </c>
    </row>
    <row r="15" spans="1:18" x14ac:dyDescent="0.45">
      <c r="A15" s="1">
        <v>0.45833333333333298</v>
      </c>
      <c r="B15">
        <f t="shared" si="0"/>
        <v>1.2218519380266448</v>
      </c>
      <c r="C15">
        <f t="shared" si="4"/>
        <v>8.9407999999999994</v>
      </c>
      <c r="D15">
        <f t="shared" si="5"/>
        <v>10.924333807508626</v>
      </c>
      <c r="E15">
        <f t="shared" si="6"/>
        <v>100319.84404185308</v>
      </c>
      <c r="F15">
        <f t="shared" si="7"/>
        <v>278.14999999999998</v>
      </c>
      <c r="G15">
        <f t="shared" si="1"/>
        <v>47</v>
      </c>
      <c r="K15">
        <v>41</v>
      </c>
      <c r="L15">
        <v>29.61</v>
      </c>
      <c r="M15">
        <v>20</v>
      </c>
      <c r="N15">
        <f t="shared" si="2"/>
        <v>5</v>
      </c>
      <c r="O15">
        <f t="shared" si="3"/>
        <v>100271.0079</v>
      </c>
    </row>
    <row r="16" spans="1:18" x14ac:dyDescent="0.45">
      <c r="A16" s="1">
        <v>0.5</v>
      </c>
      <c r="B16">
        <f t="shared" si="0"/>
        <v>1.2218519380266448</v>
      </c>
      <c r="C16">
        <f t="shared" si="4"/>
        <v>8.0467200000000005</v>
      </c>
      <c r="D16">
        <f t="shared" si="5"/>
        <v>9.8319004267577643</v>
      </c>
      <c r="E16">
        <f t="shared" si="6"/>
        <v>100412.156874901</v>
      </c>
      <c r="F16">
        <f t="shared" si="7"/>
        <v>279.26111111111106</v>
      </c>
      <c r="G16">
        <f t="shared" si="1"/>
        <v>47</v>
      </c>
      <c r="K16">
        <v>43</v>
      </c>
      <c r="L16">
        <v>29.64</v>
      </c>
      <c r="M16">
        <v>18</v>
      </c>
      <c r="N16">
        <f t="shared" si="2"/>
        <v>6.1111111111110858</v>
      </c>
      <c r="O16">
        <f t="shared" si="3"/>
        <v>100372.5996</v>
      </c>
    </row>
    <row r="17" spans="1:15" x14ac:dyDescent="0.45">
      <c r="A17" s="1">
        <v>0.54166666666666696</v>
      </c>
      <c r="B17">
        <f t="shared" si="0"/>
        <v>1.2218519380266448</v>
      </c>
      <c r="C17">
        <f t="shared" si="4"/>
        <v>8.9407999999999994</v>
      </c>
      <c r="D17">
        <f t="shared" si="5"/>
        <v>10.924333807508626</v>
      </c>
      <c r="E17">
        <f t="shared" si="6"/>
        <v>100421.43574185309</v>
      </c>
      <c r="F17">
        <f t="shared" si="7"/>
        <v>279.26111111111106</v>
      </c>
      <c r="G17">
        <f t="shared" si="1"/>
        <v>47</v>
      </c>
      <c r="K17">
        <v>43</v>
      </c>
      <c r="L17">
        <v>29.64</v>
      </c>
      <c r="M17">
        <v>20</v>
      </c>
      <c r="N17">
        <f t="shared" si="2"/>
        <v>6.1111111111110858</v>
      </c>
      <c r="O17">
        <f t="shared" si="3"/>
        <v>100372.5996</v>
      </c>
    </row>
    <row r="18" spans="1:15" x14ac:dyDescent="0.45">
      <c r="A18" s="1">
        <v>0.58333333333333304</v>
      </c>
      <c r="B18">
        <f t="shared" si="0"/>
        <v>1.2218519380266448</v>
      </c>
      <c r="C18">
        <f t="shared" si="4"/>
        <v>5.3644800000000004</v>
      </c>
      <c r="D18">
        <f t="shared" si="5"/>
        <v>6.5546002845051756</v>
      </c>
      <c r="E18">
        <f t="shared" si="6"/>
        <v>100491.77231106712</v>
      </c>
      <c r="F18">
        <f t="shared" si="7"/>
        <v>279.26111111111106</v>
      </c>
      <c r="G18">
        <f t="shared" si="1"/>
        <v>47</v>
      </c>
      <c r="K18">
        <v>43</v>
      </c>
      <c r="L18">
        <v>29.67</v>
      </c>
      <c r="M18">
        <v>12</v>
      </c>
      <c r="N18">
        <f t="shared" si="2"/>
        <v>6.1111111111110858</v>
      </c>
      <c r="O18">
        <f t="shared" si="3"/>
        <v>100474.19130000001</v>
      </c>
    </row>
    <row r="19" spans="1:15" x14ac:dyDescent="0.45">
      <c r="A19" s="1">
        <v>0.625</v>
      </c>
      <c r="B19">
        <f t="shared" si="0"/>
        <v>1.2218519380266448</v>
      </c>
      <c r="C19">
        <f t="shared" si="4"/>
        <v>4.4703999999999997</v>
      </c>
      <c r="D19">
        <f t="shared" si="5"/>
        <v>5.462166903754313</v>
      </c>
      <c r="E19">
        <f t="shared" si="6"/>
        <v>100486.40033546327</v>
      </c>
      <c r="F19">
        <f t="shared" si="7"/>
        <v>279.26111111111106</v>
      </c>
      <c r="G19">
        <f t="shared" si="1"/>
        <v>47</v>
      </c>
      <c r="K19">
        <v>43</v>
      </c>
      <c r="L19">
        <v>29.67</v>
      </c>
      <c r="M19">
        <v>10</v>
      </c>
      <c r="N19">
        <f t="shared" si="2"/>
        <v>6.1111111111110858</v>
      </c>
      <c r="O19">
        <f t="shared" si="3"/>
        <v>100474.19130000001</v>
      </c>
    </row>
    <row r="20" spans="1:15" x14ac:dyDescent="0.45">
      <c r="A20" s="1">
        <v>0.66666666666666696</v>
      </c>
      <c r="B20">
        <f t="shared" si="0"/>
        <v>1.2218519380266448</v>
      </c>
      <c r="C20">
        <f t="shared" si="4"/>
        <v>6.2585600000000001</v>
      </c>
      <c r="D20">
        <f t="shared" si="5"/>
        <v>7.6470336652560382</v>
      </c>
      <c r="E20">
        <f t="shared" si="6"/>
        <v>100599.71270950801</v>
      </c>
      <c r="F20">
        <f t="shared" si="7"/>
        <v>278.14999999999998</v>
      </c>
      <c r="G20">
        <f t="shared" si="1"/>
        <v>47</v>
      </c>
      <c r="K20">
        <v>41</v>
      </c>
      <c r="L20">
        <v>29.7</v>
      </c>
      <c r="M20">
        <v>14</v>
      </c>
      <c r="N20">
        <f t="shared" si="2"/>
        <v>5</v>
      </c>
      <c r="O20">
        <f t="shared" si="3"/>
        <v>100575.783</v>
      </c>
    </row>
    <row r="21" spans="1:15" x14ac:dyDescent="0.45">
      <c r="A21" s="1">
        <v>0.70833333333333304</v>
      </c>
      <c r="B21">
        <f t="shared" si="0"/>
        <v>1.2218519380266448</v>
      </c>
      <c r="C21">
        <f t="shared" si="4"/>
        <v>4.4703999999999997</v>
      </c>
      <c r="D21">
        <f t="shared" si="5"/>
        <v>5.462166903754313</v>
      </c>
      <c r="E21">
        <f t="shared" si="6"/>
        <v>100689.58373546327</v>
      </c>
      <c r="F21">
        <f t="shared" si="7"/>
        <v>278.14999999999998</v>
      </c>
      <c r="G21">
        <f t="shared" si="1"/>
        <v>47</v>
      </c>
      <c r="K21">
        <v>41</v>
      </c>
      <c r="L21">
        <v>29.73</v>
      </c>
      <c r="M21">
        <v>10</v>
      </c>
      <c r="N21">
        <f t="shared" si="2"/>
        <v>5</v>
      </c>
      <c r="O21">
        <f t="shared" si="3"/>
        <v>100677.3747</v>
      </c>
    </row>
    <row r="22" spans="1:15" x14ac:dyDescent="0.45">
      <c r="A22" s="1">
        <v>0.75</v>
      </c>
      <c r="B22">
        <f t="shared" si="0"/>
        <v>1.2218519380266448</v>
      </c>
      <c r="C22">
        <f t="shared" si="4"/>
        <v>4.4703999999999997</v>
      </c>
      <c r="D22">
        <f t="shared" si="5"/>
        <v>5.462166903754313</v>
      </c>
      <c r="E22">
        <f t="shared" si="6"/>
        <v>100689.58373546327</v>
      </c>
      <c r="F22">
        <f t="shared" si="7"/>
        <v>277.03888888888889</v>
      </c>
      <c r="G22">
        <f t="shared" si="1"/>
        <v>47</v>
      </c>
      <c r="K22">
        <v>39</v>
      </c>
      <c r="L22">
        <v>29.73</v>
      </c>
      <c r="M22">
        <v>10</v>
      </c>
      <c r="N22">
        <f t="shared" si="2"/>
        <v>3.8888888888889142</v>
      </c>
      <c r="O22">
        <f t="shared" si="3"/>
        <v>100677.3747</v>
      </c>
    </row>
    <row r="23" spans="1:15" x14ac:dyDescent="0.45">
      <c r="A23" s="1">
        <v>0.79166666666666696</v>
      </c>
      <c r="B23">
        <f t="shared" si="0"/>
        <v>1.2218519380266448</v>
      </c>
      <c r="C23">
        <f t="shared" si="4"/>
        <v>4.0233600000000003</v>
      </c>
      <c r="D23">
        <f t="shared" si="5"/>
        <v>4.9159502133788822</v>
      </c>
      <c r="E23">
        <f t="shared" si="6"/>
        <v>100687.26401872525</v>
      </c>
      <c r="F23">
        <f t="shared" si="7"/>
        <v>277.03888888888889</v>
      </c>
      <c r="G23">
        <f t="shared" si="1"/>
        <v>47</v>
      </c>
      <c r="K23">
        <v>39</v>
      </c>
      <c r="L23">
        <v>29.73</v>
      </c>
      <c r="M23">
        <v>9</v>
      </c>
      <c r="N23">
        <f t="shared" si="2"/>
        <v>3.8888888888889142</v>
      </c>
      <c r="O23">
        <f t="shared" si="3"/>
        <v>100677.3747</v>
      </c>
    </row>
    <row r="24" spans="1:15" x14ac:dyDescent="0.45">
      <c r="A24" s="1">
        <v>0.83333333333333304</v>
      </c>
      <c r="B24">
        <f t="shared" si="0"/>
        <v>1.2218519380266448</v>
      </c>
      <c r="C24">
        <f t="shared" si="4"/>
        <v>4.4703999999999997</v>
      </c>
      <c r="D24">
        <f t="shared" si="5"/>
        <v>5.462166903754313</v>
      </c>
      <c r="E24">
        <f t="shared" si="6"/>
        <v>100689.58373546327</v>
      </c>
      <c r="F24">
        <f t="shared" si="7"/>
        <v>277.03888888888889</v>
      </c>
      <c r="G24">
        <f t="shared" si="1"/>
        <v>47</v>
      </c>
      <c r="K24">
        <v>39</v>
      </c>
      <c r="L24">
        <v>29.73</v>
      </c>
      <c r="M24">
        <v>10</v>
      </c>
      <c r="N24">
        <f t="shared" si="2"/>
        <v>3.8888888888889142</v>
      </c>
      <c r="O24">
        <f t="shared" si="3"/>
        <v>100677.3747</v>
      </c>
    </row>
    <row r="25" spans="1:15" x14ac:dyDescent="0.45">
      <c r="A25" s="1">
        <v>0.875</v>
      </c>
      <c r="B25">
        <f t="shared" si="0"/>
        <v>1.2218519380266448</v>
      </c>
      <c r="C25">
        <f t="shared" si="4"/>
        <v>4.0233600000000003</v>
      </c>
      <c r="D25">
        <f t="shared" si="5"/>
        <v>4.9159502133788822</v>
      </c>
      <c r="E25">
        <f t="shared" si="6"/>
        <v>100687.26401872525</v>
      </c>
      <c r="F25">
        <f t="shared" si="7"/>
        <v>277.03888888888889</v>
      </c>
      <c r="G25">
        <f t="shared" si="1"/>
        <v>47</v>
      </c>
      <c r="K25">
        <v>39</v>
      </c>
      <c r="L25">
        <v>29.73</v>
      </c>
      <c r="M25">
        <v>9</v>
      </c>
      <c r="N25">
        <f t="shared" si="2"/>
        <v>3.8888888888889142</v>
      </c>
      <c r="O25">
        <f t="shared" si="3"/>
        <v>100677.3747</v>
      </c>
    </row>
    <row r="26" spans="1:15" x14ac:dyDescent="0.45">
      <c r="A26" s="1">
        <v>0.91666666666666696</v>
      </c>
      <c r="B26">
        <f t="shared" si="0"/>
        <v>1.2218519380266448</v>
      </c>
      <c r="C26">
        <f t="shared" si="4"/>
        <v>4.0233600000000003</v>
      </c>
      <c r="D26">
        <f t="shared" si="5"/>
        <v>4.9159502133788822</v>
      </c>
      <c r="E26">
        <f t="shared" si="6"/>
        <v>100687.26401872525</v>
      </c>
      <c r="F26">
        <f t="shared" si="7"/>
        <v>277.03888888888889</v>
      </c>
      <c r="G26">
        <f t="shared" si="1"/>
        <v>47</v>
      </c>
      <c r="K26">
        <v>39</v>
      </c>
      <c r="L26">
        <v>29.73</v>
      </c>
      <c r="M26">
        <v>9</v>
      </c>
      <c r="N26">
        <f t="shared" si="2"/>
        <v>3.8888888888889142</v>
      </c>
      <c r="O26">
        <f t="shared" si="3"/>
        <v>100677.3747</v>
      </c>
    </row>
    <row r="27" spans="1:15" x14ac:dyDescent="0.45">
      <c r="A27" s="1">
        <v>0.95833333333333304</v>
      </c>
      <c r="B27">
        <f t="shared" si="0"/>
        <v>1.2218519380266448</v>
      </c>
      <c r="C27">
        <f t="shared" si="4"/>
        <v>1.3411200000000001</v>
      </c>
      <c r="D27">
        <f t="shared" si="5"/>
        <v>1.6386500711262939</v>
      </c>
      <c r="E27">
        <f t="shared" si="6"/>
        <v>100576.88181319169</v>
      </c>
      <c r="F27">
        <f t="shared" si="7"/>
        <v>275.92777777777775</v>
      </c>
      <c r="G27">
        <f t="shared" si="1"/>
        <v>47</v>
      </c>
      <c r="K27">
        <v>37</v>
      </c>
      <c r="L27">
        <v>29.7</v>
      </c>
      <c r="M27">
        <v>3</v>
      </c>
      <c r="N27">
        <f t="shared" si="2"/>
        <v>2.7777777777777715</v>
      </c>
      <c r="O27">
        <f t="shared" si="3"/>
        <v>100575.783</v>
      </c>
    </row>
    <row r="28" spans="1:15" x14ac:dyDescent="0.45">
      <c r="A28" s="1">
        <v>1</v>
      </c>
      <c r="B28">
        <f t="shared" si="0"/>
        <v>1.2218519380266448</v>
      </c>
      <c r="C28">
        <f t="shared" si="4"/>
        <v>3.1292800000000001</v>
      </c>
      <c r="D28">
        <f t="shared" si="5"/>
        <v>3.8235168326280191</v>
      </c>
      <c r="E28">
        <f t="shared" si="6"/>
        <v>100581.765427377</v>
      </c>
      <c r="F28">
        <f t="shared" si="7"/>
        <v>277.03888888888889</v>
      </c>
      <c r="G28">
        <f t="shared" si="1"/>
        <v>47</v>
      </c>
      <c r="K28">
        <v>39</v>
      </c>
      <c r="L28">
        <v>29.7</v>
      </c>
      <c r="M28">
        <v>7</v>
      </c>
      <c r="N28">
        <f t="shared" si="2"/>
        <v>3.8888888888889142</v>
      </c>
      <c r="O28">
        <f t="shared" si="3"/>
        <v>100575.783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BC Vilnius</vt:lpstr>
      <vt:lpstr>BC Klaipeda</vt:lpstr>
      <vt:lpstr>Real Values Kaunas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Heibel</dc:creator>
  <cp:lastModifiedBy>Patrícia Marques</cp:lastModifiedBy>
  <dcterms:created xsi:type="dcterms:W3CDTF">2025-07-01T06:22:07Z</dcterms:created>
  <dcterms:modified xsi:type="dcterms:W3CDTF">2025-07-02T12:32:25Z</dcterms:modified>
</cp:coreProperties>
</file>