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DataCheck\"/>
    </mc:Choice>
  </mc:AlternateContent>
  <xr:revisionPtr revIDLastSave="0" documentId="13_ncr:1_{79D7CB6D-BDB5-4B09-9784-3C1535DAD8D0}" xr6:coauthVersionLast="47" xr6:coauthVersionMax="47" xr10:uidLastSave="{00000000-0000-0000-0000-000000000000}"/>
  <bookViews>
    <workbookView xWindow="60" yWindow="15" windowWidth="23010" windowHeight="12330" activeTab="2" xr2:uid="{B30E8A96-C8BB-4099-9CE9-6C249E4F3EED}"/>
  </bookViews>
  <sheets>
    <sheet name="Base" sheetId="1" r:id="rId1"/>
    <sheet name="Arch" sheetId="2" r:id="rId2"/>
    <sheet name="Combined" sheetId="3" r:id="rId3"/>
    <sheet name="VBAcode" sheetId="4" state="hidden" r:id="rId4"/>
  </sheets>
  <definedNames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FileName" localSheetId="2">Combined!$L$1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3" l="1" a="1"/>
  <c r="X2" i="3" a="1"/>
  <c r="G2" i="1" a="1"/>
  <c r="G2" i="1" s="1"/>
  <c r="H2" i="1" a="1"/>
  <c r="H2" i="1" s="1"/>
  <c r="I2" i="1" a="1"/>
  <c r="I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X3" i="3" l="1"/>
  <c r="X2" i="3"/>
  <c r="X1" i="3" s="1"/>
  <c r="Y1" i="3"/>
  <c r="Z1" i="3"/>
  <c r="AA1" i="3"/>
  <c r="AB1" i="3"/>
  <c r="AC1" i="3"/>
  <c r="A2" i="3" a="1"/>
  <c r="A2" i="3" s="1"/>
  <c r="Q31" i="3" s="1"/>
  <c r="L1" i="3" l="1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0" i="3"/>
  <c r="Q8" i="3"/>
  <c r="Q5" i="3"/>
  <c r="Q6" i="3"/>
  <c r="Q4" i="3"/>
  <c r="Q9" i="3"/>
  <c r="Q3" i="3"/>
  <c r="Q2" i="3"/>
  <c r="Q40" i="3"/>
  <c r="Q39" i="3"/>
  <c r="Q38" i="3"/>
  <c r="Q37" i="3"/>
  <c r="Q35" i="3"/>
  <c r="Q33" i="3"/>
  <c r="Q29" i="3"/>
  <c r="Q34" i="3"/>
  <c r="Q11" i="3"/>
  <c r="Q7" i="3"/>
  <c r="Q36" i="3"/>
  <c r="Q32" i="3"/>
  <c r="Q30" i="3"/>
  <c r="Q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<sst xmlns="http://schemas.openxmlformats.org/spreadsheetml/2006/main" count="286" uniqueCount="216">
  <si>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</si>
  <si>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</si>
  <si>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</si>
  <si>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</si>
  <si>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</si>
  <si>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</si>
  <si>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</si>
  <si>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</si>
  <si>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</si>
  <si>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</si>
  <si>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</si>
  <si>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</si>
  <si>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</si>
  <si>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</si>
  <si>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</si>
  <si>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</si>
  <si>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</si>
  <si>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</si>
  <si>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</si>
  <si>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</si>
  <si>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</si>
  <si>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</si>
  <si>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</si>
  <si>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</si>
  <si>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</si>
  <si>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</si>
  <si>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</si>
  <si>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</si>
  <si>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</si>
  <si>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</si>
  <si>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</si>
  <si>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</si>
  <si>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</si>
  <si>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</si>
  <si>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</si>
  <si>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</si>
  <si>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</si>
  <si>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</si>
  <si>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</si>
  <si>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</si>
  <si>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</si>
  <si>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</si>
  <si>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</si>
  <si>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</si>
  <si>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</si>
  <si>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</si>
  <si>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</si>
  <si>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</si>
  <si>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</si>
  <si>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</si>
  <si>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</si>
  <si>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</si>
  <si>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</si>
  <si>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</si>
  <si>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</si>
  <si>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</si>
  <si>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</si>
  <si>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</si>
  <si>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</si>
  <si>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</si>
  <si>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</si>
  <si>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</si>
  <si>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</si>
  <si>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</si>
  <si>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</si>
  <si>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</si>
  <si>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</si>
  <si>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</si>
  <si>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</si>
  <si>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</si>
  <si>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</si>
  <si>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</si>
  <si>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</si>
  <si>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</si>
  <si>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</si>
  <si>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</si>
  <si>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</si>
  <si>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</si>
  <si>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</si>
  <si>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</si>
  <si>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</si>
  <si>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</si>
  <si>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</si>
  <si>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</si>
  <si>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</si>
  <si>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</si>
  <si>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</si>
  <si>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</si>
  <si>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</si>
  <si>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</si>
  <si>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</si>
  <si>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</si>
  <si>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</si>
  <si>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</si>
  <si>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</si>
  <si>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</si>
  <si>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</si>
  <si>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</si>
  <si>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</si>
  <si>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</si>
  <si>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</si>
  <si>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</si>
  <si>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</si>
  <si>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</si>
  <si>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</si>
  <si>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</si>
  <si>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</si>
  <si>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</si>
  <si>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</si>
  <si>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</si>
  <si>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</si>
  <si>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</si>
  <si>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</si>
  <si>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</si>
  <si>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</si>
  <si>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</si>
  <si>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</si>
  <si>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</si>
  <si>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</si>
  <si>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</si>
  <si>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</si>
  <si>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</si>
  <si>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</si>
  <si>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</si>
  <si>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</si>
  <si>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</si>
  <si>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</si>
  <si>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</si>
  <si>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</si>
  <si>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</si>
  <si>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</si>
  <si>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</si>
  <si>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</si>
  <si>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</si>
  <si>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</si>
  <si>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</si>
  <si>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</si>
  <si>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</si>
  <si>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</si>
  <si>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</si>
  <si>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</si>
  <si>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</si>
  <si>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</si>
  <si>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</si>
  <si>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</si>
  <si>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</si>
  <si>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</si>
  <si>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</si>
  <si>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</si>
  <si>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</si>
  <si>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</si>
  <si>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</si>
  <si>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</si>
  <si>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</si>
  <si>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</si>
  <si>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</si>
  <si>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</si>
  <si>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</si>
  <si>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</si>
  <si>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</si>
  <si>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</si>
  <si>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</si>
  <si>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</si>
  <si>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</si>
  <si>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</si>
  <si>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</si>
  <si>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</si>
  <si>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</si>
  <si>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</si>
  <si>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</si>
  <si>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</si>
  <si>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</si>
  <si>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</si>
  <si>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</si>
  <si>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</si>
  <si>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</si>
  <si>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</si>
  <si>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</si>
  <si>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</si>
  <si>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</si>
  <si>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</si>
  <si>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</si>
  <si>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</si>
  <si>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</si>
  <si>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</si>
  <si>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</si>
  <si>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</si>
  <si>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</si>
  <si>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</si>
  <si>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</si>
  <si>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</si>
  <si>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</si>
  <si>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</si>
  <si>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</si>
  <si>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</si>
  <si>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</si>
  <si>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</si>
  <si>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</si>
  <si>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</si>
  <si>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</si>
  <si>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</si>
  <si>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</si>
  <si>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</si>
  <si>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</si>
  <si>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</si>
  <si>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</si>
  <si>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</si>
  <si>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</si>
  <si>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</si>
  <si>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</si>
  <si>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</si>
  <si>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Arch</t>
  </si>
  <si>
    <t>Base</t>
  </si>
  <si>
    <t>matched</t>
  </si>
  <si>
    <t>Squalodon_sp.NMVP197773_base_V3_ordered</t>
  </si>
  <si>
    <t>Squalodon_sp-NMVP197773_arch_ordered_V3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</si>
</sst>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  <xf numFmtId="0" fontId="3" fillId="60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-6.4677917899999997</c:v>
                </c:pt>
                <c:pt idx="1">
                  <c:v>-7.501886345</c:v>
                </c:pt>
                <c:pt idx="2">
                  <c:v>-7.7342660399999996</c:v>
                </c:pt>
                <c:pt idx="3">
                  <c:v>-7.3085624180000002</c:v>
                </c:pt>
                <c:pt idx="4">
                  <c:v>-7.2184530819999999</c:v>
                </c:pt>
                <c:pt idx="5">
                  <c:v>-6.4707719079999997</c:v>
                </c:pt>
                <c:pt idx="6">
                  <c:v>-5.3873615570000002</c:v>
                </c:pt>
                <c:pt idx="7">
                  <c:v>-3.7552758420000001</c:v>
                </c:pt>
                <c:pt idx="8">
                  <c:v>-2.2093204370000001</c:v>
                </c:pt>
                <c:pt idx="9">
                  <c:v>-0.57253166300000002</c:v>
                </c:pt>
                <c:pt idx="10">
                  <c:v>0.46633892500000002</c:v>
                </c:pt>
                <c:pt idx="11">
                  <c:v>0.20071502599999999</c:v>
                </c:pt>
                <c:pt idx="12">
                  <c:v>-0.37173224500000002</c:v>
                </c:pt>
                <c:pt idx="13">
                  <c:v>-0.32711963300000002</c:v>
                </c:pt>
                <c:pt idx="14">
                  <c:v>-0.45569498000000003</c:v>
                </c:pt>
                <c:pt idx="15">
                  <c:v>-0.87686632200000003</c:v>
                </c:pt>
                <c:pt idx="16">
                  <c:v>-1.0442098019999999</c:v>
                </c:pt>
                <c:pt idx="17">
                  <c:v>-1.2612224569999999</c:v>
                </c:pt>
                <c:pt idx="18">
                  <c:v>-2.334856732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8.5062023680000003</c:v>
                </c:pt>
                <c:pt idx="1">
                  <c:v>8.5492486969999995</c:v>
                </c:pt>
                <c:pt idx="2">
                  <c:v>9.5495400610000001</c:v>
                </c:pt>
                <c:pt idx="3">
                  <c:v>11.382282310000001</c:v>
                </c:pt>
                <c:pt idx="4">
                  <c:v>12.65689558</c:v>
                </c:pt>
                <c:pt idx="5">
                  <c:v>15.71394542</c:v>
                </c:pt>
                <c:pt idx="6">
                  <c:v>17.970113520000002</c:v>
                </c:pt>
                <c:pt idx="7">
                  <c:v>19.781317019999999</c:v>
                </c:pt>
                <c:pt idx="8">
                  <c:v>20.374492790000001</c:v>
                </c:pt>
                <c:pt idx="9">
                  <c:v>23.150112400000001</c:v>
                </c:pt>
                <c:pt idx="10">
                  <c:v>26.72663515</c:v>
                </c:pt>
                <c:pt idx="11">
                  <c:v>29.881277870000002</c:v>
                </c:pt>
                <c:pt idx="12">
                  <c:v>32.441727030000003</c:v>
                </c:pt>
                <c:pt idx="13">
                  <c:v>34.648678109999999</c:v>
                </c:pt>
                <c:pt idx="14">
                  <c:v>36.535359100000001</c:v>
                </c:pt>
                <c:pt idx="15">
                  <c:v>38.20016846</c:v>
                </c:pt>
                <c:pt idx="16">
                  <c:v>39.74791879</c:v>
                </c:pt>
                <c:pt idx="17">
                  <c:v>41.786911510000003</c:v>
                </c:pt>
                <c:pt idx="18">
                  <c:v>42.41291047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0.25883969200000001</c:v>
                </c:pt>
                <c:pt idx="1">
                  <c:v>4.887741321</c:v>
                </c:pt>
                <c:pt idx="2">
                  <c:v>7.6912012909999996</c:v>
                </c:pt>
                <c:pt idx="3">
                  <c:v>11.658388220000001</c:v>
                </c:pt>
                <c:pt idx="4">
                  <c:v>14.20421329</c:v>
                </c:pt>
                <c:pt idx="5">
                  <c:v>18.401000360000001</c:v>
                </c:pt>
                <c:pt idx="6">
                  <c:v>20.272056580000001</c:v>
                </c:pt>
                <c:pt idx="7">
                  <c:v>25.218348930000001</c:v>
                </c:pt>
                <c:pt idx="8">
                  <c:v>31.001357169999999</c:v>
                </c:pt>
                <c:pt idx="9">
                  <c:v>35.74224856</c:v>
                </c:pt>
                <c:pt idx="10">
                  <c:v>34.054548449999999</c:v>
                </c:pt>
                <c:pt idx="11">
                  <c:v>30.890642490000001</c:v>
                </c:pt>
                <c:pt idx="12">
                  <c:v>27.277321180000001</c:v>
                </c:pt>
                <c:pt idx="13">
                  <c:v>23.404415620000002</c:v>
                </c:pt>
                <c:pt idx="14">
                  <c:v>19.430839809999998</c:v>
                </c:pt>
                <c:pt idx="15">
                  <c:v>15.331588890000001</c:v>
                </c:pt>
                <c:pt idx="16">
                  <c:v>11.417556190000001</c:v>
                </c:pt>
                <c:pt idx="17">
                  <c:v>7.7479475820000001</c:v>
                </c:pt>
                <c:pt idx="18">
                  <c:v>3.5849286359999999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8.5062023680000003</c:v>
                </c:pt>
                <c:pt idx="1">
                  <c:v>8.5492486969999995</c:v>
                </c:pt>
                <c:pt idx="2">
                  <c:v>9.5495400610000001</c:v>
                </c:pt>
                <c:pt idx="3">
                  <c:v>11.382282310000001</c:v>
                </c:pt>
                <c:pt idx="4">
                  <c:v>12.65689558</c:v>
                </c:pt>
                <c:pt idx="5">
                  <c:v>15.71394542</c:v>
                </c:pt>
                <c:pt idx="6">
                  <c:v>17.970113520000002</c:v>
                </c:pt>
                <c:pt idx="7">
                  <c:v>19.781317019999999</c:v>
                </c:pt>
                <c:pt idx="8">
                  <c:v>20.374492790000001</c:v>
                </c:pt>
                <c:pt idx="9">
                  <c:v>23.150112400000001</c:v>
                </c:pt>
                <c:pt idx="10">
                  <c:v>26.72663515</c:v>
                </c:pt>
                <c:pt idx="11">
                  <c:v>29.881277870000002</c:v>
                </c:pt>
                <c:pt idx="12">
                  <c:v>32.441727030000003</c:v>
                </c:pt>
                <c:pt idx="13">
                  <c:v>34.648678109999999</c:v>
                </c:pt>
                <c:pt idx="14">
                  <c:v>36.535359100000001</c:v>
                </c:pt>
                <c:pt idx="15">
                  <c:v>38.20016846</c:v>
                </c:pt>
                <c:pt idx="16">
                  <c:v>39.74791879</c:v>
                </c:pt>
                <c:pt idx="17">
                  <c:v>41.786911510000003</c:v>
                </c:pt>
                <c:pt idx="18">
                  <c:v>42.41291047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-6.4677917899999997</c:v>
                </c:pt>
                <c:pt idx="1">
                  <c:v>-7.501886345</c:v>
                </c:pt>
                <c:pt idx="2">
                  <c:v>-7.7342660399999996</c:v>
                </c:pt>
                <c:pt idx="3">
                  <c:v>-7.3085624180000002</c:v>
                </c:pt>
                <c:pt idx="4">
                  <c:v>-7.2184530819999999</c:v>
                </c:pt>
                <c:pt idx="5">
                  <c:v>-6.4707719079999997</c:v>
                </c:pt>
                <c:pt idx="6">
                  <c:v>-5.3873615570000002</c:v>
                </c:pt>
                <c:pt idx="7">
                  <c:v>-3.7552758420000001</c:v>
                </c:pt>
                <c:pt idx="8">
                  <c:v>-2.2093204370000001</c:v>
                </c:pt>
                <c:pt idx="9">
                  <c:v>-0.57253166300000002</c:v>
                </c:pt>
                <c:pt idx="10">
                  <c:v>0.46633892500000002</c:v>
                </c:pt>
                <c:pt idx="11">
                  <c:v>0.20071502599999999</c:v>
                </c:pt>
                <c:pt idx="12">
                  <c:v>-0.37173224500000002</c:v>
                </c:pt>
                <c:pt idx="13">
                  <c:v>-0.32711963300000002</c:v>
                </c:pt>
                <c:pt idx="14">
                  <c:v>-0.45569498000000003</c:v>
                </c:pt>
                <c:pt idx="15">
                  <c:v>-0.87686632200000003</c:v>
                </c:pt>
                <c:pt idx="16">
                  <c:v>-1.0442098019999999</c:v>
                </c:pt>
                <c:pt idx="17">
                  <c:v>-1.2612224569999999</c:v>
                </c:pt>
                <c:pt idx="18">
                  <c:v>-2.334856732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0.25883969200000001</c:v>
                </c:pt>
                <c:pt idx="1">
                  <c:v>4.887741321</c:v>
                </c:pt>
                <c:pt idx="2">
                  <c:v>7.6912012909999996</c:v>
                </c:pt>
                <c:pt idx="3">
                  <c:v>11.658388220000001</c:v>
                </c:pt>
                <c:pt idx="4">
                  <c:v>14.20421329</c:v>
                </c:pt>
                <c:pt idx="5">
                  <c:v>18.401000360000001</c:v>
                </c:pt>
                <c:pt idx="6">
                  <c:v>20.272056580000001</c:v>
                </c:pt>
                <c:pt idx="7">
                  <c:v>25.218348930000001</c:v>
                </c:pt>
                <c:pt idx="8">
                  <c:v>31.001357169999999</c:v>
                </c:pt>
                <c:pt idx="9">
                  <c:v>35.74224856</c:v>
                </c:pt>
                <c:pt idx="10">
                  <c:v>34.054548449999999</c:v>
                </c:pt>
                <c:pt idx="11">
                  <c:v>30.890642490000001</c:v>
                </c:pt>
                <c:pt idx="12">
                  <c:v>27.277321180000001</c:v>
                </c:pt>
                <c:pt idx="13">
                  <c:v>23.404415620000002</c:v>
                </c:pt>
                <c:pt idx="14">
                  <c:v>19.430839809999998</c:v>
                </c:pt>
                <c:pt idx="15">
                  <c:v>15.331588890000001</c:v>
                </c:pt>
                <c:pt idx="16">
                  <c:v>11.417556190000001</c:v>
                </c:pt>
                <c:pt idx="17">
                  <c:v>7.7479475820000001</c:v>
                </c:pt>
                <c:pt idx="18">
                  <c:v>3.5849286359999999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-6.4677917899999997</c:v>
                </c:pt>
                <c:pt idx="1">
                  <c:v>-7.501886345</c:v>
                </c:pt>
                <c:pt idx="2">
                  <c:v>-7.7342660399999996</c:v>
                </c:pt>
                <c:pt idx="3">
                  <c:v>-7.3085624180000002</c:v>
                </c:pt>
                <c:pt idx="4">
                  <c:v>-7.2184530819999999</c:v>
                </c:pt>
                <c:pt idx="5">
                  <c:v>-6.4707719079999997</c:v>
                </c:pt>
                <c:pt idx="6">
                  <c:v>-5.3873615570000002</c:v>
                </c:pt>
                <c:pt idx="7">
                  <c:v>-3.7552758420000001</c:v>
                </c:pt>
                <c:pt idx="8">
                  <c:v>-2.2093204370000001</c:v>
                </c:pt>
                <c:pt idx="9">
                  <c:v>-0.57253166300000002</c:v>
                </c:pt>
                <c:pt idx="10">
                  <c:v>0.46633892500000002</c:v>
                </c:pt>
                <c:pt idx="11">
                  <c:v>0.20071502599999999</c:v>
                </c:pt>
                <c:pt idx="12">
                  <c:v>-0.37173224500000002</c:v>
                </c:pt>
                <c:pt idx="13">
                  <c:v>-0.32711963300000002</c:v>
                </c:pt>
                <c:pt idx="14">
                  <c:v>-0.45569498000000003</c:v>
                </c:pt>
                <c:pt idx="15">
                  <c:v>-0.87686632200000003</c:v>
                </c:pt>
                <c:pt idx="16">
                  <c:v>-1.0442098019999999</c:v>
                </c:pt>
                <c:pt idx="17">
                  <c:v>-1.2612224569999999</c:v>
                </c:pt>
                <c:pt idx="18">
                  <c:v>-2.334856732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8.5062023680000003</c:v>
                </c:pt>
                <c:pt idx="1">
                  <c:v>8.5492486969999995</c:v>
                </c:pt>
                <c:pt idx="2">
                  <c:v>9.5495400610000001</c:v>
                </c:pt>
                <c:pt idx="3">
                  <c:v>11.382282310000001</c:v>
                </c:pt>
                <c:pt idx="4">
                  <c:v>12.65689558</c:v>
                </c:pt>
                <c:pt idx="5">
                  <c:v>15.71394542</c:v>
                </c:pt>
                <c:pt idx="6">
                  <c:v>17.970113520000002</c:v>
                </c:pt>
                <c:pt idx="7">
                  <c:v>19.781317019999999</c:v>
                </c:pt>
                <c:pt idx="8">
                  <c:v>20.374492790000001</c:v>
                </c:pt>
                <c:pt idx="9">
                  <c:v>23.150112400000001</c:v>
                </c:pt>
                <c:pt idx="10">
                  <c:v>26.72663515</c:v>
                </c:pt>
                <c:pt idx="11">
                  <c:v>29.881277870000002</c:v>
                </c:pt>
                <c:pt idx="12">
                  <c:v>32.441727030000003</c:v>
                </c:pt>
                <c:pt idx="13">
                  <c:v>34.648678109999999</c:v>
                </c:pt>
                <c:pt idx="14">
                  <c:v>36.535359100000001</c:v>
                </c:pt>
                <c:pt idx="15">
                  <c:v>38.20016846</c:v>
                </c:pt>
                <c:pt idx="16">
                  <c:v>39.74791879</c:v>
                </c:pt>
                <c:pt idx="17">
                  <c:v>41.786911510000003</c:v>
                </c:pt>
                <c:pt idx="18">
                  <c:v>42.41291047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0.25883969200000001</c:v>
                </c:pt>
                <c:pt idx="1">
                  <c:v>4.887741321</c:v>
                </c:pt>
                <c:pt idx="2">
                  <c:v>7.6912012909999996</c:v>
                </c:pt>
                <c:pt idx="3">
                  <c:v>11.658388220000001</c:v>
                </c:pt>
                <c:pt idx="4">
                  <c:v>14.20421329</c:v>
                </c:pt>
                <c:pt idx="5">
                  <c:v>18.401000360000001</c:v>
                </c:pt>
                <c:pt idx="6">
                  <c:v>20.272056580000001</c:v>
                </c:pt>
                <c:pt idx="7">
                  <c:v>25.218348930000001</c:v>
                </c:pt>
                <c:pt idx="8">
                  <c:v>31.001357169999999</c:v>
                </c:pt>
                <c:pt idx="9">
                  <c:v>35.74224856</c:v>
                </c:pt>
                <c:pt idx="10">
                  <c:v>34.054548449999999</c:v>
                </c:pt>
                <c:pt idx="11">
                  <c:v>30.890642490000001</c:v>
                </c:pt>
                <c:pt idx="12">
                  <c:v>27.277321180000001</c:v>
                </c:pt>
                <c:pt idx="13">
                  <c:v>23.404415620000002</c:v>
                </c:pt>
                <c:pt idx="14">
                  <c:v>19.430839809999998</c:v>
                </c:pt>
                <c:pt idx="15">
                  <c:v>15.331588890000001</c:v>
                </c:pt>
                <c:pt idx="16">
                  <c:v>11.417556190000001</c:v>
                </c:pt>
                <c:pt idx="17">
                  <c:v>7.7479475820000001</c:v>
                </c:pt>
                <c:pt idx="18">
                  <c:v>3.5849286359999999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8.5062023680000003</c:v>
                </c:pt>
                <c:pt idx="1">
                  <c:v>8.5492486969999995</c:v>
                </c:pt>
                <c:pt idx="2">
                  <c:v>9.5495400610000001</c:v>
                </c:pt>
                <c:pt idx="3">
                  <c:v>11.382282310000001</c:v>
                </c:pt>
                <c:pt idx="4">
                  <c:v>12.65689558</c:v>
                </c:pt>
                <c:pt idx="5">
                  <c:v>15.71394542</c:v>
                </c:pt>
                <c:pt idx="6">
                  <c:v>17.970113520000002</c:v>
                </c:pt>
                <c:pt idx="7">
                  <c:v>19.781317019999999</c:v>
                </c:pt>
                <c:pt idx="8">
                  <c:v>20.374492790000001</c:v>
                </c:pt>
                <c:pt idx="9">
                  <c:v>23.150112400000001</c:v>
                </c:pt>
                <c:pt idx="10">
                  <c:v>26.72663515</c:v>
                </c:pt>
                <c:pt idx="11">
                  <c:v>29.881277870000002</c:v>
                </c:pt>
                <c:pt idx="12">
                  <c:v>32.441727030000003</c:v>
                </c:pt>
                <c:pt idx="13">
                  <c:v>34.648678109999999</c:v>
                </c:pt>
                <c:pt idx="14">
                  <c:v>36.535359100000001</c:v>
                </c:pt>
                <c:pt idx="15">
                  <c:v>38.20016846</c:v>
                </c:pt>
                <c:pt idx="16">
                  <c:v>39.74791879</c:v>
                </c:pt>
                <c:pt idx="17">
                  <c:v>41.786911510000003</c:v>
                </c:pt>
                <c:pt idx="18">
                  <c:v>42.41291047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-6.4677917899999997</c:v>
                </c:pt>
                <c:pt idx="1">
                  <c:v>-7.501886345</c:v>
                </c:pt>
                <c:pt idx="2">
                  <c:v>-7.7342660399999996</c:v>
                </c:pt>
                <c:pt idx="3">
                  <c:v>-7.3085624180000002</c:v>
                </c:pt>
                <c:pt idx="4">
                  <c:v>-7.2184530819999999</c:v>
                </c:pt>
                <c:pt idx="5">
                  <c:v>-6.4707719079999997</c:v>
                </c:pt>
                <c:pt idx="6">
                  <c:v>-5.3873615570000002</c:v>
                </c:pt>
                <c:pt idx="7">
                  <c:v>-3.7552758420000001</c:v>
                </c:pt>
                <c:pt idx="8">
                  <c:v>-2.2093204370000001</c:v>
                </c:pt>
                <c:pt idx="9">
                  <c:v>-0.57253166300000002</c:v>
                </c:pt>
                <c:pt idx="10">
                  <c:v>0.46633892500000002</c:v>
                </c:pt>
                <c:pt idx="11">
                  <c:v>0.20071502599999999</c:v>
                </c:pt>
                <c:pt idx="12">
                  <c:v>-0.37173224500000002</c:v>
                </c:pt>
                <c:pt idx="13">
                  <c:v>-0.32711963300000002</c:v>
                </c:pt>
                <c:pt idx="14">
                  <c:v>-0.45569498000000003</c:v>
                </c:pt>
                <c:pt idx="15">
                  <c:v>-0.87686632200000003</c:v>
                </c:pt>
                <c:pt idx="16">
                  <c:v>-1.0442098019999999</c:v>
                </c:pt>
                <c:pt idx="17">
                  <c:v>-1.2612224569999999</c:v>
                </c:pt>
                <c:pt idx="18">
                  <c:v>-2.334856732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0.25883969200000001</c:v>
                </c:pt>
                <c:pt idx="1">
                  <c:v>4.887741321</c:v>
                </c:pt>
                <c:pt idx="2">
                  <c:v>7.6912012909999996</c:v>
                </c:pt>
                <c:pt idx="3">
                  <c:v>11.658388220000001</c:v>
                </c:pt>
                <c:pt idx="4">
                  <c:v>14.20421329</c:v>
                </c:pt>
                <c:pt idx="5">
                  <c:v>18.401000360000001</c:v>
                </c:pt>
                <c:pt idx="6">
                  <c:v>20.272056580000001</c:v>
                </c:pt>
                <c:pt idx="7">
                  <c:v>25.218348930000001</c:v>
                </c:pt>
                <c:pt idx="8">
                  <c:v>31.001357169999999</c:v>
                </c:pt>
                <c:pt idx="9">
                  <c:v>35.74224856</c:v>
                </c:pt>
                <c:pt idx="10">
                  <c:v>34.054548449999999</c:v>
                </c:pt>
                <c:pt idx="11">
                  <c:v>30.890642490000001</c:v>
                </c:pt>
                <c:pt idx="12">
                  <c:v>27.277321180000001</c:v>
                </c:pt>
                <c:pt idx="13">
                  <c:v>23.404415620000002</c:v>
                </c:pt>
                <c:pt idx="14">
                  <c:v>19.430839809999998</c:v>
                </c:pt>
                <c:pt idx="15">
                  <c:v>15.331588890000001</c:v>
                </c:pt>
                <c:pt idx="16">
                  <c:v>11.417556190000001</c:v>
                </c:pt>
                <c:pt idx="17">
                  <c:v>7.7479475820000001</c:v>
                </c:pt>
                <c:pt idx="18">
                  <c:v>3.5849286359999999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-6.4677917899999997</c:v>
                </c:pt>
                <c:pt idx="1">
                  <c:v>-7.501886345</c:v>
                </c:pt>
                <c:pt idx="2">
                  <c:v>-7.7342660399999996</c:v>
                </c:pt>
                <c:pt idx="3">
                  <c:v>-7.3085624180000002</c:v>
                </c:pt>
                <c:pt idx="4">
                  <c:v>-7.2184530819999999</c:v>
                </c:pt>
                <c:pt idx="5">
                  <c:v>-6.4707719079999997</c:v>
                </c:pt>
                <c:pt idx="6">
                  <c:v>-5.3873615570000002</c:v>
                </c:pt>
                <c:pt idx="7">
                  <c:v>-3.7552758420000001</c:v>
                </c:pt>
                <c:pt idx="8">
                  <c:v>-2.2093204370000001</c:v>
                </c:pt>
                <c:pt idx="9">
                  <c:v>-0.57253166300000002</c:v>
                </c:pt>
                <c:pt idx="10">
                  <c:v>0.46633892500000002</c:v>
                </c:pt>
                <c:pt idx="11">
                  <c:v>0.20071502599999999</c:v>
                </c:pt>
                <c:pt idx="12">
                  <c:v>-0.37173224500000002</c:v>
                </c:pt>
                <c:pt idx="13">
                  <c:v>-0.32711963300000002</c:v>
                </c:pt>
                <c:pt idx="14">
                  <c:v>-0.45569498000000003</c:v>
                </c:pt>
                <c:pt idx="15">
                  <c:v>-0.87686632200000003</c:v>
                </c:pt>
                <c:pt idx="16">
                  <c:v>-1.0442098019999999</c:v>
                </c:pt>
                <c:pt idx="17">
                  <c:v>-1.2612224569999999</c:v>
                </c:pt>
                <c:pt idx="18">
                  <c:v>-2.334856732</c:v>
                </c:pt>
                <c:pt idx="19">
                  <c:v>0.75949506099999997</c:v>
                </c:pt>
                <c:pt idx="20">
                  <c:v>3.2638164280000002</c:v>
                </c:pt>
                <c:pt idx="21">
                  <c:v>3.63514479</c:v>
                </c:pt>
                <c:pt idx="22">
                  <c:v>2.7580637779999999</c:v>
                </c:pt>
                <c:pt idx="23">
                  <c:v>3.624000272</c:v>
                </c:pt>
                <c:pt idx="24">
                  <c:v>4.8356329330000003</c:v>
                </c:pt>
                <c:pt idx="25">
                  <c:v>2.967937359</c:v>
                </c:pt>
                <c:pt idx="26">
                  <c:v>-0.70946227500000003</c:v>
                </c:pt>
                <c:pt idx="27">
                  <c:v>-2.7219550720000001</c:v>
                </c:pt>
                <c:pt idx="28">
                  <c:v>-5.6867818830000001</c:v>
                </c:pt>
                <c:pt idx="29">
                  <c:v>-8.6559321820000008</c:v>
                </c:pt>
                <c:pt idx="30">
                  <c:v>-10.22815074</c:v>
                </c:pt>
                <c:pt idx="31">
                  <c:v>-11.366489939999999</c:v>
                </c:pt>
                <c:pt idx="32">
                  <c:v>-10.833414230000001</c:v>
                </c:pt>
                <c:pt idx="33">
                  <c:v>-10.220470690000001</c:v>
                </c:pt>
                <c:pt idx="34">
                  <c:v>-12.50368714</c:v>
                </c:pt>
                <c:pt idx="35">
                  <c:v>-12.88598208</c:v>
                </c:pt>
                <c:pt idx="36">
                  <c:v>-11.98625666</c:v>
                </c:pt>
                <c:pt idx="37">
                  <c:v>-8.4135579299999996</c:v>
                </c:pt>
                <c:pt idx="38">
                  <c:v>-3.5086872580000001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8.5062023680000003</c:v>
                </c:pt>
                <c:pt idx="1">
                  <c:v>8.5492486969999995</c:v>
                </c:pt>
                <c:pt idx="2">
                  <c:v>9.5495400610000001</c:v>
                </c:pt>
                <c:pt idx="3">
                  <c:v>11.382282310000001</c:v>
                </c:pt>
                <c:pt idx="4">
                  <c:v>12.65689558</c:v>
                </c:pt>
                <c:pt idx="5">
                  <c:v>15.71394542</c:v>
                </c:pt>
                <c:pt idx="6">
                  <c:v>17.970113520000002</c:v>
                </c:pt>
                <c:pt idx="7">
                  <c:v>19.781317019999999</c:v>
                </c:pt>
                <c:pt idx="8">
                  <c:v>20.374492790000001</c:v>
                </c:pt>
                <c:pt idx="9">
                  <c:v>23.150112400000001</c:v>
                </c:pt>
                <c:pt idx="10">
                  <c:v>26.72663515</c:v>
                </c:pt>
                <c:pt idx="11">
                  <c:v>29.881277870000002</c:v>
                </c:pt>
                <c:pt idx="12">
                  <c:v>32.441727030000003</c:v>
                </c:pt>
                <c:pt idx="13">
                  <c:v>34.648678109999999</c:v>
                </c:pt>
                <c:pt idx="14">
                  <c:v>36.535359100000001</c:v>
                </c:pt>
                <c:pt idx="15">
                  <c:v>38.20016846</c:v>
                </c:pt>
                <c:pt idx="16">
                  <c:v>39.74791879</c:v>
                </c:pt>
                <c:pt idx="17">
                  <c:v>41.786911510000003</c:v>
                </c:pt>
                <c:pt idx="18">
                  <c:v>42.41291047</c:v>
                </c:pt>
                <c:pt idx="19">
                  <c:v>40.789381429999999</c:v>
                </c:pt>
                <c:pt idx="20">
                  <c:v>36.68980346</c:v>
                </c:pt>
                <c:pt idx="21">
                  <c:v>32.706949960000003</c:v>
                </c:pt>
                <c:pt idx="22">
                  <c:v>28.24551095</c:v>
                </c:pt>
                <c:pt idx="23">
                  <c:v>23.6605594</c:v>
                </c:pt>
                <c:pt idx="24">
                  <c:v>18.66111961</c:v>
                </c:pt>
                <c:pt idx="25">
                  <c:v>14.38837874</c:v>
                </c:pt>
                <c:pt idx="26">
                  <c:v>10.8131556</c:v>
                </c:pt>
                <c:pt idx="27">
                  <c:v>8.908750736</c:v>
                </c:pt>
                <c:pt idx="28">
                  <c:v>8.8004760740000005</c:v>
                </c:pt>
                <c:pt idx="29">
                  <c:v>10.76746419</c:v>
                </c:pt>
                <c:pt idx="30">
                  <c:v>13.06071554</c:v>
                </c:pt>
                <c:pt idx="31">
                  <c:v>17.501093470000001</c:v>
                </c:pt>
                <c:pt idx="32">
                  <c:v>22.31830351</c:v>
                </c:pt>
                <c:pt idx="33">
                  <c:v>26.266473770000001</c:v>
                </c:pt>
                <c:pt idx="34">
                  <c:v>30.805090610000001</c:v>
                </c:pt>
                <c:pt idx="35">
                  <c:v>35.529305430000001</c:v>
                </c:pt>
                <c:pt idx="36">
                  <c:v>38.770152699999997</c:v>
                </c:pt>
                <c:pt idx="37">
                  <c:v>41.870862350000003</c:v>
                </c:pt>
                <c:pt idx="38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0.25883969200000001</c:v>
                </c:pt>
                <c:pt idx="1">
                  <c:v>4.887741321</c:v>
                </c:pt>
                <c:pt idx="2">
                  <c:v>7.6912012909999996</c:v>
                </c:pt>
                <c:pt idx="3">
                  <c:v>11.658388220000001</c:v>
                </c:pt>
                <c:pt idx="4">
                  <c:v>14.20421329</c:v>
                </c:pt>
                <c:pt idx="5">
                  <c:v>18.401000360000001</c:v>
                </c:pt>
                <c:pt idx="6">
                  <c:v>20.272056580000001</c:v>
                </c:pt>
                <c:pt idx="7">
                  <c:v>25.218348930000001</c:v>
                </c:pt>
                <c:pt idx="8">
                  <c:v>31.001357169999999</c:v>
                </c:pt>
                <c:pt idx="9">
                  <c:v>35.74224856</c:v>
                </c:pt>
                <c:pt idx="10">
                  <c:v>34.054548449999999</c:v>
                </c:pt>
                <c:pt idx="11">
                  <c:v>30.890642490000001</c:v>
                </c:pt>
                <c:pt idx="12">
                  <c:v>27.277321180000001</c:v>
                </c:pt>
                <c:pt idx="13">
                  <c:v>23.404415620000002</c:v>
                </c:pt>
                <c:pt idx="14">
                  <c:v>19.430839809999998</c:v>
                </c:pt>
                <c:pt idx="15">
                  <c:v>15.331588890000001</c:v>
                </c:pt>
                <c:pt idx="16">
                  <c:v>11.417556190000001</c:v>
                </c:pt>
                <c:pt idx="17">
                  <c:v>7.7479475820000001</c:v>
                </c:pt>
                <c:pt idx="18">
                  <c:v>3.5849286359999999</c:v>
                </c:pt>
                <c:pt idx="19">
                  <c:v>-0.68351526600000001</c:v>
                </c:pt>
                <c:pt idx="20">
                  <c:v>0.41890128599999998</c:v>
                </c:pt>
                <c:pt idx="21">
                  <c:v>2.6801080490000002</c:v>
                </c:pt>
                <c:pt idx="22">
                  <c:v>4.5177083260000002</c:v>
                </c:pt>
                <c:pt idx="23">
                  <c:v>4.5187258149999998</c:v>
                </c:pt>
                <c:pt idx="24">
                  <c:v>3.3666131500000001</c:v>
                </c:pt>
                <c:pt idx="25">
                  <c:v>3.816612959</c:v>
                </c:pt>
                <c:pt idx="26">
                  <c:v>3.3527604339999999</c:v>
                </c:pt>
                <c:pt idx="27">
                  <c:v>-0.93601563499999996</c:v>
                </c:pt>
                <c:pt idx="28">
                  <c:v>-4.8333868979999997</c:v>
                </c:pt>
                <c:pt idx="29">
                  <c:v>-2.2708604050000001</c:v>
                </c:pt>
                <c:pt idx="30">
                  <c:v>0.92600238499999998</c:v>
                </c:pt>
                <c:pt idx="31">
                  <c:v>2.5646408100000002</c:v>
                </c:pt>
                <c:pt idx="32">
                  <c:v>4.067129735</c:v>
                </c:pt>
                <c:pt idx="33">
                  <c:v>6.6665299229999997</c:v>
                </c:pt>
                <c:pt idx="34">
                  <c:v>8.1841942289999992</c:v>
                </c:pt>
                <c:pt idx="35">
                  <c:v>6.1924304010000002</c:v>
                </c:pt>
                <c:pt idx="36">
                  <c:v>2.9201556449999999</c:v>
                </c:pt>
                <c:pt idx="37">
                  <c:v>1.286901045</c:v>
                </c:pt>
                <c:pt idx="38">
                  <c:v>-0.58338671900000005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8.5062023680000003</c:v>
                </c:pt>
                <c:pt idx="1">
                  <c:v>8.5492486969999995</c:v>
                </c:pt>
                <c:pt idx="2">
                  <c:v>9.5495400610000001</c:v>
                </c:pt>
                <c:pt idx="3">
                  <c:v>11.382282310000001</c:v>
                </c:pt>
                <c:pt idx="4">
                  <c:v>12.65689558</c:v>
                </c:pt>
                <c:pt idx="5">
                  <c:v>15.71394542</c:v>
                </c:pt>
                <c:pt idx="6">
                  <c:v>17.970113520000002</c:v>
                </c:pt>
                <c:pt idx="7">
                  <c:v>19.781317019999999</c:v>
                </c:pt>
                <c:pt idx="8">
                  <c:v>20.374492790000001</c:v>
                </c:pt>
                <c:pt idx="9">
                  <c:v>23.150112400000001</c:v>
                </c:pt>
                <c:pt idx="10">
                  <c:v>26.72663515</c:v>
                </c:pt>
                <c:pt idx="11">
                  <c:v>29.881277870000002</c:v>
                </c:pt>
                <c:pt idx="12">
                  <c:v>32.441727030000003</c:v>
                </c:pt>
                <c:pt idx="13">
                  <c:v>34.648678109999999</c:v>
                </c:pt>
                <c:pt idx="14">
                  <c:v>36.535359100000001</c:v>
                </c:pt>
                <c:pt idx="15">
                  <c:v>38.20016846</c:v>
                </c:pt>
                <c:pt idx="16">
                  <c:v>39.74791879</c:v>
                </c:pt>
                <c:pt idx="17">
                  <c:v>41.786911510000003</c:v>
                </c:pt>
                <c:pt idx="18">
                  <c:v>42.41291047</c:v>
                </c:pt>
                <c:pt idx="19">
                  <c:v>40.789381429999999</c:v>
                </c:pt>
                <c:pt idx="20">
                  <c:v>36.68980346</c:v>
                </c:pt>
                <c:pt idx="21">
                  <c:v>32.706949960000003</c:v>
                </c:pt>
                <c:pt idx="22">
                  <c:v>28.24551095</c:v>
                </c:pt>
                <c:pt idx="23">
                  <c:v>23.6605594</c:v>
                </c:pt>
                <c:pt idx="24">
                  <c:v>18.66111961</c:v>
                </c:pt>
                <c:pt idx="25">
                  <c:v>14.38837874</c:v>
                </c:pt>
                <c:pt idx="26">
                  <c:v>10.8131556</c:v>
                </c:pt>
                <c:pt idx="27">
                  <c:v>8.908750736</c:v>
                </c:pt>
                <c:pt idx="28">
                  <c:v>8.8004760740000005</c:v>
                </c:pt>
                <c:pt idx="29">
                  <c:v>10.76746419</c:v>
                </c:pt>
                <c:pt idx="30">
                  <c:v>13.06071554</c:v>
                </c:pt>
                <c:pt idx="31">
                  <c:v>17.501093470000001</c:v>
                </c:pt>
                <c:pt idx="32">
                  <c:v>22.31830351</c:v>
                </c:pt>
                <c:pt idx="33">
                  <c:v>26.266473770000001</c:v>
                </c:pt>
                <c:pt idx="34">
                  <c:v>30.805090610000001</c:v>
                </c:pt>
                <c:pt idx="35">
                  <c:v>35.529305430000001</c:v>
                </c:pt>
                <c:pt idx="36">
                  <c:v>38.770152699999997</c:v>
                </c:pt>
                <c:pt idx="37">
                  <c:v>41.870862350000003</c:v>
                </c:pt>
                <c:pt idx="38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-6.4677917899999997</c:v>
                </c:pt>
                <c:pt idx="1">
                  <c:v>-7.501886345</c:v>
                </c:pt>
                <c:pt idx="2">
                  <c:v>-7.7342660399999996</c:v>
                </c:pt>
                <c:pt idx="3">
                  <c:v>-7.3085624180000002</c:v>
                </c:pt>
                <c:pt idx="4">
                  <c:v>-7.2184530819999999</c:v>
                </c:pt>
                <c:pt idx="5">
                  <c:v>-6.4707719079999997</c:v>
                </c:pt>
                <c:pt idx="6">
                  <c:v>-5.3873615570000002</c:v>
                </c:pt>
                <c:pt idx="7">
                  <c:v>-3.7552758420000001</c:v>
                </c:pt>
                <c:pt idx="8">
                  <c:v>-2.2093204370000001</c:v>
                </c:pt>
                <c:pt idx="9">
                  <c:v>-0.57253166300000002</c:v>
                </c:pt>
                <c:pt idx="10">
                  <c:v>0.46633892500000002</c:v>
                </c:pt>
                <c:pt idx="11">
                  <c:v>0.20071502599999999</c:v>
                </c:pt>
                <c:pt idx="12">
                  <c:v>-0.37173224500000002</c:v>
                </c:pt>
                <c:pt idx="13">
                  <c:v>-0.32711963300000002</c:v>
                </c:pt>
                <c:pt idx="14">
                  <c:v>-0.45569498000000003</c:v>
                </c:pt>
                <c:pt idx="15">
                  <c:v>-0.87686632200000003</c:v>
                </c:pt>
                <c:pt idx="16">
                  <c:v>-1.0442098019999999</c:v>
                </c:pt>
                <c:pt idx="17">
                  <c:v>-1.2612224569999999</c:v>
                </c:pt>
                <c:pt idx="18">
                  <c:v>-2.334856732</c:v>
                </c:pt>
                <c:pt idx="19">
                  <c:v>0.75949506099999997</c:v>
                </c:pt>
                <c:pt idx="20">
                  <c:v>3.2638164280000002</c:v>
                </c:pt>
                <c:pt idx="21">
                  <c:v>3.63514479</c:v>
                </c:pt>
                <c:pt idx="22">
                  <c:v>2.7580637779999999</c:v>
                </c:pt>
                <c:pt idx="23">
                  <c:v>3.624000272</c:v>
                </c:pt>
                <c:pt idx="24">
                  <c:v>4.8356329330000003</c:v>
                </c:pt>
                <c:pt idx="25">
                  <c:v>2.967937359</c:v>
                </c:pt>
                <c:pt idx="26">
                  <c:v>-0.70946227500000003</c:v>
                </c:pt>
                <c:pt idx="27">
                  <c:v>-2.7219550720000001</c:v>
                </c:pt>
                <c:pt idx="28">
                  <c:v>-5.6867818830000001</c:v>
                </c:pt>
                <c:pt idx="29">
                  <c:v>-8.6559321820000008</c:v>
                </c:pt>
                <c:pt idx="30">
                  <c:v>-10.22815074</c:v>
                </c:pt>
                <c:pt idx="31">
                  <c:v>-11.366489939999999</c:v>
                </c:pt>
                <c:pt idx="32">
                  <c:v>-10.833414230000001</c:v>
                </c:pt>
                <c:pt idx="33">
                  <c:v>-10.220470690000001</c:v>
                </c:pt>
                <c:pt idx="34">
                  <c:v>-12.50368714</c:v>
                </c:pt>
                <c:pt idx="35">
                  <c:v>-12.88598208</c:v>
                </c:pt>
                <c:pt idx="36">
                  <c:v>-11.98625666</c:v>
                </c:pt>
                <c:pt idx="37">
                  <c:v>-8.4135579299999996</c:v>
                </c:pt>
                <c:pt idx="38">
                  <c:v>-3.5086872580000001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0.25883969200000001</c:v>
                </c:pt>
                <c:pt idx="1">
                  <c:v>4.887741321</c:v>
                </c:pt>
                <c:pt idx="2">
                  <c:v>7.6912012909999996</c:v>
                </c:pt>
                <c:pt idx="3">
                  <c:v>11.658388220000001</c:v>
                </c:pt>
                <c:pt idx="4">
                  <c:v>14.20421329</c:v>
                </c:pt>
                <c:pt idx="5">
                  <c:v>18.401000360000001</c:v>
                </c:pt>
                <c:pt idx="6">
                  <c:v>20.272056580000001</c:v>
                </c:pt>
                <c:pt idx="7">
                  <c:v>25.218348930000001</c:v>
                </c:pt>
                <c:pt idx="8">
                  <c:v>31.001357169999999</c:v>
                </c:pt>
                <c:pt idx="9">
                  <c:v>35.74224856</c:v>
                </c:pt>
                <c:pt idx="10">
                  <c:v>34.054548449999999</c:v>
                </c:pt>
                <c:pt idx="11">
                  <c:v>30.890642490000001</c:v>
                </c:pt>
                <c:pt idx="12">
                  <c:v>27.277321180000001</c:v>
                </c:pt>
                <c:pt idx="13">
                  <c:v>23.404415620000002</c:v>
                </c:pt>
                <c:pt idx="14">
                  <c:v>19.430839809999998</c:v>
                </c:pt>
                <c:pt idx="15">
                  <c:v>15.331588890000001</c:v>
                </c:pt>
                <c:pt idx="16">
                  <c:v>11.417556190000001</c:v>
                </c:pt>
                <c:pt idx="17">
                  <c:v>7.7479475820000001</c:v>
                </c:pt>
                <c:pt idx="18">
                  <c:v>3.5849286359999999</c:v>
                </c:pt>
                <c:pt idx="19">
                  <c:v>-0.68351526600000001</c:v>
                </c:pt>
                <c:pt idx="20">
                  <c:v>0.41890128599999998</c:v>
                </c:pt>
                <c:pt idx="21">
                  <c:v>2.6801080490000002</c:v>
                </c:pt>
                <c:pt idx="22">
                  <c:v>4.5177083260000002</c:v>
                </c:pt>
                <c:pt idx="23">
                  <c:v>4.5187258149999998</c:v>
                </c:pt>
                <c:pt idx="24">
                  <c:v>3.3666131500000001</c:v>
                </c:pt>
                <c:pt idx="25">
                  <c:v>3.816612959</c:v>
                </c:pt>
                <c:pt idx="26">
                  <c:v>3.3527604339999999</c:v>
                </c:pt>
                <c:pt idx="27">
                  <c:v>-0.93601563499999996</c:v>
                </c:pt>
                <c:pt idx="28">
                  <c:v>-4.8333868979999997</c:v>
                </c:pt>
                <c:pt idx="29">
                  <c:v>-2.2708604050000001</c:v>
                </c:pt>
                <c:pt idx="30">
                  <c:v>0.92600238499999998</c:v>
                </c:pt>
                <c:pt idx="31">
                  <c:v>2.5646408100000002</c:v>
                </c:pt>
                <c:pt idx="32">
                  <c:v>4.067129735</c:v>
                </c:pt>
                <c:pt idx="33">
                  <c:v>6.6665299229999997</c:v>
                </c:pt>
                <c:pt idx="34">
                  <c:v>8.1841942289999992</c:v>
                </c:pt>
                <c:pt idx="35">
                  <c:v>6.1924304010000002</c:v>
                </c:pt>
                <c:pt idx="36">
                  <c:v>2.9201556449999999</c:v>
                </c:pt>
                <c:pt idx="37">
                  <c:v>1.286901045</c:v>
                </c:pt>
                <c:pt idx="38">
                  <c:v>-0.58338671900000005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21"/>
  <sheetViews>
    <sheetView workbookViewId="0">
      <selection activeCell="B22" sqref="B22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0" t="s">
        <v>214</v>
      </c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>
        <v>0.75949506099999997</v>
      </c>
      <c r="B2">
        <v>40.789381429999999</v>
      </c>
      <c r="C2">
        <v>-0.68351526600000001</v>
      </c>
      <c r="E2" s="2">
        <v>1</v>
      </c>
      <c r="G2" cm="1">
        <f t="array" ref="G2">INDEX(A$2:A$1048576,$E2)</f>
        <v>0.75949506099999997</v>
      </c>
      <c r="H2" cm="1">
        <f t="array" ref="H2">INDEX(B$2:B$1048576,$E2)</f>
        <v>40.789381429999999</v>
      </c>
      <c r="I2" cm="1">
        <f t="array" ref="I2">INDEX(C$2:C$1048576,$E2)</f>
        <v>-0.68351526600000001</v>
      </c>
      <c r="K2" s="3">
        <v>66047</v>
      </c>
    </row>
    <row r="3" spans="1:22" x14ac:dyDescent="0.25">
      <c r="A3">
        <v>3.2638164280000002</v>
      </c>
      <c r="B3">
        <v>36.68980346</v>
      </c>
      <c r="C3">
        <v>0.41890128599999998</v>
      </c>
      <c r="E3" s="2">
        <v>2</v>
      </c>
      <c r="G3" cm="1">
        <f t="array" ref="G3">INDEX(A$2:A$1048576,$E3)</f>
        <v>3.2638164280000002</v>
      </c>
      <c r="H3" cm="1">
        <f t="array" ref="H3">INDEX(B$2:B$1048576,$E3)</f>
        <v>36.68980346</v>
      </c>
      <c r="I3" cm="1">
        <f t="array" ref="I3">INDEX(C$2:C$1048576,$E3)</f>
        <v>0.41890128599999998</v>
      </c>
      <c r="K3" s="12">
        <v>81407</v>
      </c>
    </row>
    <row r="4" spans="1:22" x14ac:dyDescent="0.25">
      <c r="A4">
        <v>3.63514479</v>
      </c>
      <c r="B4">
        <v>32.706949960000003</v>
      </c>
      <c r="C4">
        <v>2.6801080490000002</v>
      </c>
      <c r="E4" s="2">
        <v>3</v>
      </c>
      <c r="G4" cm="1">
        <f t="array" ref="G4">INDEX(A$2:A$1048576,$E4)</f>
        <v>3.63514479</v>
      </c>
      <c r="H4" cm="1">
        <f t="array" ref="H4">INDEX(B$2:B$1048576,$E4)</f>
        <v>32.706949960000003</v>
      </c>
      <c r="I4" cm="1">
        <f t="array" ref="I4">INDEX(C$2:C$1048576,$E4)</f>
        <v>2.6801080490000002</v>
      </c>
      <c r="K4" s="13">
        <v>96767</v>
      </c>
    </row>
    <row r="5" spans="1:22" x14ac:dyDescent="0.25">
      <c r="A5">
        <v>2.7580637779999999</v>
      </c>
      <c r="B5">
        <v>28.24551095</v>
      </c>
      <c r="C5">
        <v>4.5177083260000002</v>
      </c>
      <c r="E5" s="2">
        <v>4</v>
      </c>
      <c r="G5" cm="1">
        <f t="array" ref="G5">INDEX(A$2:A$1048576,$E5)</f>
        <v>2.7580637779999999</v>
      </c>
      <c r="H5" cm="1">
        <f t="array" ref="H5">INDEX(B$2:B$1048576,$E5)</f>
        <v>28.24551095</v>
      </c>
      <c r="I5" cm="1">
        <f t="array" ref="I5">INDEX(C$2:C$1048576,$E5)</f>
        <v>4.5177083260000002</v>
      </c>
      <c r="K5" s="14">
        <v>111871</v>
      </c>
    </row>
    <row r="6" spans="1:22" x14ac:dyDescent="0.25">
      <c r="A6">
        <v>3.624000272</v>
      </c>
      <c r="B6">
        <v>23.6605594</v>
      </c>
      <c r="C6">
        <v>4.5187258149999998</v>
      </c>
      <c r="E6" s="2">
        <v>5</v>
      </c>
      <c r="G6" cm="1">
        <f t="array" ref="G6">INDEX(A$2:A$1048576,$E6)</f>
        <v>3.624000272</v>
      </c>
      <c r="H6" cm="1">
        <f t="array" ref="H6">INDEX(B$2:B$1048576,$E6)</f>
        <v>23.6605594</v>
      </c>
      <c r="I6" cm="1">
        <f t="array" ref="I6">INDEX(C$2:C$1048576,$E6)</f>
        <v>4.5187258149999998</v>
      </c>
      <c r="K6" s="15">
        <v>127231</v>
      </c>
    </row>
    <row r="7" spans="1:22" x14ac:dyDescent="0.25">
      <c r="A7">
        <v>4.8356329330000003</v>
      </c>
      <c r="B7">
        <v>18.66111961</v>
      </c>
      <c r="C7">
        <v>3.3666131500000001</v>
      </c>
      <c r="E7" s="2">
        <v>6</v>
      </c>
      <c r="G7" cm="1">
        <f t="array" ref="G7">INDEX(A$2:A$1048576,$E7)</f>
        <v>4.8356329330000003</v>
      </c>
      <c r="H7" cm="1">
        <f t="array" ref="H7">INDEX(B$2:B$1048576,$E7)</f>
        <v>18.66111961</v>
      </c>
      <c r="I7" cm="1">
        <f t="array" ref="I7">INDEX(C$2:C$1048576,$E7)</f>
        <v>3.3666131500000001</v>
      </c>
      <c r="K7" s="16">
        <v>131026</v>
      </c>
    </row>
    <row r="8" spans="1:22" x14ac:dyDescent="0.25">
      <c r="A8">
        <v>2.967937359</v>
      </c>
      <c r="B8">
        <v>14.38837874</v>
      </c>
      <c r="C8">
        <v>3.816612959</v>
      </c>
      <c r="E8" s="2">
        <v>7</v>
      </c>
      <c r="G8" cm="1">
        <f t="array" ref="G8">INDEX(A$2:A$1048576,$E8)</f>
        <v>2.967937359</v>
      </c>
      <c r="H8" cm="1">
        <f t="array" ref="H8">INDEX(B$2:B$1048576,$E8)</f>
        <v>14.38837874</v>
      </c>
      <c r="I8" cm="1">
        <f t="array" ref="I8">INDEX(C$2:C$1048576,$E8)</f>
        <v>3.816612959</v>
      </c>
      <c r="K8" s="17">
        <v>130966</v>
      </c>
    </row>
    <row r="9" spans="1:22" x14ac:dyDescent="0.25">
      <c r="A9">
        <v>-0.70946227500000003</v>
      </c>
      <c r="B9">
        <v>10.8131556</v>
      </c>
      <c r="C9">
        <v>3.3527604339999999</v>
      </c>
      <c r="E9" s="2">
        <v>8</v>
      </c>
      <c r="G9" cm="1">
        <f t="array" ref="G9">INDEX(A$2:A$1048576,$E9)</f>
        <v>-0.70946227500000003</v>
      </c>
      <c r="H9" cm="1">
        <f t="array" ref="H9">INDEX(B$2:B$1048576,$E9)</f>
        <v>10.8131556</v>
      </c>
      <c r="I9" cm="1">
        <f t="array" ref="I9">INDEX(C$2:C$1048576,$E9)</f>
        <v>3.3527604339999999</v>
      </c>
      <c r="K9" s="18">
        <v>130907</v>
      </c>
    </row>
    <row r="10" spans="1:22" x14ac:dyDescent="0.25">
      <c r="A10">
        <v>-2.7219550720000001</v>
      </c>
      <c r="B10">
        <v>8.908750736</v>
      </c>
      <c r="C10">
        <v>-0.93601563499999996</v>
      </c>
      <c r="E10" s="2">
        <v>9</v>
      </c>
      <c r="G10" cm="1">
        <f t="array" ref="G10">INDEX(A$2:A$1048576,$E10)</f>
        <v>-2.7219550720000001</v>
      </c>
      <c r="H10" cm="1">
        <f t="array" ref="H10">INDEX(B$2:B$1048576,$E10)</f>
        <v>8.908750736</v>
      </c>
      <c r="I10" cm="1">
        <f t="array" ref="I10">INDEX(C$2:C$1048576,$E10)</f>
        <v>-0.93601563499999996</v>
      </c>
      <c r="K10" s="19">
        <v>130847</v>
      </c>
    </row>
    <row r="11" spans="1:22" x14ac:dyDescent="0.25">
      <c r="A11">
        <v>-5.6867818830000001</v>
      </c>
      <c r="B11">
        <v>8.8004760740000005</v>
      </c>
      <c r="C11">
        <v>-4.8333868979999997</v>
      </c>
      <c r="E11" s="2">
        <v>10</v>
      </c>
      <c r="G11" cm="1">
        <f t="array" ref="G11">INDEX(A$2:A$1048576,$E11)</f>
        <v>-5.6867818830000001</v>
      </c>
      <c r="H11" cm="1">
        <f t="array" ref="H11">INDEX(B$2:B$1048576,$E11)</f>
        <v>8.8004760740000005</v>
      </c>
      <c r="I11" cm="1">
        <f t="array" ref="I11">INDEX(C$2:C$1048576,$E11)</f>
        <v>-4.8333868979999997</v>
      </c>
      <c r="K11" s="20">
        <v>2096897</v>
      </c>
    </row>
    <row r="12" spans="1:22" x14ac:dyDescent="0.25">
      <c r="A12">
        <v>-8.6559321820000008</v>
      </c>
      <c r="B12">
        <v>10.76746419</v>
      </c>
      <c r="C12">
        <v>-2.2708604050000001</v>
      </c>
      <c r="E12" s="2">
        <v>11</v>
      </c>
      <c r="G12" cm="1">
        <f t="array" ref="G12">INDEX(A$2:A$1048576,$E12)</f>
        <v>-8.6559321820000008</v>
      </c>
      <c r="H12" cm="1">
        <f t="array" ref="H12">INDEX(B$2:B$1048576,$E12)</f>
        <v>10.76746419</v>
      </c>
      <c r="I12" cm="1">
        <f t="array" ref="I12">INDEX(C$2:C$1048576,$E12)</f>
        <v>-2.2708604050000001</v>
      </c>
      <c r="K12" s="21">
        <v>6029057</v>
      </c>
    </row>
    <row r="13" spans="1:22" x14ac:dyDescent="0.25">
      <c r="A13">
        <v>-10.22815074</v>
      </c>
      <c r="B13">
        <v>13.06071554</v>
      </c>
      <c r="C13">
        <v>0.92600238499999998</v>
      </c>
      <c r="E13" s="2">
        <v>12</v>
      </c>
      <c r="G13" cm="1">
        <f t="array" ref="G13">INDEX(A$2:A$1048576,$E13)</f>
        <v>-10.22815074</v>
      </c>
      <c r="H13" cm="1">
        <f t="array" ref="H13">INDEX(B$2:B$1048576,$E13)</f>
        <v>13.06071554</v>
      </c>
      <c r="I13" cm="1">
        <f t="array" ref="I13">INDEX(C$2:C$1048576,$E13)</f>
        <v>0.92600238499999998</v>
      </c>
      <c r="K13" s="22">
        <v>9895681</v>
      </c>
    </row>
    <row r="14" spans="1:22" x14ac:dyDescent="0.25">
      <c r="A14">
        <v>-11.366489939999999</v>
      </c>
      <c r="B14">
        <v>17.501093470000001</v>
      </c>
      <c r="C14">
        <v>2.5646408100000002</v>
      </c>
      <c r="E14" s="2">
        <v>13</v>
      </c>
      <c r="G14" cm="1">
        <f t="array" ref="G14">INDEX(A$2:A$1048576,$E14)</f>
        <v>-11.366489939999999</v>
      </c>
      <c r="H14" cm="1">
        <f t="array" ref="H14">INDEX(B$2:B$1048576,$E14)</f>
        <v>17.501093470000001</v>
      </c>
      <c r="I14" cm="1">
        <f t="array" ref="I14">INDEX(C$2:C$1048576,$E14)</f>
        <v>2.5646408100000002</v>
      </c>
      <c r="K14" s="23">
        <v>13827841</v>
      </c>
    </row>
    <row r="15" spans="1:22" x14ac:dyDescent="0.25">
      <c r="A15">
        <v>-10.833414230000001</v>
      </c>
      <c r="B15">
        <v>22.31830351</v>
      </c>
      <c r="C15">
        <v>4.067129735</v>
      </c>
      <c r="E15" s="2">
        <v>14</v>
      </c>
      <c r="G15" cm="1">
        <f t="array" ref="G15">INDEX(A$2:A$1048576,$E15)</f>
        <v>-10.833414230000001</v>
      </c>
      <c r="H15" cm="1">
        <f t="array" ref="H15">INDEX(B$2:B$1048576,$E15)</f>
        <v>22.31830351</v>
      </c>
      <c r="I15" cm="1">
        <f t="array" ref="I15">INDEX(C$2:C$1048576,$E15)</f>
        <v>4.067129735</v>
      </c>
      <c r="K15" s="10">
        <v>16773121</v>
      </c>
    </row>
    <row r="16" spans="1:22" x14ac:dyDescent="0.25">
      <c r="A16">
        <v>-10.220470690000001</v>
      </c>
      <c r="B16">
        <v>26.266473770000001</v>
      </c>
      <c r="C16">
        <v>6.6665299229999997</v>
      </c>
      <c r="E16" s="2">
        <v>15</v>
      </c>
      <c r="G16" cm="1">
        <f t="array" ref="G16">INDEX(A$2:A$1048576,$E16)</f>
        <v>-10.220470690000001</v>
      </c>
      <c r="H16" cm="1">
        <f t="array" ref="H16">INDEX(B$2:B$1048576,$E16)</f>
        <v>26.266473770000001</v>
      </c>
      <c r="I16" cm="1">
        <f t="array" ref="I16">INDEX(C$2:C$1048576,$E16)</f>
        <v>6.6665299229999997</v>
      </c>
      <c r="K16" s="6">
        <v>16757761</v>
      </c>
    </row>
    <row r="17" spans="1:11" x14ac:dyDescent="0.25">
      <c r="A17">
        <v>-12.50368714</v>
      </c>
      <c r="B17">
        <v>30.805090610000001</v>
      </c>
      <c r="C17">
        <v>8.1841942289999992</v>
      </c>
      <c r="E17" s="2">
        <v>16</v>
      </c>
      <c r="G17" cm="1">
        <f t="array" ref="G17">INDEX(A$2:A$1048576,$E17)</f>
        <v>-12.50368714</v>
      </c>
      <c r="H17" cm="1">
        <f t="array" ref="H17">INDEX(B$2:B$1048576,$E17)</f>
        <v>30.805090610000001</v>
      </c>
      <c r="I17" cm="1">
        <f t="array" ref="I17">INDEX(C$2:C$1048576,$E17)</f>
        <v>8.1841942289999992</v>
      </c>
      <c r="K17" s="24">
        <v>16742657</v>
      </c>
    </row>
    <row r="18" spans="1:11" x14ac:dyDescent="0.25">
      <c r="A18">
        <v>-12.88598208</v>
      </c>
      <c r="B18">
        <v>35.529305430000001</v>
      </c>
      <c r="C18">
        <v>6.1924304010000002</v>
      </c>
      <c r="E18" s="2">
        <v>17</v>
      </c>
      <c r="G18" cm="1">
        <f t="array" ref="G18">INDEX(A$2:A$1048576,$E18)</f>
        <v>-12.88598208</v>
      </c>
      <c r="H18" cm="1">
        <f t="array" ref="H18">INDEX(B$2:B$1048576,$E18)</f>
        <v>35.529305430000001</v>
      </c>
      <c r="I18" cm="1">
        <f t="array" ref="I18">INDEX(C$2:C$1048576,$E18)</f>
        <v>6.1924304010000002</v>
      </c>
      <c r="K18" s="25">
        <v>16727297</v>
      </c>
    </row>
    <row r="19" spans="1:11" x14ac:dyDescent="0.25">
      <c r="A19">
        <v>-11.98625666</v>
      </c>
      <c r="B19">
        <v>38.770152699999997</v>
      </c>
      <c r="C19">
        <v>2.9201556449999999</v>
      </c>
      <c r="E19" s="2">
        <v>18</v>
      </c>
      <c r="G19" cm="1">
        <f t="array" ref="G19">INDEX(A$2:A$1048576,$E19)</f>
        <v>-11.98625666</v>
      </c>
      <c r="H19" cm="1">
        <f t="array" ref="H19">INDEX(B$2:B$1048576,$E19)</f>
        <v>38.770152699999997</v>
      </c>
      <c r="I19" cm="1">
        <f t="array" ref="I19">INDEX(C$2:C$1048576,$E19)</f>
        <v>2.9201556449999999</v>
      </c>
      <c r="K19" s="26">
        <v>16711937</v>
      </c>
    </row>
    <row r="20" spans="1:11" x14ac:dyDescent="0.25">
      <c r="A20">
        <v>-8.4135579299999996</v>
      </c>
      <c r="B20">
        <v>41.870862350000003</v>
      </c>
      <c r="C20">
        <v>1.286901045</v>
      </c>
      <c r="E20" s="2">
        <v>19</v>
      </c>
      <c r="G20" cm="1">
        <f t="array" ref="G20">INDEX(A$2:A$1048576,$E20)</f>
        <v>-8.4135579299999996</v>
      </c>
      <c r="H20" cm="1">
        <f t="array" ref="H20">INDEX(B$2:B$1048576,$E20)</f>
        <v>41.870862350000003</v>
      </c>
      <c r="I20" cm="1">
        <f t="array" ref="I20">INDEX(C$2:C$1048576,$E20)</f>
        <v>1.286901045</v>
      </c>
      <c r="K20" s="27">
        <v>16711997</v>
      </c>
    </row>
    <row r="21" spans="1:11" x14ac:dyDescent="0.25">
      <c r="A21">
        <v>-3.5086872580000001</v>
      </c>
      <c r="B21">
        <v>42.804790500000003</v>
      </c>
      <c r="C21">
        <v>-0.58338671900000005</v>
      </c>
      <c r="E21" s="2">
        <v>20</v>
      </c>
      <c r="G21" cm="1">
        <f t="array" ref="G21">INDEX(A$2:A$1048576,$E21)</f>
        <v>-3.5086872580000001</v>
      </c>
      <c r="H21" cm="1">
        <f t="array" ref="H21">INDEX(B$2:B$1048576,$E21)</f>
        <v>42.804790500000003</v>
      </c>
      <c r="I21" cm="1">
        <f t="array" ref="I21">INDEX(C$2:C$1048576,$E21)</f>
        <v>-0.58338671900000005</v>
      </c>
      <c r="K21" s="28">
        <v>16712057</v>
      </c>
    </row>
  </sheetData>
  <sortState xmlns:xlrd2="http://schemas.microsoft.com/office/spreadsheetml/2017/richdata2" ref="E2:E21">
    <sortCondition ref="E2:E21"/>
  </sortState>
  <dataConsolidate/>
  <mergeCells count="1">
    <mergeCell ref="L1:V1"/>
  </mergeCells>
  <conditionalFormatting sqref="E1:E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>
      <selection activeCell="K1" sqref="K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1" t="s">
        <v>215</v>
      </c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x14ac:dyDescent="0.25">
      <c r="A2">
        <v>-6.4677917899999997</v>
      </c>
      <c r="B2">
        <v>8.5062023680000003</v>
      </c>
      <c r="C2">
        <v>0.25883969200000001</v>
      </c>
      <c r="E2" s="2">
        <v>1</v>
      </c>
      <c r="G2" cm="1">
        <f t="array" ref="G2">INDEX(_xlfn._TRO_TRAILING(A$2:A$1048576),$E2)</f>
        <v>-6.4677917899999997</v>
      </c>
      <c r="H2" cm="1">
        <f t="array" ref="H2">INDEX(_xlfn._TRO_TRAILING(B$2:B$1048576),$E2)</f>
        <v>8.5062023680000003</v>
      </c>
      <c r="I2" cm="1">
        <f t="array" ref="I2">INDEX(_xlfn._TRO_TRAILING(C$2:C$1048576),$E2)</f>
        <v>0.25883969200000001</v>
      </c>
      <c r="K2" s="3">
        <v>66047</v>
      </c>
    </row>
    <row r="3" spans="1:22" x14ac:dyDescent="0.25">
      <c r="A3">
        <v>-7.501886345</v>
      </c>
      <c r="B3">
        <v>8.5492486969999995</v>
      </c>
      <c r="C3">
        <v>4.887741321</v>
      </c>
      <c r="E3" s="2">
        <v>2</v>
      </c>
      <c r="G3" cm="1">
        <f t="array" ref="G3">INDEX(_xlfn._TRO_TRAILING(A$2:A$1048576),$E3)</f>
        <v>-7.501886345</v>
      </c>
      <c r="H3" cm="1">
        <f t="array" ref="H3">INDEX(_xlfn._TRO_TRAILING(B$2:B$1048576),$E3)</f>
        <v>8.5492486969999995</v>
      </c>
      <c r="I3" cm="1">
        <f t="array" ref="I3">INDEX(_xlfn._TRO_TRAILING(C$2:C$1048576),$E3)</f>
        <v>4.887741321</v>
      </c>
      <c r="K3" s="12">
        <v>81407</v>
      </c>
    </row>
    <row r="4" spans="1:22" x14ac:dyDescent="0.25">
      <c r="A4">
        <v>-7.7342660399999996</v>
      </c>
      <c r="B4">
        <v>9.5495400610000001</v>
      </c>
      <c r="C4">
        <v>7.6912012909999996</v>
      </c>
      <c r="E4" s="2">
        <v>3</v>
      </c>
      <c r="G4" cm="1">
        <f t="array" ref="G4">INDEX(_xlfn._TRO_TRAILING(A$2:A$1048576),$E4)</f>
        <v>-7.7342660399999996</v>
      </c>
      <c r="H4" cm="1">
        <f t="array" ref="H4">INDEX(_xlfn._TRO_TRAILING(B$2:B$1048576),$E4)</f>
        <v>9.5495400610000001</v>
      </c>
      <c r="I4" cm="1">
        <f t="array" ref="I4">INDEX(_xlfn._TRO_TRAILING(C$2:C$1048576),$E4)</f>
        <v>7.6912012909999996</v>
      </c>
      <c r="K4" s="13">
        <v>96767</v>
      </c>
    </row>
    <row r="5" spans="1:22" x14ac:dyDescent="0.25">
      <c r="A5">
        <v>-7.3085624180000002</v>
      </c>
      <c r="B5">
        <v>11.382282310000001</v>
      </c>
      <c r="C5">
        <v>11.658388220000001</v>
      </c>
      <c r="E5" s="2">
        <v>4</v>
      </c>
      <c r="G5" cm="1">
        <f t="array" ref="G5">INDEX(_xlfn._TRO_TRAILING(A$2:A$1048576),$E5)</f>
        <v>-7.3085624180000002</v>
      </c>
      <c r="H5" cm="1">
        <f t="array" ref="H5">INDEX(_xlfn._TRO_TRAILING(B$2:B$1048576),$E5)</f>
        <v>11.382282310000001</v>
      </c>
      <c r="I5" cm="1">
        <f t="array" ref="I5">INDEX(_xlfn._TRO_TRAILING(C$2:C$1048576),$E5)</f>
        <v>11.658388220000001</v>
      </c>
      <c r="K5" s="14">
        <v>111871</v>
      </c>
    </row>
    <row r="6" spans="1:22" x14ac:dyDescent="0.25">
      <c r="A6">
        <v>-7.2184530819999999</v>
      </c>
      <c r="B6">
        <v>12.65689558</v>
      </c>
      <c r="C6">
        <v>14.20421329</v>
      </c>
      <c r="E6" s="2">
        <v>5</v>
      </c>
      <c r="G6" cm="1">
        <f t="array" ref="G6">INDEX(_xlfn._TRO_TRAILING(A$2:A$1048576),$E6)</f>
        <v>-7.2184530819999999</v>
      </c>
      <c r="H6" cm="1">
        <f t="array" ref="H6">INDEX(_xlfn._TRO_TRAILING(B$2:B$1048576),$E6)</f>
        <v>12.65689558</v>
      </c>
      <c r="I6" cm="1">
        <f t="array" ref="I6">INDEX(_xlfn._TRO_TRAILING(C$2:C$1048576),$E6)</f>
        <v>14.20421329</v>
      </c>
      <c r="K6" s="15">
        <v>127231</v>
      </c>
    </row>
    <row r="7" spans="1:22" x14ac:dyDescent="0.25">
      <c r="A7">
        <v>-6.4707719079999997</v>
      </c>
      <c r="B7">
        <v>15.71394542</v>
      </c>
      <c r="C7">
        <v>18.401000360000001</v>
      </c>
      <c r="E7" s="2">
        <v>6</v>
      </c>
      <c r="G7" cm="1">
        <f t="array" ref="G7">INDEX(_xlfn._TRO_TRAILING(A$2:A$1048576),$E7)</f>
        <v>-6.4707719079999997</v>
      </c>
      <c r="H7" cm="1">
        <f t="array" ref="H7">INDEX(_xlfn._TRO_TRAILING(B$2:B$1048576),$E7)</f>
        <v>15.71394542</v>
      </c>
      <c r="I7" cm="1">
        <f t="array" ref="I7">INDEX(_xlfn._TRO_TRAILING(C$2:C$1048576),$E7)</f>
        <v>18.401000360000001</v>
      </c>
      <c r="K7" s="16">
        <v>131026</v>
      </c>
    </row>
    <row r="8" spans="1:22" x14ac:dyDescent="0.25">
      <c r="A8">
        <v>-5.3873615570000002</v>
      </c>
      <c r="B8">
        <v>17.970113520000002</v>
      </c>
      <c r="C8">
        <v>20.272056580000001</v>
      </c>
      <c r="E8" s="2">
        <v>7</v>
      </c>
      <c r="G8" cm="1">
        <f t="array" ref="G8">INDEX(_xlfn._TRO_TRAILING(A$2:A$1048576),$E8)</f>
        <v>-5.3873615570000002</v>
      </c>
      <c r="H8" cm="1">
        <f t="array" ref="H8">INDEX(_xlfn._TRO_TRAILING(B$2:B$1048576),$E8)</f>
        <v>17.970113520000002</v>
      </c>
      <c r="I8" cm="1">
        <f t="array" ref="I8">INDEX(_xlfn._TRO_TRAILING(C$2:C$1048576),$E8)</f>
        <v>20.272056580000001</v>
      </c>
      <c r="K8" s="17">
        <v>130966</v>
      </c>
    </row>
    <row r="9" spans="1:22" x14ac:dyDescent="0.25">
      <c r="A9">
        <v>-3.7552758420000001</v>
      </c>
      <c r="B9">
        <v>19.781317019999999</v>
      </c>
      <c r="C9">
        <v>25.218348930000001</v>
      </c>
      <c r="E9" s="2">
        <v>8</v>
      </c>
      <c r="G9" cm="1">
        <f t="array" ref="G9">INDEX(_xlfn._TRO_TRAILING(A$2:A$1048576),$E9)</f>
        <v>-3.7552758420000001</v>
      </c>
      <c r="H9" cm="1">
        <f t="array" ref="H9">INDEX(_xlfn._TRO_TRAILING(B$2:B$1048576),$E9)</f>
        <v>19.781317019999999</v>
      </c>
      <c r="I9" cm="1">
        <f t="array" ref="I9">INDEX(_xlfn._TRO_TRAILING(C$2:C$1048576),$E9)</f>
        <v>25.218348930000001</v>
      </c>
      <c r="K9" s="18">
        <v>130907</v>
      </c>
    </row>
    <row r="10" spans="1:22" x14ac:dyDescent="0.25">
      <c r="A10">
        <v>-2.2093204370000001</v>
      </c>
      <c r="B10">
        <v>20.374492790000001</v>
      </c>
      <c r="C10">
        <v>31.001357169999999</v>
      </c>
      <c r="E10" s="2">
        <v>9</v>
      </c>
      <c r="G10" cm="1">
        <f t="array" ref="G10">INDEX(_xlfn._TRO_TRAILING(A$2:A$1048576),$E10)</f>
        <v>-2.2093204370000001</v>
      </c>
      <c r="H10" cm="1">
        <f t="array" ref="H10">INDEX(_xlfn._TRO_TRAILING(B$2:B$1048576),$E10)</f>
        <v>20.374492790000001</v>
      </c>
      <c r="I10" cm="1">
        <f t="array" ref="I10">INDEX(_xlfn._TRO_TRAILING(C$2:C$1048576),$E10)</f>
        <v>31.001357169999999</v>
      </c>
      <c r="K10" s="19">
        <v>130847</v>
      </c>
    </row>
    <row r="11" spans="1:22" x14ac:dyDescent="0.25">
      <c r="A11">
        <v>-0.57253166300000002</v>
      </c>
      <c r="B11">
        <v>23.150112400000001</v>
      </c>
      <c r="C11">
        <v>35.74224856</v>
      </c>
      <c r="E11" s="2">
        <v>10</v>
      </c>
      <c r="G11" cm="1">
        <f t="array" ref="G11">INDEX(_xlfn._TRO_TRAILING(A$2:A$1048576),$E11)</f>
        <v>-0.57253166300000002</v>
      </c>
      <c r="H11" cm="1">
        <f t="array" ref="H11">INDEX(_xlfn._TRO_TRAILING(B$2:B$1048576),$E11)</f>
        <v>23.150112400000001</v>
      </c>
      <c r="I11" cm="1">
        <f t="array" ref="I11">INDEX(_xlfn._TRO_TRAILING(C$2:C$1048576),$E11)</f>
        <v>35.74224856</v>
      </c>
      <c r="K11" s="20">
        <v>2096897</v>
      </c>
    </row>
    <row r="12" spans="1:22" x14ac:dyDescent="0.25">
      <c r="A12">
        <v>0.46633892500000002</v>
      </c>
      <c r="B12">
        <v>26.72663515</v>
      </c>
      <c r="C12">
        <v>34.054548449999999</v>
      </c>
      <c r="E12" s="2">
        <v>11</v>
      </c>
      <c r="G12" cm="1">
        <f t="array" ref="G12">INDEX(_xlfn._TRO_TRAILING(A$2:A$1048576),$E12)</f>
        <v>0.46633892500000002</v>
      </c>
      <c r="H12" cm="1">
        <f t="array" ref="H12">INDEX(_xlfn._TRO_TRAILING(B$2:B$1048576),$E12)</f>
        <v>26.72663515</v>
      </c>
      <c r="I12" cm="1">
        <f t="array" ref="I12">INDEX(_xlfn._TRO_TRAILING(C$2:C$1048576),$E12)</f>
        <v>34.054548449999999</v>
      </c>
      <c r="K12" s="21">
        <v>6029057</v>
      </c>
    </row>
    <row r="13" spans="1:22" x14ac:dyDescent="0.25">
      <c r="A13">
        <v>0.20071502599999999</v>
      </c>
      <c r="B13">
        <v>29.881277870000002</v>
      </c>
      <c r="C13">
        <v>30.890642490000001</v>
      </c>
      <c r="E13" s="2">
        <v>12</v>
      </c>
      <c r="G13" cm="1">
        <f t="array" ref="G13">INDEX(_xlfn._TRO_TRAILING(A$2:A$1048576),$E13)</f>
        <v>0.20071502599999999</v>
      </c>
      <c r="H13" cm="1">
        <f t="array" ref="H13">INDEX(_xlfn._TRO_TRAILING(B$2:B$1048576),$E13)</f>
        <v>29.881277870000002</v>
      </c>
      <c r="I13" cm="1">
        <f t="array" ref="I13">INDEX(_xlfn._TRO_TRAILING(C$2:C$1048576),$E13)</f>
        <v>30.890642490000001</v>
      </c>
      <c r="K13" s="22">
        <v>9895681</v>
      </c>
    </row>
    <row r="14" spans="1:22" x14ac:dyDescent="0.25">
      <c r="A14">
        <v>-0.37173224500000002</v>
      </c>
      <c r="B14">
        <v>32.441727030000003</v>
      </c>
      <c r="C14">
        <v>27.277321180000001</v>
      </c>
      <c r="E14" s="2">
        <v>13</v>
      </c>
      <c r="G14" cm="1">
        <f t="array" ref="G14">INDEX(_xlfn._TRO_TRAILING(A$2:A$1048576),$E14)</f>
        <v>-0.37173224500000002</v>
      </c>
      <c r="H14" cm="1">
        <f t="array" ref="H14">INDEX(_xlfn._TRO_TRAILING(B$2:B$1048576),$E14)</f>
        <v>32.441727030000003</v>
      </c>
      <c r="I14" cm="1">
        <f t="array" ref="I14">INDEX(_xlfn._TRO_TRAILING(C$2:C$1048576),$E14)</f>
        <v>27.277321180000001</v>
      </c>
      <c r="K14" s="23">
        <v>13827841</v>
      </c>
    </row>
    <row r="15" spans="1:22" x14ac:dyDescent="0.25">
      <c r="A15">
        <v>-0.32711963300000002</v>
      </c>
      <c r="B15">
        <v>34.648678109999999</v>
      </c>
      <c r="C15">
        <v>23.404415620000002</v>
      </c>
      <c r="E15" s="2">
        <v>14</v>
      </c>
      <c r="G15" cm="1">
        <f t="array" ref="G15">INDEX(_xlfn._TRO_TRAILING(A$2:A$1048576),$E15)</f>
        <v>-0.32711963300000002</v>
      </c>
      <c r="H15" cm="1">
        <f t="array" ref="H15">INDEX(_xlfn._TRO_TRAILING(B$2:B$1048576),$E15)</f>
        <v>34.648678109999999</v>
      </c>
      <c r="I15" cm="1">
        <f t="array" ref="I15">INDEX(_xlfn._TRO_TRAILING(C$2:C$1048576),$E15)</f>
        <v>23.404415620000002</v>
      </c>
      <c r="K15" s="10">
        <v>16773121</v>
      </c>
    </row>
    <row r="16" spans="1:22" x14ac:dyDescent="0.25">
      <c r="A16">
        <v>-0.45569498000000003</v>
      </c>
      <c r="B16">
        <v>36.535359100000001</v>
      </c>
      <c r="C16">
        <v>19.430839809999998</v>
      </c>
      <c r="E16" s="2">
        <v>15</v>
      </c>
      <c r="G16" cm="1">
        <f t="array" ref="G16">INDEX(_xlfn._TRO_TRAILING(A$2:A$1048576),$E16)</f>
        <v>-0.45569498000000003</v>
      </c>
      <c r="H16" cm="1">
        <f t="array" ref="H16">INDEX(_xlfn._TRO_TRAILING(B$2:B$1048576),$E16)</f>
        <v>36.535359100000001</v>
      </c>
      <c r="I16" cm="1">
        <f t="array" ref="I16">INDEX(_xlfn._TRO_TRAILING(C$2:C$1048576),$E16)</f>
        <v>19.430839809999998</v>
      </c>
      <c r="K16" s="6">
        <v>16757761</v>
      </c>
    </row>
    <row r="17" spans="1:11" x14ac:dyDescent="0.25">
      <c r="A17">
        <v>-0.87686632200000003</v>
      </c>
      <c r="B17">
        <v>38.20016846</v>
      </c>
      <c r="C17">
        <v>15.331588890000001</v>
      </c>
      <c r="E17" s="2">
        <v>16</v>
      </c>
      <c r="G17" cm="1">
        <f t="array" ref="G17">INDEX(_xlfn._TRO_TRAILING(A$2:A$1048576),$E17)</f>
        <v>-0.87686632200000003</v>
      </c>
      <c r="H17" cm="1">
        <f t="array" ref="H17">INDEX(_xlfn._TRO_TRAILING(B$2:B$1048576),$E17)</f>
        <v>38.20016846</v>
      </c>
      <c r="I17" cm="1">
        <f t="array" ref="I17">INDEX(_xlfn._TRO_TRAILING(C$2:C$1048576),$E17)</f>
        <v>15.331588890000001</v>
      </c>
      <c r="K17" s="24">
        <v>16742657</v>
      </c>
    </row>
    <row r="18" spans="1:11" x14ac:dyDescent="0.25">
      <c r="A18">
        <v>-1.0442098019999999</v>
      </c>
      <c r="B18">
        <v>39.74791879</v>
      </c>
      <c r="C18">
        <v>11.417556190000001</v>
      </c>
      <c r="E18" s="2">
        <v>17</v>
      </c>
      <c r="G18" cm="1">
        <f t="array" ref="G18">INDEX(_xlfn._TRO_TRAILING(A$2:A$1048576),$E18)</f>
        <v>-1.0442098019999999</v>
      </c>
      <c r="H18" cm="1">
        <f t="array" ref="H18">INDEX(_xlfn._TRO_TRAILING(B$2:B$1048576),$E18)</f>
        <v>39.74791879</v>
      </c>
      <c r="I18" cm="1">
        <f t="array" ref="I18">INDEX(_xlfn._TRO_TRAILING(C$2:C$1048576),$E18)</f>
        <v>11.417556190000001</v>
      </c>
      <c r="K18" s="25">
        <v>16727297</v>
      </c>
    </row>
    <row r="19" spans="1:11" x14ac:dyDescent="0.25">
      <c r="A19">
        <v>-1.2612224569999999</v>
      </c>
      <c r="B19">
        <v>41.786911510000003</v>
      </c>
      <c r="C19">
        <v>7.7479475820000001</v>
      </c>
      <c r="E19" s="2">
        <v>18</v>
      </c>
      <c r="G19" cm="1">
        <f t="array" ref="G19">INDEX(_xlfn._TRO_TRAILING(A$2:A$1048576),$E19)</f>
        <v>-1.2612224569999999</v>
      </c>
      <c r="H19" cm="1">
        <f t="array" ref="H19">INDEX(_xlfn._TRO_TRAILING(B$2:B$1048576),$E19)</f>
        <v>41.786911510000003</v>
      </c>
      <c r="I19" cm="1">
        <f t="array" ref="I19">INDEX(_xlfn._TRO_TRAILING(C$2:C$1048576),$E19)</f>
        <v>7.7479475820000001</v>
      </c>
      <c r="K19" s="26">
        <v>16711937</v>
      </c>
    </row>
    <row r="20" spans="1:11" x14ac:dyDescent="0.25">
      <c r="A20">
        <v>-2.334856732</v>
      </c>
      <c r="B20">
        <v>42.41291047</v>
      </c>
      <c r="C20">
        <v>3.5849286359999999</v>
      </c>
      <c r="E20" s="2">
        <v>19</v>
      </c>
      <c r="G20" cm="1">
        <f t="array" ref="G20">INDEX(_xlfn._TRO_TRAILING(A$2:A$1048576),$E20)</f>
        <v>-2.334856732</v>
      </c>
      <c r="H20" cm="1">
        <f t="array" ref="H20">INDEX(_xlfn._TRO_TRAILING(B$2:B$1048576),$E20)</f>
        <v>42.41291047</v>
      </c>
      <c r="I20" cm="1">
        <f t="array" ref="I20">INDEX(_xlfn._TRO_TRAILING(C$2:C$1048576),$E20)</f>
        <v>3.5849286359999999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AC40"/>
  <sheetViews>
    <sheetView tabSelected="1" workbookViewId="0">
      <selection activeCell="S6" sqref="S6"/>
    </sheetView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2" t="str">
        <f ca="1">_xlfn.TEXTJOIN("_",TRUE,X1:AC1)&amp;"_"&amp;TEXT(NOW(),"yyyymmdd\_hhmmss")&amp;".xlsx"</f>
        <v>Squalodon_0_20250724_104356.xlsx</v>
      </c>
      <c r="M1" s="72"/>
      <c r="N1" s="72"/>
      <c r="O1" s="72"/>
      <c r="P1" s="72"/>
      <c r="Q1" s="72"/>
      <c r="R1" s="72"/>
      <c r="S1" s="72"/>
      <c r="T1" s="72"/>
      <c r="U1" s="72"/>
      <c r="V1" s="72"/>
      <c r="W1" t="s">
        <v>213</v>
      </c>
      <c r="X1" s="61" t="str">
        <f>IF(X2=X3,X2,"")</f>
        <v>Squalodon</v>
      </c>
      <c r="Y1" s="62" t="str">
        <f t="shared" ref="Y1:AC1" si="0">IF(Y2=Y3,Y2,"")</f>
        <v/>
      </c>
      <c r="Z1" s="62" t="str">
        <f t="shared" si="0"/>
        <v/>
      </c>
      <c r="AA1" s="62" t="str">
        <f t="shared" si="0"/>
        <v/>
      </c>
      <c r="AB1" s="62" t="str">
        <f t="shared" si="0"/>
        <v/>
      </c>
      <c r="AC1" s="63">
        <f t="shared" si="0"/>
        <v>0</v>
      </c>
    </row>
    <row r="2" spans="1:29" x14ac:dyDescent="0.25">
      <c r="A2" cm="1">
        <f t="array" ref="A2:C40">_xlfn.VSTACK(Arch!G2:I20,Base!$G$2:$I$21)</f>
        <v>-6.4677917899999997</v>
      </c>
      <c r="B2">
        <v>8.5062023680000003</v>
      </c>
      <c r="C2">
        <v>0.25883969200000001</v>
      </c>
      <c r="E2" s="3">
        <v>66047</v>
      </c>
      <c r="Q2">
        <f t="shared" ref="Q2:Q40" si="1">MATCH(R2,$A$2:$A$40,0)</f>
        <v>20</v>
      </c>
      <c r="R2">
        <v>0.75949506099999997</v>
      </c>
      <c r="S2">
        <v>40.789381429999999</v>
      </c>
      <c r="T2">
        <v>-0.68351526600000001</v>
      </c>
      <c r="W2" t="s">
        <v>211</v>
      </c>
      <c r="X2" s="64" t="str" cm="1">
        <f t="array" ref="X2:AB2">_xlfn.TEXTSPLIT(Arch!vbaFileName,"_")</f>
        <v>Squalodon</v>
      </c>
      <c r="Y2" s="65" t="str">
        <v>sp-NMVP197773</v>
      </c>
      <c r="Z2" s="65" t="str">
        <v>arch</v>
      </c>
      <c r="AA2" s="65" t="str">
        <v>ordered</v>
      </c>
      <c r="AB2" s="65" t="str">
        <v>V3</v>
      </c>
      <c r="AC2" s="66"/>
    </row>
    <row r="3" spans="1:29" x14ac:dyDescent="0.25">
      <c r="A3">
        <v>-7.501886345</v>
      </c>
      <c r="B3">
        <v>8.5492486969999995</v>
      </c>
      <c r="C3">
        <v>4.887741321</v>
      </c>
      <c r="E3" s="29">
        <v>73727</v>
      </c>
      <c r="Q3">
        <f t="shared" si="1"/>
        <v>21</v>
      </c>
      <c r="R3">
        <v>3.2638164280000002</v>
      </c>
      <c r="S3">
        <v>36.68980346</v>
      </c>
      <c r="T3">
        <v>0.41890128599999998</v>
      </c>
      <c r="W3" t="s">
        <v>212</v>
      </c>
      <c r="X3" s="67" t="str" cm="1">
        <f t="array" ref="X3:AB3">_xlfn.TEXTSPLIT(Base!vbaFileName,"_")</f>
        <v>Squalodon</v>
      </c>
      <c r="Y3" s="68" t="str">
        <v>sp.NMVP197773</v>
      </c>
      <c r="Z3" s="68" t="str">
        <v>base</v>
      </c>
      <c r="AA3" s="68" t="str">
        <v>V3</v>
      </c>
      <c r="AB3" s="68" t="str">
        <v>ordered</v>
      </c>
      <c r="AC3" s="69"/>
    </row>
    <row r="4" spans="1:29" x14ac:dyDescent="0.25">
      <c r="A4">
        <v>-7.7342660399999996</v>
      </c>
      <c r="B4">
        <v>9.5495400610000001</v>
      </c>
      <c r="C4">
        <v>7.6912012909999996</v>
      </c>
      <c r="E4" s="4">
        <v>82943</v>
      </c>
      <c r="Q4">
        <f t="shared" si="1"/>
        <v>22</v>
      </c>
      <c r="R4">
        <v>3.63514479</v>
      </c>
      <c r="S4">
        <v>32.706949960000003</v>
      </c>
      <c r="T4">
        <v>2.6801080490000002</v>
      </c>
    </row>
    <row r="5" spans="1:29" x14ac:dyDescent="0.25">
      <c r="A5">
        <v>-7.3085624180000002</v>
      </c>
      <c r="B5">
        <v>11.382282310000001</v>
      </c>
      <c r="C5">
        <v>11.658388220000001</v>
      </c>
      <c r="E5" s="30">
        <v>90623</v>
      </c>
      <c r="Q5">
        <f t="shared" si="1"/>
        <v>23</v>
      </c>
      <c r="R5">
        <v>2.7580637779999999</v>
      </c>
      <c r="S5">
        <v>28.24551095</v>
      </c>
      <c r="T5">
        <v>4.5177083260000002</v>
      </c>
    </row>
    <row r="6" spans="1:29" x14ac:dyDescent="0.25">
      <c r="A6">
        <v>-7.2184530819999999</v>
      </c>
      <c r="B6">
        <v>12.65689558</v>
      </c>
      <c r="C6">
        <v>14.20421329</v>
      </c>
      <c r="E6" s="5">
        <v>98303</v>
      </c>
      <c r="Q6">
        <f t="shared" si="1"/>
        <v>24</v>
      </c>
      <c r="R6">
        <v>3.624000272</v>
      </c>
      <c r="S6">
        <v>23.6605594</v>
      </c>
      <c r="T6">
        <v>4.5187258149999998</v>
      </c>
    </row>
    <row r="7" spans="1:29" x14ac:dyDescent="0.25">
      <c r="A7">
        <v>-6.4707719079999997</v>
      </c>
      <c r="B7">
        <v>15.71394542</v>
      </c>
      <c r="C7">
        <v>18.401000360000001</v>
      </c>
      <c r="E7" s="31">
        <v>105727</v>
      </c>
      <c r="Q7">
        <f t="shared" si="1"/>
        <v>25</v>
      </c>
      <c r="R7">
        <v>4.8356329330000003</v>
      </c>
      <c r="S7">
        <v>18.66111961</v>
      </c>
      <c r="T7">
        <v>3.3666131500000001</v>
      </c>
    </row>
    <row r="8" spans="1:29" x14ac:dyDescent="0.25">
      <c r="A8">
        <v>-5.3873615570000002</v>
      </c>
      <c r="B8">
        <v>17.970113520000002</v>
      </c>
      <c r="C8">
        <v>20.272056580000001</v>
      </c>
      <c r="E8" s="32">
        <v>114943</v>
      </c>
      <c r="Q8">
        <f t="shared" si="1"/>
        <v>26</v>
      </c>
      <c r="R8">
        <v>2.967937359</v>
      </c>
      <c r="S8">
        <v>14.38837874</v>
      </c>
      <c r="T8">
        <v>3.816612959</v>
      </c>
    </row>
    <row r="9" spans="1:29" x14ac:dyDescent="0.25">
      <c r="A9">
        <v>-3.7552758420000001</v>
      </c>
      <c r="B9">
        <v>19.781317019999999</v>
      </c>
      <c r="C9">
        <v>25.218348930000001</v>
      </c>
      <c r="E9" s="33">
        <v>122623</v>
      </c>
      <c r="Q9">
        <f t="shared" si="1"/>
        <v>27</v>
      </c>
      <c r="R9">
        <v>-0.70946227500000003</v>
      </c>
      <c r="S9">
        <v>10.8131556</v>
      </c>
      <c r="T9">
        <v>3.3527604339999999</v>
      </c>
    </row>
    <row r="10" spans="1:29" x14ac:dyDescent="0.25">
      <c r="A10">
        <v>-2.2093204370000001</v>
      </c>
      <c r="B10">
        <v>20.374492790000001</v>
      </c>
      <c r="C10">
        <v>31.001357169999999</v>
      </c>
      <c r="E10" s="34">
        <v>130303</v>
      </c>
      <c r="Q10">
        <f t="shared" si="1"/>
        <v>28</v>
      </c>
      <c r="R10">
        <v>-2.7219550720000001</v>
      </c>
      <c r="S10">
        <v>8.908750736</v>
      </c>
      <c r="T10">
        <v>-0.93601563499999996</v>
      </c>
    </row>
    <row r="11" spans="1:29" x14ac:dyDescent="0.25">
      <c r="A11">
        <v>-0.57253166300000002</v>
      </c>
      <c r="B11">
        <v>23.150112400000001</v>
      </c>
      <c r="C11">
        <v>35.74224856</v>
      </c>
      <c r="E11" s="35">
        <v>131044</v>
      </c>
      <c r="Q11">
        <f t="shared" si="1"/>
        <v>29</v>
      </c>
      <c r="R11">
        <v>-5.6867818830000001</v>
      </c>
      <c r="S11">
        <v>8.8004760740000005</v>
      </c>
      <c r="T11">
        <v>-4.8333868979999997</v>
      </c>
    </row>
    <row r="12" spans="1:29" x14ac:dyDescent="0.25">
      <c r="A12">
        <v>0.46633892500000002</v>
      </c>
      <c r="B12">
        <v>26.72663515</v>
      </c>
      <c r="C12">
        <v>34.054548449999999</v>
      </c>
      <c r="E12" s="36">
        <v>131008</v>
      </c>
      <c r="Q12">
        <f t="shared" si="1"/>
        <v>30</v>
      </c>
      <c r="R12">
        <v>-8.6559321820000008</v>
      </c>
      <c r="S12">
        <v>10.76746419</v>
      </c>
      <c r="T12">
        <v>-2.2708604050000001</v>
      </c>
    </row>
    <row r="13" spans="1:29" x14ac:dyDescent="0.25">
      <c r="A13">
        <v>0.20071502599999999</v>
      </c>
      <c r="B13">
        <v>29.881277870000002</v>
      </c>
      <c r="C13">
        <v>30.890642490000001</v>
      </c>
      <c r="E13" s="37">
        <v>130978</v>
      </c>
      <c r="Q13">
        <f t="shared" si="1"/>
        <v>31</v>
      </c>
      <c r="R13">
        <v>-10.22815074</v>
      </c>
      <c r="S13">
        <v>13.06071554</v>
      </c>
      <c r="T13">
        <v>0.92600238499999998</v>
      </c>
    </row>
    <row r="14" spans="1:29" x14ac:dyDescent="0.25">
      <c r="A14">
        <v>-0.37173224500000002</v>
      </c>
      <c r="B14">
        <v>32.441727030000003</v>
      </c>
      <c r="C14">
        <v>27.277321180000001</v>
      </c>
      <c r="E14" s="38">
        <v>130948</v>
      </c>
      <c r="Q14">
        <f t="shared" si="1"/>
        <v>32</v>
      </c>
      <c r="R14">
        <v>-11.366489939999999</v>
      </c>
      <c r="S14">
        <v>17.501093470000001</v>
      </c>
      <c r="T14">
        <v>2.5646408100000002</v>
      </c>
    </row>
    <row r="15" spans="1:29" x14ac:dyDescent="0.25">
      <c r="A15">
        <v>-0.32711963300000002</v>
      </c>
      <c r="B15">
        <v>34.648678109999999</v>
      </c>
      <c r="C15">
        <v>23.404415620000002</v>
      </c>
      <c r="E15" s="19">
        <v>130919</v>
      </c>
      <c r="Q15">
        <f t="shared" si="1"/>
        <v>33</v>
      </c>
      <c r="R15">
        <v>-10.833414230000001</v>
      </c>
      <c r="S15">
        <v>22.31830351</v>
      </c>
      <c r="T15">
        <v>4.067129735</v>
      </c>
    </row>
    <row r="16" spans="1:29" x14ac:dyDescent="0.25">
      <c r="A16">
        <v>-0.45569498000000003</v>
      </c>
      <c r="B16">
        <v>36.535359100000001</v>
      </c>
      <c r="C16">
        <v>19.430839809999998</v>
      </c>
      <c r="E16" s="39">
        <v>130883</v>
      </c>
      <c r="Q16">
        <f t="shared" si="1"/>
        <v>34</v>
      </c>
      <c r="R16">
        <v>-10.220470690000001</v>
      </c>
      <c r="S16">
        <v>26.266473770000001</v>
      </c>
      <c r="T16">
        <v>6.6665299229999997</v>
      </c>
    </row>
    <row r="17" spans="1:20" x14ac:dyDescent="0.25">
      <c r="A17">
        <v>-0.87686632200000003</v>
      </c>
      <c r="B17">
        <v>38.20016846</v>
      </c>
      <c r="C17">
        <v>15.331588890000001</v>
      </c>
      <c r="E17" s="40">
        <v>130853</v>
      </c>
      <c r="Q17">
        <f t="shared" si="1"/>
        <v>35</v>
      </c>
      <c r="R17">
        <v>-12.50368714</v>
      </c>
      <c r="S17">
        <v>30.805090610000001</v>
      </c>
      <c r="T17">
        <v>8.1841942289999992</v>
      </c>
    </row>
    <row r="18" spans="1:20" x14ac:dyDescent="0.25">
      <c r="A18">
        <v>-1.0442098019999999</v>
      </c>
      <c r="B18">
        <v>39.74791879</v>
      </c>
      <c r="C18">
        <v>11.417556190000001</v>
      </c>
      <c r="E18" s="41">
        <v>130823</v>
      </c>
      <c r="Q18">
        <f t="shared" si="1"/>
        <v>36</v>
      </c>
      <c r="R18">
        <v>-12.88598208</v>
      </c>
      <c r="S18">
        <v>35.529305430000001</v>
      </c>
      <c r="T18">
        <v>6.1924304010000002</v>
      </c>
    </row>
    <row r="19" spans="1:20" x14ac:dyDescent="0.25">
      <c r="A19">
        <v>-1.2612224569999999</v>
      </c>
      <c r="B19">
        <v>41.786911510000003</v>
      </c>
      <c r="C19">
        <v>7.7479475820000001</v>
      </c>
      <c r="E19" s="42">
        <v>1703681</v>
      </c>
      <c r="Q19">
        <f t="shared" si="1"/>
        <v>37</v>
      </c>
      <c r="R19">
        <v>-11.98625666</v>
      </c>
      <c r="S19">
        <v>38.770152699999997</v>
      </c>
      <c r="T19">
        <v>2.9201556449999999</v>
      </c>
    </row>
    <row r="20" spans="1:20" x14ac:dyDescent="0.25">
      <c r="A20">
        <v>-2.334856732</v>
      </c>
      <c r="B20">
        <v>42.41291047</v>
      </c>
      <c r="C20">
        <v>3.5849286359999999</v>
      </c>
      <c r="E20" s="43">
        <v>4062977</v>
      </c>
      <c r="Q20">
        <f t="shared" si="1"/>
        <v>38</v>
      </c>
      <c r="R20">
        <v>-8.4135579299999996</v>
      </c>
      <c r="S20">
        <v>41.870862350000003</v>
      </c>
      <c r="T20">
        <v>1.286901045</v>
      </c>
    </row>
    <row r="21" spans="1:20" x14ac:dyDescent="0.25">
      <c r="A21">
        <v>0.75949506099999997</v>
      </c>
      <c r="B21">
        <v>40.789381429999999</v>
      </c>
      <c r="C21">
        <v>-0.68351526600000001</v>
      </c>
      <c r="E21" s="9">
        <v>6029057</v>
      </c>
      <c r="Q21">
        <f t="shared" si="1"/>
        <v>39</v>
      </c>
      <c r="R21">
        <v>-3.5086872580000001</v>
      </c>
      <c r="S21">
        <v>42.804790500000003</v>
      </c>
      <c r="T21">
        <v>-0.58338671900000005</v>
      </c>
    </row>
    <row r="22" spans="1:20" x14ac:dyDescent="0.25">
      <c r="A22">
        <v>3.2638164280000002</v>
      </c>
      <c r="B22">
        <v>36.68980346</v>
      </c>
      <c r="C22">
        <v>0.41890128599999998</v>
      </c>
      <c r="E22" s="44">
        <v>7995137</v>
      </c>
      <c r="Q22">
        <f t="shared" si="1"/>
        <v>1</v>
      </c>
      <c r="R22">
        <v>-6.4677917899999997</v>
      </c>
      <c r="S22">
        <v>8.5062023680000003</v>
      </c>
      <c r="T22">
        <v>0.25883969200000001</v>
      </c>
    </row>
    <row r="23" spans="1:20" x14ac:dyDescent="0.25">
      <c r="A23">
        <v>3.63514479</v>
      </c>
      <c r="B23">
        <v>32.706949960000003</v>
      </c>
      <c r="C23">
        <v>2.6801080490000002</v>
      </c>
      <c r="E23" s="45">
        <v>10288897</v>
      </c>
      <c r="Q23">
        <f t="shared" si="1"/>
        <v>2</v>
      </c>
      <c r="R23">
        <v>-7.501886345</v>
      </c>
      <c r="S23">
        <v>8.5492486969999995</v>
      </c>
      <c r="T23">
        <v>4.887741321</v>
      </c>
    </row>
    <row r="24" spans="1:20" x14ac:dyDescent="0.25">
      <c r="A24">
        <v>2.7580637779999999</v>
      </c>
      <c r="B24">
        <v>28.24551095</v>
      </c>
      <c r="C24">
        <v>4.5177083260000002</v>
      </c>
      <c r="E24" s="46">
        <v>12254977</v>
      </c>
      <c r="Q24">
        <f t="shared" si="1"/>
        <v>3</v>
      </c>
      <c r="R24">
        <v>-7.7342660399999996</v>
      </c>
      <c r="S24">
        <v>9.5495400610000001</v>
      </c>
      <c r="T24">
        <v>7.6912012909999996</v>
      </c>
    </row>
    <row r="25" spans="1:20" x14ac:dyDescent="0.25">
      <c r="A25">
        <v>3.624000272</v>
      </c>
      <c r="B25">
        <v>23.6605594</v>
      </c>
      <c r="C25">
        <v>4.5187258149999998</v>
      </c>
      <c r="E25" s="47">
        <v>14221057</v>
      </c>
      <c r="Q25">
        <f t="shared" si="1"/>
        <v>4</v>
      </c>
      <c r="R25">
        <v>-7.3085624180000002</v>
      </c>
      <c r="S25">
        <v>11.382282310000001</v>
      </c>
      <c r="T25">
        <v>11.658388220000001</v>
      </c>
    </row>
    <row r="26" spans="1:20" x14ac:dyDescent="0.25">
      <c r="A26">
        <v>4.8356329330000003</v>
      </c>
      <c r="B26">
        <v>18.66111961</v>
      </c>
      <c r="C26">
        <v>3.3666131500000001</v>
      </c>
      <c r="E26" s="48">
        <v>16187137</v>
      </c>
      <c r="Q26">
        <f t="shared" si="1"/>
        <v>5</v>
      </c>
      <c r="R26">
        <v>-7.2184530819999999</v>
      </c>
      <c r="S26">
        <v>12.65689558</v>
      </c>
      <c r="T26">
        <v>14.20421329</v>
      </c>
    </row>
    <row r="27" spans="1:20" x14ac:dyDescent="0.25">
      <c r="A27">
        <v>2.967937359</v>
      </c>
      <c r="B27">
        <v>14.38837874</v>
      </c>
      <c r="C27">
        <v>3.816612959</v>
      </c>
      <c r="E27" s="49">
        <v>16770049</v>
      </c>
      <c r="Q27">
        <f t="shared" si="1"/>
        <v>6</v>
      </c>
      <c r="R27">
        <v>-6.4707719079999997</v>
      </c>
      <c r="S27">
        <v>15.71394542</v>
      </c>
      <c r="T27">
        <v>18.401000360000001</v>
      </c>
    </row>
    <row r="28" spans="1:20" x14ac:dyDescent="0.25">
      <c r="A28">
        <v>-0.70946227500000003</v>
      </c>
      <c r="B28">
        <v>10.8131556</v>
      </c>
      <c r="C28">
        <v>3.3527604339999999</v>
      </c>
      <c r="E28" s="25">
        <v>16762369</v>
      </c>
      <c r="Q28">
        <f t="shared" si="1"/>
        <v>7</v>
      </c>
      <c r="R28">
        <v>-5.3873615570000002</v>
      </c>
      <c r="S28">
        <v>17.970113520000002</v>
      </c>
      <c r="T28">
        <v>20.272056580000001</v>
      </c>
    </row>
    <row r="29" spans="1:20" x14ac:dyDescent="0.25">
      <c r="A29">
        <v>-2.7219550720000001</v>
      </c>
      <c r="B29">
        <v>8.908750736</v>
      </c>
      <c r="C29">
        <v>-0.93601563499999996</v>
      </c>
      <c r="E29" s="50">
        <v>16754689</v>
      </c>
      <c r="Q29">
        <f t="shared" si="1"/>
        <v>8</v>
      </c>
      <c r="R29">
        <v>-3.7552758420000001</v>
      </c>
      <c r="S29">
        <v>19.781317019999999</v>
      </c>
      <c r="T29">
        <v>25.218348930000001</v>
      </c>
    </row>
    <row r="30" spans="1:20" x14ac:dyDescent="0.25">
      <c r="A30">
        <v>-5.6867818830000001</v>
      </c>
      <c r="B30">
        <v>8.8004760740000005</v>
      </c>
      <c r="C30">
        <v>-4.8333868979999997</v>
      </c>
      <c r="E30" s="51">
        <v>16747009</v>
      </c>
      <c r="Q30">
        <f t="shared" si="1"/>
        <v>9</v>
      </c>
      <c r="R30">
        <v>-2.2093204370000001</v>
      </c>
      <c r="S30">
        <v>20.374492790000001</v>
      </c>
      <c r="T30">
        <v>31.001357169999999</v>
      </c>
    </row>
    <row r="31" spans="1:20" x14ac:dyDescent="0.25">
      <c r="A31">
        <v>-8.6559321820000008</v>
      </c>
      <c r="B31">
        <v>10.76746419</v>
      </c>
      <c r="C31">
        <v>-2.2708604050000001</v>
      </c>
      <c r="E31" s="7">
        <v>16738049</v>
      </c>
      <c r="Q31">
        <f t="shared" si="1"/>
        <v>10</v>
      </c>
      <c r="R31">
        <v>-0.57253166300000002</v>
      </c>
      <c r="S31">
        <v>23.150112400000001</v>
      </c>
      <c r="T31">
        <v>35.74224856</v>
      </c>
    </row>
    <row r="32" spans="1:20" x14ac:dyDescent="0.25">
      <c r="A32">
        <v>-10.22815074</v>
      </c>
      <c r="B32">
        <v>13.06071554</v>
      </c>
      <c r="C32">
        <v>0.92600238499999998</v>
      </c>
      <c r="E32" s="52">
        <v>16730369</v>
      </c>
      <c r="Q32">
        <f t="shared" si="1"/>
        <v>11</v>
      </c>
      <c r="R32">
        <v>0.46633892500000002</v>
      </c>
      <c r="S32">
        <v>26.72663515</v>
      </c>
      <c r="T32">
        <v>34.054548449999999</v>
      </c>
    </row>
    <row r="33" spans="1:20" x14ac:dyDescent="0.25">
      <c r="A33">
        <v>-11.366489939999999</v>
      </c>
      <c r="B33">
        <v>17.501093470000001</v>
      </c>
      <c r="C33">
        <v>2.5646408100000002</v>
      </c>
      <c r="E33" s="8">
        <v>16722689</v>
      </c>
      <c r="Q33">
        <f t="shared" si="1"/>
        <v>12</v>
      </c>
      <c r="R33">
        <v>0.20071502599999999</v>
      </c>
      <c r="S33">
        <v>29.881277870000002</v>
      </c>
      <c r="T33">
        <v>30.890642490000001</v>
      </c>
    </row>
    <row r="34" spans="1:20" x14ac:dyDescent="0.25">
      <c r="A34">
        <v>-10.833414230000001</v>
      </c>
      <c r="B34">
        <v>22.31830351</v>
      </c>
      <c r="C34">
        <v>4.067129735</v>
      </c>
      <c r="E34" s="53">
        <v>16715009</v>
      </c>
      <c r="Q34">
        <f t="shared" si="1"/>
        <v>13</v>
      </c>
      <c r="R34">
        <v>-0.37173224500000002</v>
      </c>
      <c r="S34">
        <v>32.441727030000003</v>
      </c>
      <c r="T34">
        <v>27.277321180000001</v>
      </c>
    </row>
    <row r="35" spans="1:20" x14ac:dyDescent="0.25">
      <c r="A35">
        <v>-10.220470690000001</v>
      </c>
      <c r="B35">
        <v>26.266473770000001</v>
      </c>
      <c r="C35">
        <v>6.6665299229999997</v>
      </c>
      <c r="E35" s="54">
        <v>16711961</v>
      </c>
      <c r="Q35">
        <f t="shared" si="1"/>
        <v>14</v>
      </c>
      <c r="R35">
        <v>-0.32711963300000002</v>
      </c>
      <c r="S35">
        <v>34.648678109999999</v>
      </c>
      <c r="T35">
        <v>23.404415620000002</v>
      </c>
    </row>
    <row r="36" spans="1:20" x14ac:dyDescent="0.25">
      <c r="A36">
        <v>-12.50368714</v>
      </c>
      <c r="B36">
        <v>30.805090610000001</v>
      </c>
      <c r="C36">
        <v>8.1841942289999992</v>
      </c>
      <c r="E36" s="55">
        <v>16711991</v>
      </c>
      <c r="Q36">
        <f t="shared" si="1"/>
        <v>15</v>
      </c>
      <c r="R36">
        <v>-0.45569498000000003</v>
      </c>
      <c r="S36">
        <v>36.535359100000001</v>
      </c>
      <c r="T36">
        <v>19.430839809999998</v>
      </c>
    </row>
    <row r="37" spans="1:20" x14ac:dyDescent="0.25">
      <c r="A37">
        <v>-12.88598208</v>
      </c>
      <c r="B37">
        <v>35.529305430000001</v>
      </c>
      <c r="C37">
        <v>6.1924304010000002</v>
      </c>
      <c r="E37" s="56">
        <v>16712021</v>
      </c>
      <c r="Q37">
        <f t="shared" si="1"/>
        <v>16</v>
      </c>
      <c r="R37">
        <v>-0.87686632200000003</v>
      </c>
      <c r="S37">
        <v>38.20016846</v>
      </c>
      <c r="T37">
        <v>15.331588890000001</v>
      </c>
    </row>
    <row r="38" spans="1:20" x14ac:dyDescent="0.25">
      <c r="A38">
        <v>-11.98625666</v>
      </c>
      <c r="B38">
        <v>38.770152699999997</v>
      </c>
      <c r="C38">
        <v>2.9201556449999999</v>
      </c>
      <c r="E38" s="57">
        <v>16712051</v>
      </c>
      <c r="Q38">
        <f t="shared" si="1"/>
        <v>17</v>
      </c>
      <c r="R38">
        <v>-1.0442098019999999</v>
      </c>
      <c r="S38">
        <v>39.74791879</v>
      </c>
      <c r="T38">
        <v>11.417556190000001</v>
      </c>
    </row>
    <row r="39" spans="1:20" x14ac:dyDescent="0.25">
      <c r="A39">
        <v>-8.4135579299999996</v>
      </c>
      <c r="B39">
        <v>41.870862350000003</v>
      </c>
      <c r="C39">
        <v>1.286901045</v>
      </c>
      <c r="E39" s="58">
        <v>16712086</v>
      </c>
      <c r="Q39">
        <f t="shared" si="1"/>
        <v>18</v>
      </c>
      <c r="R39">
        <v>-1.2612224569999999</v>
      </c>
      <c r="S39">
        <v>41.786911510000003</v>
      </c>
      <c r="T39">
        <v>7.7479475820000001</v>
      </c>
    </row>
    <row r="40" spans="1:20" x14ac:dyDescent="0.25">
      <c r="A40">
        <v>-3.5086872580000001</v>
      </c>
      <c r="B40">
        <v>42.804790500000003</v>
      </c>
      <c r="C40">
        <v>-0.58338671900000005</v>
      </c>
      <c r="E40" s="11">
        <v>16712116</v>
      </c>
      <c r="Q40">
        <f t="shared" si="1"/>
        <v>19</v>
      </c>
      <c r="R40">
        <v>-2.334856732</v>
      </c>
      <c r="S40">
        <v>42.41291047</v>
      </c>
      <c r="T40">
        <v>3.5849286359999999</v>
      </c>
    </row>
  </sheetData>
  <mergeCells count="1">
    <mergeCell ref="L1:V1"/>
  </mergeCells>
  <conditionalFormatting sqref="R2:T40">
    <cfRule type="cellIs" dxfId="0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Base</vt:lpstr>
      <vt:lpstr>Arch</vt:lpstr>
      <vt:lpstr>Combined</vt:lpstr>
      <vt:lpstr>VBAcode</vt:lpstr>
      <vt:lpstr>Arch!vba_input_data</vt:lpstr>
      <vt:lpstr>Base!vba_input_data</vt:lpstr>
      <vt:lpstr>Arch!vbaFileName</vt:lpstr>
      <vt:lpstr>Base!vbaFileName</vt:lpstr>
      <vt:lpstr>Combined!vbaFileName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2025-07-24T00:43:56Z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