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8_{DD668DB1-2DE9-48DE-BECB-872D91CEE501}" xr6:coauthVersionLast="47" xr6:coauthVersionMax="47" xr10:uidLastSave="{00000000-0000-0000-0000-000000000000}"/>
  <bookViews>
    <workbookView xWindow="26805" yWindow="3720" windowWidth="21600" windowHeight="15435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X3" i="3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<sst xmlns="http://schemas.openxmlformats.org/spreadsheetml/2006/main" count="286" uniqueCount="216">
  <si>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</si>
  <si>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</si>
  <si>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</si>
  <si>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</si>
  <si>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</si>
  <si>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</si>
  <si>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</si>
  <si>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</si>
  <si>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</si>
  <si>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</si>
  <si>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</si>
  <si>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</si>
  <si>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</si>
  <si>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</si>
  <si>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</si>
  <si>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</si>
  <si>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</si>
  <si>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</si>
  <si>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</si>
  <si>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</si>
  <si>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</si>
  <si>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</si>
  <si>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</si>
  <si>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</si>
  <si>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</si>
  <si>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</si>
  <si>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</si>
  <si>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</si>
  <si>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</si>
  <si>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</si>
  <si>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</si>
  <si>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</si>
  <si>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</si>
  <si>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</si>
  <si>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</si>
  <si>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</si>
  <si>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</si>
  <si>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</si>
  <si>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</si>
  <si>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</si>
  <si>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</si>
  <si>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</si>
  <si>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</si>
  <si>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</si>
  <si>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</si>
  <si>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</si>
  <si>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</si>
  <si>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</si>
  <si>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</si>
  <si>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</si>
  <si>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</si>
  <si>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</si>
  <si>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</si>
  <si>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</si>
  <si>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</si>
  <si>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</si>
  <si>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</si>
  <si>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</si>
  <si>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</si>
  <si>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</si>
  <si>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</si>
  <si>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</si>
  <si>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</si>
  <si>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</si>
  <si>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</si>
  <si>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</si>
  <si>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</si>
  <si>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</si>
  <si>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</si>
  <si>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</si>
  <si>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</si>
  <si>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</si>
  <si>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</si>
  <si>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</si>
  <si>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</si>
  <si>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</si>
  <si>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</si>
  <si>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</si>
  <si>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</si>
  <si>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</si>
  <si>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</si>
  <si>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</si>
  <si>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</si>
  <si>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</si>
  <si>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</si>
  <si>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</si>
  <si>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</si>
  <si>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</si>
  <si>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</si>
  <si>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</si>
  <si>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</si>
  <si>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</si>
  <si>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</si>
  <si>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</si>
  <si>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</si>
  <si>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</si>
  <si>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</si>
  <si>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</si>
  <si>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</si>
  <si>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</si>
  <si>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</si>
  <si>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</si>
  <si>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</si>
  <si>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</si>
  <si>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</si>
  <si>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</si>
  <si>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</si>
  <si>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</si>
  <si>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</si>
  <si>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</si>
  <si>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</si>
  <si>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</si>
  <si>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</si>
  <si>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</si>
  <si>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</si>
  <si>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</si>
  <si>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</si>
  <si>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</si>
  <si>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</si>
  <si>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</si>
  <si>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</si>
  <si>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</si>
  <si>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</si>
  <si>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</si>
  <si>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</si>
  <si>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</si>
  <si>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</si>
  <si>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</si>
  <si>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</si>
  <si>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</si>
  <si>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</si>
  <si>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</si>
  <si>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</si>
  <si>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</si>
  <si>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</si>
  <si>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</si>
  <si>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</si>
  <si>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</si>
  <si>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</si>
  <si>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</si>
  <si>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</si>
  <si>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</si>
  <si>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</si>
  <si>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</si>
  <si>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</si>
  <si>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</si>
  <si>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</si>
  <si>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</si>
  <si>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</si>
  <si>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</si>
  <si>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</si>
  <si>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</si>
  <si>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</si>
  <si>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</si>
  <si>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</si>
  <si>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</si>
  <si>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</si>
  <si>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</si>
  <si>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</si>
  <si>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</si>
  <si>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</si>
  <si>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</si>
  <si>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</si>
  <si>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</si>
  <si>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</si>
  <si>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</si>
  <si>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</si>
  <si>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</si>
  <si>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</si>
  <si>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</si>
  <si>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</si>
  <si>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</si>
  <si>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</si>
  <si>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</si>
  <si>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</si>
  <si>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</si>
  <si>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</si>
  <si>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</si>
  <si>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</si>
  <si>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</si>
  <si>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</si>
  <si>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</si>
  <si>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</si>
  <si>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</si>
  <si>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</si>
  <si>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</si>
  <si>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</si>
  <si>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</si>
  <si>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</si>
  <si>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</si>
  <si>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</si>
  <si>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</si>
  <si>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</si>
  <si>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</si>
  <si>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</si>
  <si>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</si>
  <si>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</si>
  <si>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</si>
  <si>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</si>
  <si>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</si>
  <si>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</si>
  <si>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</si>
  <si>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</si>
  <si>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</si>
  <si>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</si>
  <si>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</si>
  <si>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</si>
  <si>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</si>
  <si>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</si>
  <si>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</si>
  <si>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</si>
  <si>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</si>
  <si>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</si>
  <si>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</si>
  <si>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metasqualodon_harwoodi_NMVP5532_base_V1_ordered</t>
  </si>
  <si>
    <t>Metasqualodon_harwoodi_NMVP5532_arch_ordered_V1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</si>
</sst>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17.51952734</c:v>
                </c:pt>
                <c:pt idx="20">
                  <c:v>15.77683998</c:v>
                </c:pt>
                <c:pt idx="21">
                  <c:v>14.87491971</c:v>
                </c:pt>
                <c:pt idx="22">
                  <c:v>15.278608070000001</c:v>
                </c:pt>
                <c:pt idx="23">
                  <c:v>15.621820749999999</c:v>
                </c:pt>
                <c:pt idx="24">
                  <c:v>14.57757733</c:v>
                </c:pt>
                <c:pt idx="25">
                  <c:v>14.681111339999999</c:v>
                </c:pt>
                <c:pt idx="26">
                  <c:v>15.59970238</c:v>
                </c:pt>
                <c:pt idx="27">
                  <c:v>16.986345969999999</c:v>
                </c:pt>
                <c:pt idx="28">
                  <c:v>19.79888673</c:v>
                </c:pt>
                <c:pt idx="29">
                  <c:v>25.50483298</c:v>
                </c:pt>
                <c:pt idx="30">
                  <c:v>30.315514350000001</c:v>
                </c:pt>
                <c:pt idx="31">
                  <c:v>33.766332540000001</c:v>
                </c:pt>
                <c:pt idx="32">
                  <c:v>34.152496460000002</c:v>
                </c:pt>
                <c:pt idx="33">
                  <c:v>35.19981035</c:v>
                </c:pt>
                <c:pt idx="34">
                  <c:v>34.10557816</c:v>
                </c:pt>
                <c:pt idx="35">
                  <c:v>33.01854213</c:v>
                </c:pt>
                <c:pt idx="36">
                  <c:v>29.12785062</c:v>
                </c:pt>
                <c:pt idx="37">
                  <c:v>24.702771630000001</c:v>
                </c:pt>
                <c:pt idx="38">
                  <c:v>19.921247180000002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31.87273721</c:v>
                </c:pt>
                <c:pt idx="20">
                  <c:v>28.824541679999999</c:v>
                </c:pt>
                <c:pt idx="21">
                  <c:v>24.819439450000001</c:v>
                </c:pt>
                <c:pt idx="22">
                  <c:v>21.035313210000002</c:v>
                </c:pt>
                <c:pt idx="23">
                  <c:v>17.677519910000001</c:v>
                </c:pt>
                <c:pt idx="24">
                  <c:v>14.87725189</c:v>
                </c:pt>
                <c:pt idx="25">
                  <c:v>11.60003785</c:v>
                </c:pt>
                <c:pt idx="26">
                  <c:v>7.9544320199999996</c:v>
                </c:pt>
                <c:pt idx="27">
                  <c:v>4.6141216780000001</c:v>
                </c:pt>
                <c:pt idx="28">
                  <c:v>2.400682899</c:v>
                </c:pt>
                <c:pt idx="29">
                  <c:v>1.7144296830000001</c:v>
                </c:pt>
                <c:pt idx="30">
                  <c:v>4.6256378060000003</c:v>
                </c:pt>
                <c:pt idx="31">
                  <c:v>8.8656649600000001</c:v>
                </c:pt>
                <c:pt idx="32">
                  <c:v>14.200740850000001</c:v>
                </c:pt>
                <c:pt idx="33">
                  <c:v>19.372108050000001</c:v>
                </c:pt>
                <c:pt idx="34">
                  <c:v>24.387372060000001</c:v>
                </c:pt>
                <c:pt idx="35">
                  <c:v>29.518679680000002</c:v>
                </c:pt>
                <c:pt idx="36">
                  <c:v>33.221723920000002</c:v>
                </c:pt>
                <c:pt idx="37">
                  <c:v>35.466409599999999</c:v>
                </c:pt>
                <c:pt idx="38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7.6846126899999998</c:v>
                </c:pt>
                <c:pt idx="20">
                  <c:v>8.6366185180000006</c:v>
                </c:pt>
                <c:pt idx="21">
                  <c:v>9.0618424869999998</c:v>
                </c:pt>
                <c:pt idx="22">
                  <c:v>9.9735190379999992</c:v>
                </c:pt>
                <c:pt idx="23">
                  <c:v>11.5180387</c:v>
                </c:pt>
                <c:pt idx="24">
                  <c:v>10.32696689</c:v>
                </c:pt>
                <c:pt idx="25">
                  <c:v>9.3306605610000002</c:v>
                </c:pt>
                <c:pt idx="26">
                  <c:v>8.4243089019999999</c:v>
                </c:pt>
                <c:pt idx="27">
                  <c:v>7.3691699540000002</c:v>
                </c:pt>
                <c:pt idx="28">
                  <c:v>7.5077511250000004</c:v>
                </c:pt>
                <c:pt idx="29">
                  <c:v>9.6690968220000002</c:v>
                </c:pt>
                <c:pt idx="30">
                  <c:v>8.3695028859999994</c:v>
                </c:pt>
                <c:pt idx="31">
                  <c:v>6.0258996399999996</c:v>
                </c:pt>
                <c:pt idx="32">
                  <c:v>6.7607754450000002</c:v>
                </c:pt>
                <c:pt idx="33">
                  <c:v>8.7875151270000007</c:v>
                </c:pt>
                <c:pt idx="34">
                  <c:v>10.44679384</c:v>
                </c:pt>
                <c:pt idx="35">
                  <c:v>10.185698560000001</c:v>
                </c:pt>
                <c:pt idx="36">
                  <c:v>8.7128080180000005</c:v>
                </c:pt>
                <c:pt idx="37">
                  <c:v>8.3569946979999994</c:v>
                </c:pt>
                <c:pt idx="38">
                  <c:v>8.5389899660000008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31.87273721</c:v>
                </c:pt>
                <c:pt idx="20">
                  <c:v>28.824541679999999</c:v>
                </c:pt>
                <c:pt idx="21">
                  <c:v>24.819439450000001</c:v>
                </c:pt>
                <c:pt idx="22">
                  <c:v>21.035313210000002</c:v>
                </c:pt>
                <c:pt idx="23">
                  <c:v>17.677519910000001</c:v>
                </c:pt>
                <c:pt idx="24">
                  <c:v>14.87725189</c:v>
                </c:pt>
                <c:pt idx="25">
                  <c:v>11.60003785</c:v>
                </c:pt>
                <c:pt idx="26">
                  <c:v>7.9544320199999996</c:v>
                </c:pt>
                <c:pt idx="27">
                  <c:v>4.6141216780000001</c:v>
                </c:pt>
                <c:pt idx="28">
                  <c:v>2.400682899</c:v>
                </c:pt>
                <c:pt idx="29">
                  <c:v>1.7144296830000001</c:v>
                </c:pt>
                <c:pt idx="30">
                  <c:v>4.6256378060000003</c:v>
                </c:pt>
                <c:pt idx="31">
                  <c:v>8.8656649600000001</c:v>
                </c:pt>
                <c:pt idx="32">
                  <c:v>14.200740850000001</c:v>
                </c:pt>
                <c:pt idx="33">
                  <c:v>19.372108050000001</c:v>
                </c:pt>
                <c:pt idx="34">
                  <c:v>24.387372060000001</c:v>
                </c:pt>
                <c:pt idx="35">
                  <c:v>29.518679680000002</c:v>
                </c:pt>
                <c:pt idx="36">
                  <c:v>33.221723920000002</c:v>
                </c:pt>
                <c:pt idx="37">
                  <c:v>35.466409599999999</c:v>
                </c:pt>
                <c:pt idx="38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17.51952734</c:v>
                </c:pt>
                <c:pt idx="20">
                  <c:v>15.77683998</c:v>
                </c:pt>
                <c:pt idx="21">
                  <c:v>14.87491971</c:v>
                </c:pt>
                <c:pt idx="22">
                  <c:v>15.278608070000001</c:v>
                </c:pt>
                <c:pt idx="23">
                  <c:v>15.621820749999999</c:v>
                </c:pt>
                <c:pt idx="24">
                  <c:v>14.57757733</c:v>
                </c:pt>
                <c:pt idx="25">
                  <c:v>14.681111339999999</c:v>
                </c:pt>
                <c:pt idx="26">
                  <c:v>15.59970238</c:v>
                </c:pt>
                <c:pt idx="27">
                  <c:v>16.986345969999999</c:v>
                </c:pt>
                <c:pt idx="28">
                  <c:v>19.79888673</c:v>
                </c:pt>
                <c:pt idx="29">
                  <c:v>25.50483298</c:v>
                </c:pt>
                <c:pt idx="30">
                  <c:v>30.315514350000001</c:v>
                </c:pt>
                <c:pt idx="31">
                  <c:v>33.766332540000001</c:v>
                </c:pt>
                <c:pt idx="32">
                  <c:v>34.152496460000002</c:v>
                </c:pt>
                <c:pt idx="33">
                  <c:v>35.19981035</c:v>
                </c:pt>
                <c:pt idx="34">
                  <c:v>34.10557816</c:v>
                </c:pt>
                <c:pt idx="35">
                  <c:v>33.01854213</c:v>
                </c:pt>
                <c:pt idx="36">
                  <c:v>29.12785062</c:v>
                </c:pt>
                <c:pt idx="37">
                  <c:v>24.702771630000001</c:v>
                </c:pt>
                <c:pt idx="38">
                  <c:v>19.921247180000002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7.6846126899999998</c:v>
                </c:pt>
                <c:pt idx="20">
                  <c:v>8.6366185180000006</c:v>
                </c:pt>
                <c:pt idx="21">
                  <c:v>9.0618424869999998</c:v>
                </c:pt>
                <c:pt idx="22">
                  <c:v>9.9735190379999992</c:v>
                </c:pt>
                <c:pt idx="23">
                  <c:v>11.5180387</c:v>
                </c:pt>
                <c:pt idx="24">
                  <c:v>10.32696689</c:v>
                </c:pt>
                <c:pt idx="25">
                  <c:v>9.3306605610000002</c:v>
                </c:pt>
                <c:pt idx="26">
                  <c:v>8.4243089019999999</c:v>
                </c:pt>
                <c:pt idx="27">
                  <c:v>7.3691699540000002</c:v>
                </c:pt>
                <c:pt idx="28">
                  <c:v>7.5077511250000004</c:v>
                </c:pt>
                <c:pt idx="29">
                  <c:v>9.6690968220000002</c:v>
                </c:pt>
                <c:pt idx="30">
                  <c:v>8.3695028859999994</c:v>
                </c:pt>
                <c:pt idx="31">
                  <c:v>6.0258996399999996</c:v>
                </c:pt>
                <c:pt idx="32">
                  <c:v>6.7607754450000002</c:v>
                </c:pt>
                <c:pt idx="33">
                  <c:v>8.7875151270000007</c:v>
                </c:pt>
                <c:pt idx="34">
                  <c:v>10.44679384</c:v>
                </c:pt>
                <c:pt idx="35">
                  <c:v>10.185698560000001</c:v>
                </c:pt>
                <c:pt idx="36">
                  <c:v>8.7128080180000005</c:v>
                </c:pt>
                <c:pt idx="37">
                  <c:v>8.3569946979999994</c:v>
                </c:pt>
                <c:pt idx="38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17.51952734</v>
      </c>
      <c r="B2">
        <v>31.87273721</v>
      </c>
      <c r="C2">
        <v>7.6846126899999998</v>
      </c>
      <c r="E2" s="2">
        <v>1</v>
      </c>
      <c r="G2" cm="1">
        <f t="array" ref="G2">INDEX(A$2:A$1048576,$E2)</f>
        <v>17.51952734</v>
      </c>
      <c r="H2" cm="1">
        <f t="array" ref="H2">INDEX(B$2:B$1048576,$E2)</f>
        <v>31.87273721</v>
      </c>
      <c r="I2" cm="1">
        <f t="array" ref="I2">INDEX(C$2:C$1048576,$E2)</f>
        <v>7.6846126899999998</v>
      </c>
      <c r="K2" s="3">
        <v>66047</v>
      </c>
    </row>
    <row r="3" spans="1:22" x14ac:dyDescent="0.25">
      <c r="A3">
        <v>15.77683998</v>
      </c>
      <c r="B3">
        <v>28.824541679999999</v>
      </c>
      <c r="C3">
        <v>8.6366185180000006</v>
      </c>
      <c r="E3" s="2">
        <v>2</v>
      </c>
      <c r="G3" cm="1">
        <f t="array" ref="G3">INDEX(A$2:A$1048576,$E3)</f>
        <v>15.77683998</v>
      </c>
      <c r="H3" cm="1">
        <f t="array" ref="H3">INDEX(B$2:B$1048576,$E3)</f>
        <v>28.824541679999999</v>
      </c>
      <c r="I3" cm="1">
        <f t="array" ref="I3">INDEX(C$2:C$1048576,$E3)</f>
        <v>8.6366185180000006</v>
      </c>
      <c r="K3" s="12">
        <v>81407</v>
      </c>
    </row>
    <row r="4" spans="1:22" x14ac:dyDescent="0.25">
      <c r="A4">
        <v>14.87491971</v>
      </c>
      <c r="B4">
        <v>24.819439450000001</v>
      </c>
      <c r="C4">
        <v>9.0618424869999998</v>
      </c>
      <c r="E4" s="2">
        <v>3</v>
      </c>
      <c r="G4" cm="1">
        <f t="array" ref="G4">INDEX(A$2:A$1048576,$E4)</f>
        <v>14.87491971</v>
      </c>
      <c r="H4" cm="1">
        <f t="array" ref="H4">INDEX(B$2:B$1048576,$E4)</f>
        <v>24.819439450000001</v>
      </c>
      <c r="I4" cm="1">
        <f t="array" ref="I4">INDEX(C$2:C$1048576,$E4)</f>
        <v>9.0618424869999998</v>
      </c>
      <c r="K4" s="13">
        <v>96767</v>
      </c>
    </row>
    <row r="5" spans="1:22" x14ac:dyDescent="0.25">
      <c r="A5">
        <v>15.278608070000001</v>
      </c>
      <c r="B5">
        <v>21.035313210000002</v>
      </c>
      <c r="C5">
        <v>9.9735190379999992</v>
      </c>
      <c r="E5" s="2">
        <v>4</v>
      </c>
      <c r="G5" cm="1">
        <f t="array" ref="G5">INDEX(A$2:A$1048576,$E5)</f>
        <v>15.278608070000001</v>
      </c>
      <c r="H5" cm="1">
        <f t="array" ref="H5">INDEX(B$2:B$1048576,$E5)</f>
        <v>21.035313210000002</v>
      </c>
      <c r="I5" cm="1">
        <f t="array" ref="I5">INDEX(C$2:C$1048576,$E5)</f>
        <v>9.9735190379999992</v>
      </c>
      <c r="K5" s="14">
        <v>111871</v>
      </c>
    </row>
    <row r="6" spans="1:22" x14ac:dyDescent="0.25">
      <c r="A6">
        <v>15.621820749999999</v>
      </c>
      <c r="B6">
        <v>17.677519910000001</v>
      </c>
      <c r="C6">
        <v>11.5180387</v>
      </c>
      <c r="E6" s="2">
        <v>5</v>
      </c>
      <c r="G6" cm="1">
        <f t="array" ref="G6">INDEX(A$2:A$1048576,$E6)</f>
        <v>15.621820749999999</v>
      </c>
      <c r="H6" cm="1">
        <f t="array" ref="H6">INDEX(B$2:B$1048576,$E6)</f>
        <v>17.677519910000001</v>
      </c>
      <c r="I6" cm="1">
        <f t="array" ref="I6">INDEX(C$2:C$1048576,$E6)</f>
        <v>11.5180387</v>
      </c>
      <c r="K6" s="15">
        <v>127231</v>
      </c>
    </row>
    <row r="7" spans="1:22" x14ac:dyDescent="0.25">
      <c r="A7">
        <v>14.57757733</v>
      </c>
      <c r="B7">
        <v>14.87725189</v>
      </c>
      <c r="C7">
        <v>10.32696689</v>
      </c>
      <c r="E7" s="2">
        <v>6</v>
      </c>
      <c r="G7" cm="1">
        <f t="array" ref="G7">INDEX(A$2:A$1048576,$E7)</f>
        <v>14.57757733</v>
      </c>
      <c r="H7" cm="1">
        <f t="array" ref="H7">INDEX(B$2:B$1048576,$E7)</f>
        <v>14.87725189</v>
      </c>
      <c r="I7" cm="1">
        <f t="array" ref="I7">INDEX(C$2:C$1048576,$E7)</f>
        <v>10.32696689</v>
      </c>
      <c r="K7" s="16">
        <v>131026</v>
      </c>
    </row>
    <row r="8" spans="1:22" x14ac:dyDescent="0.25">
      <c r="A8">
        <v>14.681111339999999</v>
      </c>
      <c r="B8">
        <v>11.60003785</v>
      </c>
      <c r="C8">
        <v>9.3306605610000002</v>
      </c>
      <c r="E8" s="2">
        <v>7</v>
      </c>
      <c r="G8" cm="1">
        <f t="array" ref="G8">INDEX(A$2:A$1048576,$E8)</f>
        <v>14.681111339999999</v>
      </c>
      <c r="H8" cm="1">
        <f t="array" ref="H8">INDEX(B$2:B$1048576,$E8)</f>
        <v>11.60003785</v>
      </c>
      <c r="I8" cm="1">
        <f t="array" ref="I8">INDEX(C$2:C$1048576,$E8)</f>
        <v>9.3306605610000002</v>
      </c>
      <c r="K8" s="17">
        <v>130966</v>
      </c>
    </row>
    <row r="9" spans="1:22" x14ac:dyDescent="0.25">
      <c r="A9">
        <v>15.59970238</v>
      </c>
      <c r="B9">
        <v>7.9544320199999996</v>
      </c>
      <c r="C9">
        <v>8.4243089019999999</v>
      </c>
      <c r="E9" s="2">
        <v>8</v>
      </c>
      <c r="G9" cm="1">
        <f t="array" ref="G9">INDEX(A$2:A$1048576,$E9)</f>
        <v>15.59970238</v>
      </c>
      <c r="H9" cm="1">
        <f t="array" ref="H9">INDEX(B$2:B$1048576,$E9)</f>
        <v>7.9544320199999996</v>
      </c>
      <c r="I9" cm="1">
        <f t="array" ref="I9">INDEX(C$2:C$1048576,$E9)</f>
        <v>8.4243089019999999</v>
      </c>
      <c r="K9" s="18">
        <v>130907</v>
      </c>
    </row>
    <row r="10" spans="1:22" x14ac:dyDescent="0.25">
      <c r="A10">
        <v>16.986345969999999</v>
      </c>
      <c r="B10">
        <v>4.6141216780000001</v>
      </c>
      <c r="C10">
        <v>7.3691699540000002</v>
      </c>
      <c r="E10" s="2">
        <v>9</v>
      </c>
      <c r="G10" cm="1">
        <f t="array" ref="G10">INDEX(A$2:A$1048576,$E10)</f>
        <v>16.986345969999999</v>
      </c>
      <c r="H10" cm="1">
        <f t="array" ref="H10">INDEX(B$2:B$1048576,$E10)</f>
        <v>4.6141216780000001</v>
      </c>
      <c r="I10" cm="1">
        <f t="array" ref="I10">INDEX(C$2:C$1048576,$E10)</f>
        <v>7.3691699540000002</v>
      </c>
      <c r="K10" s="19">
        <v>130847</v>
      </c>
    </row>
    <row r="11" spans="1:22" x14ac:dyDescent="0.25">
      <c r="A11">
        <v>19.79888673</v>
      </c>
      <c r="B11">
        <v>2.400682899</v>
      </c>
      <c r="C11">
        <v>7.5077511250000004</v>
      </c>
      <c r="E11" s="2">
        <v>10</v>
      </c>
      <c r="G11" cm="1">
        <f t="array" ref="G11">INDEX(A$2:A$1048576,$E11)</f>
        <v>19.79888673</v>
      </c>
      <c r="H11" cm="1">
        <f t="array" ref="H11">INDEX(B$2:B$1048576,$E11)</f>
        <v>2.400682899</v>
      </c>
      <c r="I11" cm="1">
        <f t="array" ref="I11">INDEX(C$2:C$1048576,$E11)</f>
        <v>7.5077511250000004</v>
      </c>
      <c r="K11" s="20">
        <v>2096897</v>
      </c>
    </row>
    <row r="12" spans="1:22" x14ac:dyDescent="0.25">
      <c r="A12">
        <v>25.50483298</v>
      </c>
      <c r="B12">
        <v>1.7144296830000001</v>
      </c>
      <c r="C12">
        <v>9.6690968220000002</v>
      </c>
      <c r="E12" s="2">
        <v>11</v>
      </c>
      <c r="G12" cm="1">
        <f t="array" ref="G12">INDEX(A$2:A$1048576,$E12)</f>
        <v>25.50483298</v>
      </c>
      <c r="H12" cm="1">
        <f t="array" ref="H12">INDEX(B$2:B$1048576,$E12)</f>
        <v>1.7144296830000001</v>
      </c>
      <c r="I12" cm="1">
        <f t="array" ref="I12">INDEX(C$2:C$1048576,$E12)</f>
        <v>9.6690968220000002</v>
      </c>
      <c r="K12" s="21">
        <v>6029057</v>
      </c>
    </row>
    <row r="13" spans="1:22" x14ac:dyDescent="0.25">
      <c r="A13">
        <v>30.315514350000001</v>
      </c>
      <c r="B13">
        <v>4.6256378060000003</v>
      </c>
      <c r="C13">
        <v>8.3695028859999994</v>
      </c>
      <c r="E13" s="2">
        <v>12</v>
      </c>
      <c r="G13" cm="1">
        <f t="array" ref="G13">INDEX(A$2:A$1048576,$E13)</f>
        <v>30.315514350000001</v>
      </c>
      <c r="H13" cm="1">
        <f t="array" ref="H13">INDEX(B$2:B$1048576,$E13)</f>
        <v>4.6256378060000003</v>
      </c>
      <c r="I13" cm="1">
        <f t="array" ref="I13">INDEX(C$2:C$1048576,$E13)</f>
        <v>8.3695028859999994</v>
      </c>
      <c r="K13" s="22">
        <v>9895681</v>
      </c>
    </row>
    <row r="14" spans="1:22" x14ac:dyDescent="0.25">
      <c r="A14">
        <v>33.766332540000001</v>
      </c>
      <c r="B14">
        <v>8.8656649600000001</v>
      </c>
      <c r="C14">
        <v>6.0258996399999996</v>
      </c>
      <c r="E14" s="2">
        <v>13</v>
      </c>
      <c r="G14" cm="1">
        <f t="array" ref="G14">INDEX(A$2:A$1048576,$E14)</f>
        <v>33.766332540000001</v>
      </c>
      <c r="H14" cm="1">
        <f t="array" ref="H14">INDEX(B$2:B$1048576,$E14)</f>
        <v>8.8656649600000001</v>
      </c>
      <c r="I14" cm="1">
        <f t="array" ref="I14">INDEX(C$2:C$1048576,$E14)</f>
        <v>6.0258996399999996</v>
      </c>
      <c r="K14" s="23">
        <v>13827841</v>
      </c>
    </row>
    <row r="15" spans="1:22" x14ac:dyDescent="0.25">
      <c r="A15">
        <v>34.152496460000002</v>
      </c>
      <c r="B15">
        <v>14.200740850000001</v>
      </c>
      <c r="C15">
        <v>6.7607754450000002</v>
      </c>
      <c r="E15" s="2">
        <v>14</v>
      </c>
      <c r="G15" cm="1">
        <f t="array" ref="G15">INDEX(A$2:A$1048576,$E15)</f>
        <v>34.152496460000002</v>
      </c>
      <c r="H15" cm="1">
        <f t="array" ref="H15">INDEX(B$2:B$1048576,$E15)</f>
        <v>14.200740850000001</v>
      </c>
      <c r="I15" cm="1">
        <f t="array" ref="I15">INDEX(C$2:C$1048576,$E15)</f>
        <v>6.7607754450000002</v>
      </c>
      <c r="K15" s="10">
        <v>16773121</v>
      </c>
    </row>
    <row r="16" spans="1:22" x14ac:dyDescent="0.25">
      <c r="A16">
        <v>35.19981035</v>
      </c>
      <c r="B16">
        <v>19.372108050000001</v>
      </c>
      <c r="C16">
        <v>8.7875151270000007</v>
      </c>
      <c r="E16" s="2">
        <v>15</v>
      </c>
      <c r="G16" cm="1">
        <f t="array" ref="G16">INDEX(A$2:A$1048576,$E16)</f>
        <v>35.19981035</v>
      </c>
      <c r="H16" cm="1">
        <f t="array" ref="H16">INDEX(B$2:B$1048576,$E16)</f>
        <v>19.372108050000001</v>
      </c>
      <c r="I16" cm="1">
        <f t="array" ref="I16">INDEX(C$2:C$1048576,$E16)</f>
        <v>8.7875151270000007</v>
      </c>
      <c r="K16" s="6">
        <v>16757761</v>
      </c>
    </row>
    <row r="17" spans="1:11" x14ac:dyDescent="0.25">
      <c r="A17">
        <v>34.10557816</v>
      </c>
      <c r="B17">
        <v>24.387372060000001</v>
      </c>
      <c r="C17">
        <v>10.44679384</v>
      </c>
      <c r="E17" s="2">
        <v>16</v>
      </c>
      <c r="G17" cm="1">
        <f t="array" ref="G17">INDEX(A$2:A$1048576,$E17)</f>
        <v>34.10557816</v>
      </c>
      <c r="H17" cm="1">
        <f t="array" ref="H17">INDEX(B$2:B$1048576,$E17)</f>
        <v>24.387372060000001</v>
      </c>
      <c r="I17" cm="1">
        <f t="array" ref="I17">INDEX(C$2:C$1048576,$E17)</f>
        <v>10.44679384</v>
      </c>
      <c r="K17" s="24">
        <v>16742657</v>
      </c>
    </row>
    <row r="18" spans="1:11" x14ac:dyDescent="0.25">
      <c r="A18">
        <v>33.01854213</v>
      </c>
      <c r="B18">
        <v>29.518679680000002</v>
      </c>
      <c r="C18">
        <v>10.185698560000001</v>
      </c>
      <c r="E18" s="2">
        <v>17</v>
      </c>
      <c r="G18" cm="1">
        <f t="array" ref="G18">INDEX(A$2:A$1048576,$E18)</f>
        <v>33.01854213</v>
      </c>
      <c r="H18" cm="1">
        <f t="array" ref="H18">INDEX(B$2:B$1048576,$E18)</f>
        <v>29.518679680000002</v>
      </c>
      <c r="I18" cm="1">
        <f t="array" ref="I18">INDEX(C$2:C$1048576,$E18)</f>
        <v>10.185698560000001</v>
      </c>
      <c r="K18" s="25">
        <v>16727297</v>
      </c>
    </row>
    <row r="19" spans="1:11" x14ac:dyDescent="0.25">
      <c r="A19">
        <v>29.12785062</v>
      </c>
      <c r="B19">
        <v>33.221723920000002</v>
      </c>
      <c r="C19">
        <v>8.7128080180000005</v>
      </c>
      <c r="E19" s="2">
        <v>18</v>
      </c>
      <c r="G19" cm="1">
        <f t="array" ref="G19">INDEX(A$2:A$1048576,$E19)</f>
        <v>29.12785062</v>
      </c>
      <c r="H19" cm="1">
        <f t="array" ref="H19">INDEX(B$2:B$1048576,$E19)</f>
        <v>33.221723920000002</v>
      </c>
      <c r="I19" cm="1">
        <f t="array" ref="I19">INDEX(C$2:C$1048576,$E19)</f>
        <v>8.7128080180000005</v>
      </c>
      <c r="K19" s="26">
        <v>16711937</v>
      </c>
    </row>
    <row r="20" spans="1:11" x14ac:dyDescent="0.25">
      <c r="A20">
        <v>24.702771630000001</v>
      </c>
      <c r="B20">
        <v>35.466409599999999</v>
      </c>
      <c r="C20">
        <v>8.3569946979999994</v>
      </c>
      <c r="E20" s="2">
        <v>19</v>
      </c>
      <c r="G20" cm="1">
        <f t="array" ref="G20">INDEX(A$2:A$1048576,$E20)</f>
        <v>24.702771630000001</v>
      </c>
      <c r="H20" cm="1">
        <f t="array" ref="H20">INDEX(B$2:B$1048576,$E20)</f>
        <v>35.466409599999999</v>
      </c>
      <c r="I20" cm="1">
        <f t="array" ref="I20">INDEX(C$2:C$1048576,$E20)</f>
        <v>8.3569946979999994</v>
      </c>
      <c r="K20" s="27">
        <v>16711997</v>
      </c>
    </row>
    <row r="21" spans="1:11" x14ac:dyDescent="0.25">
      <c r="A21">
        <v>19.921247180000002</v>
      </c>
      <c r="B21">
        <v>34.061254900000002</v>
      </c>
      <c r="C21">
        <v>8.5389899660000008</v>
      </c>
      <c r="E21" s="2">
        <v>20</v>
      </c>
      <c r="G21" cm="1">
        <f t="array" ref="G21">INDEX(A$2:A$1048576,$E21)</f>
        <v>19.921247180000002</v>
      </c>
      <c r="H21" cm="1">
        <f t="array" ref="H21">INDEX(B$2:B$1048576,$E21)</f>
        <v>34.061254900000002</v>
      </c>
      <c r="I21" cm="1">
        <f t="array" ref="I21">INDEX(C$2:C$1048576,$E21)</f>
        <v>8.5389899660000008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20.36284006</v>
      </c>
      <c r="B2">
        <v>0.77727681599999998</v>
      </c>
      <c r="C2">
        <v>12.26068033</v>
      </c>
      <c r="E2" s="2">
        <v>1</v>
      </c>
      <c r="G2" cm="1">
        <f t="array" ref="G2">INDEX(_xlfn._TRO_TRAILING(A$2:A$1048576),$E2)</f>
        <v>20.36284006</v>
      </c>
      <c r="H2" cm="1">
        <f t="array" ref="H2">INDEX(_xlfn._TRO_TRAILING(B$2:B$1048576),$E2)</f>
        <v>0.77727681599999998</v>
      </c>
      <c r="I2" cm="1">
        <f t="array" ref="I2">INDEX(_xlfn._TRO_TRAILING(C$2:C$1048576),$E2)</f>
        <v>12.26068033</v>
      </c>
      <c r="K2" s="3">
        <v>66047</v>
      </c>
    </row>
    <row r="3" spans="1:22" x14ac:dyDescent="0.25">
      <c r="A3">
        <v>20.868452869999999</v>
      </c>
      <c r="B3">
        <v>0.94787679199999997</v>
      </c>
      <c r="C3">
        <v>16.521922870000001</v>
      </c>
      <c r="E3" s="2">
        <v>2</v>
      </c>
      <c r="G3" cm="1">
        <f t="array" ref="G3">INDEX(_xlfn._TRO_TRAILING(A$2:A$1048576),$E3)</f>
        <v>20.868452869999999</v>
      </c>
      <c r="H3" cm="1">
        <f t="array" ref="H3">INDEX(_xlfn._TRO_TRAILING(B$2:B$1048576),$E3)</f>
        <v>0.94787679199999997</v>
      </c>
      <c r="I3" cm="1">
        <f t="array" ref="I3">INDEX(_xlfn._TRO_TRAILING(C$2:C$1048576),$E3)</f>
        <v>16.521922870000001</v>
      </c>
      <c r="K3" s="12">
        <v>81407</v>
      </c>
    </row>
    <row r="4" spans="1:22" x14ac:dyDescent="0.25">
      <c r="A4">
        <v>21.4562411</v>
      </c>
      <c r="B4">
        <v>0.523159763</v>
      </c>
      <c r="C4">
        <v>21.475729730000001</v>
      </c>
      <c r="E4" s="2">
        <v>3</v>
      </c>
      <c r="G4" cm="1">
        <f t="array" ref="G4">INDEX(_xlfn._TRO_TRAILING(A$2:A$1048576),$E4)</f>
        <v>21.4562411</v>
      </c>
      <c r="H4" cm="1">
        <f t="array" ref="H4">INDEX(_xlfn._TRO_TRAILING(B$2:B$1048576),$E4)</f>
        <v>0.523159763</v>
      </c>
      <c r="I4" cm="1">
        <f t="array" ref="I4">INDEX(_xlfn._TRO_TRAILING(C$2:C$1048576),$E4)</f>
        <v>21.475729730000001</v>
      </c>
      <c r="K4" s="13">
        <v>96767</v>
      </c>
    </row>
    <row r="5" spans="1:22" x14ac:dyDescent="0.25">
      <c r="A5">
        <v>21.815799609999999</v>
      </c>
      <c r="B5">
        <v>2.8020843009999998</v>
      </c>
      <c r="C5">
        <v>24.506044580000001</v>
      </c>
      <c r="E5" s="2">
        <v>4</v>
      </c>
      <c r="G5" cm="1">
        <f t="array" ref="G5">INDEX(_xlfn._TRO_TRAILING(A$2:A$1048576),$E5)</f>
        <v>21.815799609999999</v>
      </c>
      <c r="H5" cm="1">
        <f t="array" ref="H5">INDEX(_xlfn._TRO_TRAILING(B$2:B$1048576),$E5)</f>
        <v>2.8020843009999998</v>
      </c>
      <c r="I5" cm="1">
        <f t="array" ref="I5">INDEX(_xlfn._TRO_TRAILING(C$2:C$1048576),$E5)</f>
        <v>24.506044580000001</v>
      </c>
      <c r="K5" s="14">
        <v>111871</v>
      </c>
    </row>
    <row r="6" spans="1:22" x14ac:dyDescent="0.25">
      <c r="A6">
        <v>22.443905220000001</v>
      </c>
      <c r="B6">
        <v>3.0898539619999998</v>
      </c>
      <c r="C6">
        <v>29.799641269999999</v>
      </c>
      <c r="E6" s="2">
        <v>5</v>
      </c>
      <c r="G6" cm="1">
        <f t="array" ref="G6">INDEX(_xlfn._TRO_TRAILING(A$2:A$1048576),$E6)</f>
        <v>22.443905220000001</v>
      </c>
      <c r="H6" cm="1">
        <f t="array" ref="H6">INDEX(_xlfn._TRO_TRAILING(B$2:B$1048576),$E6)</f>
        <v>3.0898539619999998</v>
      </c>
      <c r="I6" cm="1">
        <f t="array" ref="I6">INDEX(_xlfn._TRO_TRAILING(C$2:C$1048576),$E6)</f>
        <v>29.799641269999999</v>
      </c>
      <c r="K6" s="15">
        <v>127231</v>
      </c>
    </row>
    <row r="7" spans="1:22" x14ac:dyDescent="0.25">
      <c r="A7">
        <v>22.682531640000001</v>
      </c>
      <c r="B7">
        <v>5.5824897160000004</v>
      </c>
      <c r="C7">
        <v>31.810755390000001</v>
      </c>
      <c r="E7" s="2">
        <v>6</v>
      </c>
      <c r="G7" cm="1">
        <f t="array" ref="G7">INDEX(_xlfn._TRO_TRAILING(A$2:A$1048576),$E7)</f>
        <v>22.682531640000001</v>
      </c>
      <c r="H7" cm="1">
        <f t="array" ref="H7">INDEX(_xlfn._TRO_TRAILING(B$2:B$1048576),$E7)</f>
        <v>5.5824897160000004</v>
      </c>
      <c r="I7" cm="1">
        <f t="array" ref="I7">INDEX(_xlfn._TRO_TRAILING(C$2:C$1048576),$E7)</f>
        <v>31.810755390000001</v>
      </c>
      <c r="K7" s="16">
        <v>131026</v>
      </c>
    </row>
    <row r="8" spans="1:22" x14ac:dyDescent="0.25">
      <c r="A8">
        <v>23.326678050000002</v>
      </c>
      <c r="B8">
        <v>6.2882356789999996</v>
      </c>
      <c r="C8">
        <v>37.239542</v>
      </c>
      <c r="E8" s="2">
        <v>7</v>
      </c>
      <c r="G8" cm="1">
        <f t="array" ref="G8">INDEX(_xlfn._TRO_TRAILING(A$2:A$1048576),$E8)</f>
        <v>23.326678050000002</v>
      </c>
      <c r="H8" cm="1">
        <f t="array" ref="H8">INDEX(_xlfn._TRO_TRAILING(B$2:B$1048576),$E8)</f>
        <v>6.2882356789999996</v>
      </c>
      <c r="I8" cm="1">
        <f t="array" ref="I8">INDEX(_xlfn._TRO_TRAILING(C$2:C$1048576),$E8)</f>
        <v>37.239542</v>
      </c>
      <c r="K8" s="17">
        <v>130966</v>
      </c>
    </row>
    <row r="9" spans="1:22" x14ac:dyDescent="0.25">
      <c r="A9">
        <v>23.318206450000002</v>
      </c>
      <c r="B9">
        <v>10.61379458</v>
      </c>
      <c r="C9">
        <v>37.168144390000002</v>
      </c>
      <c r="E9" s="2">
        <v>8</v>
      </c>
      <c r="G9" cm="1">
        <f t="array" ref="G9">INDEX(_xlfn._TRO_TRAILING(A$2:A$1048576),$E9)</f>
        <v>23.318206450000002</v>
      </c>
      <c r="H9" cm="1">
        <f t="array" ref="H9">INDEX(_xlfn._TRO_TRAILING(B$2:B$1048576),$E9)</f>
        <v>10.61379458</v>
      </c>
      <c r="I9" cm="1">
        <f t="array" ref="I9">INDEX(_xlfn._TRO_TRAILING(C$2:C$1048576),$E9)</f>
        <v>37.168144390000002</v>
      </c>
      <c r="K9" s="18">
        <v>130907</v>
      </c>
    </row>
    <row r="10" spans="1:22" x14ac:dyDescent="0.25">
      <c r="A10">
        <v>23.994247380000001</v>
      </c>
      <c r="B10">
        <v>11.505681210000001</v>
      </c>
      <c r="C10">
        <v>42.865734160000002</v>
      </c>
      <c r="E10" s="2">
        <v>9</v>
      </c>
      <c r="G10" cm="1">
        <f t="array" ref="G10">INDEX(_xlfn._TRO_TRAILING(A$2:A$1048576),$E10)</f>
        <v>23.994247380000001</v>
      </c>
      <c r="H10" cm="1">
        <f t="array" ref="H10">INDEX(_xlfn._TRO_TRAILING(B$2:B$1048576),$E10)</f>
        <v>11.505681210000001</v>
      </c>
      <c r="I10" cm="1">
        <f t="array" ref="I10">INDEX(_xlfn._TRO_TRAILING(C$2:C$1048576),$E10)</f>
        <v>42.865734160000002</v>
      </c>
      <c r="K10" s="19">
        <v>130847</v>
      </c>
    </row>
    <row r="11" spans="1:22" x14ac:dyDescent="0.25">
      <c r="A11">
        <v>24.630485530000001</v>
      </c>
      <c r="B11">
        <v>13.48273277</v>
      </c>
      <c r="C11">
        <v>48.227870940000003</v>
      </c>
      <c r="E11" s="2">
        <v>10</v>
      </c>
      <c r="G11" cm="1">
        <f t="array" ref="G11">INDEX(_xlfn._TRO_TRAILING(A$2:A$1048576),$E11)</f>
        <v>24.630485530000001</v>
      </c>
      <c r="H11" cm="1">
        <f t="array" ref="H11">INDEX(_xlfn._TRO_TRAILING(B$2:B$1048576),$E11)</f>
        <v>13.48273277</v>
      </c>
      <c r="I11" cm="1">
        <f t="array" ref="I11">INDEX(_xlfn._TRO_TRAILING(C$2:C$1048576),$E11)</f>
        <v>48.227870940000003</v>
      </c>
      <c r="K11" s="20">
        <v>2096897</v>
      </c>
    </row>
    <row r="12" spans="1:22" x14ac:dyDescent="0.25">
      <c r="A12">
        <v>24.171543360000001</v>
      </c>
      <c r="B12">
        <v>17.81657534</v>
      </c>
      <c r="C12">
        <v>44.359962809999999</v>
      </c>
      <c r="E12" s="2">
        <v>11</v>
      </c>
      <c r="G12" cm="1">
        <f t="array" ref="G12">INDEX(_xlfn._TRO_TRAILING(A$2:A$1048576),$E12)</f>
        <v>24.171543360000001</v>
      </c>
      <c r="H12" cm="1">
        <f t="array" ref="H12">INDEX(_xlfn._TRO_TRAILING(B$2:B$1048576),$E12)</f>
        <v>17.81657534</v>
      </c>
      <c r="I12" cm="1">
        <f t="array" ref="I12">INDEX(_xlfn._TRO_TRAILING(C$2:C$1048576),$E12)</f>
        <v>44.359962809999999</v>
      </c>
      <c r="K12" s="21">
        <v>6029057</v>
      </c>
    </row>
    <row r="13" spans="1:22" x14ac:dyDescent="0.25">
      <c r="A13">
        <v>24.022901090000001</v>
      </c>
      <c r="B13">
        <v>21.96942696</v>
      </c>
      <c r="C13">
        <v>43.107224019999997</v>
      </c>
      <c r="E13" s="2">
        <v>12</v>
      </c>
      <c r="G13" cm="1">
        <f t="array" ref="G13">INDEX(_xlfn._TRO_TRAILING(A$2:A$1048576),$E13)</f>
        <v>24.022901090000001</v>
      </c>
      <c r="H13" cm="1">
        <f t="array" ref="H13">INDEX(_xlfn._TRO_TRAILING(B$2:B$1048576),$E13)</f>
        <v>21.96942696</v>
      </c>
      <c r="I13" cm="1">
        <f t="array" ref="I13">INDEX(_xlfn._TRO_TRAILING(C$2:C$1048576),$E13)</f>
        <v>43.107224019999997</v>
      </c>
      <c r="K13" s="22">
        <v>9895681</v>
      </c>
    </row>
    <row r="14" spans="1:22" x14ac:dyDescent="0.25">
      <c r="A14">
        <v>23.42906142</v>
      </c>
      <c r="B14">
        <v>24.141163639999998</v>
      </c>
      <c r="C14">
        <v>38.102416419999997</v>
      </c>
      <c r="E14" s="2">
        <v>13</v>
      </c>
      <c r="G14" cm="1">
        <f t="array" ref="G14">INDEX(_xlfn._TRO_TRAILING(A$2:A$1048576),$E14)</f>
        <v>23.42906142</v>
      </c>
      <c r="H14" cm="1">
        <f t="array" ref="H14">INDEX(_xlfn._TRO_TRAILING(B$2:B$1048576),$E14)</f>
        <v>24.141163639999998</v>
      </c>
      <c r="I14" cm="1">
        <f t="array" ref="I14">INDEX(_xlfn._TRO_TRAILING(C$2:C$1048576),$E14)</f>
        <v>38.102416419999997</v>
      </c>
      <c r="K14" s="23">
        <v>13827841</v>
      </c>
    </row>
    <row r="15" spans="1:22" x14ac:dyDescent="0.25">
      <c r="A15">
        <v>23.061033770000002</v>
      </c>
      <c r="B15">
        <v>27.315173730000001</v>
      </c>
      <c r="C15">
        <v>35.000724699999999</v>
      </c>
      <c r="E15" s="2">
        <v>14</v>
      </c>
      <c r="G15" cm="1">
        <f t="array" ref="G15">INDEX(_xlfn._TRO_TRAILING(A$2:A$1048576),$E15)</f>
        <v>23.061033770000002</v>
      </c>
      <c r="H15" cm="1">
        <f t="array" ref="H15">INDEX(_xlfn._TRO_TRAILING(B$2:B$1048576),$E15)</f>
        <v>27.315173730000001</v>
      </c>
      <c r="I15" cm="1">
        <f t="array" ref="I15">INDEX(_xlfn._TRO_TRAILING(C$2:C$1048576),$E15)</f>
        <v>35.000724699999999</v>
      </c>
      <c r="K15" s="10">
        <v>16773121</v>
      </c>
    </row>
    <row r="16" spans="1:22" x14ac:dyDescent="0.25">
      <c r="A16">
        <v>22.482924019999999</v>
      </c>
      <c r="B16">
        <v>28.788311409999999</v>
      </c>
      <c r="C16">
        <v>30.12848696</v>
      </c>
      <c r="E16" s="2">
        <v>15</v>
      </c>
      <c r="G16" cm="1">
        <f t="array" ref="G16">INDEX(_xlfn._TRO_TRAILING(A$2:A$1048576),$E16)</f>
        <v>22.482924019999999</v>
      </c>
      <c r="H16" cm="1">
        <f t="array" ref="H16">INDEX(_xlfn._TRO_TRAILING(B$2:B$1048576),$E16)</f>
        <v>28.788311409999999</v>
      </c>
      <c r="I16" cm="1">
        <f t="array" ref="I16">INDEX(_xlfn._TRO_TRAILING(C$2:C$1048576),$E16)</f>
        <v>30.12848696</v>
      </c>
      <c r="K16" s="6">
        <v>16757761</v>
      </c>
    </row>
    <row r="17" spans="1:11" x14ac:dyDescent="0.25">
      <c r="A17">
        <v>22.02234004</v>
      </c>
      <c r="B17">
        <v>30.783878659999999</v>
      </c>
      <c r="C17">
        <v>26.246741849999999</v>
      </c>
      <c r="E17" s="2">
        <v>16</v>
      </c>
      <c r="G17" cm="1">
        <f t="array" ref="G17">INDEX(_xlfn._TRO_TRAILING(A$2:A$1048576),$E17)</f>
        <v>22.02234004</v>
      </c>
      <c r="H17" cm="1">
        <f t="array" ref="H17">INDEX(_xlfn._TRO_TRAILING(B$2:B$1048576),$E17)</f>
        <v>30.783878659999999</v>
      </c>
      <c r="I17" cm="1">
        <f t="array" ref="I17">INDEX(_xlfn._TRO_TRAILING(C$2:C$1048576),$E17)</f>
        <v>26.246741849999999</v>
      </c>
      <c r="K17" s="24">
        <v>16742657</v>
      </c>
    </row>
    <row r="18" spans="1:11" x14ac:dyDescent="0.25">
      <c r="A18">
        <v>21.599931649999998</v>
      </c>
      <c r="B18">
        <v>32.944148779999999</v>
      </c>
      <c r="C18">
        <v>22.686736</v>
      </c>
      <c r="E18" s="2">
        <v>17</v>
      </c>
      <c r="G18" cm="1">
        <f t="array" ref="G18">INDEX(_xlfn._TRO_TRAILING(A$2:A$1048576),$E18)</f>
        <v>21.599931649999998</v>
      </c>
      <c r="H18" cm="1">
        <f t="array" ref="H18">INDEX(_xlfn._TRO_TRAILING(B$2:B$1048576),$E18)</f>
        <v>32.944148779999999</v>
      </c>
      <c r="I18" cm="1">
        <f t="array" ref="I18">INDEX(_xlfn._TRO_TRAILING(C$2:C$1048576),$E18)</f>
        <v>22.686736</v>
      </c>
      <c r="K18" s="25">
        <v>16727297</v>
      </c>
    </row>
    <row r="19" spans="1:11" x14ac:dyDescent="0.25">
      <c r="A19">
        <v>21.072172460000001</v>
      </c>
      <c r="B19">
        <v>33.063349909999999</v>
      </c>
      <c r="C19">
        <v>18.238846519999999</v>
      </c>
      <c r="E19" s="2">
        <v>18</v>
      </c>
      <c r="G19" cm="1">
        <f t="array" ref="G19">INDEX(_xlfn._TRO_TRAILING(A$2:A$1048576),$E19)</f>
        <v>21.072172460000001</v>
      </c>
      <c r="H19" cm="1">
        <f t="array" ref="H19">INDEX(_xlfn._TRO_TRAILING(B$2:B$1048576),$E19)</f>
        <v>33.063349909999999</v>
      </c>
      <c r="I19" cm="1">
        <f t="array" ref="I19">INDEX(_xlfn._TRO_TRAILING(C$2:C$1048576),$E19)</f>
        <v>18.238846519999999</v>
      </c>
      <c r="K19" s="26">
        <v>16711937</v>
      </c>
    </row>
    <row r="20" spans="1:11" x14ac:dyDescent="0.25">
      <c r="A20">
        <v>20.54035038</v>
      </c>
      <c r="B20">
        <v>34.382626649999999</v>
      </c>
      <c r="C20">
        <v>13.756715509999999</v>
      </c>
      <c r="E20" s="2">
        <v>19</v>
      </c>
      <c r="G20" cm="1">
        <f t="array" ref="G20">INDEX(_xlfn._TRO_TRAILING(A$2:A$1048576),$E20)</f>
        <v>20.54035038</v>
      </c>
      <c r="H20" cm="1">
        <f t="array" ref="H20">INDEX(_xlfn._TRO_TRAILING(B$2:B$1048576),$E20)</f>
        <v>34.382626649999999</v>
      </c>
      <c r="I20" cm="1">
        <f t="array" ref="I20">INDEX(_xlfn._TRO_TRAILING(C$2:C$1048576),$E20)</f>
        <v>13.756715509999999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topLeftCell="L1" workbookViewId="0">
      <selection activeCell="L1" sqref="L1:V1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str">
        <f>_xlfn.TEXTJOIN("_",TRUE,X1:AC1)</f>
        <v>Metasqualodon_harwoodi_NMVP5532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str">
        <f>IF(X2=X3,X2,"")</f>
        <v>Metasqualodon</v>
      </c>
      <c r="Y1" s="62" t="str">
        <f t="shared" ref="Y1:AC1" si="0">IF(Y2=Y3,Y2,"")</f>
        <v>harwoodi</v>
      </c>
      <c r="Z1" s="62" t="str">
        <f t="shared" si="0"/>
        <v>NMVP5532</v>
      </c>
      <c r="AA1" s="62" t="str">
        <f t="shared" si="0"/>
        <v/>
      </c>
      <c r="AB1" s="62" t="str">
        <f t="shared" si="0"/>
        <v/>
      </c>
      <c r="AC1" s="63" t="str">
        <f t="shared" si="0"/>
        <v/>
      </c>
    </row>
    <row r="2" spans="1:29" x14ac:dyDescent="0.25">
      <c r="A2" cm="1">
        <f t="array" ref="A2:C40">_xlfn.VSTACK(Arch!G2:I20,Base!$G$2:$I$21)</f>
        <v>20.36284006</v>
      </c>
      <c r="B2">
        <v>0.77727681599999998</v>
      </c>
      <c r="C2">
        <v>12.26068033</v>
      </c>
      <c r="E2" s="3">
        <v>66047</v>
      </c>
      <c r="Q2" t="e">
        <f t="shared" ref="Q2:Q40" si="1">MATCH(R2,$A$2:$A$40,0)</f>
        <v>#N/A</v>
      </c>
      <c r="R2">
        <v>21.274697884437899</v>
      </c>
      <c r="S2">
        <v>34.769448090938702</v>
      </c>
      <c r="T2">
        <v>13.849244517306699</v>
      </c>
      <c r="W2" t="s">
        <v>211</v>
      </c>
      <c r="X2" s="64" t="str" cm="1">
        <f t="array" ref="X2:AC2">_xlfn.TEXTSPLIT(Arch!vbaFileName,"_")</f>
        <v>Metasqualodon</v>
      </c>
      <c r="Y2" s="65" t="str">
        <v>harwoodi</v>
      </c>
      <c r="Z2" s="65" t="str">
        <v>NMVP5532</v>
      </c>
      <c r="AA2" s="65" t="str">
        <v>arch</v>
      </c>
      <c r="AB2" s="65" t="str">
        <v>ordered</v>
      </c>
      <c r="AC2" s="66" t="str">
        <v>V1</v>
      </c>
    </row>
    <row r="3" spans="1:29" x14ac:dyDescent="0.25">
      <c r="A3">
        <v>20.868452869999999</v>
      </c>
      <c r="B3">
        <v>0.94787679199999997</v>
      </c>
      <c r="C3">
        <v>16.521922870000001</v>
      </c>
      <c r="E3" s="29">
        <v>73727</v>
      </c>
      <c r="Q3" t="e">
        <f t="shared" si="1"/>
        <v>#N/A</v>
      </c>
      <c r="R3">
        <v>21.557771420872999</v>
      </c>
      <c r="S3">
        <v>33.181716085987098</v>
      </c>
      <c r="T3">
        <v>16.738181989793699</v>
      </c>
      <c r="W3" t="s">
        <v>212</v>
      </c>
      <c r="X3" s="67" t="str" cm="1">
        <f t="array" ref="X3:AC3">_xlfn.TEXTSPLIT(Base!vbaFileName,"_")</f>
        <v>metasqualodon</v>
      </c>
      <c r="Y3" s="68" t="str">
        <v>harwoodi</v>
      </c>
      <c r="Z3" s="68" t="str">
        <v>NMVP5532</v>
      </c>
      <c r="AA3" s="68" t="str">
        <v>base</v>
      </c>
      <c r="AB3" s="68" t="str">
        <v>V1</v>
      </c>
      <c r="AC3" s="69" t="str">
        <v>ordered</v>
      </c>
    </row>
    <row r="4" spans="1:29" x14ac:dyDescent="0.25">
      <c r="A4">
        <v>21.4562411</v>
      </c>
      <c r="B4">
        <v>0.523159763</v>
      </c>
      <c r="C4">
        <v>21.475729730000001</v>
      </c>
      <c r="E4" s="4">
        <v>82943</v>
      </c>
      <c r="Q4" t="e">
        <f t="shared" si="1"/>
        <v>#N/A</v>
      </c>
      <c r="R4">
        <v>22.057911483172099</v>
      </c>
      <c r="S4">
        <v>32.658733490601001</v>
      </c>
      <c r="T4">
        <v>21.842415277243099</v>
      </c>
    </row>
    <row r="5" spans="1:29" x14ac:dyDescent="0.25">
      <c r="A5">
        <v>21.815799609999999</v>
      </c>
      <c r="B5">
        <v>2.8020843009999998</v>
      </c>
      <c r="C5">
        <v>24.506044580000001</v>
      </c>
      <c r="E5" s="30">
        <v>90623</v>
      </c>
      <c r="Q5" t="e">
        <f t="shared" si="1"/>
        <v>#N/A</v>
      </c>
      <c r="R5">
        <v>22.483836995790799</v>
      </c>
      <c r="S5">
        <v>31.188194311077201</v>
      </c>
      <c r="T5">
        <v>26.189243982561901</v>
      </c>
    </row>
    <row r="6" spans="1:29" x14ac:dyDescent="0.25">
      <c r="A6">
        <v>22.443905220000001</v>
      </c>
      <c r="B6">
        <v>3.0898539619999998</v>
      </c>
      <c r="C6">
        <v>29.799641269999999</v>
      </c>
      <c r="E6" s="5">
        <v>98303</v>
      </c>
      <c r="Q6" t="e">
        <f t="shared" si="1"/>
        <v>#N/A</v>
      </c>
      <c r="R6">
        <v>22.838624413219801</v>
      </c>
      <c r="S6">
        <v>28.571003873137698</v>
      </c>
      <c r="T6">
        <v>29.8100651934929</v>
      </c>
    </row>
    <row r="7" spans="1:29" x14ac:dyDescent="0.25">
      <c r="A7">
        <v>22.682531640000001</v>
      </c>
      <c r="B7">
        <v>5.5824897160000004</v>
      </c>
      <c r="C7">
        <v>31.810755390000001</v>
      </c>
      <c r="E7" s="31">
        <v>105727</v>
      </c>
      <c r="Q7" t="e">
        <f t="shared" si="1"/>
        <v>#N/A</v>
      </c>
      <c r="R7">
        <v>23.3246200795496</v>
      </c>
      <c r="S7">
        <v>27.2836001914585</v>
      </c>
      <c r="T7">
        <v>34.7699463240575</v>
      </c>
    </row>
    <row r="8" spans="1:29" x14ac:dyDescent="0.25">
      <c r="A8">
        <v>23.326678050000002</v>
      </c>
      <c r="B8">
        <v>6.2882356789999996</v>
      </c>
      <c r="C8">
        <v>37.239542</v>
      </c>
      <c r="E8" s="32">
        <v>114943</v>
      </c>
      <c r="Q8" t="e">
        <f t="shared" si="1"/>
        <v>#N/A</v>
      </c>
      <c r="R8">
        <v>23.647543003775201</v>
      </c>
      <c r="S8">
        <v>24.053977977753298</v>
      </c>
      <c r="T8">
        <v>38.065571016740101</v>
      </c>
    </row>
    <row r="9" spans="1:29" x14ac:dyDescent="0.25">
      <c r="A9">
        <v>23.318206450000002</v>
      </c>
      <c r="B9">
        <v>10.61379458</v>
      </c>
      <c r="C9">
        <v>37.168144390000002</v>
      </c>
      <c r="E9" s="33">
        <v>122623</v>
      </c>
      <c r="Q9" t="e">
        <f t="shared" si="1"/>
        <v>#N/A</v>
      </c>
      <c r="R9">
        <v>24.144623594871302</v>
      </c>
      <c r="S9">
        <v>21.831453741331998</v>
      </c>
      <c r="T9">
        <v>43.138580541219902</v>
      </c>
    </row>
    <row r="10" spans="1:29" x14ac:dyDescent="0.25">
      <c r="A10">
        <v>23.994247380000001</v>
      </c>
      <c r="B10">
        <v>11.505681210000001</v>
      </c>
      <c r="C10">
        <v>42.865734160000002</v>
      </c>
      <c r="E10" s="34">
        <v>130303</v>
      </c>
      <c r="Q10" t="e">
        <f t="shared" si="1"/>
        <v>#N/A</v>
      </c>
      <c r="R10">
        <v>24.270976682134702</v>
      </c>
      <c r="S10">
        <v>17.677949247281902</v>
      </c>
      <c r="T10">
        <v>44.428090585700303</v>
      </c>
    </row>
    <row r="11" spans="1:29" x14ac:dyDescent="0.25">
      <c r="A11">
        <v>24.630485530000001</v>
      </c>
      <c r="B11">
        <v>13.48273277</v>
      </c>
      <c r="C11">
        <v>48.227870940000003</v>
      </c>
      <c r="E11" s="35">
        <v>131044</v>
      </c>
      <c r="Q11" t="e">
        <f t="shared" si="1"/>
        <v>#N/A</v>
      </c>
      <c r="R11">
        <v>24.163119867270701</v>
      </c>
      <c r="S11">
        <v>11.5871661325567</v>
      </c>
      <c r="T11">
        <v>43.327346241853398</v>
      </c>
    </row>
    <row r="12" spans="1:29" x14ac:dyDescent="0.25">
      <c r="A12">
        <v>24.171543360000001</v>
      </c>
      <c r="B12">
        <v>17.81657534</v>
      </c>
      <c r="C12">
        <v>44.359962809999999</v>
      </c>
      <c r="E12" s="36">
        <v>131008</v>
      </c>
      <c r="Q12" t="e">
        <f t="shared" si="1"/>
        <v>#N/A</v>
      </c>
      <c r="R12">
        <v>23.630187758045899</v>
      </c>
      <c r="S12">
        <v>10.621004923019299</v>
      </c>
      <c r="T12">
        <v>37.888450186714003</v>
      </c>
    </row>
    <row r="13" spans="1:29" x14ac:dyDescent="0.25">
      <c r="A13">
        <v>24.022901090000001</v>
      </c>
      <c r="B13">
        <v>21.96942696</v>
      </c>
      <c r="C13">
        <v>43.107224019999997</v>
      </c>
      <c r="E13" s="37">
        <v>130978</v>
      </c>
      <c r="Q13" t="e">
        <f t="shared" si="1"/>
        <v>#N/A</v>
      </c>
      <c r="R13">
        <v>23.595632574156301</v>
      </c>
      <c r="S13">
        <v>7.1361958619553398</v>
      </c>
      <c r="T13">
        <v>37.535793534790301</v>
      </c>
    </row>
    <row r="14" spans="1:29" x14ac:dyDescent="0.25">
      <c r="A14">
        <v>23.42906142</v>
      </c>
      <c r="B14">
        <v>24.141163639999998</v>
      </c>
      <c r="C14">
        <v>38.102416419999997</v>
      </c>
      <c r="E14" s="38">
        <v>130948</v>
      </c>
      <c r="Q14" t="e">
        <f t="shared" si="1"/>
        <v>#N/A</v>
      </c>
      <c r="R14">
        <v>23.140047877755901</v>
      </c>
      <c r="S14">
        <v>5.3957631956211998</v>
      </c>
      <c r="T14">
        <v>32.886274834109997</v>
      </c>
    </row>
    <row r="15" spans="1:29" x14ac:dyDescent="0.25">
      <c r="A15">
        <v>23.061033770000002</v>
      </c>
      <c r="B15">
        <v>27.315173730000001</v>
      </c>
      <c r="C15">
        <v>35.000724699999999</v>
      </c>
      <c r="E15" s="19">
        <v>130919</v>
      </c>
      <c r="Q15" t="e">
        <f t="shared" si="1"/>
        <v>#N/A</v>
      </c>
      <c r="R15">
        <v>22.7662731113871</v>
      </c>
      <c r="S15">
        <v>4.6842326510044803</v>
      </c>
      <c r="T15">
        <v>29.071676188007402</v>
      </c>
    </row>
    <row r="16" spans="1:29" x14ac:dyDescent="0.25">
      <c r="A16">
        <v>22.482924019999999</v>
      </c>
      <c r="B16">
        <v>28.788311409999999</v>
      </c>
      <c r="C16">
        <v>30.12848696</v>
      </c>
      <c r="E16" s="39">
        <v>130883</v>
      </c>
      <c r="Q16" t="e">
        <f t="shared" si="1"/>
        <v>#N/A</v>
      </c>
      <c r="R16">
        <v>22.4378698231973</v>
      </c>
      <c r="S16">
        <v>2.6021530465821701</v>
      </c>
      <c r="T16">
        <v>25.7201210504718</v>
      </c>
    </row>
    <row r="17" spans="1:20" x14ac:dyDescent="0.25">
      <c r="A17">
        <v>22.02234004</v>
      </c>
      <c r="B17">
        <v>30.783878659999999</v>
      </c>
      <c r="C17">
        <v>26.246741849999999</v>
      </c>
      <c r="E17" s="40">
        <v>130853</v>
      </c>
      <c r="Q17" t="e">
        <f t="shared" si="1"/>
        <v>#N/A</v>
      </c>
      <c r="R17">
        <v>21.977434075069201</v>
      </c>
      <c r="S17">
        <v>2.2188130054168398</v>
      </c>
      <c r="T17">
        <v>21.021094418765198</v>
      </c>
    </row>
    <row r="18" spans="1:20" x14ac:dyDescent="0.25">
      <c r="A18">
        <v>21.599931649999998</v>
      </c>
      <c r="B18">
        <v>32.944148779999999</v>
      </c>
      <c r="C18">
        <v>22.686736</v>
      </c>
      <c r="E18" s="41">
        <v>130823</v>
      </c>
      <c r="Q18" t="e">
        <f t="shared" si="1"/>
        <v>#N/A</v>
      </c>
      <c r="R18">
        <v>21.639742587733899</v>
      </c>
      <c r="S18">
        <v>0.602301293227121</v>
      </c>
      <c r="T18">
        <v>17.574747564203001</v>
      </c>
    </row>
    <row r="19" spans="1:20" x14ac:dyDescent="0.25">
      <c r="A19">
        <v>21.072172460000001</v>
      </c>
      <c r="B19">
        <v>33.063349909999999</v>
      </c>
      <c r="C19">
        <v>18.238846519999999</v>
      </c>
      <c r="E19" s="42">
        <v>1703681</v>
      </c>
      <c r="Q19" t="e">
        <f t="shared" si="1"/>
        <v>#N/A</v>
      </c>
      <c r="R19">
        <v>21.218298378118799</v>
      </c>
      <c r="S19">
        <v>-0.28708142726747099</v>
      </c>
      <c r="T19">
        <v>13.273653279471301</v>
      </c>
    </row>
    <row r="20" spans="1:20" x14ac:dyDescent="0.25">
      <c r="A20">
        <v>20.54035038</v>
      </c>
      <c r="B20">
        <v>34.382626649999999</v>
      </c>
      <c r="C20">
        <v>13.756715509999999</v>
      </c>
      <c r="E20" s="43">
        <v>4062977</v>
      </c>
      <c r="Q20" t="e">
        <f t="shared" si="1"/>
        <v>#N/A</v>
      </c>
      <c r="R20">
        <v>17.441094460396702</v>
      </c>
      <c r="S20">
        <v>4.0172188089163301</v>
      </c>
      <c r="T20">
        <v>7.2918868276870104</v>
      </c>
    </row>
    <row r="21" spans="1:20" x14ac:dyDescent="0.25">
      <c r="A21">
        <v>17.51952734</v>
      </c>
      <c r="B21">
        <v>31.87273721</v>
      </c>
      <c r="C21">
        <v>7.6846126899999998</v>
      </c>
      <c r="E21" s="9">
        <v>6029057</v>
      </c>
      <c r="Q21" t="e">
        <f t="shared" si="1"/>
        <v>#N/A</v>
      </c>
      <c r="R21">
        <v>15.752715175040001</v>
      </c>
      <c r="S21">
        <v>7.3342721796264403</v>
      </c>
      <c r="T21">
        <v>8.1859325146149597</v>
      </c>
    </row>
    <row r="22" spans="1:20" x14ac:dyDescent="0.25">
      <c r="A22">
        <v>15.77683998</v>
      </c>
      <c r="B22">
        <v>28.824541679999999</v>
      </c>
      <c r="C22">
        <v>8.6366185180000006</v>
      </c>
      <c r="E22" s="44">
        <v>7995137</v>
      </c>
      <c r="Q22" t="e">
        <f t="shared" si="1"/>
        <v>#N/A</v>
      </c>
      <c r="R22">
        <v>14.772972617263401</v>
      </c>
      <c r="S22">
        <v>11.171964314036</v>
      </c>
      <c r="T22">
        <v>9.2824262413625807</v>
      </c>
    </row>
    <row r="23" spans="1:20" x14ac:dyDescent="0.25">
      <c r="A23">
        <v>14.87491971</v>
      </c>
      <c r="B23">
        <v>24.819439450000001</v>
      </c>
      <c r="C23">
        <v>9.0618424869999998</v>
      </c>
      <c r="E23" s="45">
        <v>10288897</v>
      </c>
      <c r="Q23" t="e">
        <f t="shared" si="1"/>
        <v>#N/A</v>
      </c>
      <c r="R23">
        <v>14.5989651098485</v>
      </c>
      <c r="S23">
        <v>14.8009195068972</v>
      </c>
      <c r="T23">
        <v>10.232663110998599</v>
      </c>
    </row>
    <row r="24" spans="1:20" x14ac:dyDescent="0.25">
      <c r="A24">
        <v>15.278608070000001</v>
      </c>
      <c r="B24">
        <v>21.035313210000002</v>
      </c>
      <c r="C24">
        <v>9.9735190379999992</v>
      </c>
      <c r="E24" s="46">
        <v>12254977</v>
      </c>
      <c r="Q24" t="e">
        <f t="shared" si="1"/>
        <v>#N/A</v>
      </c>
      <c r="R24">
        <v>15.751896538165299</v>
      </c>
      <c r="S24">
        <v>17.843835172224001</v>
      </c>
      <c r="T24">
        <v>11.505980547730299</v>
      </c>
    </row>
    <row r="25" spans="1:20" x14ac:dyDescent="0.25">
      <c r="A25">
        <v>15.621820749999999</v>
      </c>
      <c r="B25">
        <v>17.677519910000001</v>
      </c>
      <c r="C25">
        <v>11.5180387</v>
      </c>
      <c r="E25" s="47">
        <v>14221057</v>
      </c>
      <c r="Q25" t="e">
        <f t="shared" si="1"/>
        <v>#N/A</v>
      </c>
      <c r="R25">
        <v>15.184952250805001</v>
      </c>
      <c r="S25">
        <v>21.4896551945657</v>
      </c>
      <c r="T25">
        <v>9.8590673682634193</v>
      </c>
    </row>
    <row r="26" spans="1:20" x14ac:dyDescent="0.25">
      <c r="A26">
        <v>14.57757733</v>
      </c>
      <c r="B26">
        <v>14.87725189</v>
      </c>
      <c r="C26">
        <v>10.32696689</v>
      </c>
      <c r="E26" s="48">
        <v>16187137</v>
      </c>
      <c r="Q26" t="e">
        <f t="shared" si="1"/>
        <v>#N/A</v>
      </c>
      <c r="R26">
        <v>14.9771472083471</v>
      </c>
      <c r="S26">
        <v>25.5883785854206</v>
      </c>
      <c r="T26">
        <v>8.9621288678971602</v>
      </c>
    </row>
    <row r="27" spans="1:20" x14ac:dyDescent="0.25">
      <c r="A27">
        <v>14.681111339999999</v>
      </c>
      <c r="B27">
        <v>11.60003785</v>
      </c>
      <c r="C27">
        <v>9.3306605610000002</v>
      </c>
      <c r="E27" s="49">
        <v>16770049</v>
      </c>
      <c r="Q27" t="e">
        <f t="shared" si="1"/>
        <v>#N/A</v>
      </c>
      <c r="R27">
        <v>16.222004919841002</v>
      </c>
      <c r="S27">
        <v>29.708881924467001</v>
      </c>
      <c r="T27">
        <v>8.1448248901702804</v>
      </c>
    </row>
    <row r="28" spans="1:20" x14ac:dyDescent="0.25">
      <c r="A28">
        <v>15.59970238</v>
      </c>
      <c r="B28">
        <v>7.9544320199999996</v>
      </c>
      <c r="C28">
        <v>8.4243089019999999</v>
      </c>
      <c r="E28" s="25">
        <v>16762369</v>
      </c>
      <c r="Q28" t="e">
        <f t="shared" si="1"/>
        <v>#N/A</v>
      </c>
      <c r="R28">
        <v>18.388060509494501</v>
      </c>
      <c r="S28">
        <v>32.720056590851698</v>
      </c>
      <c r="T28">
        <v>7.7086745576501103</v>
      </c>
    </row>
    <row r="29" spans="1:20" x14ac:dyDescent="0.25">
      <c r="A29">
        <v>16.986345969999999</v>
      </c>
      <c r="B29">
        <v>4.6141216780000001</v>
      </c>
      <c r="C29">
        <v>7.3691699540000002</v>
      </c>
      <c r="E29" s="50">
        <v>16754689</v>
      </c>
      <c r="Q29" t="e">
        <f t="shared" si="1"/>
        <v>#N/A</v>
      </c>
      <c r="R29">
        <v>26.156229185908899</v>
      </c>
      <c r="S29">
        <v>35.2665406675331</v>
      </c>
      <c r="T29">
        <v>8.1910526103387298</v>
      </c>
    </row>
    <row r="30" spans="1:20" x14ac:dyDescent="0.25">
      <c r="A30">
        <v>19.79888673</v>
      </c>
      <c r="B30">
        <v>2.400682899</v>
      </c>
      <c r="C30">
        <v>7.5077511250000004</v>
      </c>
      <c r="E30" s="51">
        <v>16747009</v>
      </c>
      <c r="Q30" t="e">
        <f t="shared" si="1"/>
        <v>#N/A</v>
      </c>
      <c r="R30">
        <v>30.118292026775201</v>
      </c>
      <c r="S30">
        <v>32.934146096883502</v>
      </c>
      <c r="T30">
        <v>8.9480799423862205</v>
      </c>
    </row>
    <row r="31" spans="1:20" x14ac:dyDescent="0.25">
      <c r="A31">
        <v>25.50483298</v>
      </c>
      <c r="B31">
        <v>1.7144296830000001</v>
      </c>
      <c r="C31">
        <v>9.6690968220000002</v>
      </c>
      <c r="E31" s="7">
        <v>16738049</v>
      </c>
      <c r="Q31" t="e">
        <f t="shared" si="1"/>
        <v>#N/A</v>
      </c>
      <c r="R31">
        <v>33.2418450990669</v>
      </c>
      <c r="S31">
        <v>28.8179056113662</v>
      </c>
      <c r="T31">
        <v>10.1173008610303</v>
      </c>
    </row>
    <row r="32" spans="1:20" x14ac:dyDescent="0.25">
      <c r="A32">
        <v>30.315514350000001</v>
      </c>
      <c r="B32">
        <v>4.6256378060000003</v>
      </c>
      <c r="C32">
        <v>8.3695028859999994</v>
      </c>
      <c r="E32" s="52">
        <v>16730369</v>
      </c>
      <c r="Q32" t="e">
        <f t="shared" si="1"/>
        <v>#N/A</v>
      </c>
      <c r="R32">
        <v>34.031474708975999</v>
      </c>
      <c r="S32">
        <v>23.891406331019699</v>
      </c>
      <c r="T32">
        <v>10.2879432834323</v>
      </c>
    </row>
    <row r="33" spans="1:20" x14ac:dyDescent="0.25">
      <c r="A33">
        <v>33.766332540000001</v>
      </c>
      <c r="B33">
        <v>8.8656649600000001</v>
      </c>
      <c r="C33">
        <v>6.0258996399999996</v>
      </c>
      <c r="E33" s="8">
        <v>16722689</v>
      </c>
      <c r="Q33" t="e">
        <f t="shared" si="1"/>
        <v>#N/A</v>
      </c>
      <c r="R33">
        <v>35.167863883366998</v>
      </c>
      <c r="S33">
        <v>19.163858741358698</v>
      </c>
      <c r="T33">
        <v>8.7943096557766491</v>
      </c>
    </row>
    <row r="34" spans="1:20" x14ac:dyDescent="0.25">
      <c r="A34">
        <v>34.152496460000002</v>
      </c>
      <c r="B34">
        <v>14.200740850000001</v>
      </c>
      <c r="C34">
        <v>6.7607754450000002</v>
      </c>
      <c r="E34" s="53">
        <v>16715009</v>
      </c>
      <c r="Q34" t="e">
        <f t="shared" si="1"/>
        <v>#N/A</v>
      </c>
      <c r="R34">
        <v>34.146221164944897</v>
      </c>
      <c r="S34">
        <v>14.3111260560228</v>
      </c>
      <c r="T34">
        <v>6.8056378980693601</v>
      </c>
    </row>
    <row r="35" spans="1:20" x14ac:dyDescent="0.25">
      <c r="A35">
        <v>35.19981035</v>
      </c>
      <c r="B35">
        <v>19.372108050000001</v>
      </c>
      <c r="C35">
        <v>8.7875151270000007</v>
      </c>
      <c r="E35" s="54">
        <v>16711961</v>
      </c>
      <c r="Q35" t="e">
        <f t="shared" si="1"/>
        <v>#N/A</v>
      </c>
      <c r="R35">
        <v>33.866012842582599</v>
      </c>
      <c r="S35">
        <v>9.1743931621528905</v>
      </c>
      <c r="T35">
        <v>5.7650871698268196</v>
      </c>
    </row>
    <row r="36" spans="1:20" x14ac:dyDescent="0.25">
      <c r="A36">
        <v>34.10557816</v>
      </c>
      <c r="B36">
        <v>24.387372060000001</v>
      </c>
      <c r="C36">
        <v>10.44679384</v>
      </c>
      <c r="E36" s="55">
        <v>16711991</v>
      </c>
      <c r="Q36" t="e">
        <f t="shared" si="1"/>
        <v>#N/A</v>
      </c>
      <c r="R36">
        <v>30.743552140128799</v>
      </c>
      <c r="S36">
        <v>5.1733590837719099</v>
      </c>
      <c r="T36">
        <v>8.4704173813565493</v>
      </c>
    </row>
    <row r="37" spans="1:20" x14ac:dyDescent="0.25">
      <c r="A37">
        <v>33.01854213</v>
      </c>
      <c r="B37">
        <v>29.518679680000002</v>
      </c>
      <c r="C37">
        <v>10.185698560000001</v>
      </c>
      <c r="E37" s="56">
        <v>16712021</v>
      </c>
      <c r="Q37" t="e">
        <f t="shared" si="1"/>
        <v>#N/A</v>
      </c>
      <c r="R37">
        <v>26.263577977621502</v>
      </c>
      <c r="S37">
        <v>2.0910694889194001</v>
      </c>
      <c r="T37">
        <v>9.5130368330682806</v>
      </c>
    </row>
    <row r="38" spans="1:20" x14ac:dyDescent="0.25">
      <c r="A38">
        <v>29.12785062</v>
      </c>
      <c r="B38">
        <v>33.221723920000002</v>
      </c>
      <c r="C38">
        <v>8.7128080180000005</v>
      </c>
      <c r="E38" s="57">
        <v>16712051</v>
      </c>
      <c r="Q38" t="e">
        <f t="shared" si="1"/>
        <v>#N/A</v>
      </c>
      <c r="R38">
        <v>20.769836416688602</v>
      </c>
      <c r="S38">
        <v>34.514415093050403</v>
      </c>
      <c r="T38">
        <v>8.6968264178846706</v>
      </c>
    </row>
    <row r="39" spans="1:20" x14ac:dyDescent="0.25">
      <c r="A39">
        <v>24.702771630000001</v>
      </c>
      <c r="B39">
        <v>35.466409599999999</v>
      </c>
      <c r="C39">
        <v>8.3569946979999994</v>
      </c>
      <c r="E39" s="58">
        <v>16712086</v>
      </c>
      <c r="Q39" t="e">
        <f t="shared" si="1"/>
        <v>#N/A</v>
      </c>
      <c r="R39">
        <v>20.720477884777502</v>
      </c>
      <c r="S39">
        <v>1.69239421011474</v>
      </c>
      <c r="T39">
        <v>8.1930926029162201</v>
      </c>
    </row>
    <row r="40" spans="1:20" x14ac:dyDescent="0.25">
      <c r="A40">
        <v>19.921247180000002</v>
      </c>
      <c r="B40">
        <v>34.061254900000002</v>
      </c>
      <c r="C40">
        <v>8.5389899660000008</v>
      </c>
      <c r="E40" s="11">
        <v>16712116</v>
      </c>
      <c r="Q40" t="e">
        <f t="shared" si="1"/>
        <v>#N/A</v>
      </c>
      <c r="R40">
        <v>24.6473064422607</v>
      </c>
      <c r="S40">
        <v>13.7277011871337</v>
      </c>
      <c r="T40">
        <v>48.268764495849602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