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CB610096-C7C5-494C-8EA9-47A8A8122AB5}" xr6:coauthVersionLast="47" xr6:coauthVersionMax="47" xr10:uidLastSave="{00000000-0000-0000-0000-000000000000}"/>
  <bookViews>
    <workbookView xWindow="-98" yWindow="-98" windowWidth="19396" windowHeight="10395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D17" i="1"/>
  <c r="F17" i="1" s="1"/>
  <c r="F18" i="1"/>
  <c r="F19" i="1"/>
  <c r="D20" i="1"/>
  <c r="F20" i="1"/>
  <c r="D7" i="1"/>
  <c r="D11" i="1"/>
  <c r="D8" i="1"/>
  <c r="D6" i="1"/>
  <c r="F1" i="1"/>
  <c r="D10" i="1" l="1"/>
  <c r="D9" i="1"/>
</calcChain>
</file>

<file path=xl/sharedStrings.xml><?xml version="1.0" encoding="utf-8"?>
<sst xmlns="http://schemas.openxmlformats.org/spreadsheetml/2006/main" count="43" uniqueCount="35">
  <si>
    <t>Total Cost</t>
  </si>
  <si>
    <t>Project Duration</t>
  </si>
  <si>
    <t>Project Cost Estimate</t>
  </si>
  <si>
    <t>Role</t>
  </si>
  <si>
    <t>Labor Cost Estimate</t>
  </si>
  <si>
    <t>Hourly Rate</t>
  </si>
  <si>
    <t>Hours Spent</t>
  </si>
  <si>
    <t>Developer</t>
  </si>
  <si>
    <t>System Platform and Tools</t>
  </si>
  <si>
    <t>Category</t>
  </si>
  <si>
    <t>Product</t>
  </si>
  <si>
    <t>Deployment/Platform</t>
  </si>
  <si>
    <t>Equipment</t>
  </si>
  <si>
    <t>Subtotal</t>
  </si>
  <si>
    <t>Utilities</t>
  </si>
  <si>
    <t>Subscriptions</t>
  </si>
  <si>
    <t>Covered by Villamin Wood and Iron Works</t>
  </si>
  <si>
    <t>Indirect Cost</t>
  </si>
  <si>
    <t>Web Hosting (GoDaddy)</t>
  </si>
  <si>
    <t>SSL Security (GoDaddy)</t>
  </si>
  <si>
    <t>Domain Registration  (GoDaddy)</t>
  </si>
  <si>
    <t>Rental Rate</t>
  </si>
  <si>
    <t>Project Manager</t>
  </si>
  <si>
    <t>Product Owner</t>
  </si>
  <si>
    <t>Tester</t>
  </si>
  <si>
    <t>Transportation</t>
  </si>
  <si>
    <t>Quality Asurance (Leigh)</t>
  </si>
  <si>
    <t>Quality Asurance (Ludwig)</t>
  </si>
  <si>
    <t>Laptop (QA)</t>
  </si>
  <si>
    <t>Laptop (Developer)</t>
  </si>
  <si>
    <t>Laptop (Product Owner &amp; Project Manager)</t>
  </si>
  <si>
    <t>Laptop (Tester)</t>
  </si>
  <si>
    <t>Duration</t>
  </si>
  <si>
    <t>1 year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</si>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</sst>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  <numFmt numFmtId="165" formatCode="_-&quot;₱&quot;* #,##0.000_-;\-&quot;₱&quot;* #,##0.000_-;_-&quot;₱&quot;* &quot;-&quot;???_-;_-@_-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3" xfId="0" applyBorder="1"/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44" fontId="0" fillId="0" borderId="12" xfId="1" applyFont="1" applyBorder="1"/>
    <xf numFmtId="44" fontId="0" fillId="0" borderId="11" xfId="1" applyFont="1" applyBorder="1"/>
    <xf numFmtId="9" fontId="0" fillId="0" borderId="12" xfId="2" applyFont="1" applyBorder="1"/>
    <xf numFmtId="44" fontId="0" fillId="0" borderId="0" xfId="0" applyNumberFormat="1"/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NumberFormat="1"/>
    <xf numFmtId="0" fontId="0" fillId="0" borderId="0" xfId="0" applyBorder="1" applyAlignment="1">
      <alignment horizontal="center" vertical="center"/>
    </xf>
    <xf numFmtId="44" fontId="2" fillId="0" borderId="9" xfId="1" applyFont="1" applyBorder="1" applyAlignment="1">
      <alignment vertical="center"/>
    </xf>
    <xf numFmtId="44" fontId="2" fillId="0" borderId="13" xfId="1" applyFont="1" applyBorder="1" applyAlignment="1">
      <alignment vertical="center"/>
    </xf>
    <xf numFmtId="44" fontId="2" fillId="0" borderId="10" xfId="1" applyFont="1" applyBorder="1" applyAlignment="1">
      <alignment vertical="center"/>
    </xf>
    <xf numFmtId="44" fontId="2" fillId="0" borderId="9" xfId="0" applyNumberFormat="1" applyFont="1" applyBorder="1" applyAlignment="1">
      <alignment vertical="center"/>
    </xf>
    <xf numFmtId="44" fontId="2" fillId="0" borderId="13" xfId="0" applyNumberFormat="1" applyFont="1" applyBorder="1" applyAlignment="1">
      <alignment vertical="center"/>
    </xf>
    <xf numFmtId="44" fontId="2" fillId="0" borderId="10" xfId="0" applyNumberFormat="1" applyFont="1" applyBorder="1" applyAlignment="1">
      <alignment vertical="center"/>
    </xf>
    <xf numFmtId="167" fontId="0" fillId="0" borderId="12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I34"/>
  <sheetViews>
    <sheetView tabSelected="1" zoomScale="90" zoomScaleNormal="145" workbookViewId="0">
      <selection activeCell="D11" sqref="D11:F11"/>
    </sheetView>
  </sheetViews>
  <sheetFormatPr defaultRowHeight="14.25" x14ac:dyDescent="0.45"/>
  <cols>
    <col min="1" max="1" width="37.73046875" bestFit="1" customWidth="1"/>
    <col min="2" max="2" width="35.5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9" x14ac:dyDescent="0.45">
      <c r="A1" s="3" t="s">
        <v>0</v>
      </c>
      <c r="B1" s="4">
        <f>SUM(D6:F11,F14:F20)</f>
        <v>126774.22</v>
      </c>
      <c r="C1" s="2"/>
      <c r="D1" s="2"/>
      <c r="E1" s="3" t="s">
        <v>1</v>
      </c>
      <c r="F1" s="5">
        <f>296+181</f>
        <v>477</v>
      </c>
    </row>
    <row r="2" spans="1:9" x14ac:dyDescent="0.45">
      <c r="A2" s="33" t="s">
        <v>2</v>
      </c>
      <c r="B2" s="34"/>
      <c r="C2" s="34"/>
      <c r="D2" s="34"/>
      <c r="E2" s="34"/>
      <c r="F2" s="35"/>
    </row>
    <row r="3" spans="1:9" x14ac:dyDescent="0.45">
      <c r="A3" s="36"/>
      <c r="B3" s="37"/>
      <c r="C3" s="37"/>
      <c r="D3" s="37"/>
      <c r="E3" s="37"/>
      <c r="F3" s="38"/>
    </row>
    <row r="4" spans="1:9" x14ac:dyDescent="0.45">
      <c r="A4" s="39" t="s">
        <v>4</v>
      </c>
      <c r="B4" s="40"/>
      <c r="C4" s="40"/>
      <c r="D4" s="40"/>
      <c r="E4" s="40"/>
      <c r="F4" s="41"/>
    </row>
    <row r="5" spans="1:9" x14ac:dyDescent="0.45">
      <c r="A5" s="6" t="s">
        <v>3</v>
      </c>
      <c r="B5" s="6" t="s">
        <v>6</v>
      </c>
      <c r="C5" s="6" t="s">
        <v>5</v>
      </c>
      <c r="D5" s="19" t="s">
        <v>13</v>
      </c>
      <c r="E5" s="20"/>
      <c r="F5" s="21"/>
    </row>
    <row r="6" spans="1:9" x14ac:dyDescent="0.45">
      <c r="A6" s="7" t="s">
        <v>26</v>
      </c>
      <c r="B6" s="7">
        <v>71</v>
      </c>
      <c r="C6" s="7">
        <v>120</v>
      </c>
      <c r="D6" s="45">
        <f>C6*B6</f>
        <v>8520</v>
      </c>
      <c r="E6" s="46"/>
      <c r="F6" s="47"/>
    </row>
    <row r="7" spans="1:9" x14ac:dyDescent="0.45">
      <c r="A7" s="7" t="s">
        <v>27</v>
      </c>
      <c r="B7" s="7">
        <v>170</v>
      </c>
      <c r="C7" s="7">
        <v>120</v>
      </c>
      <c r="D7" s="45">
        <f>C7*B7</f>
        <v>20400</v>
      </c>
      <c r="E7" s="46"/>
      <c r="F7" s="47"/>
    </row>
    <row r="8" spans="1:9" x14ac:dyDescent="0.45">
      <c r="A8" s="7" t="s">
        <v>7</v>
      </c>
      <c r="B8" s="7">
        <v>185</v>
      </c>
      <c r="C8" s="7">
        <v>149</v>
      </c>
      <c r="D8" s="45">
        <f>C8*B8</f>
        <v>27565</v>
      </c>
      <c r="E8" s="46"/>
      <c r="F8" s="47"/>
    </row>
    <row r="9" spans="1:9" x14ac:dyDescent="0.45">
      <c r="A9" s="7" t="s">
        <v>22</v>
      </c>
      <c r="B9" s="7">
        <v>48</v>
      </c>
      <c r="C9" s="7">
        <v>252</v>
      </c>
      <c r="D9" s="48">
        <f>B9*C9</f>
        <v>12096</v>
      </c>
      <c r="E9" s="49"/>
      <c r="F9" s="50"/>
      <c r="I9">
        <v>2342335.8199999998</v>
      </c>
    </row>
    <row r="10" spans="1:9" x14ac:dyDescent="0.45">
      <c r="A10" s="7" t="s">
        <v>23</v>
      </c>
      <c r="B10" s="7">
        <v>27</v>
      </c>
      <c r="C10" s="7">
        <v>240</v>
      </c>
      <c r="D10" s="48">
        <f>C10*B10</f>
        <v>6480</v>
      </c>
      <c r="E10" s="49"/>
      <c r="F10" s="50"/>
    </row>
    <row r="11" spans="1:9" x14ac:dyDescent="0.45">
      <c r="A11" s="7" t="s">
        <v>24</v>
      </c>
      <c r="B11" s="7">
        <v>60</v>
      </c>
      <c r="C11" s="7">
        <v>268</v>
      </c>
      <c r="D11" s="48">
        <f>C11*B11</f>
        <v>16080</v>
      </c>
      <c r="E11" s="49"/>
      <c r="F11" s="50"/>
    </row>
    <row r="12" spans="1:9" x14ac:dyDescent="0.45">
      <c r="A12" s="19" t="s">
        <v>8</v>
      </c>
      <c r="B12" s="20"/>
      <c r="C12" s="20"/>
      <c r="D12" s="20"/>
      <c r="E12" s="20"/>
      <c r="F12" s="21"/>
    </row>
    <row r="13" spans="1:9" x14ac:dyDescent="0.45">
      <c r="A13" s="6" t="s">
        <v>9</v>
      </c>
      <c r="B13" s="8" t="s">
        <v>10</v>
      </c>
      <c r="C13" s="11" t="s">
        <v>34</v>
      </c>
      <c r="D13" s="12" t="s">
        <v>32</v>
      </c>
      <c r="E13" s="11" t="s">
        <v>21</v>
      </c>
      <c r="F13" s="10" t="s">
        <v>0</v>
      </c>
    </row>
    <row r="14" spans="1:9" x14ac:dyDescent="0.45">
      <c r="A14" s="7" t="s">
        <v>11</v>
      </c>
      <c r="B14" s="9" t="s">
        <v>18</v>
      </c>
      <c r="C14" s="15">
        <v>5988</v>
      </c>
      <c r="D14" s="13" t="s">
        <v>33</v>
      </c>
      <c r="E14" s="17"/>
      <c r="F14" s="14">
        <v>5988</v>
      </c>
    </row>
    <row r="15" spans="1:9" x14ac:dyDescent="0.45">
      <c r="A15" s="7" t="s">
        <v>11</v>
      </c>
      <c r="B15" s="9" t="s">
        <v>19</v>
      </c>
      <c r="C15" s="15">
        <v>7999</v>
      </c>
      <c r="D15" s="13" t="s">
        <v>33</v>
      </c>
      <c r="E15" s="17"/>
      <c r="F15" s="14">
        <v>7999</v>
      </c>
    </row>
    <row r="16" spans="1:9" x14ac:dyDescent="0.45">
      <c r="A16" s="7" t="s">
        <v>11</v>
      </c>
      <c r="B16" s="9" t="s">
        <v>20</v>
      </c>
      <c r="C16" s="15">
        <v>998.82</v>
      </c>
      <c r="D16" s="13" t="s">
        <v>33</v>
      </c>
      <c r="E16" s="17"/>
      <c r="F16" s="14">
        <v>998.82</v>
      </c>
    </row>
    <row r="17" spans="1:7" x14ac:dyDescent="0.45">
      <c r="A17" s="7" t="s">
        <v>12</v>
      </c>
      <c r="B17" s="9" t="s">
        <v>30</v>
      </c>
      <c r="C17" s="15">
        <v>20000</v>
      </c>
      <c r="D17" s="13">
        <f>35+47</f>
        <v>82</v>
      </c>
      <c r="E17" s="51">
        <v>1E-3</v>
      </c>
      <c r="F17" s="14">
        <f t="shared" ref="F17:F18" si="0">(C17*E17)*D17</f>
        <v>1640</v>
      </c>
    </row>
    <row r="18" spans="1:7" x14ac:dyDescent="0.45">
      <c r="A18" s="7" t="s">
        <v>12</v>
      </c>
      <c r="B18" s="9" t="s">
        <v>31</v>
      </c>
      <c r="C18" s="15">
        <v>17600</v>
      </c>
      <c r="D18" s="13">
        <v>60</v>
      </c>
      <c r="E18" s="51">
        <v>1E-3</v>
      </c>
      <c r="F18" s="14">
        <f t="shared" si="0"/>
        <v>1056</v>
      </c>
    </row>
    <row r="19" spans="1:7" x14ac:dyDescent="0.45">
      <c r="A19" s="7" t="s">
        <v>12</v>
      </c>
      <c r="B19" s="9" t="s">
        <v>29</v>
      </c>
      <c r="C19" s="15">
        <v>57000</v>
      </c>
      <c r="D19" s="13">
        <v>177</v>
      </c>
      <c r="E19" s="51">
        <v>1E-3</v>
      </c>
      <c r="F19" s="14">
        <f>(C19*E19)*D19</f>
        <v>10089</v>
      </c>
    </row>
    <row r="20" spans="1:7" x14ac:dyDescent="0.45">
      <c r="A20" s="7" t="s">
        <v>12</v>
      </c>
      <c r="B20" s="9" t="s">
        <v>28</v>
      </c>
      <c r="C20" s="16">
        <v>33600</v>
      </c>
      <c r="D20" s="13">
        <f>162+72</f>
        <v>234</v>
      </c>
      <c r="E20" s="51">
        <v>1E-3</v>
      </c>
      <c r="F20" s="14">
        <f>(C20*E20)*D20</f>
        <v>7862.4000000000005</v>
      </c>
    </row>
    <row r="21" spans="1:7" x14ac:dyDescent="0.45">
      <c r="A21" s="22" t="s">
        <v>17</v>
      </c>
      <c r="B21" s="23"/>
      <c r="C21" s="23"/>
      <c r="D21" s="23"/>
      <c r="E21" s="23"/>
      <c r="F21" s="24"/>
    </row>
    <row r="22" spans="1:7" x14ac:dyDescent="0.45">
      <c r="A22" s="7" t="s">
        <v>14</v>
      </c>
      <c r="B22" s="25" t="s">
        <v>16</v>
      </c>
      <c r="C22" s="26"/>
      <c r="D22" s="26"/>
      <c r="E22" s="26"/>
      <c r="F22" s="27"/>
    </row>
    <row r="23" spans="1:7" x14ac:dyDescent="0.45">
      <c r="A23" s="7" t="s">
        <v>15</v>
      </c>
      <c r="B23" s="28"/>
      <c r="C23" s="44"/>
      <c r="D23" s="44"/>
      <c r="E23" s="44"/>
      <c r="F23" s="29"/>
    </row>
    <row r="24" spans="1:7" x14ac:dyDescent="0.45">
      <c r="A24" s="7" t="s">
        <v>25</v>
      </c>
      <c r="B24" s="30"/>
      <c r="C24" s="31"/>
      <c r="D24" s="31"/>
      <c r="E24" s="31"/>
      <c r="F24" s="32"/>
    </row>
    <row r="25" spans="1:7" x14ac:dyDescent="0.45">
      <c r="G25" s="1"/>
    </row>
    <row r="27" spans="1:7" x14ac:dyDescent="0.45">
      <c r="D27" s="18"/>
      <c r="E27" s="42"/>
      <c r="F27" s="43"/>
    </row>
    <row r="28" spans="1:7" x14ac:dyDescent="0.45">
      <c r="D28" s="18"/>
      <c r="E28" s="42"/>
    </row>
    <row r="29" spans="1:7" x14ac:dyDescent="0.45">
      <c r="D29" s="18"/>
      <c r="E29" s="42"/>
    </row>
    <row r="30" spans="1:7" x14ac:dyDescent="0.45">
      <c r="D30" s="18"/>
      <c r="E30" s="42"/>
    </row>
    <row r="31" spans="1:7" x14ac:dyDescent="0.45">
      <c r="D31" s="18"/>
      <c r="E31" s="42"/>
    </row>
    <row r="32" spans="1:7" x14ac:dyDescent="0.45">
      <c r="D32" s="18"/>
      <c r="E32" s="42"/>
    </row>
    <row r="33" spans="4:4" x14ac:dyDescent="0.45">
      <c r="D33" s="18"/>
    </row>
    <row r="34" spans="4:4" x14ac:dyDescent="0.45">
      <c r="D34" s="18"/>
    </row>
  </sheetData>
  <mergeCells count="12">
    <mergeCell ref="D5:F5"/>
    <mergeCell ref="D6:F6"/>
    <mergeCell ref="D7:F7"/>
    <mergeCell ref="D8:F8"/>
    <mergeCell ref="D9:F9"/>
    <mergeCell ref="D10:F10"/>
    <mergeCell ref="D11:F11"/>
    <mergeCell ref="B22:F24"/>
    <mergeCell ref="A12:F12"/>
    <mergeCell ref="A21:F21"/>
    <mergeCell ref="A2:F3"/>
    <mergeCell ref="A4:F4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2023-06-07T15:51:54Z</cp:lastPrinted>
  <dcterms:created xsi:type="dcterms:W3CDTF">2023-06-04T17:19:24Z</dcterms:created>
  <dcterms:modified xsi:type="dcterms:W3CDTF">2023-06-21T22:35:27Z</dcterms:modified>
</cp:coreProperties>
</file>