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C_2022_2023_T3_PROJMAN_MI201_MI203_G03_Team_MLNSD\documentation\projman\"/>
    </mc:Choice>
  </mc:AlternateContent>
  <xr:revisionPtr revIDLastSave="0" documentId="13_ncr:1_{C8D48A83-D9C5-4A67-AD26-DA6B48164F04}" xr6:coauthVersionLast="47" xr6:coauthVersionMax="47" xr10:uidLastSave="{00000000-0000-0000-0000-000000000000}"/>
  <bookViews>
    <workbookView xWindow="5940" yWindow="1628" windowWidth="14400" windowHeight="7372" xr2:uid="{B4D77BE3-67E7-4318-A3E5-40FCD1C21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F8" i="1" s="1"/>
  <c r="F20" i="1"/>
  <c r="F19" i="1"/>
  <c r="F18" i="1"/>
  <c r="F17" i="1"/>
  <c r="F16" i="1"/>
  <c r="F15" i="1"/>
  <c r="B7" i="1"/>
  <c r="D7" i="1" s="1"/>
  <c r="F7" i="1" s="1"/>
  <c r="B6" i="1"/>
  <c r="D6" i="1" s="1"/>
  <c r="F6" i="1" s="1"/>
  <c r="F1" i="1"/>
  <c r="B8" i="1" l="1"/>
  <c r="B9" i="1" s="1"/>
  <c r="F9" i="1"/>
  <c r="B1" i="1" s="1"/>
</calcChain>
</file>

<file path=xl/sharedStrings.xml><?xml version="1.0" encoding="utf-8"?>
<sst xmlns="http://schemas.openxmlformats.org/spreadsheetml/2006/main" count="43" uniqueCount="36">
  <si>
    <t>Total Cost</t>
  </si>
  <si>
    <t>Budget</t>
  </si>
  <si>
    <t>Project Duration</t>
  </si>
  <si>
    <t>Project Cost Estimate</t>
  </si>
  <si>
    <t>Role</t>
  </si>
  <si>
    <t>Count</t>
  </si>
  <si>
    <t>Labor Cost Estimate</t>
  </si>
  <si>
    <t>Hourly Rate</t>
  </si>
  <si>
    <t>Total Cost (477 days * 9 hours)</t>
  </si>
  <si>
    <t>Hours Spent</t>
  </si>
  <si>
    <t>Quality Asurance</t>
  </si>
  <si>
    <t>Developer</t>
  </si>
  <si>
    <t>System Platform and Tools</t>
  </si>
  <si>
    <t>Category</t>
  </si>
  <si>
    <t>Product</t>
  </si>
  <si>
    <t>Deployment/Platform</t>
  </si>
  <si>
    <t>Equipment</t>
  </si>
  <si>
    <t>Laptop (Fia Villamin)</t>
  </si>
  <si>
    <t>Laptop (Dale Joshua)</t>
  </si>
  <si>
    <t>Laptop (Mabelle Aspeli)</t>
  </si>
  <si>
    <t>Laptop (Nathaniel Sison)</t>
  </si>
  <si>
    <t>Laptop (Leigh Camara)</t>
  </si>
  <si>
    <t>Laptop (Ludwig Angeles)</t>
  </si>
  <si>
    <t>Subtotal</t>
  </si>
  <si>
    <t>Duration (Years)</t>
  </si>
  <si>
    <t>Utilities</t>
  </si>
  <si>
    <t>Subscriptions</t>
  </si>
  <si>
    <t>Covered by Villamin Wood and Iron Works</t>
  </si>
  <si>
    <t>Indirect Cost</t>
  </si>
  <si>
    <t>Actual Cost</t>
  </si>
  <si>
    <t>Web Hosting (GoDaddy)</t>
  </si>
  <si>
    <t>SSL Security (GoDaddy)</t>
  </si>
  <si>
    <t>Domain Registration  (GoDaddy)</t>
  </si>
  <si>
    <t>Rental Rate</t>
  </si>
  <si>
    <t>Project Manager</t>
  </si>
  <si>
    <t>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</si>
</sst>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₱&quot;* #,##0.00_-;\-&quot;₱&quot;* #,##0.00_-;_-&quot;₱&quot;* &quot;-&quot;??_-;_-@_-"/>
    <numFmt numFmtId="164" formatCode="_-[$₱-3409]* #,##0.00_-;\-[$₱-3409]* #,##0.00_-;_-[$₱-34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0" fillId="0" borderId="3" xfId="0" applyBorder="1"/>
    <xf numFmtId="0" fontId="2" fillId="3" borderId="8" xfId="0" applyFont="1" applyFill="1" applyBorder="1"/>
    <xf numFmtId="164" fontId="2" fillId="2" borderId="8" xfId="0" applyNumberFormat="1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164" fontId="2" fillId="0" borderId="1" xfId="1" applyNumberFormat="1" applyFont="1" applyBorder="1"/>
    <xf numFmtId="0" fontId="0" fillId="2" borderId="9" xfId="0" applyFill="1" applyBorder="1"/>
    <xf numFmtId="0" fontId="0" fillId="0" borderId="9" xfId="0" applyBorder="1"/>
    <xf numFmtId="0" fontId="0" fillId="2" borderId="10" xfId="0" applyFill="1" applyBorder="1"/>
    <xf numFmtId="0" fontId="0" fillId="2" borderId="8" xfId="0" applyFill="1" applyBorder="1"/>
    <xf numFmtId="0" fontId="0" fillId="2" borderId="13" xfId="0" applyFill="1" applyBorder="1"/>
    <xf numFmtId="0" fontId="0" fillId="0" borderId="13" xfId="0" applyBorder="1"/>
    <xf numFmtId="44" fontId="2" fillId="0" borderId="10" xfId="1" applyFont="1" applyBorder="1"/>
    <xf numFmtId="44" fontId="0" fillId="0" borderId="12" xfId="1" applyFont="1" applyBorder="1"/>
    <xf numFmtId="44" fontId="0" fillId="0" borderId="11" xfId="1" applyFont="1" applyBorder="1"/>
    <xf numFmtId="9" fontId="0" fillId="0" borderId="12" xfId="2" applyFont="1" applyBorder="1"/>
    <xf numFmtId="44" fontId="0" fillId="0" borderId="0" xfId="0" applyNumberFormat="1"/>
    <xf numFmtId="0" fontId="0" fillId="0" borderId="12" xfId="0" applyBorder="1"/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B690-E83F-429C-9F20-71AF020C5253}">
  <sheetPr>
    <pageSetUpPr fitToPage="1"/>
  </sheetPr>
  <dimension ref="A1:I24"/>
  <sheetViews>
    <sheetView tabSelected="1" zoomScale="90" zoomScaleNormal="145" workbookViewId="0">
      <selection activeCell="B8" sqref="B8"/>
    </sheetView>
  </sheetViews>
  <sheetFormatPr defaultRowHeight="14.25" x14ac:dyDescent="0.45"/>
  <cols>
    <col min="1" max="1" width="37.73046875" bestFit="1" customWidth="1"/>
    <col min="2" max="2" width="24.33203125" bestFit="1" customWidth="1"/>
    <col min="3" max="3" width="11" bestFit="1" customWidth="1"/>
    <col min="4" max="4" width="19.19921875" bestFit="1" customWidth="1"/>
    <col min="5" max="5" width="29.796875" bestFit="1" customWidth="1"/>
    <col min="6" max="6" width="25.9296875" bestFit="1" customWidth="1"/>
    <col min="7" max="7" width="13.46484375" bestFit="1" customWidth="1"/>
  </cols>
  <sheetData>
    <row r="1" spans="1:9" x14ac:dyDescent="0.45">
      <c r="A1" s="3" t="s">
        <v>1</v>
      </c>
      <c r="B1" s="4">
        <f>SUM(F6:F9,F12:F20)</f>
        <v>3685810.82</v>
      </c>
      <c r="C1" s="2"/>
      <c r="D1" s="2"/>
      <c r="E1" s="3" t="s">
        <v>2</v>
      </c>
      <c r="F1" s="5">
        <f>296+181</f>
        <v>477</v>
      </c>
    </row>
    <row r="2" spans="1:9" x14ac:dyDescent="0.45">
      <c r="A2" s="37" t="s">
        <v>3</v>
      </c>
      <c r="B2" s="38"/>
      <c r="C2" s="38"/>
      <c r="D2" s="38"/>
      <c r="E2" s="38"/>
      <c r="F2" s="39"/>
    </row>
    <row r="3" spans="1:9" x14ac:dyDescent="0.45">
      <c r="A3" s="40"/>
      <c r="B3" s="41"/>
      <c r="C3" s="41"/>
      <c r="D3" s="41"/>
      <c r="E3" s="41"/>
      <c r="F3" s="42"/>
    </row>
    <row r="4" spans="1:9" x14ac:dyDescent="0.45">
      <c r="A4" s="43" t="s">
        <v>6</v>
      </c>
      <c r="B4" s="44"/>
      <c r="C4" s="44"/>
      <c r="D4" s="44"/>
      <c r="E4" s="44"/>
      <c r="F4" s="45"/>
    </row>
    <row r="5" spans="1:9" x14ac:dyDescent="0.45">
      <c r="A5" s="6" t="s">
        <v>4</v>
      </c>
      <c r="B5" s="6" t="s">
        <v>9</v>
      </c>
      <c r="C5" s="6" t="s">
        <v>7</v>
      </c>
      <c r="D5" s="6" t="s">
        <v>23</v>
      </c>
      <c r="E5" s="6" t="s">
        <v>5</v>
      </c>
      <c r="F5" s="6" t="s">
        <v>8</v>
      </c>
    </row>
    <row r="6" spans="1:9" x14ac:dyDescent="0.45">
      <c r="A6" s="7" t="s">
        <v>10</v>
      </c>
      <c r="B6" s="7">
        <f>(296+181)*9</f>
        <v>4293</v>
      </c>
      <c r="C6" s="7">
        <v>100</v>
      </c>
      <c r="D6" s="8">
        <f>C6*B6</f>
        <v>429300</v>
      </c>
      <c r="E6" s="7">
        <v>3</v>
      </c>
      <c r="F6" s="9">
        <f>D6*E6</f>
        <v>1287900</v>
      </c>
    </row>
    <row r="7" spans="1:9" x14ac:dyDescent="0.45">
      <c r="A7" s="7" t="s">
        <v>11</v>
      </c>
      <c r="B7" s="7">
        <f>181*9</f>
        <v>1629</v>
      </c>
      <c r="C7" s="7">
        <v>200</v>
      </c>
      <c r="D7" s="8">
        <f>C7*B7</f>
        <v>325800</v>
      </c>
      <c r="E7" s="7">
        <v>1</v>
      </c>
      <c r="F7" s="9">
        <f>D7*E7</f>
        <v>325800</v>
      </c>
    </row>
    <row r="8" spans="1:9" x14ac:dyDescent="0.45">
      <c r="A8" t="s">
        <v>34</v>
      </c>
      <c r="B8">
        <f>B6</f>
        <v>4293</v>
      </c>
      <c r="C8" s="7">
        <v>100</v>
      </c>
      <c r="D8" s="20">
        <f>B8*C8</f>
        <v>429300</v>
      </c>
      <c r="E8" s="7">
        <v>1</v>
      </c>
      <c r="F8" s="1">
        <f>E8*D8</f>
        <v>429300</v>
      </c>
    </row>
    <row r="9" spans="1:9" x14ac:dyDescent="0.45">
      <c r="A9" t="s">
        <v>35</v>
      </c>
      <c r="B9">
        <f>B8</f>
        <v>4293</v>
      </c>
      <c r="C9" s="7">
        <v>375</v>
      </c>
      <c r="D9" s="20">
        <f>C9*B9</f>
        <v>1609875</v>
      </c>
      <c r="E9" s="21">
        <v>1</v>
      </c>
      <c r="F9" s="1">
        <f>E9*D9</f>
        <v>1609875</v>
      </c>
      <c r="I9">
        <v>2342335.8199999998</v>
      </c>
    </row>
    <row r="10" spans="1:9" x14ac:dyDescent="0.45">
      <c r="A10" s="22" t="s">
        <v>12</v>
      </c>
      <c r="B10" s="23"/>
      <c r="C10" s="23"/>
      <c r="D10" s="23"/>
      <c r="E10" s="23"/>
      <c r="F10" s="24"/>
    </row>
    <row r="11" spans="1:9" x14ac:dyDescent="0.45">
      <c r="A11" s="6" t="s">
        <v>13</v>
      </c>
      <c r="B11" s="10" t="s">
        <v>14</v>
      </c>
      <c r="C11" s="13" t="s">
        <v>29</v>
      </c>
      <c r="D11" s="14" t="s">
        <v>24</v>
      </c>
      <c r="E11" s="13" t="s">
        <v>33</v>
      </c>
      <c r="F11" s="12" t="s">
        <v>0</v>
      </c>
    </row>
    <row r="12" spans="1:9" x14ac:dyDescent="0.45">
      <c r="A12" s="7" t="s">
        <v>15</v>
      </c>
      <c r="B12" s="11" t="s">
        <v>30</v>
      </c>
      <c r="C12" s="17">
        <v>5988</v>
      </c>
      <c r="D12" s="15">
        <v>1</v>
      </c>
      <c r="E12" s="19"/>
      <c r="F12" s="16">
        <v>5988</v>
      </c>
    </row>
    <row r="13" spans="1:9" x14ac:dyDescent="0.45">
      <c r="A13" s="7" t="s">
        <v>15</v>
      </c>
      <c r="B13" s="11" t="s">
        <v>31</v>
      </c>
      <c r="C13" s="17">
        <v>7999</v>
      </c>
      <c r="D13" s="15">
        <v>1</v>
      </c>
      <c r="E13" s="19"/>
      <c r="F13" s="16">
        <v>7999</v>
      </c>
    </row>
    <row r="14" spans="1:9" x14ac:dyDescent="0.45">
      <c r="A14" s="7" t="s">
        <v>15</v>
      </c>
      <c r="B14" s="11" t="s">
        <v>32</v>
      </c>
      <c r="C14" s="17">
        <v>998.82</v>
      </c>
      <c r="D14" s="15">
        <v>1</v>
      </c>
      <c r="E14" s="19"/>
      <c r="F14" s="16">
        <v>998.82</v>
      </c>
    </row>
    <row r="15" spans="1:9" x14ac:dyDescent="0.45">
      <c r="A15" s="7" t="s">
        <v>16</v>
      </c>
      <c r="B15" s="11" t="s">
        <v>21</v>
      </c>
      <c r="C15" s="17">
        <v>35500</v>
      </c>
      <c r="D15" s="15">
        <v>2</v>
      </c>
      <c r="E15" s="19">
        <v>0.1</v>
      </c>
      <c r="F15" s="16">
        <f t="shared" ref="F15:F20" si="0">(C15-(C15*(D15*0.2)))*E15</f>
        <v>2130</v>
      </c>
    </row>
    <row r="16" spans="1:9" x14ac:dyDescent="0.45">
      <c r="A16" s="7" t="s">
        <v>16</v>
      </c>
      <c r="B16" s="11" t="s">
        <v>17</v>
      </c>
      <c r="C16" s="17">
        <v>50000</v>
      </c>
      <c r="D16" s="15">
        <v>3</v>
      </c>
      <c r="E16" s="19">
        <v>0.1</v>
      </c>
      <c r="F16" s="16">
        <f t="shared" si="0"/>
        <v>1999.9999999999998</v>
      </c>
    </row>
    <row r="17" spans="1:7" x14ac:dyDescent="0.45">
      <c r="A17" s="7" t="s">
        <v>16</v>
      </c>
      <c r="B17" s="11" t="s">
        <v>18</v>
      </c>
      <c r="C17" s="17">
        <v>44000</v>
      </c>
      <c r="D17" s="15">
        <v>3</v>
      </c>
      <c r="E17" s="19">
        <v>0.1</v>
      </c>
      <c r="F17" s="16">
        <f t="shared" si="0"/>
        <v>1759.9999999999998</v>
      </c>
    </row>
    <row r="18" spans="1:7" x14ac:dyDescent="0.45">
      <c r="A18" s="7" t="s">
        <v>16</v>
      </c>
      <c r="B18" s="11" t="s">
        <v>19</v>
      </c>
      <c r="C18" s="17">
        <v>50000</v>
      </c>
      <c r="D18" s="15">
        <v>2</v>
      </c>
      <c r="E18" s="19">
        <v>0.1</v>
      </c>
      <c r="F18" s="16">
        <f t="shared" si="0"/>
        <v>3000</v>
      </c>
    </row>
    <row r="19" spans="1:7" x14ac:dyDescent="0.45">
      <c r="A19" s="7" t="s">
        <v>16</v>
      </c>
      <c r="B19" s="11" t="s">
        <v>20</v>
      </c>
      <c r="C19" s="17">
        <v>95000</v>
      </c>
      <c r="D19" s="15">
        <v>2</v>
      </c>
      <c r="E19" s="19">
        <v>0.1</v>
      </c>
      <c r="F19" s="16">
        <f t="shared" si="0"/>
        <v>5700</v>
      </c>
    </row>
    <row r="20" spans="1:7" x14ac:dyDescent="0.45">
      <c r="A20" s="7" t="s">
        <v>16</v>
      </c>
      <c r="B20" s="11" t="s">
        <v>22</v>
      </c>
      <c r="C20" s="18">
        <v>42000</v>
      </c>
      <c r="D20" s="15">
        <v>1</v>
      </c>
      <c r="E20" s="19">
        <v>0.1</v>
      </c>
      <c r="F20" s="16">
        <f t="shared" si="0"/>
        <v>3360</v>
      </c>
    </row>
    <row r="21" spans="1:7" x14ac:dyDescent="0.45">
      <c r="A21" s="25" t="s">
        <v>28</v>
      </c>
      <c r="B21" s="26"/>
      <c r="C21" s="26"/>
      <c r="D21" s="26"/>
      <c r="E21" s="26"/>
      <c r="F21" s="27"/>
    </row>
    <row r="22" spans="1:7" x14ac:dyDescent="0.45">
      <c r="A22" s="7" t="s">
        <v>25</v>
      </c>
      <c r="B22" s="28" t="s">
        <v>27</v>
      </c>
      <c r="C22" s="29"/>
      <c r="D22" s="29"/>
      <c r="E22" s="29"/>
      <c r="F22" s="30"/>
    </row>
    <row r="23" spans="1:7" x14ac:dyDescent="0.45">
      <c r="A23" s="7" t="s">
        <v>26</v>
      </c>
      <c r="B23" s="31"/>
      <c r="C23" s="32"/>
      <c r="D23" s="32"/>
      <c r="E23" s="32"/>
      <c r="F23" s="33"/>
    </row>
    <row r="24" spans="1:7" x14ac:dyDescent="0.45">
      <c r="A24" s="7"/>
      <c r="B24" s="34"/>
      <c r="C24" s="35"/>
      <c r="D24" s="35"/>
      <c r="E24" s="35"/>
      <c r="F24" s="36"/>
      <c r="G24" s="1"/>
    </row>
  </sheetData>
  <mergeCells count="5">
    <mergeCell ref="A10:F10"/>
    <mergeCell ref="A21:F21"/>
    <mergeCell ref="B22:F24"/>
    <mergeCell ref="A2:F3"/>
    <mergeCell ref="A4:F4"/>
  </mergeCell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Sison</dc:creator>
  <cp:lastModifiedBy>Nathaniel Sison</cp:lastModifiedBy>
  <cp:lastPrinted>2023-06-07T15:51:54Z</cp:lastPrinted>
  <dcterms:created xsi:type="dcterms:W3CDTF">2023-06-04T17:19:24Z</dcterms:created>
  <dcterms:modified xsi:type="dcterms:W3CDTF">2023-06-13T16:49:01Z</dcterms:modified>
</cp:coreProperties>
</file>