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ocuments\git_projects\Research\bug_identification\20250513_121157_get_region_times_20250413_162432_gazes_outputs\"/>
    </mc:Choice>
  </mc:AlternateContent>
  <xr:revisionPtr revIDLastSave="0" documentId="13_ncr:40009_{3054FD58-D564-4542-A9C2-1A08A71FB48F}" xr6:coauthVersionLast="47" xr6:coauthVersionMax="47" xr10:uidLastSave="{00000000-0000-0000-0000-000000000000}"/>
  <bookViews>
    <workbookView xWindow="14295" yWindow="0" windowWidth="14610" windowHeight="17385"/>
  </bookViews>
  <sheets>
    <sheet name="20250413_162432_gazes_gaze_coun" sheetId="1" r:id="rId1"/>
  </sheets>
  <calcPr calcId="0"/>
</workbook>
</file>

<file path=xl/calcChain.xml><?xml version="1.0" encoding="utf-8"?>
<calcChain xmlns="http://schemas.openxmlformats.org/spreadsheetml/2006/main">
  <c r="Z57" i="1" l="1"/>
  <c r="Z49" i="1"/>
  <c r="Z46" i="1"/>
  <c r="Z42" i="1"/>
  <c r="Z39" i="1"/>
  <c r="Z33" i="1"/>
  <c r="Z28" i="1"/>
  <c r="Z16" i="1"/>
</calcChain>
</file>

<file path=xl/sharedStrings.xml><?xml version="1.0" encoding="utf-8"?>
<sst xmlns="http://schemas.openxmlformats.org/spreadsheetml/2006/main" count="693" uniqueCount="149">
  <si>
    <t>session</t>
  </si>
  <si>
    <t>participant_id</t>
  </si>
  <si>
    <t>bug</t>
  </si>
  <si>
    <t>start</t>
  </si>
  <si>
    <t>end</t>
  </si>
  <si>
    <t>region1_gaze_count</t>
  </si>
  <si>
    <t>region1_name</t>
  </si>
  <si>
    <t>region1_topleft</t>
  </si>
  <si>
    <t>region1_bottomright</t>
  </si>
  <si>
    <t>region2_gaze_count</t>
  </si>
  <si>
    <t>region2_name</t>
  </si>
  <si>
    <t>region2_topleft</t>
  </si>
  <si>
    <t>region2_bottomright</t>
  </si>
  <si>
    <t>region3_gaze_count</t>
  </si>
  <si>
    <t>region3_name</t>
  </si>
  <si>
    <t>region3_topleft</t>
  </si>
  <si>
    <t>region3_bottomright</t>
  </si>
  <si>
    <t>region4_gaze_count</t>
  </si>
  <si>
    <t>region4_name</t>
  </si>
  <si>
    <t>region4_topleft</t>
  </si>
  <si>
    <t>region4_bottomright</t>
  </si>
  <si>
    <t>Note</t>
  </si>
  <si>
    <t>out_of_bounds</t>
  </si>
  <si>
    <t>no_x_y</t>
  </si>
  <si>
    <t>total_gazes</t>
  </si>
  <si>
    <t>p1_ladybug_1454</t>
  </si>
  <si>
    <t>p1</t>
  </si>
  <si>
    <t>ladybug</t>
  </si>
  <si>
    <t>code_report</t>
  </si>
  <si>
    <t>(470,70)</t>
  </si>
  <si>
    <t>fileExplorer</t>
  </si>
  <si>
    <t>(0,70)</t>
  </si>
  <si>
    <t>iTrace</t>
  </si>
  <si>
    <t>p1_ladybug_1500</t>
  </si>
  <si>
    <t xml:space="preserve">assuming coordinates don't change after 1454. these coordinates are assumed, not measured </t>
  </si>
  <si>
    <t>p1_ladybug_1504</t>
  </si>
  <si>
    <t>p1_ladybug_1506</t>
  </si>
  <si>
    <t>p1_stonefly_1515</t>
  </si>
  <si>
    <t>stonefly</t>
  </si>
  <si>
    <t xml:space="preserve">looked briefly at coordinates. Very close to coordinates from ladybug, so not changing. </t>
  </si>
  <si>
    <t>p1_stonefly_1516</t>
  </si>
  <si>
    <t>p1_hornet</t>
  </si>
  <si>
    <t>hornet</t>
  </si>
  <si>
    <t xml:space="preserve">pretty close to previous, but y got shifted down 30 </t>
  </si>
  <si>
    <t>p1_silverfish</t>
  </si>
  <si>
    <t>silverfish</t>
  </si>
  <si>
    <t>p1_praying_mantis</t>
  </si>
  <si>
    <t>praying_mantis</t>
  </si>
  <si>
    <t>p1_spider</t>
  </si>
  <si>
    <t>spider</t>
  </si>
  <si>
    <t>p2_ladybug</t>
  </si>
  <si>
    <t>p2</t>
  </si>
  <si>
    <t>p2_stonefly</t>
  </si>
  <si>
    <t>AI</t>
  </si>
  <si>
    <t>expanded AI chat window to see text better</t>
  </si>
  <si>
    <t xml:space="preserve">expanded AI chat window more </t>
  </si>
  <si>
    <t>p2_hornet</t>
  </si>
  <si>
    <t>ys got shifted down again</t>
  </si>
  <si>
    <t>p3_hornet</t>
  </si>
  <si>
    <t>p3</t>
  </si>
  <si>
    <t>(285,70)</t>
  </si>
  <si>
    <t>removed AI/iTrace window</t>
  </si>
  <si>
    <t>p3_ladybug</t>
  </si>
  <si>
    <t>p3_praying_mantis</t>
  </si>
  <si>
    <t>p3_silverfish</t>
  </si>
  <si>
    <t>p3_stonefly</t>
  </si>
  <si>
    <t>p4_firefly</t>
  </si>
  <si>
    <t>p4</t>
  </si>
  <si>
    <t>firefly</t>
  </si>
  <si>
    <t>report</t>
  </si>
  <si>
    <t>(795,70)</t>
  </si>
  <si>
    <t>code_fileExplorer</t>
  </si>
  <si>
    <t>expanded file Explorer side and looked at code on that side (left side)</t>
  </si>
  <si>
    <t>p4_ladybug</t>
  </si>
  <si>
    <t>(415,70)</t>
  </si>
  <si>
    <t>(714,70)</t>
  </si>
  <si>
    <t>expanded AI more</t>
  </si>
  <si>
    <t>p4_praying_mantis</t>
  </si>
  <si>
    <t>(924,70)</t>
  </si>
  <si>
    <t>p4_stonefly</t>
  </si>
  <si>
    <t>(798,70)</t>
  </si>
  <si>
    <t>p4_weevil</t>
  </si>
  <si>
    <t>weevil</t>
  </si>
  <si>
    <t>p5_firefly</t>
  </si>
  <si>
    <t>p5</t>
  </si>
  <si>
    <t>(468,70)</t>
  </si>
  <si>
    <t>code</t>
  </si>
  <si>
    <t>(1180,70)</t>
  </si>
  <si>
    <t xml:space="preserve">split into code and report. Report is always on right side in other bugs, so assuming that is the case for this bug, however, this video freezes pretty early in. </t>
  </si>
  <si>
    <t>p5_ladybug</t>
  </si>
  <si>
    <t>(375,70)</t>
  </si>
  <si>
    <t>(995,70)</t>
  </si>
  <si>
    <t xml:space="preserve">there was quite a bit of configuring before the 4 min mark, but I am not going to put all those tiny changes in. at this point, the file explorer is skinnier than it will be later. </t>
  </si>
  <si>
    <t>(627,70)</t>
  </si>
  <si>
    <t>(1145,70)</t>
  </si>
  <si>
    <t>not sure what happened much after the 4 min mark since video froze</t>
  </si>
  <si>
    <t>p5_stonefly</t>
  </si>
  <si>
    <t>(1095,70)</t>
  </si>
  <si>
    <t>p5_weevil</t>
  </si>
  <si>
    <t>(326,70)</t>
  </si>
  <si>
    <t>(1018,70)</t>
  </si>
  <si>
    <t>p6_ladybug</t>
  </si>
  <si>
    <t>p6</t>
  </si>
  <si>
    <t>(490,70)</t>
  </si>
  <si>
    <t>p6_firefly</t>
  </si>
  <si>
    <t>p6_praying_mantis</t>
  </si>
  <si>
    <t>p6_spider</t>
  </si>
  <si>
    <t>p6_stonefly</t>
  </si>
  <si>
    <t>p6_weevil</t>
  </si>
  <si>
    <t>p7_ladybug</t>
  </si>
  <si>
    <t>p7</t>
  </si>
  <si>
    <t>p7_praying_mantis</t>
  </si>
  <si>
    <t>p7_stonefly</t>
  </si>
  <si>
    <t>p8_firefly</t>
  </si>
  <si>
    <t>p8</t>
  </si>
  <si>
    <t>p8_hornet</t>
  </si>
  <si>
    <t>p8_ladybug</t>
  </si>
  <si>
    <t>p8_stonefly</t>
  </si>
  <si>
    <t>p9_hornet</t>
  </si>
  <si>
    <t>p9</t>
  </si>
  <si>
    <t>p9_ladybug</t>
  </si>
  <si>
    <t>p9_stonefly</t>
  </si>
  <si>
    <t>p10_firefly</t>
  </si>
  <si>
    <t>p10</t>
  </si>
  <si>
    <t>(0,715)</t>
  </si>
  <si>
    <t>p10_hornet</t>
  </si>
  <si>
    <t>(0,723)</t>
  </si>
  <si>
    <t>p10_ladybug</t>
  </si>
  <si>
    <t>(0,760)</t>
  </si>
  <si>
    <t>p10_ladybug_2</t>
  </si>
  <si>
    <t>(0,576)</t>
  </si>
  <si>
    <t>p10_stonefly</t>
  </si>
  <si>
    <t>(0,750)</t>
  </si>
  <si>
    <t>p11_firefly</t>
  </si>
  <si>
    <t>p11</t>
  </si>
  <si>
    <t>(605,70)</t>
  </si>
  <si>
    <t>(0,820)</t>
  </si>
  <si>
    <t>p11_ladybug</t>
  </si>
  <si>
    <t>(0,825)</t>
  </si>
  <si>
    <t>(572,70)</t>
  </si>
  <si>
    <t>fileExplorer_code</t>
  </si>
  <si>
    <t>(719,70)</t>
  </si>
  <si>
    <t>(606,70)</t>
  </si>
  <si>
    <t>p11_stonefly</t>
  </si>
  <si>
    <t>(740,70)</t>
  </si>
  <si>
    <t>p11_weevil</t>
  </si>
  <si>
    <t>(650,70)</t>
  </si>
  <si>
    <t>p11_weevil_2</t>
  </si>
  <si>
    <t xml:space="preserve">percent AI overall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</si>
</sst>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20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20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20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20" fontId="0" fillId="33" borderId="0" xfId="0" applyNumberFormat="1" applyFill="1"/>
    <xf numFmtId="10" fontId="0" fillId="33" borderId="0" xfId="1" applyNumberFormat="1" applyFont="1" applyFill="1"/>
    <xf numFmtId="10" fontId="0" fillId="34" borderId="0" xfId="1" applyNumberFormat="1" applyFont="1" applyFill="1"/>
    <xf numFmtId="10" fontId="0" fillId="35" borderId="0" xfId="1" applyNumberFormat="1" applyFont="1" applyFill="1"/>
    <xf numFmtId="10" fontId="0" fillId="36" borderId="0" xfId="1" applyNumberFormat="1" applyFont="1" applyFill="1"/>
    <xf numFmtId="10" fontId="0" fillId="37" borderId="0" xfId="1" applyNumberFormat="1" applyFont="1" applyFill="1"/>
    <xf numFmtId="10" fontId="0" fillId="38" borderId="0" xfId="1" applyNumberFormat="1" applyFont="1" applyFill="1"/>
    <xf numFmtId="10" fontId="0" fillId="39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28" workbookViewId="0">
      <pane xSplit="1" topLeftCell="W1" activePane="topRight" state="frozen"/>
      <selection pane="topRight" activeCell="J6" sqref="J6"/>
    </sheetView>
  </sheetViews>
  <sheetFormatPr defaultRowHeight="15" x14ac:dyDescent="0.25"/>
  <sheetData>
    <row r="1" spans="1:26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148</v>
      </c>
    </row>
    <row r="2" spans="1:26" s="2" customFormat="1" x14ac:dyDescent="0.25">
      <c r="A2" s="2" t="s">
        <v>25</v>
      </c>
      <c r="B2" s="2" t="s">
        <v>26</v>
      </c>
      <c r="C2" s="2" t="s">
        <v>27</v>
      </c>
      <c r="D2" s="2" t="s">
        <v>3</v>
      </c>
      <c r="E2" s="2" t="s">
        <v>4</v>
      </c>
      <c r="F2" s="2">
        <v>45608</v>
      </c>
      <c r="G2" s="2" t="s">
        <v>28</v>
      </c>
      <c r="H2" s="2" t="s">
        <v>29</v>
      </c>
      <c r="I2" s="3">
        <v>-1920750</v>
      </c>
      <c r="J2" s="2">
        <v>28634</v>
      </c>
      <c r="K2" s="2" t="s">
        <v>30</v>
      </c>
      <c r="L2" s="2" t="s">
        <v>31</v>
      </c>
      <c r="M2" s="3">
        <v>-4701080</v>
      </c>
      <c r="N2" s="2">
        <v>449</v>
      </c>
      <c r="O2" s="2" t="s">
        <v>32</v>
      </c>
      <c r="P2" s="3">
        <v>-470750</v>
      </c>
      <c r="Q2" s="3">
        <v>-19201080</v>
      </c>
      <c r="W2" s="2">
        <v>730</v>
      </c>
      <c r="X2" s="2">
        <v>3232</v>
      </c>
      <c r="Y2" s="2">
        <v>78653</v>
      </c>
    </row>
    <row r="3" spans="1:26" s="2" customFormat="1" x14ac:dyDescent="0.25">
      <c r="A3" s="2" t="s">
        <v>33</v>
      </c>
      <c r="B3" s="2" t="s">
        <v>26</v>
      </c>
      <c r="C3" s="2" t="s">
        <v>27</v>
      </c>
      <c r="D3" s="2" t="s">
        <v>3</v>
      </c>
      <c r="E3" s="2" t="s">
        <v>4</v>
      </c>
      <c r="F3" s="2">
        <v>8977</v>
      </c>
      <c r="G3" s="2" t="s">
        <v>28</v>
      </c>
      <c r="H3" s="2" t="s">
        <v>29</v>
      </c>
      <c r="I3" s="3">
        <v>-1920750</v>
      </c>
      <c r="J3" s="2">
        <v>773</v>
      </c>
      <c r="K3" s="2" t="s">
        <v>30</v>
      </c>
      <c r="L3" s="2" t="s">
        <v>31</v>
      </c>
      <c r="M3" s="3">
        <v>-4701080</v>
      </c>
      <c r="N3" s="2">
        <v>889</v>
      </c>
      <c r="O3" s="2" t="s">
        <v>32</v>
      </c>
      <c r="P3" s="3">
        <v>-470750</v>
      </c>
      <c r="Q3" s="3">
        <v>-19201080</v>
      </c>
      <c r="V3" s="2" t="s">
        <v>34</v>
      </c>
      <c r="W3" s="2">
        <v>411</v>
      </c>
      <c r="X3" s="2">
        <v>2495</v>
      </c>
      <c r="Y3" s="2">
        <v>13545</v>
      </c>
    </row>
    <row r="4" spans="1:26" s="2" customFormat="1" x14ac:dyDescent="0.25">
      <c r="A4" s="2" t="s">
        <v>35</v>
      </c>
      <c r="B4" s="2" t="s">
        <v>26</v>
      </c>
      <c r="C4" s="2" t="s">
        <v>27</v>
      </c>
      <c r="D4" s="2" t="s">
        <v>3</v>
      </c>
      <c r="E4" s="2" t="s">
        <v>4</v>
      </c>
      <c r="F4" s="2">
        <v>23884</v>
      </c>
      <c r="G4" s="2" t="s">
        <v>28</v>
      </c>
      <c r="H4" s="2" t="s">
        <v>29</v>
      </c>
      <c r="I4" s="3">
        <v>-1920750</v>
      </c>
      <c r="J4" s="2">
        <v>120</v>
      </c>
      <c r="K4" s="2" t="s">
        <v>30</v>
      </c>
      <c r="L4" s="2" t="s">
        <v>31</v>
      </c>
      <c r="M4" s="3">
        <v>-4701080</v>
      </c>
      <c r="N4" s="2">
        <v>548</v>
      </c>
      <c r="O4" s="2" t="s">
        <v>32</v>
      </c>
      <c r="P4" s="3">
        <v>-470750</v>
      </c>
      <c r="Q4" s="3">
        <v>-19201080</v>
      </c>
      <c r="V4" s="2" t="s">
        <v>34</v>
      </c>
      <c r="W4" s="2">
        <v>66</v>
      </c>
      <c r="X4" s="2">
        <v>2620</v>
      </c>
      <c r="Y4" s="2">
        <v>27238</v>
      </c>
    </row>
    <row r="5" spans="1:26" s="2" customFormat="1" x14ac:dyDescent="0.25">
      <c r="A5" s="2" t="s">
        <v>36</v>
      </c>
      <c r="B5" s="2" t="s">
        <v>26</v>
      </c>
      <c r="C5" s="2" t="s">
        <v>27</v>
      </c>
      <c r="D5" s="2" t="s">
        <v>3</v>
      </c>
      <c r="E5" s="2" t="s">
        <v>4</v>
      </c>
      <c r="F5" s="2">
        <v>986</v>
      </c>
      <c r="G5" s="2" t="s">
        <v>28</v>
      </c>
      <c r="H5" s="2" t="s">
        <v>29</v>
      </c>
      <c r="I5" s="3">
        <v>-1920750</v>
      </c>
      <c r="J5" s="2">
        <v>152</v>
      </c>
      <c r="K5" s="2" t="s">
        <v>30</v>
      </c>
      <c r="L5" s="2" t="s">
        <v>31</v>
      </c>
      <c r="M5" s="3">
        <v>-4701080</v>
      </c>
      <c r="N5" s="2">
        <v>183</v>
      </c>
      <c r="O5" s="2" t="s">
        <v>32</v>
      </c>
      <c r="P5" s="3">
        <v>-470750</v>
      </c>
      <c r="Q5" s="3">
        <v>-19201080</v>
      </c>
      <c r="V5" s="2" t="s">
        <v>34</v>
      </c>
      <c r="W5" s="2">
        <v>0</v>
      </c>
      <c r="X5" s="2">
        <v>70</v>
      </c>
      <c r="Y5" s="2">
        <v>1391</v>
      </c>
    </row>
    <row r="6" spans="1:26" s="2" customFormat="1" x14ac:dyDescent="0.25">
      <c r="A6" s="2" t="s">
        <v>37</v>
      </c>
      <c r="B6" s="2" t="s">
        <v>26</v>
      </c>
      <c r="C6" s="2" t="s">
        <v>38</v>
      </c>
      <c r="D6" s="2" t="s">
        <v>3</v>
      </c>
      <c r="E6" s="2" t="s">
        <v>4</v>
      </c>
      <c r="F6" s="2">
        <v>31971</v>
      </c>
      <c r="G6" s="2" t="s">
        <v>28</v>
      </c>
      <c r="H6" s="2" t="s">
        <v>29</v>
      </c>
      <c r="I6" s="3">
        <v>-1920750</v>
      </c>
      <c r="J6" s="2">
        <v>13547</v>
      </c>
      <c r="K6" s="2" t="s">
        <v>30</v>
      </c>
      <c r="L6" s="2" t="s">
        <v>31</v>
      </c>
      <c r="M6" s="3">
        <v>-4701080</v>
      </c>
      <c r="N6" s="2">
        <v>268</v>
      </c>
      <c r="O6" s="2" t="s">
        <v>32</v>
      </c>
      <c r="P6" s="3">
        <v>-470750</v>
      </c>
      <c r="Q6" s="3">
        <v>-19201080</v>
      </c>
      <c r="V6" s="2" t="s">
        <v>39</v>
      </c>
      <c r="W6" s="2">
        <v>244</v>
      </c>
      <c r="X6" s="2">
        <v>2886</v>
      </c>
      <c r="Y6" s="2">
        <v>48916</v>
      </c>
    </row>
    <row r="7" spans="1:26" s="2" customFormat="1" x14ac:dyDescent="0.25">
      <c r="A7" s="2" t="s">
        <v>40</v>
      </c>
      <c r="B7" s="2" t="s">
        <v>26</v>
      </c>
      <c r="C7" s="2" t="s">
        <v>38</v>
      </c>
      <c r="D7" s="2" t="s">
        <v>3</v>
      </c>
      <c r="E7" s="2" t="s">
        <v>4</v>
      </c>
      <c r="F7" s="2">
        <v>7846</v>
      </c>
      <c r="G7" s="2" t="s">
        <v>28</v>
      </c>
      <c r="H7" s="2" t="s">
        <v>29</v>
      </c>
      <c r="I7" s="3">
        <v>-1920750</v>
      </c>
      <c r="J7" s="2">
        <v>275</v>
      </c>
      <c r="K7" s="2" t="s">
        <v>30</v>
      </c>
      <c r="L7" s="2" t="s">
        <v>31</v>
      </c>
      <c r="M7" s="3">
        <v>-4701080</v>
      </c>
      <c r="N7" s="2">
        <v>213</v>
      </c>
      <c r="O7" s="2" t="s">
        <v>32</v>
      </c>
      <c r="P7" s="3">
        <v>-470750</v>
      </c>
      <c r="Q7" s="3">
        <v>-19201080</v>
      </c>
      <c r="V7" s="2" t="s">
        <v>39</v>
      </c>
      <c r="W7" s="2">
        <v>105</v>
      </c>
      <c r="X7" s="2">
        <v>1000</v>
      </c>
      <c r="Y7" s="2">
        <v>9439</v>
      </c>
    </row>
    <row r="8" spans="1:26" s="2" customFormat="1" x14ac:dyDescent="0.25">
      <c r="A8" s="2" t="s">
        <v>41</v>
      </c>
      <c r="B8" s="2" t="s">
        <v>26</v>
      </c>
      <c r="C8" s="2" t="s">
        <v>42</v>
      </c>
      <c r="D8" s="2" t="s">
        <v>3</v>
      </c>
      <c r="E8" s="2" t="s">
        <v>4</v>
      </c>
      <c r="F8" s="2">
        <v>88877</v>
      </c>
      <c r="G8" s="2" t="s">
        <v>28</v>
      </c>
      <c r="H8" s="2" t="s">
        <v>29</v>
      </c>
      <c r="I8" s="3">
        <v>-1920780</v>
      </c>
      <c r="J8" s="2">
        <v>20343</v>
      </c>
      <c r="K8" s="2" t="s">
        <v>30</v>
      </c>
      <c r="L8" s="2" t="s">
        <v>31</v>
      </c>
      <c r="M8" s="3">
        <v>-4701080</v>
      </c>
      <c r="N8" s="2">
        <v>734</v>
      </c>
      <c r="O8" s="2" t="s">
        <v>32</v>
      </c>
      <c r="P8" s="3">
        <v>-470780</v>
      </c>
      <c r="Q8" s="3">
        <v>-19201080</v>
      </c>
      <c r="V8" s="2" t="s">
        <v>43</v>
      </c>
      <c r="W8" s="2">
        <v>367</v>
      </c>
      <c r="X8" s="2">
        <v>9077</v>
      </c>
      <c r="Y8" s="2">
        <v>119398</v>
      </c>
    </row>
    <row r="9" spans="1:26" s="2" customFormat="1" x14ac:dyDescent="0.25">
      <c r="A9" s="2" t="s">
        <v>44</v>
      </c>
      <c r="B9" s="2" t="s">
        <v>26</v>
      </c>
      <c r="C9" s="2" t="s">
        <v>45</v>
      </c>
      <c r="D9" s="2" t="s">
        <v>3</v>
      </c>
      <c r="E9" s="2" t="s">
        <v>4</v>
      </c>
      <c r="F9" s="2">
        <v>50932</v>
      </c>
      <c r="G9" s="2" t="s">
        <v>28</v>
      </c>
      <c r="H9" s="2" t="s">
        <v>29</v>
      </c>
      <c r="I9" s="3">
        <v>-1920770</v>
      </c>
      <c r="J9" s="2">
        <v>7969</v>
      </c>
      <c r="K9" s="2" t="s">
        <v>30</v>
      </c>
      <c r="L9" s="2" t="s">
        <v>31</v>
      </c>
      <c r="M9" s="3">
        <v>-4701080</v>
      </c>
      <c r="N9" s="2">
        <v>270</v>
      </c>
      <c r="O9" s="2" t="s">
        <v>32</v>
      </c>
      <c r="P9" s="3">
        <v>-470770</v>
      </c>
      <c r="Q9" s="3">
        <v>-19201080</v>
      </c>
      <c r="W9" s="2">
        <v>1755</v>
      </c>
      <c r="X9" s="2">
        <v>8002</v>
      </c>
      <c r="Y9" s="2">
        <v>68928</v>
      </c>
    </row>
    <row r="10" spans="1:26" s="2" customFormat="1" x14ac:dyDescent="0.25">
      <c r="A10" s="2" t="s">
        <v>46</v>
      </c>
      <c r="B10" s="2" t="s">
        <v>26</v>
      </c>
      <c r="C10" s="2" t="s">
        <v>47</v>
      </c>
      <c r="D10" s="2" t="s">
        <v>3</v>
      </c>
      <c r="E10" s="2" t="s">
        <v>4</v>
      </c>
      <c r="F10" s="2">
        <v>121498</v>
      </c>
      <c r="G10" s="2" t="s">
        <v>28</v>
      </c>
      <c r="H10" s="2" t="s">
        <v>29</v>
      </c>
      <c r="I10" s="3">
        <v>-1920770</v>
      </c>
      <c r="J10" s="2">
        <v>5268</v>
      </c>
      <c r="K10" s="2" t="s">
        <v>30</v>
      </c>
      <c r="L10" s="2" t="s">
        <v>31</v>
      </c>
      <c r="M10" s="3">
        <v>-4701080</v>
      </c>
      <c r="N10" s="2">
        <v>696</v>
      </c>
      <c r="O10" s="2" t="s">
        <v>32</v>
      </c>
      <c r="P10" s="3">
        <v>-470770</v>
      </c>
      <c r="Q10" s="3">
        <v>-19201080</v>
      </c>
      <c r="W10" s="2">
        <v>3764</v>
      </c>
      <c r="X10" s="2">
        <v>14860</v>
      </c>
      <c r="Y10" s="2">
        <v>146086</v>
      </c>
    </row>
    <row r="11" spans="1:26" s="2" customFormat="1" x14ac:dyDescent="0.25">
      <c r="A11" s="2" t="s">
        <v>48</v>
      </c>
      <c r="B11" s="2" t="s">
        <v>26</v>
      </c>
      <c r="C11" s="2" t="s">
        <v>49</v>
      </c>
      <c r="D11" s="2" t="s">
        <v>3</v>
      </c>
      <c r="E11" s="2" t="s">
        <v>4</v>
      </c>
      <c r="F11" s="2">
        <v>45777</v>
      </c>
      <c r="G11" s="2" t="s">
        <v>28</v>
      </c>
      <c r="H11" s="2" t="s">
        <v>29</v>
      </c>
      <c r="I11" s="3">
        <v>-1920770</v>
      </c>
      <c r="J11" s="2">
        <v>5214</v>
      </c>
      <c r="K11" s="2" t="s">
        <v>30</v>
      </c>
      <c r="L11" s="2" t="s">
        <v>31</v>
      </c>
      <c r="M11" s="3">
        <v>-4701080</v>
      </c>
      <c r="N11" s="2">
        <v>386</v>
      </c>
      <c r="O11" s="2" t="s">
        <v>32</v>
      </c>
      <c r="P11" s="3">
        <v>-470770</v>
      </c>
      <c r="Q11" s="3">
        <v>-19201080</v>
      </c>
      <c r="W11" s="2">
        <v>1618</v>
      </c>
      <c r="X11" s="2">
        <v>4904</v>
      </c>
      <c r="Y11" s="2">
        <v>57899</v>
      </c>
      <c r="Z11" s="20">
        <v>0</v>
      </c>
    </row>
    <row r="12" spans="1:26" s="4" customFormat="1" x14ac:dyDescent="0.25">
      <c r="A12" s="4" t="s">
        <v>50</v>
      </c>
      <c r="B12" s="4" t="s">
        <v>51</v>
      </c>
      <c r="C12" s="4" t="s">
        <v>27</v>
      </c>
      <c r="D12" s="4" t="s">
        <v>3</v>
      </c>
      <c r="E12" s="4" t="s">
        <v>4</v>
      </c>
      <c r="F12" s="4">
        <v>149720</v>
      </c>
      <c r="G12" s="4" t="s">
        <v>28</v>
      </c>
      <c r="H12" s="4" t="s">
        <v>29</v>
      </c>
      <c r="I12" s="5">
        <v>-1920770</v>
      </c>
      <c r="J12" s="4">
        <v>8040</v>
      </c>
      <c r="K12" s="4" t="s">
        <v>30</v>
      </c>
      <c r="L12" s="4" t="s">
        <v>31</v>
      </c>
      <c r="M12" s="5">
        <v>-4701080</v>
      </c>
      <c r="N12" s="4">
        <v>2054</v>
      </c>
      <c r="O12" s="4" t="s">
        <v>32</v>
      </c>
      <c r="P12" s="5">
        <v>-470770</v>
      </c>
      <c r="Q12" s="5">
        <v>-19201080</v>
      </c>
      <c r="W12" s="4">
        <v>2335</v>
      </c>
      <c r="X12" s="4">
        <v>9310</v>
      </c>
      <c r="Y12" s="4">
        <v>171459</v>
      </c>
      <c r="Z12" s="21"/>
    </row>
    <row r="13" spans="1:26" s="4" customFormat="1" x14ac:dyDescent="0.25">
      <c r="A13" s="4" t="s">
        <v>52</v>
      </c>
      <c r="B13" s="4" t="s">
        <v>51</v>
      </c>
      <c r="C13" s="4" t="s">
        <v>38</v>
      </c>
      <c r="D13" s="4" t="s">
        <v>3</v>
      </c>
      <c r="E13" s="6">
        <v>0.13958333333333334</v>
      </c>
      <c r="F13" s="4">
        <v>19363</v>
      </c>
      <c r="G13" s="4" t="s">
        <v>28</v>
      </c>
      <c r="H13" s="4" t="s">
        <v>29</v>
      </c>
      <c r="I13" s="5">
        <v>-1920770</v>
      </c>
      <c r="J13" s="4">
        <v>3765</v>
      </c>
      <c r="K13" s="4" t="s">
        <v>30</v>
      </c>
      <c r="L13" s="4" t="s">
        <v>31</v>
      </c>
      <c r="M13" s="5">
        <v>-4701080</v>
      </c>
      <c r="N13" s="4">
        <v>426</v>
      </c>
      <c r="O13" s="4" t="s">
        <v>32</v>
      </c>
      <c r="P13" s="5">
        <v>-470770</v>
      </c>
      <c r="Q13" s="5">
        <v>-19201080</v>
      </c>
      <c r="W13" s="4">
        <v>27</v>
      </c>
      <c r="X13" s="4">
        <v>541</v>
      </c>
      <c r="Y13" s="4">
        <v>24122</v>
      </c>
      <c r="Z13" s="21"/>
    </row>
    <row r="14" spans="1:26" s="4" customFormat="1" x14ac:dyDescent="0.25">
      <c r="A14" s="4" t="s">
        <v>52</v>
      </c>
      <c r="B14" s="4" t="s">
        <v>51</v>
      </c>
      <c r="C14" s="4" t="s">
        <v>38</v>
      </c>
      <c r="D14" s="6">
        <v>0.13958333333333334</v>
      </c>
      <c r="E14" s="6">
        <v>0.45763888888888887</v>
      </c>
      <c r="F14" s="4">
        <v>42599</v>
      </c>
      <c r="G14" s="4" t="s">
        <v>28</v>
      </c>
      <c r="H14" s="4" t="s">
        <v>29</v>
      </c>
      <c r="I14" s="5">
        <v>-1920710</v>
      </c>
      <c r="J14" s="4">
        <v>1702</v>
      </c>
      <c r="K14" s="4" t="s">
        <v>30</v>
      </c>
      <c r="L14" s="4" t="s">
        <v>31</v>
      </c>
      <c r="M14" s="5">
        <v>-4701080</v>
      </c>
      <c r="N14" s="4">
        <v>7859</v>
      </c>
      <c r="O14" s="4" t="s">
        <v>53</v>
      </c>
      <c r="P14" s="5">
        <v>-470710</v>
      </c>
      <c r="Q14" s="5">
        <v>-19201080</v>
      </c>
      <c r="V14" s="4" t="s">
        <v>54</v>
      </c>
      <c r="W14" s="4">
        <v>438</v>
      </c>
      <c r="X14" s="4">
        <v>2360</v>
      </c>
      <c r="Y14" s="4">
        <v>54958</v>
      </c>
      <c r="Z14" s="21"/>
    </row>
    <row r="15" spans="1:26" s="4" customFormat="1" x14ac:dyDescent="0.25">
      <c r="A15" s="4" t="s">
        <v>52</v>
      </c>
      <c r="B15" s="4" t="s">
        <v>51</v>
      </c>
      <c r="C15" s="4" t="s">
        <v>38</v>
      </c>
      <c r="D15" s="6">
        <v>0.45763888888888887</v>
      </c>
      <c r="E15" s="4" t="s">
        <v>4</v>
      </c>
      <c r="F15" s="4">
        <v>54479</v>
      </c>
      <c r="G15" s="4" t="s">
        <v>28</v>
      </c>
      <c r="H15" s="4" t="s">
        <v>29</v>
      </c>
      <c r="I15" s="5">
        <v>-1920654</v>
      </c>
      <c r="J15" s="4">
        <v>2176</v>
      </c>
      <c r="K15" s="4" t="s">
        <v>30</v>
      </c>
      <c r="L15" s="4" t="s">
        <v>31</v>
      </c>
      <c r="M15" s="5">
        <v>-4701080</v>
      </c>
      <c r="N15" s="4">
        <v>23640</v>
      </c>
      <c r="O15" s="4" t="s">
        <v>53</v>
      </c>
      <c r="P15" s="5">
        <v>-470654</v>
      </c>
      <c r="Q15" s="5">
        <v>-19201080</v>
      </c>
      <c r="V15" s="4" t="s">
        <v>55</v>
      </c>
      <c r="W15" s="4">
        <v>2110</v>
      </c>
      <c r="X15" s="4">
        <v>4969</v>
      </c>
      <c r="Y15" s="4">
        <v>87374</v>
      </c>
      <c r="Z15" s="21"/>
    </row>
    <row r="16" spans="1:26" s="4" customFormat="1" x14ac:dyDescent="0.25">
      <c r="A16" s="4" t="s">
        <v>56</v>
      </c>
      <c r="B16" s="4" t="s">
        <v>51</v>
      </c>
      <c r="C16" s="4" t="s">
        <v>42</v>
      </c>
      <c r="D16" s="4" t="s">
        <v>3</v>
      </c>
      <c r="E16" s="4" t="s">
        <v>4</v>
      </c>
      <c r="F16" s="4">
        <v>106040</v>
      </c>
      <c r="G16" s="4" t="s">
        <v>28</v>
      </c>
      <c r="H16" s="4" t="s">
        <v>29</v>
      </c>
      <c r="I16" s="5">
        <v>-1920665</v>
      </c>
      <c r="J16" s="4">
        <v>16243</v>
      </c>
      <c r="K16" s="4" t="s">
        <v>30</v>
      </c>
      <c r="L16" s="4" t="s">
        <v>31</v>
      </c>
      <c r="M16" s="5">
        <v>-4701080</v>
      </c>
      <c r="N16" s="4">
        <v>5880</v>
      </c>
      <c r="O16" s="4" t="s">
        <v>53</v>
      </c>
      <c r="P16" s="5">
        <v>-470665</v>
      </c>
      <c r="Q16" s="5">
        <v>-19201080</v>
      </c>
      <c r="V16" s="4" t="s">
        <v>57</v>
      </c>
      <c r="W16" s="4">
        <v>1936</v>
      </c>
      <c r="X16" s="4">
        <v>5851</v>
      </c>
      <c r="Y16" s="4">
        <v>135950</v>
      </c>
      <c r="Z16" s="21">
        <f>SUM(N14:N16)/SUM(Y12:Y16)</f>
        <v>7.8881448857581193E-2</v>
      </c>
    </row>
    <row r="17" spans="1:26" s="7" customFormat="1" x14ac:dyDescent="0.25">
      <c r="A17" s="7" t="s">
        <v>58</v>
      </c>
      <c r="B17" s="7" t="s">
        <v>59</v>
      </c>
      <c r="C17" s="7" t="s">
        <v>42</v>
      </c>
      <c r="D17" s="7" t="s">
        <v>3</v>
      </c>
      <c r="E17" s="7" t="s">
        <v>4</v>
      </c>
      <c r="F17" s="7">
        <v>116742</v>
      </c>
      <c r="G17" s="7" t="s">
        <v>28</v>
      </c>
      <c r="H17" s="7" t="s">
        <v>60</v>
      </c>
      <c r="I17" s="8">
        <v>-19201080</v>
      </c>
      <c r="J17" s="7">
        <v>15407</v>
      </c>
      <c r="K17" s="7" t="s">
        <v>30</v>
      </c>
      <c r="L17" s="7" t="s">
        <v>31</v>
      </c>
      <c r="M17" s="8">
        <v>-2851080</v>
      </c>
      <c r="V17" s="7" t="s">
        <v>61</v>
      </c>
      <c r="W17" s="7">
        <v>1080</v>
      </c>
      <c r="X17" s="7">
        <v>45243</v>
      </c>
      <c r="Y17" s="7">
        <v>178472</v>
      </c>
      <c r="Z17" s="22"/>
    </row>
    <row r="18" spans="1:26" s="7" customFormat="1" x14ac:dyDescent="0.25">
      <c r="A18" s="7" t="s">
        <v>62</v>
      </c>
      <c r="B18" s="7" t="s">
        <v>59</v>
      </c>
      <c r="C18" s="7" t="s">
        <v>27</v>
      </c>
      <c r="D18" s="7" t="s">
        <v>3</v>
      </c>
      <c r="E18" s="7" t="s">
        <v>4</v>
      </c>
      <c r="F18" s="7">
        <v>36051</v>
      </c>
      <c r="G18" s="7" t="s">
        <v>28</v>
      </c>
      <c r="H18" s="7" t="s">
        <v>29</v>
      </c>
      <c r="I18" s="8">
        <v>-1920827</v>
      </c>
      <c r="J18" s="7">
        <v>21007</v>
      </c>
      <c r="K18" s="7" t="s">
        <v>30</v>
      </c>
      <c r="L18" s="7" t="s">
        <v>31</v>
      </c>
      <c r="M18" s="8">
        <v>-4701080</v>
      </c>
      <c r="N18" s="7">
        <v>890</v>
      </c>
      <c r="O18" s="7" t="s">
        <v>32</v>
      </c>
      <c r="P18" s="8">
        <v>-470827</v>
      </c>
      <c r="Q18" s="8">
        <v>-19201080</v>
      </c>
      <c r="W18" s="7">
        <v>311</v>
      </c>
      <c r="X18" s="7">
        <v>3516</v>
      </c>
      <c r="Y18" s="7">
        <v>61775</v>
      </c>
      <c r="Z18" s="22"/>
    </row>
    <row r="19" spans="1:26" s="7" customFormat="1" x14ac:dyDescent="0.25">
      <c r="A19" s="7" t="s">
        <v>63</v>
      </c>
      <c r="B19" s="7" t="s">
        <v>59</v>
      </c>
      <c r="C19" s="7" t="s">
        <v>47</v>
      </c>
      <c r="D19" s="7" t="s">
        <v>3</v>
      </c>
      <c r="E19" s="7" t="s">
        <v>4</v>
      </c>
      <c r="F19" s="7">
        <v>117294</v>
      </c>
      <c r="G19" s="7" t="s">
        <v>28</v>
      </c>
      <c r="H19" s="7" t="s">
        <v>60</v>
      </c>
      <c r="I19" s="8">
        <v>-19201080</v>
      </c>
      <c r="J19" s="7">
        <v>11595</v>
      </c>
      <c r="K19" s="7" t="s">
        <v>30</v>
      </c>
      <c r="L19" s="7" t="s">
        <v>31</v>
      </c>
      <c r="M19" s="8">
        <v>-2851080</v>
      </c>
      <c r="V19" s="7" t="s">
        <v>61</v>
      </c>
      <c r="W19" s="7">
        <v>559</v>
      </c>
      <c r="X19" s="7">
        <v>11955</v>
      </c>
      <c r="Y19" s="7">
        <v>141403</v>
      </c>
      <c r="Z19" s="22"/>
    </row>
    <row r="20" spans="1:26" s="7" customFormat="1" x14ac:dyDescent="0.25">
      <c r="A20" s="7" t="s">
        <v>64</v>
      </c>
      <c r="B20" s="7" t="s">
        <v>59</v>
      </c>
      <c r="C20" s="7" t="s">
        <v>45</v>
      </c>
      <c r="D20" s="7" t="s">
        <v>3</v>
      </c>
      <c r="E20" s="7" t="s">
        <v>4</v>
      </c>
      <c r="F20" s="7">
        <v>108699</v>
      </c>
      <c r="G20" s="7" t="s">
        <v>28</v>
      </c>
      <c r="H20" s="7" t="s">
        <v>60</v>
      </c>
      <c r="I20" s="8">
        <v>-19201080</v>
      </c>
      <c r="J20" s="7">
        <v>11165</v>
      </c>
      <c r="K20" s="7" t="s">
        <v>30</v>
      </c>
      <c r="L20" s="7" t="s">
        <v>31</v>
      </c>
      <c r="M20" s="8">
        <v>-2851080</v>
      </c>
      <c r="V20" s="7" t="s">
        <v>61</v>
      </c>
      <c r="W20" s="7">
        <v>1463</v>
      </c>
      <c r="X20" s="7">
        <v>19846</v>
      </c>
      <c r="Y20" s="7">
        <v>141173</v>
      </c>
      <c r="Z20" s="22"/>
    </row>
    <row r="21" spans="1:26" s="7" customFormat="1" x14ac:dyDescent="0.25">
      <c r="A21" s="7" t="s">
        <v>65</v>
      </c>
      <c r="B21" s="7" t="s">
        <v>59</v>
      </c>
      <c r="C21" s="7" t="s">
        <v>38</v>
      </c>
      <c r="D21" s="7" t="s">
        <v>3</v>
      </c>
      <c r="E21" s="7" t="s">
        <v>4</v>
      </c>
      <c r="F21" s="7">
        <v>124491</v>
      </c>
      <c r="G21" s="7" t="s">
        <v>28</v>
      </c>
      <c r="H21" s="7" t="s">
        <v>60</v>
      </c>
      <c r="I21" s="8">
        <v>-19201080</v>
      </c>
      <c r="J21" s="7">
        <v>4652</v>
      </c>
      <c r="K21" s="7" t="s">
        <v>30</v>
      </c>
      <c r="L21" s="7" t="s">
        <v>31</v>
      </c>
      <c r="M21" s="8">
        <v>-2851080</v>
      </c>
      <c r="V21" s="7" t="s">
        <v>61</v>
      </c>
      <c r="W21" s="7">
        <v>372</v>
      </c>
      <c r="X21" s="7">
        <v>6161</v>
      </c>
      <c r="Y21" s="7">
        <v>135676</v>
      </c>
      <c r="Z21" s="22">
        <v>0</v>
      </c>
    </row>
    <row r="22" spans="1:26" s="9" customFormat="1" x14ac:dyDescent="0.25">
      <c r="A22" s="9" t="s">
        <v>66</v>
      </c>
      <c r="B22" s="9" t="s">
        <v>67</v>
      </c>
      <c r="C22" s="9" t="s">
        <v>68</v>
      </c>
      <c r="D22" s="9" t="s">
        <v>3</v>
      </c>
      <c r="E22" s="9" t="s">
        <v>4</v>
      </c>
      <c r="F22" s="9">
        <v>70878</v>
      </c>
      <c r="G22" s="9" t="s">
        <v>69</v>
      </c>
      <c r="H22" s="9" t="s">
        <v>70</v>
      </c>
      <c r="I22" s="10">
        <v>-1920730</v>
      </c>
      <c r="J22" s="9">
        <v>87362</v>
      </c>
      <c r="K22" s="9" t="s">
        <v>71</v>
      </c>
      <c r="L22" s="9" t="s">
        <v>31</v>
      </c>
      <c r="M22" s="10">
        <v>-7951080</v>
      </c>
      <c r="N22" s="9">
        <v>5852</v>
      </c>
      <c r="O22" s="9" t="s">
        <v>53</v>
      </c>
      <c r="P22" s="10">
        <v>-795730</v>
      </c>
      <c r="Q22" s="10">
        <v>-19201080</v>
      </c>
      <c r="V22" s="9" t="s">
        <v>72</v>
      </c>
      <c r="W22" s="9">
        <v>1625</v>
      </c>
      <c r="X22" s="9">
        <v>14383</v>
      </c>
      <c r="Y22" s="9">
        <v>180100</v>
      </c>
      <c r="Z22" s="23"/>
    </row>
    <row r="23" spans="1:26" s="9" customFormat="1" x14ac:dyDescent="0.25">
      <c r="A23" s="9" t="s">
        <v>73</v>
      </c>
      <c r="B23" s="9" t="s">
        <v>67</v>
      </c>
      <c r="C23" s="9" t="s">
        <v>27</v>
      </c>
      <c r="D23" s="9" t="s">
        <v>3</v>
      </c>
      <c r="E23" s="11">
        <v>0.12361111111111112</v>
      </c>
      <c r="F23" s="9">
        <v>8544</v>
      </c>
      <c r="G23" s="9" t="s">
        <v>69</v>
      </c>
      <c r="H23" s="9" t="s">
        <v>74</v>
      </c>
      <c r="I23" s="10">
        <v>-1920740</v>
      </c>
      <c r="J23" s="9">
        <v>12161</v>
      </c>
      <c r="K23" s="9" t="s">
        <v>71</v>
      </c>
      <c r="L23" s="9" t="s">
        <v>31</v>
      </c>
      <c r="M23" s="10">
        <v>-4151080</v>
      </c>
      <c r="N23" s="9">
        <v>41</v>
      </c>
      <c r="O23" s="9" t="s">
        <v>53</v>
      </c>
      <c r="P23" s="10">
        <v>-415740</v>
      </c>
      <c r="Q23" s="10">
        <v>-19201080</v>
      </c>
      <c r="W23" s="9">
        <v>143</v>
      </c>
      <c r="X23" s="9">
        <v>472</v>
      </c>
      <c r="Y23" s="9">
        <v>21361</v>
      </c>
      <c r="Z23" s="23"/>
    </row>
    <row r="24" spans="1:26" s="9" customFormat="1" x14ac:dyDescent="0.25">
      <c r="A24" s="9" t="s">
        <v>73</v>
      </c>
      <c r="B24" s="9" t="s">
        <v>67</v>
      </c>
      <c r="C24" s="9" t="s">
        <v>27</v>
      </c>
      <c r="D24" s="11">
        <v>0.12361111111111112</v>
      </c>
      <c r="E24" s="11">
        <v>0.3215277777777778</v>
      </c>
      <c r="F24" s="9">
        <v>6938</v>
      </c>
      <c r="G24" s="9" t="s">
        <v>69</v>
      </c>
      <c r="H24" s="9" t="s">
        <v>75</v>
      </c>
      <c r="I24" s="10">
        <v>-1920745</v>
      </c>
      <c r="J24" s="9">
        <v>20214</v>
      </c>
      <c r="K24" s="9" t="s">
        <v>71</v>
      </c>
      <c r="L24" s="9" t="s">
        <v>31</v>
      </c>
      <c r="M24" s="10">
        <v>-7141080</v>
      </c>
      <c r="N24" s="9">
        <v>4865</v>
      </c>
      <c r="O24" s="9" t="s">
        <v>53</v>
      </c>
      <c r="P24" s="10">
        <v>-714745</v>
      </c>
      <c r="Q24" s="10">
        <v>-19201080</v>
      </c>
      <c r="V24" s="9" t="s">
        <v>72</v>
      </c>
      <c r="W24" s="9">
        <v>56</v>
      </c>
      <c r="X24" s="9">
        <v>2126</v>
      </c>
      <c r="Y24" s="9">
        <v>34199</v>
      </c>
      <c r="Z24" s="23"/>
    </row>
    <row r="25" spans="1:26" s="9" customFormat="1" x14ac:dyDescent="0.25">
      <c r="A25" s="9" t="s">
        <v>73</v>
      </c>
      <c r="B25" s="9" t="s">
        <v>67</v>
      </c>
      <c r="C25" s="9" t="s">
        <v>27</v>
      </c>
      <c r="D25" s="11">
        <v>0.3215277777777778</v>
      </c>
      <c r="E25" s="9" t="s">
        <v>4</v>
      </c>
      <c r="F25" s="9">
        <v>44415</v>
      </c>
      <c r="G25" s="9" t="s">
        <v>69</v>
      </c>
      <c r="H25" s="9" t="s">
        <v>75</v>
      </c>
      <c r="I25" s="10">
        <v>-1920587</v>
      </c>
      <c r="J25" s="9">
        <v>29551</v>
      </c>
      <c r="K25" s="9" t="s">
        <v>71</v>
      </c>
      <c r="L25" s="9" t="s">
        <v>31</v>
      </c>
      <c r="M25" s="10">
        <v>-7141080</v>
      </c>
      <c r="N25" s="9">
        <v>9240</v>
      </c>
      <c r="O25" s="9" t="s">
        <v>53</v>
      </c>
      <c r="P25" s="10">
        <v>-714587</v>
      </c>
      <c r="Q25" s="10">
        <v>-19201080</v>
      </c>
      <c r="V25" s="9" t="s">
        <v>76</v>
      </c>
      <c r="W25" s="9">
        <v>365</v>
      </c>
      <c r="X25" s="9">
        <v>11068</v>
      </c>
      <c r="Y25" s="9">
        <v>94639</v>
      </c>
      <c r="Z25" s="23"/>
    </row>
    <row r="26" spans="1:26" s="9" customFormat="1" x14ac:dyDescent="0.25">
      <c r="A26" s="9" t="s">
        <v>77</v>
      </c>
      <c r="B26" s="9" t="s">
        <v>67</v>
      </c>
      <c r="C26" s="9" t="s">
        <v>47</v>
      </c>
      <c r="D26" s="9" t="s">
        <v>3</v>
      </c>
      <c r="E26" s="9" t="s">
        <v>4</v>
      </c>
      <c r="F26" s="9">
        <v>56060</v>
      </c>
      <c r="G26" s="9" t="s">
        <v>69</v>
      </c>
      <c r="H26" s="9" t="s">
        <v>78</v>
      </c>
      <c r="I26" s="10">
        <v>-1920730</v>
      </c>
      <c r="J26" s="9">
        <v>90319</v>
      </c>
      <c r="K26" s="9" t="s">
        <v>71</v>
      </c>
      <c r="L26" s="9" t="s">
        <v>31</v>
      </c>
      <c r="M26" s="10">
        <v>-9241080</v>
      </c>
      <c r="N26" s="9">
        <v>7112</v>
      </c>
      <c r="O26" s="9" t="s">
        <v>32</v>
      </c>
      <c r="P26" s="10">
        <v>-924730</v>
      </c>
      <c r="Q26" s="10">
        <v>-19201080</v>
      </c>
      <c r="V26" s="9" t="s">
        <v>72</v>
      </c>
      <c r="W26" s="9">
        <v>746</v>
      </c>
      <c r="X26" s="9">
        <v>11273</v>
      </c>
      <c r="Y26" s="9">
        <v>165510</v>
      </c>
      <c r="Z26" s="23"/>
    </row>
    <row r="27" spans="1:26" s="9" customFormat="1" x14ac:dyDescent="0.25">
      <c r="A27" s="9" t="s">
        <v>79</v>
      </c>
      <c r="B27" s="9" t="s">
        <v>67</v>
      </c>
      <c r="C27" s="9" t="s">
        <v>38</v>
      </c>
      <c r="D27" s="9" t="s">
        <v>3</v>
      </c>
      <c r="E27" s="9" t="s">
        <v>4</v>
      </c>
      <c r="F27" s="9">
        <v>58002</v>
      </c>
      <c r="G27" s="9" t="s">
        <v>69</v>
      </c>
      <c r="H27" s="9" t="s">
        <v>80</v>
      </c>
      <c r="I27" s="10">
        <v>-1920750</v>
      </c>
      <c r="J27" s="9">
        <v>92791</v>
      </c>
      <c r="K27" s="9" t="s">
        <v>71</v>
      </c>
      <c r="L27" s="9" t="s">
        <v>31</v>
      </c>
      <c r="M27" s="10">
        <v>-7981080</v>
      </c>
      <c r="N27" s="9">
        <v>11098</v>
      </c>
      <c r="O27" s="9" t="s">
        <v>53</v>
      </c>
      <c r="P27" s="10">
        <v>-798750</v>
      </c>
      <c r="Q27" s="10">
        <v>-19201080</v>
      </c>
      <c r="V27" s="9" t="s">
        <v>72</v>
      </c>
      <c r="W27" s="9">
        <v>652</v>
      </c>
      <c r="X27" s="9">
        <v>13660</v>
      </c>
      <c r="Y27" s="9">
        <v>176203</v>
      </c>
      <c r="Z27" s="23"/>
    </row>
    <row r="28" spans="1:26" s="9" customFormat="1" x14ac:dyDescent="0.25">
      <c r="A28" s="9" t="s">
        <v>81</v>
      </c>
      <c r="B28" s="9" t="s">
        <v>67</v>
      </c>
      <c r="C28" s="9" t="s">
        <v>82</v>
      </c>
      <c r="D28" s="9" t="s">
        <v>3</v>
      </c>
      <c r="E28" s="9" t="s">
        <v>4</v>
      </c>
      <c r="F28" s="9">
        <v>24528</v>
      </c>
      <c r="G28" s="9" t="s">
        <v>69</v>
      </c>
      <c r="H28" s="9" t="s">
        <v>78</v>
      </c>
      <c r="I28" s="10">
        <v>-1920720</v>
      </c>
      <c r="J28" s="9">
        <v>55298</v>
      </c>
      <c r="K28" s="9" t="s">
        <v>71</v>
      </c>
      <c r="L28" s="9" t="s">
        <v>31</v>
      </c>
      <c r="M28" s="10">
        <v>-9241080</v>
      </c>
      <c r="N28" s="9">
        <v>1089</v>
      </c>
      <c r="O28" s="9" t="s">
        <v>32</v>
      </c>
      <c r="P28" s="10">
        <v>-924720</v>
      </c>
      <c r="Q28" s="10">
        <v>-19201080</v>
      </c>
      <c r="W28" s="9">
        <v>614</v>
      </c>
      <c r="X28" s="9">
        <v>7549</v>
      </c>
      <c r="Y28" s="9">
        <v>89078</v>
      </c>
      <c r="Z28" s="23">
        <f>SUM(N22:N25,N27)/SUM(Y22:Y28)</f>
        <v>4.0857191659330695E-2</v>
      </c>
    </row>
    <row r="29" spans="1:26" s="12" customFormat="1" x14ac:dyDescent="0.25">
      <c r="A29" s="12" t="s">
        <v>83</v>
      </c>
      <c r="B29" s="12" t="s">
        <v>84</v>
      </c>
      <c r="C29" s="12" t="s">
        <v>68</v>
      </c>
      <c r="D29" s="12" t="s">
        <v>3</v>
      </c>
      <c r="E29" s="12" t="s">
        <v>4</v>
      </c>
      <c r="F29" s="12">
        <v>14562</v>
      </c>
      <c r="G29" s="12" t="s">
        <v>30</v>
      </c>
      <c r="H29" s="12" t="s">
        <v>31</v>
      </c>
      <c r="I29" s="13">
        <v>-4681080</v>
      </c>
      <c r="J29" s="12">
        <v>67174</v>
      </c>
      <c r="K29" s="12" t="s">
        <v>69</v>
      </c>
      <c r="L29" s="12" t="s">
        <v>85</v>
      </c>
      <c r="M29" s="13">
        <v>-1180724</v>
      </c>
      <c r="N29" s="12">
        <v>35778</v>
      </c>
      <c r="O29" s="12" t="s">
        <v>86</v>
      </c>
      <c r="P29" s="12" t="s">
        <v>87</v>
      </c>
      <c r="Q29" s="13">
        <v>-1920724</v>
      </c>
      <c r="R29" s="12">
        <v>21821</v>
      </c>
      <c r="S29" s="12" t="s">
        <v>53</v>
      </c>
      <c r="T29" s="13">
        <v>-468724</v>
      </c>
      <c r="U29" s="13">
        <v>-19201080</v>
      </c>
      <c r="V29" s="12" t="s">
        <v>88</v>
      </c>
      <c r="W29" s="12">
        <v>1527</v>
      </c>
      <c r="X29" s="12">
        <v>8806</v>
      </c>
      <c r="Y29" s="12">
        <v>149668</v>
      </c>
      <c r="Z29" s="24"/>
    </row>
    <row r="30" spans="1:26" s="12" customFormat="1" x14ac:dyDescent="0.25">
      <c r="A30" s="12" t="s">
        <v>89</v>
      </c>
      <c r="B30" s="12" t="s">
        <v>84</v>
      </c>
      <c r="C30" s="12" t="s">
        <v>27</v>
      </c>
      <c r="D30" s="12" t="s">
        <v>3</v>
      </c>
      <c r="E30" s="14">
        <v>0.16666666666666666</v>
      </c>
      <c r="F30" s="12">
        <v>5980</v>
      </c>
      <c r="G30" s="12" t="s">
        <v>30</v>
      </c>
      <c r="H30" s="12" t="s">
        <v>31</v>
      </c>
      <c r="I30" s="13">
        <v>-3751080</v>
      </c>
      <c r="J30" s="12">
        <v>15044</v>
      </c>
      <c r="K30" s="12" t="s">
        <v>69</v>
      </c>
      <c r="L30" s="12" t="s">
        <v>90</v>
      </c>
      <c r="M30" s="13">
        <v>-995720</v>
      </c>
      <c r="N30" s="12">
        <v>6605</v>
      </c>
      <c r="O30" s="12" t="s">
        <v>86</v>
      </c>
      <c r="P30" s="12" t="s">
        <v>91</v>
      </c>
      <c r="Q30" s="13">
        <v>-1920720</v>
      </c>
      <c r="R30" s="12">
        <v>178</v>
      </c>
      <c r="S30" s="12" t="s">
        <v>53</v>
      </c>
      <c r="T30" s="13">
        <v>-375720</v>
      </c>
      <c r="U30" s="13">
        <v>-19201080</v>
      </c>
      <c r="V30" s="12" t="s">
        <v>92</v>
      </c>
      <c r="W30" s="12">
        <v>14</v>
      </c>
      <c r="X30" s="12">
        <v>981</v>
      </c>
      <c r="Y30" s="12">
        <v>28802</v>
      </c>
      <c r="Z30" s="24"/>
    </row>
    <row r="31" spans="1:26" s="12" customFormat="1" x14ac:dyDescent="0.25">
      <c r="A31" s="12" t="s">
        <v>89</v>
      </c>
      <c r="B31" s="12" t="s">
        <v>84</v>
      </c>
      <c r="C31" s="12" t="s">
        <v>27</v>
      </c>
      <c r="D31" s="14">
        <v>0.16666666666666666</v>
      </c>
      <c r="E31" s="12" t="s">
        <v>4</v>
      </c>
      <c r="F31" s="12">
        <v>35163</v>
      </c>
      <c r="G31" s="12" t="s">
        <v>30</v>
      </c>
      <c r="H31" s="12" t="s">
        <v>31</v>
      </c>
      <c r="I31" s="13">
        <v>-6271080</v>
      </c>
      <c r="J31" s="12">
        <v>42638</v>
      </c>
      <c r="K31" s="12" t="s">
        <v>69</v>
      </c>
      <c r="L31" s="12" t="s">
        <v>93</v>
      </c>
      <c r="M31" s="13">
        <v>-1145726</v>
      </c>
      <c r="N31" s="12">
        <v>52494</v>
      </c>
      <c r="O31" s="12" t="s">
        <v>86</v>
      </c>
      <c r="P31" s="12" t="s">
        <v>94</v>
      </c>
      <c r="Q31" s="13">
        <v>-1920726</v>
      </c>
      <c r="R31" s="12">
        <v>14533</v>
      </c>
      <c r="S31" s="12" t="s">
        <v>53</v>
      </c>
      <c r="T31" s="13">
        <v>-627726</v>
      </c>
      <c r="U31" s="13">
        <v>-19201080</v>
      </c>
      <c r="V31" s="12" t="s">
        <v>95</v>
      </c>
      <c r="W31" s="12">
        <v>457</v>
      </c>
      <c r="X31" s="12">
        <v>12393</v>
      </c>
      <c r="Y31" s="12">
        <v>157678</v>
      </c>
      <c r="Z31" s="24"/>
    </row>
    <row r="32" spans="1:26" s="12" customFormat="1" x14ac:dyDescent="0.25">
      <c r="A32" s="12" t="s">
        <v>96</v>
      </c>
      <c r="B32" s="12" t="s">
        <v>84</v>
      </c>
      <c r="C32" s="12" t="s">
        <v>38</v>
      </c>
      <c r="D32" s="12" t="s">
        <v>3</v>
      </c>
      <c r="E32" s="12" t="s">
        <v>4</v>
      </c>
      <c r="F32" s="12">
        <v>9530</v>
      </c>
      <c r="G32" s="12" t="s">
        <v>30</v>
      </c>
      <c r="H32" s="12" t="s">
        <v>31</v>
      </c>
      <c r="I32" s="13">
        <v>-4681080</v>
      </c>
      <c r="J32" s="12">
        <v>69941</v>
      </c>
      <c r="K32" s="12" t="s">
        <v>69</v>
      </c>
      <c r="L32" s="12" t="s">
        <v>85</v>
      </c>
      <c r="M32" s="13">
        <v>-1095725</v>
      </c>
      <c r="N32" s="12">
        <v>139294</v>
      </c>
      <c r="O32" s="12" t="s">
        <v>86</v>
      </c>
      <c r="P32" s="12" t="s">
        <v>97</v>
      </c>
      <c r="Q32" s="13">
        <v>-1920725</v>
      </c>
      <c r="R32" s="12">
        <v>11770</v>
      </c>
      <c r="S32" s="12" t="s">
        <v>53</v>
      </c>
      <c r="T32" s="13">
        <v>-468725</v>
      </c>
      <c r="U32" s="13">
        <v>-19201080</v>
      </c>
      <c r="W32" s="12">
        <v>2595</v>
      </c>
      <c r="X32" s="12">
        <v>17576</v>
      </c>
      <c r="Y32" s="12">
        <v>250706</v>
      </c>
      <c r="Z32" s="24"/>
    </row>
    <row r="33" spans="1:26" s="12" customFormat="1" x14ac:dyDescent="0.25">
      <c r="A33" s="12" t="s">
        <v>98</v>
      </c>
      <c r="B33" s="12" t="s">
        <v>84</v>
      </c>
      <c r="C33" s="12" t="s">
        <v>82</v>
      </c>
      <c r="D33" s="12" t="s">
        <v>3</v>
      </c>
      <c r="E33" s="12" t="s">
        <v>4</v>
      </c>
      <c r="F33" s="12">
        <v>6790</v>
      </c>
      <c r="G33" s="12" t="s">
        <v>30</v>
      </c>
      <c r="H33" s="12" t="s">
        <v>31</v>
      </c>
      <c r="I33" s="13">
        <v>-3261080</v>
      </c>
      <c r="J33" s="12">
        <v>48297</v>
      </c>
      <c r="K33" s="12" t="s">
        <v>28</v>
      </c>
      <c r="L33" s="12" t="s">
        <v>99</v>
      </c>
      <c r="M33" s="13">
        <v>-1018725</v>
      </c>
      <c r="N33" s="12">
        <v>7604</v>
      </c>
      <c r="O33" s="12" t="s">
        <v>28</v>
      </c>
      <c r="P33" s="12" t="s">
        <v>100</v>
      </c>
      <c r="Q33" s="13">
        <v>-1920725</v>
      </c>
      <c r="R33" s="12">
        <v>830</v>
      </c>
      <c r="S33" s="12" t="s">
        <v>53</v>
      </c>
      <c r="T33" s="13">
        <v>-326725</v>
      </c>
      <c r="U33" s="13">
        <v>-19201080</v>
      </c>
      <c r="W33" s="12">
        <v>1938</v>
      </c>
      <c r="X33" s="12">
        <v>6324</v>
      </c>
      <c r="Y33" s="12">
        <v>71783</v>
      </c>
      <c r="Z33" s="24">
        <f>SUM(R29:R33)/SUM(Y29:Y33)</f>
        <v>7.4596477270484352E-2</v>
      </c>
    </row>
    <row r="34" spans="1:26" s="15" customFormat="1" x14ac:dyDescent="0.25">
      <c r="A34" s="15" t="s">
        <v>101</v>
      </c>
      <c r="B34" s="15" t="s">
        <v>102</v>
      </c>
      <c r="C34" s="15" t="s">
        <v>27</v>
      </c>
      <c r="D34" s="15" t="s">
        <v>3</v>
      </c>
      <c r="E34" s="15" t="s">
        <v>4</v>
      </c>
      <c r="F34" s="15">
        <v>14275</v>
      </c>
      <c r="G34" s="15" t="s">
        <v>30</v>
      </c>
      <c r="H34" s="15" t="s">
        <v>31</v>
      </c>
      <c r="I34" s="16">
        <v>-4901080</v>
      </c>
      <c r="J34" s="15">
        <v>102586</v>
      </c>
      <c r="K34" s="15" t="s">
        <v>28</v>
      </c>
      <c r="L34" s="15" t="s">
        <v>103</v>
      </c>
      <c r="M34" s="16">
        <v>-1920786</v>
      </c>
      <c r="N34" s="15">
        <v>1079</v>
      </c>
      <c r="O34" s="15" t="s">
        <v>53</v>
      </c>
      <c r="P34" s="16">
        <v>-490786</v>
      </c>
      <c r="Q34" s="16">
        <v>-19201080</v>
      </c>
      <c r="W34" s="15">
        <v>4389</v>
      </c>
      <c r="X34" s="15">
        <v>3711</v>
      </c>
      <c r="Y34" s="15">
        <v>126040</v>
      </c>
      <c r="Z34" s="25"/>
    </row>
    <row r="35" spans="1:26" s="15" customFormat="1" x14ac:dyDescent="0.25">
      <c r="A35" s="15" t="s">
        <v>104</v>
      </c>
      <c r="B35" s="15" t="s">
        <v>102</v>
      </c>
      <c r="C35" s="15" t="s">
        <v>68</v>
      </c>
      <c r="D35" s="15" t="s">
        <v>3</v>
      </c>
      <c r="E35" s="15" t="s">
        <v>4</v>
      </c>
      <c r="F35" s="15">
        <v>36933</v>
      </c>
      <c r="G35" s="15" t="s">
        <v>30</v>
      </c>
      <c r="H35" s="15" t="s">
        <v>31</v>
      </c>
      <c r="I35" s="16">
        <v>-4901080</v>
      </c>
      <c r="J35" s="15">
        <v>122550</v>
      </c>
      <c r="K35" s="15" t="s">
        <v>28</v>
      </c>
      <c r="L35" s="15" t="s">
        <v>103</v>
      </c>
      <c r="M35" s="16">
        <v>-1920780</v>
      </c>
      <c r="N35" s="15">
        <v>1409</v>
      </c>
      <c r="O35" s="15" t="s">
        <v>32</v>
      </c>
      <c r="P35" s="16">
        <v>-490780</v>
      </c>
      <c r="Q35" s="16">
        <v>-19201080</v>
      </c>
      <c r="W35" s="15">
        <v>619</v>
      </c>
      <c r="X35" s="15">
        <v>2911</v>
      </c>
      <c r="Y35" s="15">
        <v>164422</v>
      </c>
      <c r="Z35" s="25"/>
    </row>
    <row r="36" spans="1:26" s="15" customFormat="1" x14ac:dyDescent="0.25">
      <c r="A36" s="15" t="s">
        <v>105</v>
      </c>
      <c r="B36" s="15" t="s">
        <v>102</v>
      </c>
      <c r="C36" s="15" t="s">
        <v>47</v>
      </c>
      <c r="D36" s="15" t="s">
        <v>3</v>
      </c>
      <c r="E36" s="15" t="s">
        <v>4</v>
      </c>
      <c r="F36" s="15">
        <v>6899</v>
      </c>
      <c r="G36" s="15" t="s">
        <v>30</v>
      </c>
      <c r="H36" s="15" t="s">
        <v>31</v>
      </c>
      <c r="I36" s="16">
        <v>-4901080</v>
      </c>
      <c r="J36" s="15">
        <v>56434</v>
      </c>
      <c r="K36" s="15" t="s">
        <v>28</v>
      </c>
      <c r="L36" s="15" t="s">
        <v>103</v>
      </c>
      <c r="M36" s="16">
        <v>-1920780</v>
      </c>
      <c r="N36" s="15">
        <v>435</v>
      </c>
      <c r="O36" s="15" t="s">
        <v>32</v>
      </c>
      <c r="P36" s="16">
        <v>-490780</v>
      </c>
      <c r="Q36" s="16">
        <v>-19201080</v>
      </c>
      <c r="W36" s="15">
        <v>147</v>
      </c>
      <c r="X36" s="15">
        <v>2602</v>
      </c>
      <c r="Y36" s="15">
        <v>66517</v>
      </c>
      <c r="Z36" s="25"/>
    </row>
    <row r="37" spans="1:26" s="15" customFormat="1" x14ac:dyDescent="0.25">
      <c r="A37" s="15" t="s">
        <v>106</v>
      </c>
      <c r="B37" s="15" t="s">
        <v>102</v>
      </c>
      <c r="C37" s="15" t="s">
        <v>49</v>
      </c>
      <c r="D37" s="15" t="s">
        <v>3</v>
      </c>
      <c r="E37" s="15" t="s">
        <v>4</v>
      </c>
      <c r="F37" s="15">
        <v>12915</v>
      </c>
      <c r="G37" s="15" t="s">
        <v>30</v>
      </c>
      <c r="H37" s="15" t="s">
        <v>31</v>
      </c>
      <c r="I37" s="16">
        <v>-4901080</v>
      </c>
      <c r="J37" s="15">
        <v>54026</v>
      </c>
      <c r="K37" s="15" t="s">
        <v>28</v>
      </c>
      <c r="L37" s="15" t="s">
        <v>103</v>
      </c>
      <c r="M37" s="16">
        <v>-1920780</v>
      </c>
      <c r="N37" s="15">
        <v>390</v>
      </c>
      <c r="O37" s="15" t="s">
        <v>32</v>
      </c>
      <c r="P37" s="16">
        <v>-490780</v>
      </c>
      <c r="Q37" s="16">
        <v>-19201080</v>
      </c>
      <c r="W37" s="15">
        <v>967</v>
      </c>
      <c r="X37" s="15">
        <v>2532</v>
      </c>
      <c r="Y37" s="15">
        <v>70830</v>
      </c>
      <c r="Z37" s="25"/>
    </row>
    <row r="38" spans="1:26" s="15" customFormat="1" x14ac:dyDescent="0.25">
      <c r="A38" s="15" t="s">
        <v>107</v>
      </c>
      <c r="B38" s="15" t="s">
        <v>102</v>
      </c>
      <c r="C38" s="15" t="s">
        <v>38</v>
      </c>
      <c r="D38" s="15" t="s">
        <v>3</v>
      </c>
      <c r="E38" s="15" t="s">
        <v>4</v>
      </c>
      <c r="F38" s="15">
        <v>16018</v>
      </c>
      <c r="G38" s="15" t="s">
        <v>30</v>
      </c>
      <c r="H38" s="15" t="s">
        <v>31</v>
      </c>
      <c r="I38" s="16">
        <v>-4901080</v>
      </c>
      <c r="J38" s="15">
        <v>72997</v>
      </c>
      <c r="K38" s="15" t="s">
        <v>28</v>
      </c>
      <c r="L38" s="15" t="s">
        <v>103</v>
      </c>
      <c r="M38" s="16">
        <v>-1920786</v>
      </c>
      <c r="N38" s="15">
        <v>509</v>
      </c>
      <c r="O38" s="15" t="s">
        <v>32</v>
      </c>
      <c r="P38" s="16">
        <v>-490786</v>
      </c>
      <c r="Q38" s="16">
        <v>-19201080</v>
      </c>
      <c r="W38" s="15">
        <v>2362</v>
      </c>
      <c r="X38" s="15">
        <v>2709</v>
      </c>
      <c r="Y38" s="15">
        <v>94595</v>
      </c>
      <c r="Z38" s="25"/>
    </row>
    <row r="39" spans="1:26" s="15" customFormat="1" x14ac:dyDescent="0.25">
      <c r="A39" s="15" t="s">
        <v>108</v>
      </c>
      <c r="B39" s="15" t="s">
        <v>102</v>
      </c>
      <c r="C39" s="15" t="s">
        <v>82</v>
      </c>
      <c r="D39" s="15" t="s">
        <v>3</v>
      </c>
      <c r="E39" s="15" t="s">
        <v>4</v>
      </c>
      <c r="F39" s="15">
        <v>4870</v>
      </c>
      <c r="G39" s="15" t="s">
        <v>30</v>
      </c>
      <c r="H39" s="15" t="s">
        <v>31</v>
      </c>
      <c r="I39" s="16">
        <v>-4901080</v>
      </c>
      <c r="J39" s="15">
        <v>53663</v>
      </c>
      <c r="K39" s="15" t="s">
        <v>28</v>
      </c>
      <c r="L39" s="15" t="s">
        <v>103</v>
      </c>
      <c r="M39" s="16">
        <v>-1920780</v>
      </c>
      <c r="N39" s="15">
        <v>561</v>
      </c>
      <c r="O39" s="15" t="s">
        <v>32</v>
      </c>
      <c r="P39" s="16">
        <v>-490780</v>
      </c>
      <c r="Q39" s="16">
        <v>-19201080</v>
      </c>
      <c r="W39" s="15">
        <v>947</v>
      </c>
      <c r="X39" s="15">
        <v>2757</v>
      </c>
      <c r="Y39" s="15">
        <v>62798</v>
      </c>
      <c r="Z39" s="25">
        <f>SUM(N34)/SUM(Y34:Y39)</f>
        <v>1.8438077791941927E-3</v>
      </c>
    </row>
    <row r="40" spans="1:26" s="2" customFormat="1" x14ac:dyDescent="0.25">
      <c r="A40" s="2" t="s">
        <v>109</v>
      </c>
      <c r="B40" s="2" t="s">
        <v>110</v>
      </c>
      <c r="C40" s="2" t="s">
        <v>27</v>
      </c>
      <c r="D40" s="2" t="s">
        <v>3</v>
      </c>
      <c r="E40" s="2" t="s">
        <v>4</v>
      </c>
      <c r="F40" s="2">
        <v>5054</v>
      </c>
      <c r="G40" s="2" t="s">
        <v>30</v>
      </c>
      <c r="H40" s="2" t="s">
        <v>31</v>
      </c>
      <c r="I40" s="3">
        <v>-4901080</v>
      </c>
      <c r="J40" s="2">
        <v>38161</v>
      </c>
      <c r="K40" s="2" t="s">
        <v>28</v>
      </c>
      <c r="L40" s="2" t="s">
        <v>103</v>
      </c>
      <c r="M40" s="3">
        <v>-1920755</v>
      </c>
      <c r="N40" s="2">
        <v>309</v>
      </c>
      <c r="O40" s="2" t="s">
        <v>53</v>
      </c>
      <c r="P40" s="3">
        <v>-490755</v>
      </c>
      <c r="Q40" s="3">
        <v>-19201080</v>
      </c>
      <c r="W40" s="2">
        <v>120</v>
      </c>
      <c r="X40" s="2">
        <v>177510</v>
      </c>
      <c r="Y40" s="2">
        <v>221154</v>
      </c>
      <c r="Z40" s="20"/>
    </row>
    <row r="41" spans="1:26" s="2" customFormat="1" x14ac:dyDescent="0.25">
      <c r="A41" s="2" t="s">
        <v>111</v>
      </c>
      <c r="B41" s="2" t="s">
        <v>110</v>
      </c>
      <c r="C41" s="2" t="s">
        <v>47</v>
      </c>
      <c r="D41" s="2" t="s">
        <v>3</v>
      </c>
      <c r="E41" s="2" t="s">
        <v>4</v>
      </c>
      <c r="F41" s="2">
        <v>5634</v>
      </c>
      <c r="G41" s="2" t="s">
        <v>30</v>
      </c>
      <c r="H41" s="2" t="s">
        <v>31</v>
      </c>
      <c r="I41" s="3">
        <v>-4901080</v>
      </c>
      <c r="J41" s="2">
        <v>103578</v>
      </c>
      <c r="K41" s="2" t="s">
        <v>28</v>
      </c>
      <c r="L41" s="2" t="s">
        <v>103</v>
      </c>
      <c r="M41" s="3">
        <v>-1920755</v>
      </c>
      <c r="N41" s="2">
        <v>1630</v>
      </c>
      <c r="O41" s="2" t="s">
        <v>32</v>
      </c>
      <c r="P41" s="3">
        <v>-490755</v>
      </c>
      <c r="Q41" s="3">
        <v>-19201080</v>
      </c>
      <c r="W41" s="2">
        <v>554</v>
      </c>
      <c r="X41" s="2">
        <v>147436</v>
      </c>
      <c r="Y41" s="2">
        <v>258832</v>
      </c>
      <c r="Z41" s="20"/>
    </row>
    <row r="42" spans="1:26" s="2" customFormat="1" x14ac:dyDescent="0.25">
      <c r="A42" s="2" t="s">
        <v>112</v>
      </c>
      <c r="B42" s="2" t="s">
        <v>110</v>
      </c>
      <c r="C42" s="2" t="s">
        <v>38</v>
      </c>
      <c r="D42" s="2" t="s">
        <v>3</v>
      </c>
      <c r="E42" s="2" t="s">
        <v>4</v>
      </c>
      <c r="F42" s="2">
        <v>6360</v>
      </c>
      <c r="G42" s="2" t="s">
        <v>30</v>
      </c>
      <c r="H42" s="2" t="s">
        <v>31</v>
      </c>
      <c r="I42" s="3">
        <v>-4901080</v>
      </c>
      <c r="J42" s="2">
        <v>124549</v>
      </c>
      <c r="K42" s="2" t="s">
        <v>28</v>
      </c>
      <c r="L42" s="2" t="s">
        <v>103</v>
      </c>
      <c r="M42" s="3">
        <v>-1920755</v>
      </c>
      <c r="N42" s="2">
        <v>1237</v>
      </c>
      <c r="O42" s="2" t="s">
        <v>32</v>
      </c>
      <c r="P42" s="3">
        <v>-490755</v>
      </c>
      <c r="Q42" s="3">
        <v>-19201080</v>
      </c>
      <c r="W42" s="2">
        <v>767</v>
      </c>
      <c r="X42" s="2">
        <v>54640</v>
      </c>
      <c r="Y42" s="2">
        <v>187553</v>
      </c>
      <c r="Z42" s="20">
        <f>SUM(N40)/SUM(Y40:Y42)</f>
        <v>4.6289430280477994E-4</v>
      </c>
    </row>
    <row r="43" spans="1:26" s="4" customFormat="1" x14ac:dyDescent="0.25">
      <c r="A43" s="4" t="s">
        <v>113</v>
      </c>
      <c r="B43" s="4" t="s">
        <v>114</v>
      </c>
      <c r="C43" s="4" t="s">
        <v>68</v>
      </c>
      <c r="D43" s="4" t="s">
        <v>3</v>
      </c>
      <c r="E43" s="4" t="s">
        <v>4</v>
      </c>
      <c r="F43" s="4">
        <v>9370</v>
      </c>
      <c r="G43" s="4" t="s">
        <v>30</v>
      </c>
      <c r="H43" s="4" t="s">
        <v>31</v>
      </c>
      <c r="I43" s="5">
        <v>-4901080</v>
      </c>
      <c r="J43" s="4">
        <v>193061</v>
      </c>
      <c r="K43" s="4" t="s">
        <v>28</v>
      </c>
      <c r="L43" s="4" t="s">
        <v>103</v>
      </c>
      <c r="M43" s="5">
        <v>-1920755</v>
      </c>
      <c r="N43" s="4">
        <v>471</v>
      </c>
      <c r="O43" s="4" t="s">
        <v>53</v>
      </c>
      <c r="P43" s="5">
        <v>-490755</v>
      </c>
      <c r="Q43" s="5">
        <v>-19201080</v>
      </c>
      <c r="W43" s="4">
        <v>4251</v>
      </c>
      <c r="X43" s="4">
        <v>12703</v>
      </c>
      <c r="Y43" s="4">
        <v>219856</v>
      </c>
      <c r="Z43" s="21"/>
    </row>
    <row r="44" spans="1:26" s="4" customFormat="1" x14ac:dyDescent="0.25">
      <c r="A44" s="4" t="s">
        <v>115</v>
      </c>
      <c r="B44" s="4" t="s">
        <v>114</v>
      </c>
      <c r="C44" s="4" t="s">
        <v>42</v>
      </c>
      <c r="D44" s="4" t="s">
        <v>3</v>
      </c>
      <c r="E44" s="4" t="s">
        <v>4</v>
      </c>
      <c r="F44" s="4">
        <v>4454</v>
      </c>
      <c r="G44" s="4" t="s">
        <v>30</v>
      </c>
      <c r="H44" s="4" t="s">
        <v>31</v>
      </c>
      <c r="I44" s="5">
        <v>-4901080</v>
      </c>
      <c r="J44" s="4">
        <v>205060</v>
      </c>
      <c r="K44" s="4" t="s">
        <v>28</v>
      </c>
      <c r="L44" s="4" t="s">
        <v>103</v>
      </c>
      <c r="M44" s="5">
        <v>-1920760</v>
      </c>
      <c r="N44" s="4">
        <v>13670</v>
      </c>
      <c r="O44" s="4" t="s">
        <v>53</v>
      </c>
      <c r="P44" s="5">
        <v>-490760</v>
      </c>
      <c r="Q44" s="5">
        <v>-19201080</v>
      </c>
      <c r="W44" s="4">
        <v>604</v>
      </c>
      <c r="X44" s="4">
        <v>20479</v>
      </c>
      <c r="Y44" s="4">
        <v>244267</v>
      </c>
      <c r="Z44" s="21"/>
    </row>
    <row r="45" spans="1:26" s="4" customFormat="1" x14ac:dyDescent="0.25">
      <c r="A45" s="4" t="s">
        <v>116</v>
      </c>
      <c r="B45" s="4" t="s">
        <v>114</v>
      </c>
      <c r="C45" s="4" t="s">
        <v>27</v>
      </c>
      <c r="D45" s="4" t="s">
        <v>3</v>
      </c>
      <c r="E45" s="4" t="s">
        <v>4</v>
      </c>
      <c r="F45" s="4">
        <v>5818</v>
      </c>
      <c r="G45" s="4" t="s">
        <v>30</v>
      </c>
      <c r="H45" s="4" t="s">
        <v>31</v>
      </c>
      <c r="I45" s="5">
        <v>-4901080</v>
      </c>
      <c r="J45" s="4">
        <v>113201</v>
      </c>
      <c r="K45" s="4" t="s">
        <v>28</v>
      </c>
      <c r="L45" s="4" t="s">
        <v>103</v>
      </c>
      <c r="M45" s="5">
        <v>-1920755</v>
      </c>
      <c r="N45" s="4">
        <v>516</v>
      </c>
      <c r="O45" s="4" t="s">
        <v>53</v>
      </c>
      <c r="P45" s="5">
        <v>-490755</v>
      </c>
      <c r="Q45" s="5">
        <v>-19201080</v>
      </c>
      <c r="W45" s="4">
        <v>187</v>
      </c>
      <c r="X45" s="4">
        <v>8658</v>
      </c>
      <c r="Y45" s="4">
        <v>128380</v>
      </c>
      <c r="Z45" s="21"/>
    </row>
    <row r="46" spans="1:26" s="4" customFormat="1" x14ac:dyDescent="0.25">
      <c r="A46" s="4" t="s">
        <v>117</v>
      </c>
      <c r="B46" s="4" t="s">
        <v>114</v>
      </c>
      <c r="C46" s="4" t="s">
        <v>38</v>
      </c>
      <c r="D46" s="4" t="s">
        <v>3</v>
      </c>
      <c r="E46" s="4" t="s">
        <v>4</v>
      </c>
      <c r="F46" s="4">
        <v>7699</v>
      </c>
      <c r="G46" s="4" t="s">
        <v>30</v>
      </c>
      <c r="H46" s="4" t="s">
        <v>31</v>
      </c>
      <c r="I46" s="5">
        <v>-4901080</v>
      </c>
      <c r="J46" s="4">
        <v>157036</v>
      </c>
      <c r="K46" s="4" t="s">
        <v>28</v>
      </c>
      <c r="L46" s="4" t="s">
        <v>103</v>
      </c>
      <c r="M46" s="5">
        <v>-1920755</v>
      </c>
      <c r="N46" s="4">
        <v>9976</v>
      </c>
      <c r="O46" s="4" t="s">
        <v>32</v>
      </c>
      <c r="P46" s="5">
        <v>-490755</v>
      </c>
      <c r="Q46" s="5">
        <v>-19201080</v>
      </c>
      <c r="W46" s="4">
        <v>647</v>
      </c>
      <c r="X46" s="4">
        <v>25544</v>
      </c>
      <c r="Y46" s="4">
        <v>200902</v>
      </c>
      <c r="Z46" s="21">
        <f>SUM(N43:N45)/SUM(Y43:Y46)</f>
        <v>1.8473541255726898E-2</v>
      </c>
    </row>
    <row r="47" spans="1:26" s="17" customFormat="1" x14ac:dyDescent="0.25">
      <c r="A47" s="17" t="s">
        <v>118</v>
      </c>
      <c r="B47" s="17" t="s">
        <v>119</v>
      </c>
      <c r="C47" s="17" t="s">
        <v>42</v>
      </c>
      <c r="D47" s="17" t="s">
        <v>3</v>
      </c>
      <c r="E47" s="17" t="s">
        <v>4</v>
      </c>
      <c r="F47" s="17">
        <v>41738</v>
      </c>
      <c r="G47" s="17" t="s">
        <v>30</v>
      </c>
      <c r="H47" s="17" t="s">
        <v>31</v>
      </c>
      <c r="I47" s="18">
        <v>-4901080</v>
      </c>
      <c r="J47" s="17">
        <v>195042</v>
      </c>
      <c r="K47" s="17" t="s">
        <v>28</v>
      </c>
      <c r="L47" s="17" t="s">
        <v>103</v>
      </c>
      <c r="M47" s="18">
        <v>-1920755</v>
      </c>
      <c r="N47" s="17">
        <v>12370</v>
      </c>
      <c r="O47" s="17" t="s">
        <v>32</v>
      </c>
      <c r="P47" s="18">
        <v>-490755</v>
      </c>
      <c r="Q47" s="18">
        <v>-19201080</v>
      </c>
      <c r="W47" s="17">
        <v>584</v>
      </c>
      <c r="X47" s="17">
        <v>22385</v>
      </c>
      <c r="Y47" s="17">
        <v>272119</v>
      </c>
      <c r="Z47" s="26"/>
    </row>
    <row r="48" spans="1:26" s="17" customFormat="1" x14ac:dyDescent="0.25">
      <c r="A48" s="17" t="s">
        <v>120</v>
      </c>
      <c r="B48" s="17" t="s">
        <v>119</v>
      </c>
      <c r="C48" s="17" t="s">
        <v>27</v>
      </c>
      <c r="D48" s="17" t="s">
        <v>3</v>
      </c>
      <c r="E48" s="17" t="s">
        <v>4</v>
      </c>
      <c r="F48" s="17">
        <v>22337</v>
      </c>
      <c r="G48" s="17" t="s">
        <v>30</v>
      </c>
      <c r="H48" s="17" t="s">
        <v>31</v>
      </c>
      <c r="I48" s="18">
        <v>-4901080</v>
      </c>
      <c r="J48" s="17">
        <v>134765</v>
      </c>
      <c r="K48" s="17" t="s">
        <v>28</v>
      </c>
      <c r="L48" s="17" t="s">
        <v>103</v>
      </c>
      <c r="M48" s="18">
        <v>-1920755</v>
      </c>
      <c r="N48" s="17">
        <v>14932</v>
      </c>
      <c r="O48" s="17" t="s">
        <v>53</v>
      </c>
      <c r="P48" s="18">
        <v>-490755</v>
      </c>
      <c r="Q48" s="18">
        <v>-19201080</v>
      </c>
      <c r="W48" s="17">
        <v>625</v>
      </c>
      <c r="X48" s="17">
        <v>18374</v>
      </c>
      <c r="Y48" s="17">
        <v>191033</v>
      </c>
      <c r="Z48" s="26"/>
    </row>
    <row r="49" spans="1:26" s="17" customFormat="1" x14ac:dyDescent="0.25">
      <c r="A49" s="17" t="s">
        <v>121</v>
      </c>
      <c r="B49" s="17" t="s">
        <v>119</v>
      </c>
      <c r="C49" s="17" t="s">
        <v>38</v>
      </c>
      <c r="D49" s="17" t="s">
        <v>3</v>
      </c>
      <c r="E49" s="17" t="s">
        <v>4</v>
      </c>
      <c r="F49" s="17">
        <v>10609</v>
      </c>
      <c r="G49" s="17" t="s">
        <v>30</v>
      </c>
      <c r="H49" s="17" t="s">
        <v>31</v>
      </c>
      <c r="I49" s="18">
        <v>-4901080</v>
      </c>
      <c r="J49" s="17">
        <v>215011</v>
      </c>
      <c r="K49" s="17" t="s">
        <v>28</v>
      </c>
      <c r="L49" s="17" t="s">
        <v>103</v>
      </c>
      <c r="M49" s="18">
        <v>-1920755</v>
      </c>
      <c r="N49" s="17">
        <v>1269</v>
      </c>
      <c r="O49" s="17" t="s">
        <v>32</v>
      </c>
      <c r="P49" s="18">
        <v>-490755</v>
      </c>
      <c r="Q49" s="18">
        <v>-19201080</v>
      </c>
      <c r="W49" s="17">
        <v>276</v>
      </c>
      <c r="X49" s="17">
        <v>23220</v>
      </c>
      <c r="Y49" s="17">
        <v>250385</v>
      </c>
      <c r="Z49" s="26">
        <f>SUM(N48)/SUM(Y47:Y49)</f>
        <v>2.0926735404050524E-2</v>
      </c>
    </row>
    <row r="50" spans="1:26" s="9" customFormat="1" x14ac:dyDescent="0.25">
      <c r="A50" s="9" t="s">
        <v>122</v>
      </c>
      <c r="B50" s="9" t="s">
        <v>123</v>
      </c>
      <c r="C50" s="9" t="s">
        <v>68</v>
      </c>
      <c r="D50" s="9" t="s">
        <v>3</v>
      </c>
      <c r="E50" s="9" t="s">
        <v>4</v>
      </c>
      <c r="F50" s="9">
        <v>18043</v>
      </c>
      <c r="G50" s="9" t="s">
        <v>30</v>
      </c>
      <c r="H50" s="9" t="s">
        <v>31</v>
      </c>
      <c r="I50" s="10">
        <v>-470715</v>
      </c>
      <c r="J50" s="9">
        <v>85605</v>
      </c>
      <c r="K50" s="9" t="s">
        <v>86</v>
      </c>
      <c r="L50" s="9" t="s">
        <v>29</v>
      </c>
      <c r="M50" s="10">
        <v>-1920525</v>
      </c>
      <c r="N50" s="9">
        <v>15168</v>
      </c>
      <c r="O50" s="9" t="s">
        <v>69</v>
      </c>
      <c r="P50" s="10">
        <v>-470525</v>
      </c>
      <c r="Q50" s="10">
        <v>-1920715</v>
      </c>
      <c r="R50" s="9">
        <v>4645</v>
      </c>
      <c r="S50" s="9" t="s">
        <v>32</v>
      </c>
      <c r="T50" s="9" t="s">
        <v>124</v>
      </c>
      <c r="U50" s="10">
        <v>-19201080</v>
      </c>
      <c r="W50" s="9">
        <v>7735</v>
      </c>
      <c r="X50" s="9">
        <v>23142</v>
      </c>
      <c r="Y50" s="9">
        <v>154338</v>
      </c>
      <c r="Z50" s="23"/>
    </row>
    <row r="51" spans="1:26" s="9" customFormat="1" x14ac:dyDescent="0.25">
      <c r="A51" s="9" t="s">
        <v>125</v>
      </c>
      <c r="B51" s="9" t="s">
        <v>123</v>
      </c>
      <c r="C51" s="9" t="s">
        <v>42</v>
      </c>
      <c r="D51" s="9" t="s">
        <v>3</v>
      </c>
      <c r="E51" s="11">
        <v>0.16666666666666666</v>
      </c>
      <c r="F51" s="9">
        <v>4080</v>
      </c>
      <c r="G51" s="9" t="s">
        <v>30</v>
      </c>
      <c r="H51" s="9" t="s">
        <v>31</v>
      </c>
      <c r="I51" s="10">
        <v>-470750</v>
      </c>
      <c r="J51" s="9">
        <v>21297</v>
      </c>
      <c r="K51" s="9" t="s">
        <v>28</v>
      </c>
      <c r="L51" s="9" t="s">
        <v>29</v>
      </c>
      <c r="M51" s="10">
        <v>-1920750</v>
      </c>
      <c r="N51" s="9">
        <v>360</v>
      </c>
      <c r="O51" s="9" t="s">
        <v>53</v>
      </c>
      <c r="P51" s="10">
        <v>-470750</v>
      </c>
      <c r="Q51" s="10">
        <v>-19201080</v>
      </c>
      <c r="W51" s="9">
        <v>1504</v>
      </c>
      <c r="X51" s="9">
        <v>1561</v>
      </c>
      <c r="Y51" s="9">
        <v>28802</v>
      </c>
      <c r="Z51" s="23"/>
    </row>
    <row r="52" spans="1:26" s="9" customFormat="1" x14ac:dyDescent="0.25">
      <c r="A52" s="9" t="s">
        <v>125</v>
      </c>
      <c r="B52" s="9" t="s">
        <v>123</v>
      </c>
      <c r="C52" s="9" t="s">
        <v>42</v>
      </c>
      <c r="D52" s="11">
        <v>0.16666666666666666</v>
      </c>
      <c r="E52" s="9" t="s">
        <v>4</v>
      </c>
      <c r="F52" s="9">
        <v>8794</v>
      </c>
      <c r="G52" s="9" t="s">
        <v>30</v>
      </c>
      <c r="H52" s="9" t="s">
        <v>31</v>
      </c>
      <c r="I52" s="10">
        <v>-470723</v>
      </c>
      <c r="J52" s="9">
        <v>127717</v>
      </c>
      <c r="K52" s="9" t="s">
        <v>86</v>
      </c>
      <c r="L52" s="9" t="s">
        <v>29</v>
      </c>
      <c r="M52" s="10">
        <v>-1920539</v>
      </c>
      <c r="N52" s="9">
        <v>16265</v>
      </c>
      <c r="O52" s="9" t="s">
        <v>69</v>
      </c>
      <c r="P52" s="10">
        <v>-470539</v>
      </c>
      <c r="Q52" s="10">
        <v>-1920723</v>
      </c>
      <c r="R52" s="9">
        <v>6837</v>
      </c>
      <c r="S52" s="9" t="s">
        <v>53</v>
      </c>
      <c r="T52" s="9" t="s">
        <v>126</v>
      </c>
      <c r="U52" s="10">
        <v>-19201080</v>
      </c>
      <c r="W52" s="9">
        <v>469</v>
      </c>
      <c r="X52" s="9">
        <v>16655</v>
      </c>
      <c r="Y52" s="9">
        <v>176737</v>
      </c>
      <c r="Z52" s="23"/>
    </row>
    <row r="53" spans="1:26" s="9" customFormat="1" x14ac:dyDescent="0.25">
      <c r="A53" s="9" t="s">
        <v>127</v>
      </c>
      <c r="B53" s="9" t="s">
        <v>123</v>
      </c>
      <c r="C53" s="9" t="s">
        <v>27</v>
      </c>
      <c r="D53" s="9" t="s">
        <v>3</v>
      </c>
      <c r="E53" s="9" t="s">
        <v>4</v>
      </c>
      <c r="F53" s="9">
        <v>10630</v>
      </c>
      <c r="G53" s="9" t="s">
        <v>30</v>
      </c>
      <c r="H53" s="9" t="s">
        <v>31</v>
      </c>
      <c r="I53" s="10">
        <v>-470760</v>
      </c>
      <c r="J53" s="9">
        <v>99141</v>
      </c>
      <c r="K53" s="9" t="s">
        <v>86</v>
      </c>
      <c r="L53" s="9" t="s">
        <v>29</v>
      </c>
      <c r="M53" s="10">
        <v>-1920625</v>
      </c>
      <c r="N53" s="9">
        <v>3300</v>
      </c>
      <c r="O53" s="9" t="s">
        <v>69</v>
      </c>
      <c r="P53" s="10">
        <v>-470625</v>
      </c>
      <c r="Q53" s="10">
        <v>-1920760</v>
      </c>
      <c r="R53" s="9">
        <v>3394</v>
      </c>
      <c r="S53" s="9" t="s">
        <v>53</v>
      </c>
      <c r="T53" s="9" t="s">
        <v>128</v>
      </c>
      <c r="U53" s="10">
        <v>-19201080</v>
      </c>
      <c r="W53" s="9">
        <v>564</v>
      </c>
      <c r="X53" s="9">
        <v>7126</v>
      </c>
      <c r="Y53" s="9">
        <v>124155</v>
      </c>
      <c r="Z53" s="23"/>
    </row>
    <row r="54" spans="1:26" s="9" customFormat="1" x14ac:dyDescent="0.25">
      <c r="A54" s="9" t="s">
        <v>129</v>
      </c>
      <c r="B54" s="9" t="s">
        <v>123</v>
      </c>
      <c r="C54" s="9" t="s">
        <v>27</v>
      </c>
      <c r="D54" s="9" t="s">
        <v>3</v>
      </c>
      <c r="E54" s="11">
        <v>0.19375000000000001</v>
      </c>
      <c r="F54" s="9">
        <v>245</v>
      </c>
      <c r="G54" s="9" t="s">
        <v>30</v>
      </c>
      <c r="H54" s="9" t="s">
        <v>31</v>
      </c>
      <c r="I54" s="10">
        <v>-470576</v>
      </c>
      <c r="J54" s="9">
        <v>14537</v>
      </c>
      <c r="K54" s="9" t="s">
        <v>86</v>
      </c>
      <c r="L54" s="9" t="s">
        <v>29</v>
      </c>
      <c r="M54" s="10">
        <v>-1920318</v>
      </c>
      <c r="N54" s="9">
        <v>13569</v>
      </c>
      <c r="O54" s="9" t="s">
        <v>69</v>
      </c>
      <c r="P54" s="10">
        <v>-470318</v>
      </c>
      <c r="Q54" s="10">
        <v>-1920576</v>
      </c>
      <c r="R54" s="9">
        <v>788</v>
      </c>
      <c r="S54" s="9" t="s">
        <v>32</v>
      </c>
      <c r="T54" s="9" t="s">
        <v>130</v>
      </c>
      <c r="U54" s="10">
        <v>-19201080</v>
      </c>
      <c r="W54" s="9">
        <v>149</v>
      </c>
      <c r="X54" s="9">
        <v>4194</v>
      </c>
      <c r="Y54" s="9">
        <v>33482</v>
      </c>
      <c r="Z54" s="23"/>
    </row>
    <row r="55" spans="1:26" s="9" customFormat="1" x14ac:dyDescent="0.25">
      <c r="A55" s="9" t="s">
        <v>129</v>
      </c>
      <c r="B55" s="9" t="s">
        <v>123</v>
      </c>
      <c r="C55" s="9" t="s">
        <v>27</v>
      </c>
      <c r="D55" s="11">
        <v>0.19375000000000001</v>
      </c>
      <c r="E55" s="9" t="s">
        <v>4</v>
      </c>
      <c r="F55" s="9">
        <v>288</v>
      </c>
      <c r="G55" s="9" t="s">
        <v>30</v>
      </c>
      <c r="H55" s="9" t="s">
        <v>31</v>
      </c>
      <c r="I55" s="10">
        <v>-470576</v>
      </c>
      <c r="J55" s="9">
        <v>19100</v>
      </c>
      <c r="K55" s="9" t="s">
        <v>86</v>
      </c>
      <c r="L55" s="9" t="s">
        <v>29</v>
      </c>
      <c r="M55" s="10">
        <v>-1920386</v>
      </c>
      <c r="N55" s="9">
        <v>9863</v>
      </c>
      <c r="O55" s="9" t="s">
        <v>69</v>
      </c>
      <c r="P55" s="10">
        <v>-470386</v>
      </c>
      <c r="Q55" s="10">
        <v>-1920576</v>
      </c>
      <c r="R55" s="9">
        <v>3158</v>
      </c>
      <c r="S55" s="9" t="s">
        <v>32</v>
      </c>
      <c r="T55" s="9" t="s">
        <v>130</v>
      </c>
      <c r="U55" s="10">
        <v>-19201080</v>
      </c>
      <c r="W55" s="9">
        <v>254</v>
      </c>
      <c r="X55" s="9">
        <v>4609</v>
      </c>
      <c r="Y55" s="9">
        <v>37272</v>
      </c>
      <c r="Z55" s="23"/>
    </row>
    <row r="56" spans="1:26" s="9" customFormat="1" x14ac:dyDescent="0.25">
      <c r="A56" s="9" t="s">
        <v>131</v>
      </c>
      <c r="B56" s="9" t="s">
        <v>123</v>
      </c>
      <c r="C56" s="9" t="s">
        <v>38</v>
      </c>
      <c r="D56" s="9" t="s">
        <v>3</v>
      </c>
      <c r="E56" s="11">
        <v>0.39374999999999999</v>
      </c>
      <c r="F56" s="9">
        <v>3901</v>
      </c>
      <c r="G56" s="9" t="s">
        <v>30</v>
      </c>
      <c r="H56" s="9" t="s">
        <v>31</v>
      </c>
      <c r="I56" s="10">
        <v>-470760</v>
      </c>
      <c r="J56" s="9">
        <v>58774</v>
      </c>
      <c r="K56" s="9" t="s">
        <v>86</v>
      </c>
      <c r="L56" s="9" t="s">
        <v>29</v>
      </c>
      <c r="M56" s="10">
        <v>-1920630</v>
      </c>
      <c r="N56" s="9">
        <v>601</v>
      </c>
      <c r="O56" s="9" t="s">
        <v>69</v>
      </c>
      <c r="P56" s="10">
        <v>-470630</v>
      </c>
      <c r="Q56" s="10">
        <v>-1920760</v>
      </c>
      <c r="R56" s="9">
        <v>907</v>
      </c>
      <c r="S56" s="9" t="s">
        <v>32</v>
      </c>
      <c r="T56" s="9" t="s">
        <v>128</v>
      </c>
      <c r="U56" s="10">
        <v>-19201080</v>
      </c>
      <c r="W56" s="9">
        <v>459</v>
      </c>
      <c r="X56" s="9">
        <v>3399</v>
      </c>
      <c r="Y56" s="9">
        <v>68041</v>
      </c>
      <c r="Z56" s="23"/>
    </row>
    <row r="57" spans="1:26" s="9" customFormat="1" x14ac:dyDescent="0.25">
      <c r="A57" s="9" t="s">
        <v>131</v>
      </c>
      <c r="B57" s="9" t="s">
        <v>123</v>
      </c>
      <c r="C57" s="9" t="s">
        <v>38</v>
      </c>
      <c r="D57" s="11">
        <v>0.39374999999999999</v>
      </c>
      <c r="E57" s="9" t="s">
        <v>4</v>
      </c>
      <c r="F57" s="9">
        <v>900</v>
      </c>
      <c r="G57" s="9" t="s">
        <v>30</v>
      </c>
      <c r="H57" s="9" t="s">
        <v>31</v>
      </c>
      <c r="I57" s="10">
        <v>-470750</v>
      </c>
      <c r="J57" s="9">
        <v>79291</v>
      </c>
      <c r="K57" s="9" t="s">
        <v>86</v>
      </c>
      <c r="L57" s="9" t="s">
        <v>29</v>
      </c>
      <c r="M57" s="10">
        <v>-1920515</v>
      </c>
      <c r="N57" s="9">
        <v>14846</v>
      </c>
      <c r="O57" s="9" t="s">
        <v>69</v>
      </c>
      <c r="P57" s="10">
        <v>-470515</v>
      </c>
      <c r="Q57" s="10">
        <v>-1920750</v>
      </c>
      <c r="R57" s="9">
        <v>2670</v>
      </c>
      <c r="S57" s="9" t="s">
        <v>32</v>
      </c>
      <c r="T57" s="9" t="s">
        <v>132</v>
      </c>
      <c r="U57" s="10">
        <v>-19201080</v>
      </c>
      <c r="W57" s="9">
        <v>717</v>
      </c>
      <c r="X57" s="9">
        <v>13426</v>
      </c>
      <c r="Y57" s="9">
        <v>111850</v>
      </c>
      <c r="Z57" s="23">
        <f>SUM(N51,R52,R53)/SUM(Y50:Y57)</f>
        <v>1.4415858942092919E-2</v>
      </c>
    </row>
    <row r="58" spans="1:26" s="2" customFormat="1" x14ac:dyDescent="0.25">
      <c r="A58" s="2" t="s">
        <v>133</v>
      </c>
      <c r="B58" s="2" t="s">
        <v>134</v>
      </c>
      <c r="C58" s="2" t="s">
        <v>68</v>
      </c>
      <c r="D58" s="2" t="s">
        <v>3</v>
      </c>
      <c r="E58" s="2" t="s">
        <v>4</v>
      </c>
      <c r="F58" s="2">
        <v>44893</v>
      </c>
      <c r="G58" s="2" t="s">
        <v>30</v>
      </c>
      <c r="H58" s="2" t="s">
        <v>31</v>
      </c>
      <c r="I58" s="3">
        <v>-605820</v>
      </c>
      <c r="J58" s="2">
        <v>168116</v>
      </c>
      <c r="K58" s="2" t="s">
        <v>28</v>
      </c>
      <c r="L58" s="2" t="s">
        <v>135</v>
      </c>
      <c r="M58" s="3">
        <v>-1920820</v>
      </c>
      <c r="N58" s="2">
        <v>258</v>
      </c>
      <c r="O58" s="2" t="s">
        <v>32</v>
      </c>
      <c r="P58" s="2" t="s">
        <v>136</v>
      </c>
      <c r="Q58" s="3">
        <v>-19201080</v>
      </c>
      <c r="W58" s="2">
        <v>365</v>
      </c>
      <c r="X58" s="2">
        <v>6831</v>
      </c>
      <c r="Y58" s="2">
        <v>220463</v>
      </c>
      <c r="Z58" s="20"/>
    </row>
    <row r="59" spans="1:26" s="2" customFormat="1" x14ac:dyDescent="0.25">
      <c r="A59" s="2" t="s">
        <v>137</v>
      </c>
      <c r="B59" s="2" t="s">
        <v>134</v>
      </c>
      <c r="C59" s="2" t="s">
        <v>27</v>
      </c>
      <c r="D59" s="2" t="s">
        <v>3</v>
      </c>
      <c r="E59" s="19">
        <v>0.13333333333333333</v>
      </c>
      <c r="F59" s="2">
        <v>0</v>
      </c>
      <c r="G59" s="2" t="s">
        <v>30</v>
      </c>
      <c r="H59" s="2" t="s">
        <v>31</v>
      </c>
      <c r="I59" s="3">
        <v>-470825</v>
      </c>
      <c r="J59" s="2">
        <v>0</v>
      </c>
      <c r="K59" s="2" t="s">
        <v>28</v>
      </c>
      <c r="L59" s="2" t="s">
        <v>29</v>
      </c>
      <c r="M59" s="3">
        <v>-1920825</v>
      </c>
      <c r="N59" s="2">
        <v>0</v>
      </c>
      <c r="O59" s="2" t="s">
        <v>32</v>
      </c>
      <c r="P59" s="2" t="s">
        <v>138</v>
      </c>
      <c r="Q59" s="3">
        <v>-19201080</v>
      </c>
      <c r="Z59" s="20"/>
    </row>
    <row r="60" spans="1:26" s="2" customFormat="1" x14ac:dyDescent="0.25">
      <c r="A60" s="2" t="s">
        <v>137</v>
      </c>
      <c r="B60" s="2" t="s">
        <v>134</v>
      </c>
      <c r="C60" s="2" t="s">
        <v>27</v>
      </c>
      <c r="D60" s="19">
        <v>0.13333333333333333</v>
      </c>
      <c r="E60" s="19">
        <v>0.31597222222222221</v>
      </c>
      <c r="F60" s="2">
        <v>0</v>
      </c>
      <c r="G60" s="2" t="s">
        <v>30</v>
      </c>
      <c r="H60" s="2" t="s">
        <v>31</v>
      </c>
      <c r="I60" s="3">
        <v>-572825</v>
      </c>
      <c r="J60" s="2">
        <v>0</v>
      </c>
      <c r="K60" s="2" t="s">
        <v>28</v>
      </c>
      <c r="L60" s="2" t="s">
        <v>139</v>
      </c>
      <c r="M60" s="3">
        <v>-1920825</v>
      </c>
      <c r="N60" s="2">
        <v>0</v>
      </c>
      <c r="O60" s="2" t="s">
        <v>32</v>
      </c>
      <c r="P60" s="2" t="s">
        <v>138</v>
      </c>
      <c r="Q60" s="3">
        <v>-19201080</v>
      </c>
      <c r="Z60" s="20"/>
    </row>
    <row r="61" spans="1:26" s="2" customFormat="1" x14ac:dyDescent="0.25">
      <c r="A61" s="2" t="s">
        <v>137</v>
      </c>
      <c r="B61" s="2" t="s">
        <v>134</v>
      </c>
      <c r="C61" s="2" t="s">
        <v>27</v>
      </c>
      <c r="D61" s="19">
        <v>0.31597222222222221</v>
      </c>
      <c r="E61" s="19">
        <v>0.64583333333333337</v>
      </c>
      <c r="F61" s="2">
        <v>0</v>
      </c>
      <c r="G61" s="2" t="s">
        <v>140</v>
      </c>
      <c r="H61" s="2" t="s">
        <v>31</v>
      </c>
      <c r="I61" s="3">
        <v>-719825</v>
      </c>
      <c r="J61" s="2">
        <v>0</v>
      </c>
      <c r="K61" s="2" t="s">
        <v>28</v>
      </c>
      <c r="L61" s="2" t="s">
        <v>141</v>
      </c>
      <c r="M61" s="3">
        <v>-1920825</v>
      </c>
      <c r="N61" s="2">
        <v>0</v>
      </c>
      <c r="O61" s="2" t="s">
        <v>32</v>
      </c>
      <c r="P61" s="2" t="s">
        <v>138</v>
      </c>
      <c r="Q61" s="3">
        <v>-19201080</v>
      </c>
      <c r="Z61" s="20"/>
    </row>
    <row r="62" spans="1:26" s="2" customFormat="1" x14ac:dyDescent="0.25">
      <c r="A62" s="2" t="s">
        <v>137</v>
      </c>
      <c r="B62" s="2" t="s">
        <v>134</v>
      </c>
      <c r="C62" s="2" t="s">
        <v>27</v>
      </c>
      <c r="D62" s="19">
        <v>0.64583333333333337</v>
      </c>
      <c r="E62" s="2" t="s">
        <v>4</v>
      </c>
      <c r="F62" s="2">
        <v>0</v>
      </c>
      <c r="G62" s="2" t="s">
        <v>30</v>
      </c>
      <c r="H62" s="2" t="s">
        <v>31</v>
      </c>
      <c r="I62" s="3">
        <v>-606825</v>
      </c>
      <c r="J62" s="2">
        <v>0</v>
      </c>
      <c r="K62" s="2" t="s">
        <v>28</v>
      </c>
      <c r="L62" s="2" t="s">
        <v>142</v>
      </c>
      <c r="M62" s="3">
        <v>-1920825</v>
      </c>
      <c r="N62" s="2">
        <v>0</v>
      </c>
      <c r="O62" s="2" t="s">
        <v>32</v>
      </c>
      <c r="P62" s="2" t="s">
        <v>138</v>
      </c>
      <c r="Q62" s="3">
        <v>-19201080</v>
      </c>
      <c r="Z62" s="20"/>
    </row>
    <row r="63" spans="1:26" s="2" customFormat="1" x14ac:dyDescent="0.25">
      <c r="A63" s="2" t="s">
        <v>143</v>
      </c>
      <c r="B63" s="2" t="s">
        <v>134</v>
      </c>
      <c r="C63" s="2" t="s">
        <v>38</v>
      </c>
      <c r="D63" s="2" t="s">
        <v>3</v>
      </c>
      <c r="E63" s="2" t="s">
        <v>4</v>
      </c>
      <c r="F63" s="2">
        <v>24777</v>
      </c>
      <c r="G63" s="2" t="s">
        <v>140</v>
      </c>
      <c r="H63" s="2" t="s">
        <v>31</v>
      </c>
      <c r="I63" s="3">
        <v>-740825</v>
      </c>
      <c r="J63" s="2">
        <v>133245</v>
      </c>
      <c r="K63" s="2" t="s">
        <v>28</v>
      </c>
      <c r="L63" s="2" t="s">
        <v>144</v>
      </c>
      <c r="M63" s="3">
        <v>-1920825</v>
      </c>
      <c r="N63" s="2">
        <v>789</v>
      </c>
      <c r="O63" s="2" t="s">
        <v>32</v>
      </c>
      <c r="P63" s="2" t="s">
        <v>138</v>
      </c>
      <c r="Q63" s="3">
        <v>-19201080</v>
      </c>
      <c r="W63" s="2">
        <v>309</v>
      </c>
      <c r="X63" s="2">
        <v>13440</v>
      </c>
      <c r="Y63" s="2">
        <v>172560</v>
      </c>
      <c r="Z63" s="20"/>
    </row>
    <row r="64" spans="1:26" s="2" customFormat="1" x14ac:dyDescent="0.25">
      <c r="A64" s="2" t="s">
        <v>145</v>
      </c>
      <c r="B64" s="2" t="s">
        <v>134</v>
      </c>
      <c r="C64" s="2" t="s">
        <v>82</v>
      </c>
      <c r="D64" s="2" t="s">
        <v>3</v>
      </c>
      <c r="E64" s="2" t="s">
        <v>4</v>
      </c>
      <c r="F64" s="2">
        <v>27797</v>
      </c>
      <c r="G64" s="2" t="s">
        <v>30</v>
      </c>
      <c r="H64" s="2" t="s">
        <v>31</v>
      </c>
      <c r="I64" s="3">
        <v>-650825</v>
      </c>
      <c r="J64" s="2">
        <v>39463</v>
      </c>
      <c r="K64" s="2" t="s">
        <v>28</v>
      </c>
      <c r="L64" s="2" t="s">
        <v>146</v>
      </c>
      <c r="M64" s="3">
        <v>-1920825</v>
      </c>
      <c r="N64" s="2">
        <v>125</v>
      </c>
      <c r="O64" s="2" t="s">
        <v>32</v>
      </c>
      <c r="P64" s="2" t="s">
        <v>138</v>
      </c>
      <c r="Q64" s="3">
        <v>-19201080</v>
      </c>
      <c r="W64" s="2">
        <v>238</v>
      </c>
      <c r="X64" s="2">
        <v>3534</v>
      </c>
      <c r="Y64" s="2">
        <v>71157</v>
      </c>
      <c r="Z64" s="20"/>
    </row>
    <row r="65" spans="1:26" s="2" customFormat="1" x14ac:dyDescent="0.25">
      <c r="A65" s="2" t="s">
        <v>147</v>
      </c>
      <c r="B65" s="2" t="s">
        <v>134</v>
      </c>
      <c r="C65" s="2" t="s">
        <v>82</v>
      </c>
      <c r="D65" s="2" t="s">
        <v>3</v>
      </c>
      <c r="E65" s="2" t="s">
        <v>4</v>
      </c>
      <c r="F65" s="2">
        <v>16704</v>
      </c>
      <c r="G65" s="2" t="s">
        <v>30</v>
      </c>
      <c r="H65" s="2" t="s">
        <v>31</v>
      </c>
      <c r="I65" s="3">
        <v>-650825</v>
      </c>
      <c r="J65" s="2">
        <v>108791</v>
      </c>
      <c r="K65" s="2" t="s">
        <v>28</v>
      </c>
      <c r="L65" s="2" t="s">
        <v>146</v>
      </c>
      <c r="M65" s="3">
        <v>-1920825</v>
      </c>
      <c r="N65" s="2">
        <v>533</v>
      </c>
      <c r="O65" s="2" t="s">
        <v>32</v>
      </c>
      <c r="P65" s="2" t="s">
        <v>138</v>
      </c>
      <c r="Q65" s="3">
        <v>-19201080</v>
      </c>
      <c r="W65" s="2">
        <v>239</v>
      </c>
      <c r="X65" s="2">
        <v>9720</v>
      </c>
      <c r="Y65" s="2">
        <v>135987</v>
      </c>
      <c r="Z65" s="20">
        <v>0</v>
      </c>
    </row>
  </sheetData>
  <conditionalFormatting sqref="A1:Y65">
    <cfRule type="containsText" dxfId="0" priority="1" operator="containsText" text="AI">
      <formula>NOT(ISERROR(SEARCH("AI",A1)))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20250413_162432_gazes_gaze_coun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Smith</cp:lastModifiedBy>
  <dcterms:created xsi:type="dcterms:W3CDTF">2025-05-13T16:14:51Z</dcterms:created>
  <dcterms:modified xsi:type="dcterms:W3CDTF">2025-05-13T18:10:57Z</dcterms:modified>
</cp:coreProperties>
</file>