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TASA\Documents\MS - EXCEL\"/>
    </mc:Choice>
  </mc:AlternateContent>
  <bookViews>
    <workbookView xWindow="0" yWindow="0" windowWidth="16815" windowHeight="7755" activeTab="3"/>
  </bookViews>
  <sheets>
    <sheet name="Ordinal" sheetId="1" r:id="rId1"/>
    <sheet name="Nominal" sheetId="3" r:id="rId2"/>
    <sheet name="Numerik" sheetId="4" r:id="rId3"/>
    <sheet name="Campuran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6" l="1"/>
  <c r="C21" i="6"/>
  <c r="D21" i="6"/>
  <c r="E21" i="6"/>
  <c r="F21" i="6"/>
  <c r="G21" i="6"/>
  <c r="B22" i="6"/>
  <c r="C22" i="6"/>
  <c r="D22" i="6"/>
  <c r="E22" i="6"/>
  <c r="F22" i="6"/>
  <c r="G22" i="6"/>
  <c r="B23" i="6"/>
  <c r="C23" i="6"/>
  <c r="D23" i="6"/>
  <c r="E23" i="6"/>
  <c r="F23" i="6"/>
  <c r="G23" i="6"/>
  <c r="B24" i="6"/>
  <c r="C24" i="6"/>
  <c r="D24" i="6"/>
  <c r="E24" i="6"/>
  <c r="F24" i="6"/>
  <c r="G24" i="6"/>
  <c r="B25" i="6"/>
  <c r="C25" i="6"/>
  <c r="D25" i="6"/>
  <c r="E25" i="6"/>
  <c r="F25" i="6"/>
  <c r="G25" i="6"/>
  <c r="C20" i="6"/>
  <c r="D20" i="6"/>
  <c r="E20" i="6"/>
  <c r="F20" i="6"/>
  <c r="G20" i="6"/>
  <c r="B20" i="6"/>
  <c r="G1" i="4"/>
  <c r="J1" i="4"/>
  <c r="G2" i="4"/>
  <c r="J2" i="4"/>
  <c r="B11" i="4" s="1"/>
  <c r="C10" i="4" s="1"/>
  <c r="J3" i="4"/>
  <c r="B12" i="4" s="1"/>
  <c r="D10" i="4" s="1"/>
  <c r="J4" i="4"/>
  <c r="B13" i="4" s="1"/>
  <c r="E10" i="4" s="1"/>
  <c r="J5" i="4"/>
  <c r="B14" i="4" s="1"/>
  <c r="F10" i="4" s="1"/>
  <c r="J6" i="4"/>
  <c r="B15" i="4" s="1"/>
  <c r="G10" i="4" s="1"/>
  <c r="T16" i="6"/>
  <c r="M16" i="6"/>
  <c r="N15" i="6" s="1"/>
  <c r="K16" i="6"/>
  <c r="T15" i="6"/>
  <c r="K15" i="6"/>
  <c r="M13" i="6" s="1"/>
  <c r="T14" i="6"/>
  <c r="L16" i="6" s="1"/>
  <c r="N14" i="6" s="1"/>
  <c r="K14" i="6"/>
  <c r="L13" i="6" s="1"/>
  <c r="T13" i="6"/>
  <c r="N13" i="6"/>
  <c r="T12" i="6"/>
  <c r="J16" i="6" s="1"/>
  <c r="N12" i="6" s="1"/>
  <c r="Q12" i="6"/>
  <c r="T11" i="6"/>
  <c r="I12" i="6" s="1"/>
  <c r="J11" i="6" s="1"/>
  <c r="Q11" i="6"/>
  <c r="F16" i="6"/>
  <c r="E16" i="6"/>
  <c r="D16" i="6"/>
  <c r="C16" i="6"/>
  <c r="B16" i="6"/>
  <c r="G15" i="6"/>
  <c r="D15" i="6"/>
  <c r="C15" i="6"/>
  <c r="G14" i="6"/>
  <c r="F14" i="6"/>
  <c r="D14" i="6"/>
  <c r="C14" i="6"/>
  <c r="G13" i="6"/>
  <c r="F13" i="6"/>
  <c r="E13" i="6"/>
  <c r="C13" i="6"/>
  <c r="B13" i="6"/>
  <c r="G12" i="6"/>
  <c r="F12" i="6"/>
  <c r="E12" i="6"/>
  <c r="D12" i="6"/>
  <c r="B12" i="6"/>
  <c r="G11" i="6"/>
  <c r="F11" i="6"/>
  <c r="D11" i="6"/>
  <c r="C11" i="6"/>
  <c r="Z6" i="6"/>
  <c r="M7" i="6" s="1"/>
  <c r="N6" i="6" s="1"/>
  <c r="Z5" i="6"/>
  <c r="Z4" i="6"/>
  <c r="K5" i="6" s="1"/>
  <c r="L4" i="6" s="1"/>
  <c r="Z3" i="6"/>
  <c r="Z2" i="6"/>
  <c r="I3" i="6" s="1"/>
  <c r="J2" i="6" s="1"/>
  <c r="Z1" i="6"/>
  <c r="B13" i="1"/>
  <c r="E15" i="4" l="1"/>
  <c r="G13" i="4" s="1"/>
  <c r="C15" i="4"/>
  <c r="G11" i="4" s="1"/>
  <c r="E14" i="4"/>
  <c r="F13" i="4" s="1"/>
  <c r="C14" i="4"/>
  <c r="F11" i="4" s="1"/>
  <c r="C13" i="4"/>
  <c r="E11" i="4" s="1"/>
  <c r="C12" i="4"/>
  <c r="D11" i="4" s="1"/>
  <c r="F15" i="4"/>
  <c r="G14" i="4" s="1"/>
  <c r="D15" i="4"/>
  <c r="G12" i="4" s="1"/>
  <c r="D14" i="4"/>
  <c r="F12" i="4" s="1"/>
  <c r="D13" i="4"/>
  <c r="E12" i="4" s="1"/>
  <c r="I13" i="6"/>
  <c r="K11" i="6" s="1"/>
  <c r="I14" i="6"/>
  <c r="L11" i="6" s="1"/>
  <c r="I15" i="6"/>
  <c r="M11" i="6" s="1"/>
  <c r="I16" i="6"/>
  <c r="N11" i="6" s="1"/>
  <c r="J13" i="6"/>
  <c r="K12" i="6" s="1"/>
  <c r="J14" i="6"/>
  <c r="L12" i="6" s="1"/>
  <c r="J15" i="6"/>
  <c r="M12" i="6" s="1"/>
  <c r="L15" i="6"/>
  <c r="M14" i="6" s="1"/>
  <c r="J7" i="6"/>
  <c r="N3" i="6" s="1"/>
  <c r="J4" i="6"/>
  <c r="K3" i="6" s="1"/>
  <c r="L6" i="6"/>
  <c r="M5" i="6" s="1"/>
  <c r="J5" i="6"/>
  <c r="L3" i="6" s="1"/>
  <c r="L7" i="6"/>
  <c r="N5" i="6" s="1"/>
  <c r="I4" i="6"/>
  <c r="K2" i="6" s="1"/>
  <c r="I6" i="6"/>
  <c r="M2" i="6" s="1"/>
  <c r="K6" i="6"/>
  <c r="M4" i="6" s="1"/>
  <c r="I5" i="6"/>
  <c r="L2" i="6" s="1"/>
  <c r="J6" i="6"/>
  <c r="M3" i="6" s="1"/>
  <c r="I7" i="6"/>
  <c r="N2" i="6" s="1"/>
  <c r="K7" i="6"/>
  <c r="N4" i="6" s="1"/>
  <c r="K7" i="3"/>
  <c r="J7" i="3"/>
  <c r="I7" i="3"/>
  <c r="H7" i="3"/>
  <c r="G7" i="3"/>
  <c r="L6" i="3"/>
  <c r="I6" i="3"/>
  <c r="H6" i="3"/>
  <c r="L5" i="3"/>
  <c r="K5" i="3"/>
  <c r="I5" i="3"/>
  <c r="H5" i="3"/>
  <c r="L4" i="3"/>
  <c r="K4" i="3"/>
  <c r="J4" i="3"/>
  <c r="H4" i="3"/>
  <c r="G4" i="3"/>
  <c r="L3" i="3"/>
  <c r="K3" i="3"/>
  <c r="J3" i="3"/>
  <c r="I3" i="3"/>
  <c r="G3" i="3"/>
  <c r="L2" i="3"/>
  <c r="K2" i="3"/>
  <c r="I2" i="3"/>
  <c r="H2" i="3"/>
  <c r="P2" i="1" l="1"/>
  <c r="P3" i="1"/>
  <c r="P4" i="1"/>
  <c r="P5" i="1"/>
  <c r="D16" i="1" s="1"/>
  <c r="F14" i="1" s="1"/>
  <c r="P6" i="1"/>
  <c r="E17" i="1" s="1"/>
  <c r="G15" i="1" s="1"/>
  <c r="P1" i="1"/>
  <c r="C12" i="1" l="1"/>
  <c r="D17" i="1"/>
  <c r="G14" i="1" s="1"/>
  <c r="D15" i="1"/>
  <c r="E14" i="1" s="1"/>
  <c r="B16" i="1"/>
  <c r="F12" i="1" s="1"/>
  <c r="B14" i="1"/>
  <c r="D12" i="1" s="1"/>
  <c r="C16" i="1"/>
  <c r="F13" i="1" s="1"/>
  <c r="C14" i="1"/>
  <c r="D13" i="1" s="1"/>
  <c r="E16" i="1"/>
  <c r="F15" i="1" s="1"/>
  <c r="F17" i="1"/>
  <c r="G16" i="1" s="1"/>
  <c r="B15" i="1"/>
  <c r="E12" i="1" s="1"/>
  <c r="B17" i="1"/>
  <c r="G12" i="1" s="1"/>
  <c r="C17" i="1"/>
  <c r="G13" i="1" s="1"/>
  <c r="C15" i="1"/>
  <c r="E13" i="1" s="1"/>
</calcChain>
</file>

<file path=xl/sharedStrings.xml><?xml version="1.0" encoding="utf-8"?>
<sst xmlns="http://schemas.openxmlformats.org/spreadsheetml/2006/main" count="137" uniqueCount="41">
  <si>
    <t>Object Identifier</t>
  </si>
  <si>
    <t>Keaktifan</t>
  </si>
  <si>
    <t>Nilai UAS</t>
  </si>
  <si>
    <t>Indeks</t>
  </si>
  <si>
    <t>excellent</t>
  </si>
  <si>
    <t>fair</t>
  </si>
  <si>
    <t>good</t>
  </si>
  <si>
    <t>B</t>
  </si>
  <si>
    <t>D</t>
  </si>
  <si>
    <t>A</t>
  </si>
  <si>
    <t>C</t>
  </si>
  <si>
    <t>excellent, fair, good berarti ada 3 state Mf = 3</t>
  </si>
  <si>
    <t>fair = 1</t>
  </si>
  <si>
    <t>good = 2</t>
  </si>
  <si>
    <t>excellent = 3</t>
  </si>
  <si>
    <t>Normalisasi menggunakan max-min</t>
  </si>
  <si>
    <t>max</t>
  </si>
  <si>
    <t>min</t>
  </si>
  <si>
    <t>Data ke-1</t>
  </si>
  <si>
    <t>Data ke-2</t>
  </si>
  <si>
    <t>Data ke-3</t>
  </si>
  <si>
    <t>Data ke-4</t>
  </si>
  <si>
    <t>Data ke-5</t>
  </si>
  <si>
    <t>Data ke-6</t>
  </si>
  <si>
    <t>Hitung Jarak menggunakan Euclidean</t>
  </si>
  <si>
    <t>NOMINAL</t>
  </si>
  <si>
    <t>object identifier</t>
  </si>
  <si>
    <t>keaktifan</t>
  </si>
  <si>
    <t>nilai uas</t>
  </si>
  <si>
    <t>indeks</t>
  </si>
  <si>
    <t>NUMERIC</t>
  </si>
  <si>
    <t>MAX=</t>
  </si>
  <si>
    <t>MIN =</t>
  </si>
  <si>
    <t>X80=</t>
  </si>
  <si>
    <t>X50=</t>
  </si>
  <si>
    <t>X90=</t>
  </si>
  <si>
    <t>X75=</t>
  </si>
  <si>
    <t>X82</t>
  </si>
  <si>
    <t>X65=</t>
  </si>
  <si>
    <t>Ordinal</t>
  </si>
  <si>
    <t>Dissimilarity Semua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</si>
</sst>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0" xfId="0" applyFont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  <xf numFmtId="0" fontId="0" fillId="8" borderId="0" xfId="0" applyFill="1"/>
    <xf numFmtId="0" fontId="0" fillId="3" borderId="0" xfId="0" applyFill="1"/>
    <xf numFmtId="0" fontId="0" fillId="0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0" xfId="0" applyFill="1"/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L17" sqref="A1:XFD1048576"/>
    </sheetView>
  </sheetViews>
  <sheetFormatPr defaultRowHeight="15" x14ac:dyDescent="0.25"/>
  <cols>
    <col min="1" max="1" width="15.85546875" bestFit="1" customWidth="1"/>
    <col min="2" max="2" width="9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11</v>
      </c>
      <c r="K1" s="3" t="s">
        <v>4</v>
      </c>
      <c r="L1" s="4">
        <v>3</v>
      </c>
      <c r="N1" s="3" t="s">
        <v>4</v>
      </c>
      <c r="O1" s="4" t="s">
        <v>18</v>
      </c>
      <c r="P1">
        <f>(L1-$G$8)/($G$7-$G$8)</f>
        <v>1</v>
      </c>
    </row>
    <row r="2" spans="1:16" x14ac:dyDescent="0.25">
      <c r="A2" s="1">
        <v>1</v>
      </c>
      <c r="B2" s="3" t="s">
        <v>4</v>
      </c>
      <c r="C2" s="1">
        <v>80</v>
      </c>
      <c r="D2" s="1" t="s">
        <v>7</v>
      </c>
      <c r="F2" t="s">
        <v>12</v>
      </c>
      <c r="K2" s="3" t="s">
        <v>5</v>
      </c>
      <c r="L2" s="4">
        <v>2</v>
      </c>
      <c r="N2" s="3" t="s">
        <v>5</v>
      </c>
      <c r="O2" s="4" t="s">
        <v>19</v>
      </c>
      <c r="P2">
        <f>(L2-$G$8)/($G$7-$G$8)</f>
        <v>0.5</v>
      </c>
    </row>
    <row r="3" spans="1:16" x14ac:dyDescent="0.25">
      <c r="A3" s="1">
        <v>2</v>
      </c>
      <c r="B3" s="3" t="s">
        <v>5</v>
      </c>
      <c r="C3" s="1">
        <v>50</v>
      </c>
      <c r="D3" s="1" t="s">
        <v>8</v>
      </c>
      <c r="F3" t="s">
        <v>13</v>
      </c>
      <c r="K3" s="3" t="s">
        <v>6</v>
      </c>
      <c r="L3" s="4">
        <v>1</v>
      </c>
      <c r="N3" s="3" t="s">
        <v>6</v>
      </c>
      <c r="O3" s="4" t="s">
        <v>20</v>
      </c>
      <c r="P3">
        <f>(L3-$G$8)/($G$7-$G$8)</f>
        <v>0</v>
      </c>
    </row>
    <row r="4" spans="1:16" x14ac:dyDescent="0.25">
      <c r="A4" s="1">
        <v>3</v>
      </c>
      <c r="B4" s="3" t="s">
        <v>6</v>
      </c>
      <c r="C4" s="1">
        <v>90</v>
      </c>
      <c r="D4" s="1" t="s">
        <v>9</v>
      </c>
      <c r="F4" t="s">
        <v>14</v>
      </c>
      <c r="K4" s="3" t="s">
        <v>4</v>
      </c>
      <c r="L4" s="4">
        <v>3</v>
      </c>
      <c r="N4" s="3" t="s">
        <v>4</v>
      </c>
      <c r="O4" s="4" t="s">
        <v>21</v>
      </c>
      <c r="P4">
        <f>(L4-$G$8)/($G$7-$G$8)</f>
        <v>1</v>
      </c>
    </row>
    <row r="5" spans="1:16" x14ac:dyDescent="0.25">
      <c r="A5" s="1">
        <v>4</v>
      </c>
      <c r="B5" s="3" t="s">
        <v>4</v>
      </c>
      <c r="C5" s="1">
        <v>75</v>
      </c>
      <c r="D5" s="1" t="s">
        <v>7</v>
      </c>
      <c r="K5" s="3" t="s">
        <v>5</v>
      </c>
      <c r="L5" s="4">
        <v>2</v>
      </c>
      <c r="N5" s="3" t="s">
        <v>5</v>
      </c>
      <c r="O5" s="4" t="s">
        <v>22</v>
      </c>
      <c r="P5">
        <f>(L5-$G$8)/($G$7-$G$8)</f>
        <v>0.5</v>
      </c>
    </row>
    <row r="6" spans="1:16" x14ac:dyDescent="0.25">
      <c r="A6" s="1">
        <v>5</v>
      </c>
      <c r="B6" s="3" t="s">
        <v>5</v>
      </c>
      <c r="C6" s="1">
        <v>82</v>
      </c>
      <c r="D6" s="1" t="s">
        <v>7</v>
      </c>
      <c r="F6" t="s">
        <v>15</v>
      </c>
      <c r="K6" s="3" t="s">
        <v>6</v>
      </c>
      <c r="L6" s="4">
        <v>1</v>
      </c>
      <c r="N6" s="3" t="s">
        <v>6</v>
      </c>
      <c r="O6" s="4" t="s">
        <v>23</v>
      </c>
      <c r="P6">
        <f>(L6-$G$8)/($G$7-$G$8)</f>
        <v>0</v>
      </c>
    </row>
    <row r="7" spans="1:16" x14ac:dyDescent="0.25">
      <c r="A7" s="1">
        <v>6</v>
      </c>
      <c r="B7" s="3" t="s">
        <v>6</v>
      </c>
      <c r="C7" s="1">
        <v>65</v>
      </c>
      <c r="D7" s="1" t="s">
        <v>10</v>
      </c>
      <c r="F7" s="5" t="s">
        <v>16</v>
      </c>
      <c r="G7">
        <v>3</v>
      </c>
    </row>
    <row r="8" spans="1:16" x14ac:dyDescent="0.25">
      <c r="F8" s="5" t="s">
        <v>17</v>
      </c>
      <c r="G8">
        <v>1</v>
      </c>
    </row>
    <row r="11" spans="1:16" x14ac:dyDescent="0.25">
      <c r="B11" t="s">
        <v>24</v>
      </c>
    </row>
    <row r="12" spans="1:16" x14ac:dyDescent="0.25">
      <c r="B12" s="7">
        <v>0</v>
      </c>
      <c r="C12" s="8">
        <f>$B$13</f>
        <v>0.5</v>
      </c>
      <c r="D12" s="8">
        <f>$B$14</f>
        <v>1</v>
      </c>
      <c r="E12" s="8">
        <f>$B$15</f>
        <v>0</v>
      </c>
      <c r="F12" s="8">
        <f>$B$16</f>
        <v>0.5</v>
      </c>
      <c r="G12" s="8">
        <f>$B$17</f>
        <v>1</v>
      </c>
    </row>
    <row r="13" spans="1:16" x14ac:dyDescent="0.25">
      <c r="B13" s="8">
        <f>SQRT(POWER((P2-$P$1),2))</f>
        <v>0.5</v>
      </c>
      <c r="C13" s="7">
        <v>0</v>
      </c>
      <c r="D13" s="9">
        <f>$C$14</f>
        <v>0.5</v>
      </c>
      <c r="E13" s="9">
        <f>$C$15</f>
        <v>0.5</v>
      </c>
      <c r="F13" s="9">
        <f>$C$16</f>
        <v>0</v>
      </c>
      <c r="G13" s="9">
        <f>$C$17</f>
        <v>0.5</v>
      </c>
    </row>
    <row r="14" spans="1:16" x14ac:dyDescent="0.25">
      <c r="B14" s="8">
        <f>SQRT(POWER((P3-$P$1),2))</f>
        <v>1</v>
      </c>
      <c r="C14" s="9">
        <f>SQRT(POWER((P3-$P$2),2))</f>
        <v>0.5</v>
      </c>
      <c r="D14" s="7">
        <v>0</v>
      </c>
      <c r="E14" s="10">
        <f>$D$15</f>
        <v>1</v>
      </c>
      <c r="F14" s="10">
        <f>$D$16</f>
        <v>0.5</v>
      </c>
      <c r="G14" s="10">
        <f>$D$17</f>
        <v>0</v>
      </c>
    </row>
    <row r="15" spans="1:16" x14ac:dyDescent="0.25">
      <c r="B15" s="8">
        <f>SQRT(POWER((P4-$P$1),2))</f>
        <v>0</v>
      </c>
      <c r="C15" s="9">
        <f>SQRT(POWER((P4-$P$2),2))</f>
        <v>0.5</v>
      </c>
      <c r="D15" s="10">
        <f>SQRT(POWER((P4-$P$3),2))</f>
        <v>1</v>
      </c>
      <c r="E15" s="7">
        <v>0</v>
      </c>
      <c r="F15" s="11">
        <f>$E$16</f>
        <v>0.5</v>
      </c>
      <c r="G15" s="11">
        <f>$E$17</f>
        <v>1</v>
      </c>
    </row>
    <row r="16" spans="1:16" x14ac:dyDescent="0.25">
      <c r="B16" s="8">
        <f>SQRT(POWER((P5-$P$1),2))</f>
        <v>0.5</v>
      </c>
      <c r="C16" s="9">
        <f>SQRT(POWER((P5-$P$2),2))</f>
        <v>0</v>
      </c>
      <c r="D16" s="10">
        <f>SQRT(POWER((P5-$P$3),2))</f>
        <v>0.5</v>
      </c>
      <c r="E16" s="11">
        <f>SQRT(POWER((P5-$P$4),2))</f>
        <v>0.5</v>
      </c>
      <c r="F16" s="7">
        <v>0</v>
      </c>
      <c r="G16" s="12">
        <f>$F$17</f>
        <v>0.5</v>
      </c>
    </row>
    <row r="17" spans="2:7" x14ac:dyDescent="0.25">
      <c r="B17" s="8">
        <f>SQRT(POWER((P6-$P$1),2))</f>
        <v>1</v>
      </c>
      <c r="C17" s="9">
        <f>SQRT(POWER((P6-$P$2),2))</f>
        <v>0.5</v>
      </c>
      <c r="D17" s="10">
        <f>SQRT(POWER((P6-$P$3),2))</f>
        <v>0</v>
      </c>
      <c r="E17" s="11">
        <f>SQRT(POWER((P6-$P$4),2))</f>
        <v>1</v>
      </c>
      <c r="F17" s="12">
        <f>SQRT(POWER((P6-$P$5),2))</f>
        <v>0.5</v>
      </c>
      <c r="G17" s="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G1" sqref="G1:L7"/>
    </sheetView>
  </sheetViews>
  <sheetFormatPr defaultRowHeight="15" x14ac:dyDescent="0.25"/>
  <cols>
    <col min="1" max="1" width="15.855468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G1" t="s">
        <v>25</v>
      </c>
    </row>
    <row r="2" spans="1:19" x14ac:dyDescent="0.25">
      <c r="A2" s="1">
        <v>1</v>
      </c>
      <c r="B2" s="13" t="s">
        <v>4</v>
      </c>
      <c r="C2" s="1">
        <v>80</v>
      </c>
      <c r="D2" s="3" t="s">
        <v>7</v>
      </c>
      <c r="G2" s="18">
        <v>0</v>
      </c>
      <c r="H2" s="19">
        <f t="shared" ref="H2:L8" si="0">(1-0)/1</f>
        <v>1</v>
      </c>
      <c r="I2" s="19">
        <f t="shared" si="0"/>
        <v>1</v>
      </c>
      <c r="J2" s="19">
        <v>0</v>
      </c>
      <c r="K2" s="19">
        <f>(1-0)/1</f>
        <v>1</v>
      </c>
      <c r="L2" s="19">
        <f t="shared" si="0"/>
        <v>1</v>
      </c>
      <c r="N2" s="17"/>
      <c r="O2" s="17"/>
      <c r="P2" s="17"/>
      <c r="Q2" s="17"/>
      <c r="R2" s="17"/>
      <c r="S2" s="17"/>
    </row>
    <row r="3" spans="1:19" x14ac:dyDescent="0.25">
      <c r="A3" s="1">
        <v>2</v>
      </c>
      <c r="B3" s="13" t="s">
        <v>5</v>
      </c>
      <c r="C3" s="1">
        <v>50</v>
      </c>
      <c r="D3" s="3" t="s">
        <v>8</v>
      </c>
      <c r="G3" s="19">
        <f t="shared" ref="G3:G4" si="1">(1-0)/1</f>
        <v>1</v>
      </c>
      <c r="H3" s="18">
        <v>0</v>
      </c>
      <c r="I3" s="20">
        <f t="shared" si="0"/>
        <v>1</v>
      </c>
      <c r="J3" s="20">
        <f t="shared" si="0"/>
        <v>1</v>
      </c>
      <c r="K3" s="20">
        <f t="shared" si="0"/>
        <v>1</v>
      </c>
      <c r="L3" s="20">
        <f t="shared" si="0"/>
        <v>1</v>
      </c>
      <c r="N3" s="17"/>
      <c r="O3" s="17"/>
      <c r="P3" s="17"/>
      <c r="Q3" s="17"/>
      <c r="R3" s="17"/>
      <c r="S3" s="17"/>
    </row>
    <row r="4" spans="1:19" x14ac:dyDescent="0.25">
      <c r="A4" s="1">
        <v>3</v>
      </c>
      <c r="B4" s="13" t="s">
        <v>6</v>
      </c>
      <c r="C4" s="1">
        <v>90</v>
      </c>
      <c r="D4" s="3" t="s">
        <v>9</v>
      </c>
      <c r="G4" s="19">
        <f t="shared" si="1"/>
        <v>1</v>
      </c>
      <c r="H4" s="20">
        <f t="shared" si="0"/>
        <v>1</v>
      </c>
      <c r="I4" s="18">
        <v>0</v>
      </c>
      <c r="J4" s="21">
        <f t="shared" si="0"/>
        <v>1</v>
      </c>
      <c r="K4" s="21">
        <f t="shared" si="0"/>
        <v>1</v>
      </c>
      <c r="L4" s="21">
        <f t="shared" si="0"/>
        <v>1</v>
      </c>
      <c r="N4" s="17"/>
      <c r="O4" s="17"/>
      <c r="P4" s="17"/>
      <c r="Q4" s="17"/>
      <c r="R4" s="17"/>
      <c r="S4" s="17"/>
    </row>
    <row r="5" spans="1:19" x14ac:dyDescent="0.25">
      <c r="A5" s="1">
        <v>4</v>
      </c>
      <c r="B5" s="13" t="s">
        <v>4</v>
      </c>
      <c r="C5" s="1">
        <v>75</v>
      </c>
      <c r="D5" s="3" t="s">
        <v>7</v>
      </c>
      <c r="G5" s="19">
        <v>0</v>
      </c>
      <c r="H5" s="20">
        <f t="shared" si="0"/>
        <v>1</v>
      </c>
      <c r="I5" s="21">
        <f t="shared" si="0"/>
        <v>1</v>
      </c>
      <c r="J5" s="18">
        <v>0</v>
      </c>
      <c r="K5" s="22">
        <f t="shared" si="0"/>
        <v>1</v>
      </c>
      <c r="L5" s="22">
        <f t="shared" si="0"/>
        <v>1</v>
      </c>
      <c r="N5" s="17"/>
      <c r="O5" s="17"/>
      <c r="P5" s="17"/>
      <c r="Q5" s="17"/>
      <c r="R5" s="17"/>
      <c r="S5" s="17"/>
    </row>
    <row r="6" spans="1:19" x14ac:dyDescent="0.25">
      <c r="A6" s="1">
        <v>5</v>
      </c>
      <c r="B6" s="13" t="s">
        <v>5</v>
      </c>
      <c r="C6" s="1">
        <v>82</v>
      </c>
      <c r="D6" s="3" t="s">
        <v>7</v>
      </c>
      <c r="G6" s="19">
        <v>0</v>
      </c>
      <c r="H6" s="20">
        <f t="shared" si="0"/>
        <v>1</v>
      </c>
      <c r="I6" s="21">
        <f t="shared" si="0"/>
        <v>1</v>
      </c>
      <c r="J6" s="22">
        <v>0</v>
      </c>
      <c r="K6" s="18">
        <v>0</v>
      </c>
      <c r="L6" s="23">
        <f t="shared" si="0"/>
        <v>1</v>
      </c>
      <c r="N6" s="17"/>
      <c r="O6" s="17"/>
      <c r="P6" s="17"/>
      <c r="Q6" s="17"/>
      <c r="R6" s="17"/>
      <c r="S6" s="17"/>
    </row>
    <row r="7" spans="1:19" x14ac:dyDescent="0.25">
      <c r="A7" s="1">
        <v>6</v>
      </c>
      <c r="B7" s="13" t="s">
        <v>6</v>
      </c>
      <c r="C7" s="1">
        <v>65</v>
      </c>
      <c r="D7" s="3" t="s">
        <v>10</v>
      </c>
      <c r="G7" s="19">
        <f>(1-0)/1</f>
        <v>1</v>
      </c>
      <c r="H7" s="20">
        <f t="shared" si="0"/>
        <v>1</v>
      </c>
      <c r="I7" s="21">
        <f t="shared" si="0"/>
        <v>1</v>
      </c>
      <c r="J7" s="22">
        <f t="shared" si="0"/>
        <v>1</v>
      </c>
      <c r="K7" s="23">
        <f t="shared" si="0"/>
        <v>1</v>
      </c>
      <c r="L7" s="18">
        <v>0</v>
      </c>
      <c r="N7" s="17"/>
      <c r="O7" s="17"/>
      <c r="P7" s="17"/>
      <c r="Q7" s="17"/>
      <c r="R7" s="17"/>
      <c r="S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J12" sqref="J12"/>
    </sheetView>
  </sheetViews>
  <sheetFormatPr defaultRowHeight="15" x14ac:dyDescent="0.25"/>
  <sheetData>
    <row r="1" spans="1:18" x14ac:dyDescent="0.25">
      <c r="A1" t="s">
        <v>26</v>
      </c>
      <c r="B1" t="s">
        <v>27</v>
      </c>
      <c r="C1" t="s">
        <v>28</v>
      </c>
      <c r="D1" t="s">
        <v>29</v>
      </c>
      <c r="F1" s="14" t="s">
        <v>31</v>
      </c>
      <c r="G1" s="1">
        <f>MAX(C2:C7)</f>
        <v>90</v>
      </c>
      <c r="I1" s="14" t="s">
        <v>33</v>
      </c>
      <c r="J1" s="1">
        <f>ABS(C2-C3)/(C4-C3)</f>
        <v>0.75</v>
      </c>
    </row>
    <row r="2" spans="1:18" x14ac:dyDescent="0.25">
      <c r="A2">
        <v>1</v>
      </c>
      <c r="B2" t="s">
        <v>4</v>
      </c>
      <c r="C2">
        <v>80</v>
      </c>
      <c r="D2" t="s">
        <v>7</v>
      </c>
      <c r="F2" s="14" t="s">
        <v>32</v>
      </c>
      <c r="G2" s="1">
        <f>MIN(C2:C7)</f>
        <v>50</v>
      </c>
      <c r="I2" s="14" t="s">
        <v>34</v>
      </c>
      <c r="J2" s="1">
        <f>ABS(C3-C3)/(C4-C3)</f>
        <v>0</v>
      </c>
    </row>
    <row r="3" spans="1:18" x14ac:dyDescent="0.25">
      <c r="A3">
        <v>2</v>
      </c>
      <c r="B3" t="s">
        <v>5</v>
      </c>
      <c r="C3" s="15">
        <v>50</v>
      </c>
      <c r="D3" t="s">
        <v>8</v>
      </c>
      <c r="F3" s="4"/>
      <c r="G3" s="1"/>
      <c r="I3" s="14" t="s">
        <v>35</v>
      </c>
      <c r="J3" s="1">
        <f>ABS(C4-C3)/(C4-C3)</f>
        <v>1</v>
      </c>
    </row>
    <row r="4" spans="1:18" x14ac:dyDescent="0.25">
      <c r="A4">
        <v>3</v>
      </c>
      <c r="B4" t="s">
        <v>6</v>
      </c>
      <c r="C4" s="16">
        <v>90</v>
      </c>
      <c r="D4" t="s">
        <v>9</v>
      </c>
      <c r="I4" s="14" t="s">
        <v>36</v>
      </c>
      <c r="J4" s="1">
        <f>ABS(C5-C3)/(C4-C3)</f>
        <v>0.625</v>
      </c>
    </row>
    <row r="5" spans="1:18" x14ac:dyDescent="0.25">
      <c r="A5">
        <v>4</v>
      </c>
      <c r="B5" t="s">
        <v>4</v>
      </c>
      <c r="C5" s="24">
        <v>75</v>
      </c>
      <c r="D5" t="s">
        <v>7</v>
      </c>
      <c r="I5" s="14" t="s">
        <v>37</v>
      </c>
      <c r="J5" s="1">
        <f>ABS(C6-C3)/(C4-C3)</f>
        <v>0.8</v>
      </c>
    </row>
    <row r="6" spans="1:18" x14ac:dyDescent="0.25">
      <c r="A6">
        <v>5</v>
      </c>
      <c r="B6" t="s">
        <v>5</v>
      </c>
      <c r="C6">
        <v>82</v>
      </c>
      <c r="D6" t="s">
        <v>7</v>
      </c>
      <c r="I6" s="14" t="s">
        <v>38</v>
      </c>
      <c r="J6" s="1">
        <f>ABS(C7-C3)/(C4-C3)</f>
        <v>0.375</v>
      </c>
    </row>
    <row r="7" spans="1:18" x14ac:dyDescent="0.25">
      <c r="A7">
        <v>6</v>
      </c>
      <c r="B7" t="s">
        <v>6</v>
      </c>
      <c r="C7">
        <v>65</v>
      </c>
      <c r="D7" t="s">
        <v>10</v>
      </c>
    </row>
    <row r="9" spans="1:18" x14ac:dyDescent="0.25">
      <c r="B9" t="s">
        <v>30</v>
      </c>
      <c r="M9" s="25"/>
      <c r="N9" s="25"/>
      <c r="O9" s="25"/>
      <c r="P9" s="25"/>
      <c r="Q9" s="25"/>
      <c r="R9" s="25"/>
    </row>
    <row r="10" spans="1:18" x14ac:dyDescent="0.25">
      <c r="B10" s="18">
        <v>0</v>
      </c>
      <c r="C10" s="19">
        <f>B11</f>
        <v>0.75</v>
      </c>
      <c r="D10" s="19">
        <f>B12</f>
        <v>0.25</v>
      </c>
      <c r="E10" s="19">
        <f>B13</f>
        <v>0.125</v>
      </c>
      <c r="F10" s="19">
        <f>B14</f>
        <v>5.0000000000000044E-2</v>
      </c>
      <c r="G10" s="19">
        <f>B15</f>
        <v>0.375</v>
      </c>
      <c r="O10" s="25"/>
      <c r="P10" s="25"/>
      <c r="Q10" s="25"/>
      <c r="R10" s="25"/>
    </row>
    <row r="11" spans="1:18" x14ac:dyDescent="0.25">
      <c r="B11" s="19">
        <f>ABS($J$1-J2)</f>
        <v>0.75</v>
      </c>
      <c r="C11" s="18">
        <v>0</v>
      </c>
      <c r="D11" s="20">
        <f>C12</f>
        <v>1</v>
      </c>
      <c r="E11" s="20">
        <f>C13</f>
        <v>0.625</v>
      </c>
      <c r="F11" s="20">
        <f>C14</f>
        <v>0.8</v>
      </c>
      <c r="G11" s="20">
        <f>C15</f>
        <v>0.375</v>
      </c>
    </row>
    <row r="12" spans="1:18" x14ac:dyDescent="0.25">
      <c r="B12" s="19">
        <f>ABS($J$1-J3)</f>
        <v>0.25</v>
      </c>
      <c r="C12" s="20">
        <f>ABS($J$2-J3)</f>
        <v>1</v>
      </c>
      <c r="D12" s="18">
        <v>0</v>
      </c>
      <c r="E12" s="21">
        <f>D13</f>
        <v>0.375</v>
      </c>
      <c r="F12" s="21">
        <f>D14</f>
        <v>0.19999999999999996</v>
      </c>
      <c r="G12" s="21">
        <f>D15</f>
        <v>0.625</v>
      </c>
    </row>
    <row r="13" spans="1:18" x14ac:dyDescent="0.25">
      <c r="B13" s="19">
        <f>ABS($J$1-J4)</f>
        <v>0.125</v>
      </c>
      <c r="C13" s="20">
        <f>ABS($J$2-J4)</f>
        <v>0.625</v>
      </c>
      <c r="D13" s="21">
        <f>ABS($J$3-J4)</f>
        <v>0.375</v>
      </c>
      <c r="E13" s="18">
        <v>0</v>
      </c>
      <c r="F13" s="22">
        <f>E14</f>
        <v>0.17500000000000004</v>
      </c>
      <c r="G13" s="22">
        <f>E15</f>
        <v>0.25</v>
      </c>
    </row>
    <row r="14" spans="1:18" x14ac:dyDescent="0.25">
      <c r="B14" s="19">
        <f>ABS($J$1-J5)</f>
        <v>5.0000000000000044E-2</v>
      </c>
      <c r="C14" s="20">
        <f>ABS($J$2-J5)</f>
        <v>0.8</v>
      </c>
      <c r="D14" s="21">
        <f>ABS($J$3-J5)</f>
        <v>0.19999999999999996</v>
      </c>
      <c r="E14" s="22">
        <f>ABS($J$4-J5)</f>
        <v>0.17500000000000004</v>
      </c>
      <c r="F14" s="18">
        <v>0</v>
      </c>
      <c r="G14" s="23">
        <f>F15</f>
        <v>0.42500000000000004</v>
      </c>
    </row>
    <row r="15" spans="1:18" x14ac:dyDescent="0.25">
      <c r="B15" s="19">
        <f>ABS($J$1-J6)</f>
        <v>0.375</v>
      </c>
      <c r="C15" s="20">
        <f>ABS($J$2-J6)</f>
        <v>0.375</v>
      </c>
      <c r="D15" s="21">
        <f>ABS($J$3-J6)</f>
        <v>0.625</v>
      </c>
      <c r="E15" s="22">
        <f>ABS($J$4-J6)</f>
        <v>0.25</v>
      </c>
      <c r="F15" s="23">
        <f>ABS($J$5-J6)</f>
        <v>0.42500000000000004</v>
      </c>
      <c r="G15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"/>
  <sheetViews>
    <sheetView tabSelected="1" topLeftCell="A2" zoomScale="80" zoomScaleNormal="80" workbookViewId="0">
      <selection activeCell="K24" sqref="K24"/>
    </sheetView>
  </sheetViews>
  <sheetFormatPr defaultRowHeight="15" x14ac:dyDescent="0.25"/>
  <cols>
    <col min="1" max="1" width="15.85546875" bestFit="1" customWidth="1"/>
    <col min="2" max="2" width="9.4257812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I1" t="s">
        <v>39</v>
      </c>
      <c r="P1" s="26" t="s">
        <v>11</v>
      </c>
      <c r="Q1" s="27"/>
      <c r="R1" s="27"/>
      <c r="S1" s="27"/>
      <c r="T1" s="27"/>
      <c r="U1" s="28" t="s">
        <v>4</v>
      </c>
      <c r="V1" s="27">
        <v>3</v>
      </c>
      <c r="W1" s="27"/>
      <c r="X1" s="28" t="s">
        <v>4</v>
      </c>
      <c r="Y1" s="27" t="s">
        <v>18</v>
      </c>
      <c r="Z1" s="27">
        <f>(V1-$Q$8)/($Q$7-$Q$8)</f>
        <v>1</v>
      </c>
      <c r="AA1" s="30"/>
      <c r="AB1" s="30"/>
      <c r="AC1" s="30"/>
      <c r="AD1" s="30"/>
      <c r="AM1" s="6"/>
      <c r="AN1" s="6"/>
      <c r="AO1" s="6"/>
    </row>
    <row r="2" spans="1:41" x14ac:dyDescent="0.25">
      <c r="A2" s="1">
        <v>1</v>
      </c>
      <c r="B2" s="3" t="s">
        <v>4</v>
      </c>
      <c r="C2" s="1">
        <v>80</v>
      </c>
      <c r="D2" s="1" t="s">
        <v>7</v>
      </c>
      <c r="I2" s="7">
        <v>0</v>
      </c>
      <c r="J2" s="8">
        <f>$I$3</f>
        <v>0.5</v>
      </c>
      <c r="K2" s="8">
        <f>$I$4</f>
        <v>1</v>
      </c>
      <c r="L2" s="8">
        <f>$I$5</f>
        <v>0</v>
      </c>
      <c r="M2" s="8">
        <f>$I$6</f>
        <v>0.5</v>
      </c>
      <c r="N2" s="8">
        <f>$I$7</f>
        <v>1</v>
      </c>
      <c r="P2" s="27" t="s">
        <v>12</v>
      </c>
      <c r="Q2" s="27"/>
      <c r="R2" s="27"/>
      <c r="S2" s="27"/>
      <c r="T2" s="27"/>
      <c r="U2" s="28" t="s">
        <v>5</v>
      </c>
      <c r="V2" s="27">
        <v>2</v>
      </c>
      <c r="W2" s="27"/>
      <c r="X2" s="28" t="s">
        <v>5</v>
      </c>
      <c r="Y2" s="27" t="s">
        <v>19</v>
      </c>
      <c r="Z2" s="27">
        <f>(V2-$Q$8)/($Q$7-$Q$8)</f>
        <v>0.5</v>
      </c>
      <c r="AA2" s="30"/>
      <c r="AB2" s="30"/>
      <c r="AC2" s="30"/>
      <c r="AD2" s="30"/>
      <c r="AM2" s="6"/>
      <c r="AN2" s="6"/>
      <c r="AO2" s="6"/>
    </row>
    <row r="3" spans="1:41" x14ac:dyDescent="0.25">
      <c r="A3" s="1">
        <v>2</v>
      </c>
      <c r="B3" s="3" t="s">
        <v>5</v>
      </c>
      <c r="C3" s="1">
        <v>50</v>
      </c>
      <c r="D3" s="1" t="s">
        <v>8</v>
      </c>
      <c r="I3" s="8">
        <f>SQRT(POWER((Z2-$Z$1),2))</f>
        <v>0.5</v>
      </c>
      <c r="J3" s="7">
        <v>0</v>
      </c>
      <c r="K3" s="9">
        <f>$J$4</f>
        <v>0.5</v>
      </c>
      <c r="L3" s="9">
        <f>$J$5</f>
        <v>0.5</v>
      </c>
      <c r="M3" s="9">
        <f>$J$6</f>
        <v>0</v>
      </c>
      <c r="N3" s="9">
        <f>$J$7</f>
        <v>0.5</v>
      </c>
      <c r="P3" s="27" t="s">
        <v>13</v>
      </c>
      <c r="Q3" s="27"/>
      <c r="R3" s="27"/>
      <c r="S3" s="27"/>
      <c r="T3" s="27"/>
      <c r="U3" s="28" t="s">
        <v>6</v>
      </c>
      <c r="V3" s="27">
        <v>1</v>
      </c>
      <c r="W3" s="27"/>
      <c r="X3" s="28" t="s">
        <v>6</v>
      </c>
      <c r="Y3" s="27" t="s">
        <v>20</v>
      </c>
      <c r="Z3" s="27">
        <f>(V3-$Q$8)/($Q$7-$Q$8)</f>
        <v>0</v>
      </c>
      <c r="AA3" s="30"/>
      <c r="AB3" s="30"/>
      <c r="AC3" s="30"/>
      <c r="AD3" s="30"/>
      <c r="AM3" s="6"/>
      <c r="AN3" s="6"/>
      <c r="AO3" s="6"/>
    </row>
    <row r="4" spans="1:41" x14ac:dyDescent="0.25">
      <c r="A4" s="1">
        <v>3</v>
      </c>
      <c r="B4" s="3" t="s">
        <v>6</v>
      </c>
      <c r="C4" s="1">
        <v>90</v>
      </c>
      <c r="D4" s="1" t="s">
        <v>9</v>
      </c>
      <c r="I4" s="8">
        <f>SQRT(POWER((Z3-$Z$1),2))</f>
        <v>1</v>
      </c>
      <c r="J4" s="9">
        <f>SQRT(POWER((Z3-$Z$2),2))</f>
        <v>0.5</v>
      </c>
      <c r="K4" s="7">
        <v>0</v>
      </c>
      <c r="L4" s="10">
        <f>$K$5</f>
        <v>1</v>
      </c>
      <c r="M4" s="10">
        <f>$K$6</f>
        <v>0.5</v>
      </c>
      <c r="N4" s="10">
        <f>$K$7</f>
        <v>0</v>
      </c>
      <c r="P4" s="27" t="s">
        <v>14</v>
      </c>
      <c r="Q4" s="27"/>
      <c r="R4" s="27"/>
      <c r="S4" s="27"/>
      <c r="T4" s="27"/>
      <c r="U4" s="28" t="s">
        <v>4</v>
      </c>
      <c r="V4" s="27">
        <v>3</v>
      </c>
      <c r="W4" s="27"/>
      <c r="X4" s="28" t="s">
        <v>4</v>
      </c>
      <c r="Y4" s="27" t="s">
        <v>21</v>
      </c>
      <c r="Z4" s="27">
        <f>(V4-$Q$8)/($Q$7-$Q$8)</f>
        <v>1</v>
      </c>
      <c r="AA4" s="30"/>
      <c r="AB4" s="30"/>
      <c r="AC4" s="30"/>
      <c r="AD4" s="30"/>
      <c r="AM4" s="6"/>
      <c r="AN4" s="6"/>
      <c r="AO4" s="6"/>
    </row>
    <row r="5" spans="1:41" x14ac:dyDescent="0.25">
      <c r="A5" s="1">
        <v>4</v>
      </c>
      <c r="B5" s="3" t="s">
        <v>4</v>
      </c>
      <c r="C5" s="1">
        <v>75</v>
      </c>
      <c r="D5" s="1" t="s">
        <v>7</v>
      </c>
      <c r="I5" s="8">
        <f>SQRT(POWER((Z4-$Z$1),2))</f>
        <v>0</v>
      </c>
      <c r="J5" s="9">
        <f>SQRT(POWER((Z4-$Z$2),2))</f>
        <v>0.5</v>
      </c>
      <c r="K5" s="10">
        <f>SQRT(POWER((Z4-$Z$3),2))</f>
        <v>1</v>
      </c>
      <c r="L5" s="7">
        <v>0</v>
      </c>
      <c r="M5" s="11">
        <f>$L$6</f>
        <v>0.5</v>
      </c>
      <c r="N5" s="11">
        <f>$L$7</f>
        <v>1</v>
      </c>
      <c r="P5" s="27"/>
      <c r="Q5" s="27"/>
      <c r="R5" s="27"/>
      <c r="S5" s="27"/>
      <c r="T5" s="27"/>
      <c r="U5" s="28" t="s">
        <v>5</v>
      </c>
      <c r="V5" s="27">
        <v>2</v>
      </c>
      <c r="W5" s="27"/>
      <c r="X5" s="28" t="s">
        <v>5</v>
      </c>
      <c r="Y5" s="27" t="s">
        <v>22</v>
      </c>
      <c r="Z5" s="27">
        <f>(V5-$Q$8)/($Q$7-$Q$8)</f>
        <v>0.5</v>
      </c>
      <c r="AA5" s="30"/>
      <c r="AB5" s="30"/>
      <c r="AC5" s="30"/>
      <c r="AD5" s="30"/>
      <c r="AM5" s="6"/>
      <c r="AN5" s="6"/>
      <c r="AO5" s="6"/>
    </row>
    <row r="6" spans="1:41" x14ac:dyDescent="0.25">
      <c r="A6" s="1">
        <v>5</v>
      </c>
      <c r="B6" s="3" t="s">
        <v>5</v>
      </c>
      <c r="C6" s="1">
        <v>82</v>
      </c>
      <c r="D6" s="1" t="s">
        <v>7</v>
      </c>
      <c r="I6" s="8">
        <f>SQRT(POWER((Z5-$Z$1),2))</f>
        <v>0.5</v>
      </c>
      <c r="J6" s="9">
        <f>SQRT(POWER((Z5-$Z$2),2))</f>
        <v>0</v>
      </c>
      <c r="K6" s="10">
        <f>SQRT(POWER((Z5-$Z$3),2))</f>
        <v>0.5</v>
      </c>
      <c r="L6" s="11">
        <f>SQRT(POWER((Z5-$Z$4),2))</f>
        <v>0.5</v>
      </c>
      <c r="M6" s="7">
        <v>0</v>
      </c>
      <c r="N6" s="12">
        <f>$M$7</f>
        <v>0.5</v>
      </c>
      <c r="P6" s="27" t="s">
        <v>15</v>
      </c>
      <c r="Q6" s="27"/>
      <c r="R6" s="27"/>
      <c r="S6" s="27"/>
      <c r="T6" s="27"/>
      <c r="U6" s="28" t="s">
        <v>6</v>
      </c>
      <c r="V6" s="27">
        <v>1</v>
      </c>
      <c r="W6" s="27"/>
      <c r="X6" s="28" t="s">
        <v>6</v>
      </c>
      <c r="Y6" s="27" t="s">
        <v>23</v>
      </c>
      <c r="Z6" s="27">
        <f>(V6-$Q$8)/($Q$7-$Q$8)</f>
        <v>0</v>
      </c>
      <c r="AA6" s="30"/>
      <c r="AB6" s="30"/>
      <c r="AC6" s="30"/>
      <c r="AD6" s="30"/>
      <c r="AM6" s="6"/>
      <c r="AN6" s="6"/>
      <c r="AO6" s="6"/>
    </row>
    <row r="7" spans="1:41" x14ac:dyDescent="0.25">
      <c r="A7" s="1">
        <v>6</v>
      </c>
      <c r="B7" s="3" t="s">
        <v>6</v>
      </c>
      <c r="C7" s="1">
        <v>65</v>
      </c>
      <c r="D7" s="1" t="s">
        <v>10</v>
      </c>
      <c r="I7" s="8">
        <f>SQRT(POWER((Z6-$Z$1),2))</f>
        <v>1</v>
      </c>
      <c r="J7" s="9">
        <f>SQRT(POWER((Z6-$Z$2),2))</f>
        <v>0.5</v>
      </c>
      <c r="K7" s="10">
        <f>SQRT(POWER((Z6-$Z$3),2))</f>
        <v>0</v>
      </c>
      <c r="L7" s="11">
        <f>SQRT(POWER((Z6-$Z$4),2))</f>
        <v>1</v>
      </c>
      <c r="M7" s="12">
        <f>SQRT(POWER((Z6-$Z$5),2))</f>
        <v>0.5</v>
      </c>
      <c r="N7" s="7">
        <v>0</v>
      </c>
      <c r="P7" s="27" t="s">
        <v>16</v>
      </c>
      <c r="Q7" s="27">
        <v>3</v>
      </c>
      <c r="R7" s="27"/>
      <c r="S7" s="27"/>
      <c r="T7" s="27"/>
      <c r="U7" s="27"/>
      <c r="V7" s="27"/>
      <c r="W7" s="27"/>
      <c r="X7" s="27"/>
      <c r="Y7" s="27"/>
      <c r="Z7" s="27"/>
      <c r="AA7" s="30"/>
      <c r="AB7" s="30"/>
      <c r="AC7" s="30"/>
      <c r="AD7" s="30"/>
      <c r="AM7" s="6"/>
      <c r="AN7" s="6"/>
      <c r="AO7" s="6"/>
    </row>
    <row r="8" spans="1:41" x14ac:dyDescent="0.25">
      <c r="P8" s="27" t="s">
        <v>17</v>
      </c>
      <c r="Q8" s="27">
        <v>1</v>
      </c>
      <c r="R8" s="27"/>
      <c r="S8" s="27"/>
      <c r="T8" s="27"/>
      <c r="U8" s="27"/>
      <c r="V8" s="27"/>
      <c r="W8" s="27"/>
      <c r="X8" s="27"/>
      <c r="Y8" s="27"/>
      <c r="Z8" s="27"/>
      <c r="AA8" s="30"/>
      <c r="AB8" s="30"/>
      <c r="AC8" s="30"/>
      <c r="AD8" s="30"/>
      <c r="AM8" s="6"/>
      <c r="AN8" s="6"/>
      <c r="AO8" s="6"/>
    </row>
    <row r="9" spans="1:41" x14ac:dyDescent="0.25"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0"/>
      <c r="AB9" s="30"/>
      <c r="AC9" s="30"/>
      <c r="AD9" s="30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spans="1:41" x14ac:dyDescent="0.25">
      <c r="B10" t="s">
        <v>25</v>
      </c>
      <c r="I10" t="s">
        <v>30</v>
      </c>
      <c r="O10" s="25"/>
      <c r="P10" s="28"/>
      <c r="Q10" s="28"/>
      <c r="R10" s="28"/>
      <c r="S10" s="29"/>
      <c r="T10" s="29"/>
      <c r="U10" s="29"/>
      <c r="V10" s="29"/>
      <c r="W10" s="29"/>
      <c r="X10" s="29"/>
      <c r="Y10" s="29"/>
      <c r="Z10" s="29"/>
      <c r="AA10" s="30"/>
      <c r="AB10" s="30"/>
      <c r="AC10" s="30"/>
      <c r="AD10" s="30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spans="1:41" x14ac:dyDescent="0.25">
      <c r="B11" s="18">
        <v>0</v>
      </c>
      <c r="C11" s="19">
        <f t="shared" ref="C11:G16" si="0">(1-0)/1</f>
        <v>1</v>
      </c>
      <c r="D11" s="19">
        <f t="shared" si="0"/>
        <v>1</v>
      </c>
      <c r="E11" s="19">
        <v>0</v>
      </c>
      <c r="F11" s="19">
        <f>(1-0)/1</f>
        <v>1</v>
      </c>
      <c r="G11" s="19">
        <f t="shared" si="0"/>
        <v>1</v>
      </c>
      <c r="I11" s="18">
        <v>0</v>
      </c>
      <c r="J11" s="19">
        <f>I12</f>
        <v>0.75</v>
      </c>
      <c r="K11" s="19">
        <f>I13</f>
        <v>0.25</v>
      </c>
      <c r="L11" s="19">
        <f>I14</f>
        <v>0.125</v>
      </c>
      <c r="M11" s="19">
        <f>I15</f>
        <v>5.0000000000000044E-2</v>
      </c>
      <c r="N11" s="19">
        <f>I16</f>
        <v>0.375</v>
      </c>
      <c r="P11" s="27" t="s">
        <v>31</v>
      </c>
      <c r="Q11" s="28">
        <f>MAX(C2:C7)</f>
        <v>90</v>
      </c>
      <c r="R11" s="27"/>
      <c r="S11" s="27" t="s">
        <v>33</v>
      </c>
      <c r="T11" s="28">
        <f>ABS(C2-C3)/(C4-C3)</f>
        <v>0.75</v>
      </c>
      <c r="U11" s="29"/>
      <c r="V11" s="29"/>
      <c r="W11" s="29"/>
      <c r="X11" s="29"/>
      <c r="Y11" s="29"/>
      <c r="Z11" s="29"/>
      <c r="AA11" s="30"/>
      <c r="AB11" s="30"/>
      <c r="AC11" s="30"/>
      <c r="AD11" s="30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x14ac:dyDescent="0.25">
      <c r="B12" s="19">
        <f t="shared" ref="B12:B13" si="1">(1-0)/1</f>
        <v>1</v>
      </c>
      <c r="C12" s="18">
        <v>0</v>
      </c>
      <c r="D12" s="20">
        <f t="shared" si="0"/>
        <v>1</v>
      </c>
      <c r="E12" s="20">
        <f t="shared" si="0"/>
        <v>1</v>
      </c>
      <c r="F12" s="20">
        <f t="shared" si="0"/>
        <v>1</v>
      </c>
      <c r="G12" s="20">
        <f t="shared" si="0"/>
        <v>1</v>
      </c>
      <c r="I12" s="19">
        <f>ABS($T$11-T12)</f>
        <v>0.75</v>
      </c>
      <c r="J12" s="18">
        <v>0</v>
      </c>
      <c r="K12" s="20">
        <f>J13</f>
        <v>1</v>
      </c>
      <c r="L12" s="20">
        <f>J14</f>
        <v>0.625</v>
      </c>
      <c r="M12" s="20">
        <f>J15</f>
        <v>0.8</v>
      </c>
      <c r="N12" s="20">
        <f>J16</f>
        <v>0.375</v>
      </c>
      <c r="P12" s="27" t="s">
        <v>32</v>
      </c>
      <c r="Q12" s="28">
        <f>MIN(C2:C7)</f>
        <v>50</v>
      </c>
      <c r="R12" s="27"/>
      <c r="S12" s="27" t="s">
        <v>34</v>
      </c>
      <c r="T12" s="28">
        <f>ABS(C3-C3)/(C4-C3)</f>
        <v>0</v>
      </c>
      <c r="U12" s="29"/>
      <c r="V12" s="29"/>
      <c r="W12" s="29"/>
      <c r="X12" s="29"/>
      <c r="Y12" s="29"/>
      <c r="Z12" s="29"/>
      <c r="AA12" s="30"/>
      <c r="AB12" s="30"/>
      <c r="AC12" s="30"/>
      <c r="AD12" s="30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spans="1:41" x14ac:dyDescent="0.25">
      <c r="B13" s="19">
        <f t="shared" si="1"/>
        <v>1</v>
      </c>
      <c r="C13" s="20">
        <f t="shared" si="0"/>
        <v>1</v>
      </c>
      <c r="D13" s="18">
        <v>0</v>
      </c>
      <c r="E13" s="21">
        <f t="shared" si="0"/>
        <v>1</v>
      </c>
      <c r="F13" s="21">
        <f t="shared" si="0"/>
        <v>1</v>
      </c>
      <c r="G13" s="21">
        <f t="shared" si="0"/>
        <v>1</v>
      </c>
      <c r="I13" s="19">
        <f>ABS($T$11-T13)</f>
        <v>0.25</v>
      </c>
      <c r="J13" s="20">
        <f>ABS($T$12-T13)</f>
        <v>1</v>
      </c>
      <c r="K13" s="18">
        <v>0</v>
      </c>
      <c r="L13" s="21">
        <f>K14</f>
        <v>0.375</v>
      </c>
      <c r="M13" s="21">
        <f>K15</f>
        <v>0.19999999999999996</v>
      </c>
      <c r="N13" s="21">
        <f>K16</f>
        <v>0.625</v>
      </c>
      <c r="P13" s="27"/>
      <c r="Q13" s="28"/>
      <c r="R13" s="27"/>
      <c r="S13" s="27" t="s">
        <v>35</v>
      </c>
      <c r="T13" s="28">
        <f>ABS(C4-C3)/(C4-C3)</f>
        <v>1</v>
      </c>
      <c r="U13" s="29"/>
      <c r="V13" s="29"/>
      <c r="W13" s="29"/>
      <c r="X13" s="29"/>
      <c r="Y13" s="29"/>
      <c r="Z13" s="29"/>
      <c r="AA13" s="30"/>
      <c r="AB13" s="30"/>
      <c r="AC13" s="30"/>
      <c r="AD13" s="30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spans="1:41" x14ac:dyDescent="0.25">
      <c r="B14" s="19">
        <v>0</v>
      </c>
      <c r="C14" s="20">
        <f t="shared" si="0"/>
        <v>1</v>
      </c>
      <c r="D14" s="21">
        <f t="shared" si="0"/>
        <v>1</v>
      </c>
      <c r="E14" s="18">
        <v>0</v>
      </c>
      <c r="F14" s="22">
        <f t="shared" si="0"/>
        <v>1</v>
      </c>
      <c r="G14" s="22">
        <f t="shared" si="0"/>
        <v>1</v>
      </c>
      <c r="I14" s="19">
        <f>ABS($T$11-T14)</f>
        <v>0.125</v>
      </c>
      <c r="J14" s="20">
        <f>ABS($T$12-T14)</f>
        <v>0.625</v>
      </c>
      <c r="K14" s="21">
        <f>ABS($T$13-T14)</f>
        <v>0.375</v>
      </c>
      <c r="L14" s="18">
        <v>0</v>
      </c>
      <c r="M14" s="22">
        <f>L15</f>
        <v>0.17500000000000004</v>
      </c>
      <c r="N14" s="22">
        <f>L16</f>
        <v>0.25</v>
      </c>
      <c r="P14" s="27"/>
      <c r="Q14" s="27"/>
      <c r="R14" s="27"/>
      <c r="S14" s="27" t="s">
        <v>36</v>
      </c>
      <c r="T14" s="28">
        <f>ABS(C5-C3)/(C4-C3)</f>
        <v>0.625</v>
      </c>
      <c r="U14" s="29"/>
      <c r="V14" s="29"/>
      <c r="W14" s="29"/>
      <c r="X14" s="29"/>
      <c r="Y14" s="29"/>
      <c r="Z14" s="29"/>
      <c r="AA14" s="30"/>
      <c r="AB14" s="30"/>
      <c r="AC14" s="30"/>
      <c r="AD14" s="30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</row>
    <row r="15" spans="1:41" x14ac:dyDescent="0.25">
      <c r="B15" s="19">
        <v>0</v>
      </c>
      <c r="C15" s="20">
        <f t="shared" si="0"/>
        <v>1</v>
      </c>
      <c r="D15" s="21">
        <f t="shared" si="0"/>
        <v>1</v>
      </c>
      <c r="E15" s="22">
        <v>0</v>
      </c>
      <c r="F15" s="18">
        <v>0</v>
      </c>
      <c r="G15" s="23">
        <f t="shared" si="0"/>
        <v>1</v>
      </c>
      <c r="I15" s="19">
        <f>ABS($T$11-T15)</f>
        <v>5.0000000000000044E-2</v>
      </c>
      <c r="J15" s="20">
        <f>ABS($T$12-T15)</f>
        <v>0.8</v>
      </c>
      <c r="K15" s="21">
        <f>ABS($T$13-T15)</f>
        <v>0.19999999999999996</v>
      </c>
      <c r="L15" s="22">
        <f>ABS($T$14-T15)</f>
        <v>0.17500000000000004</v>
      </c>
      <c r="M15" s="18">
        <v>0</v>
      </c>
      <c r="N15" s="23">
        <f>M16</f>
        <v>0.42500000000000004</v>
      </c>
      <c r="P15" s="27"/>
      <c r="Q15" s="27"/>
      <c r="R15" s="27"/>
      <c r="S15" s="27" t="s">
        <v>37</v>
      </c>
      <c r="T15" s="28">
        <f>ABS(C6-C3)/(C4-C3)</f>
        <v>0.8</v>
      </c>
      <c r="U15" s="29"/>
      <c r="V15" s="29"/>
      <c r="W15" s="29"/>
      <c r="X15" s="29"/>
      <c r="Y15" s="29"/>
      <c r="Z15" s="29"/>
      <c r="AA15" s="30"/>
      <c r="AB15" s="30"/>
      <c r="AC15" s="30"/>
      <c r="AD15" s="30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x14ac:dyDescent="0.25">
      <c r="B16" s="19">
        <f>(1-0)/1</f>
        <v>1</v>
      </c>
      <c r="C16" s="20">
        <f t="shared" si="0"/>
        <v>1</v>
      </c>
      <c r="D16" s="21">
        <f t="shared" si="0"/>
        <v>1</v>
      </c>
      <c r="E16" s="22">
        <f t="shared" si="0"/>
        <v>1</v>
      </c>
      <c r="F16" s="23">
        <f t="shared" si="0"/>
        <v>1</v>
      </c>
      <c r="G16" s="18">
        <v>0</v>
      </c>
      <c r="I16" s="19">
        <f>ABS($T$11-T16)</f>
        <v>0.375</v>
      </c>
      <c r="J16" s="20">
        <f>ABS($T$12-T16)</f>
        <v>0.375</v>
      </c>
      <c r="K16" s="21">
        <f>ABS($T$13-T16)</f>
        <v>0.625</v>
      </c>
      <c r="L16" s="22">
        <f>ABS($T$14-T16)</f>
        <v>0.25</v>
      </c>
      <c r="M16" s="23">
        <f>ABS($T$15-T16)</f>
        <v>0.42500000000000004</v>
      </c>
      <c r="N16" s="18">
        <v>0</v>
      </c>
      <c r="P16" s="27"/>
      <c r="Q16" s="27"/>
      <c r="R16" s="27"/>
      <c r="S16" s="27" t="s">
        <v>38</v>
      </c>
      <c r="T16" s="28">
        <f>ABS(C7-C3)/(C4-C3)</f>
        <v>0.375</v>
      </c>
      <c r="U16" s="29"/>
      <c r="V16" s="29"/>
      <c r="W16" s="29"/>
      <c r="X16" s="29"/>
      <c r="Y16" s="29"/>
      <c r="Z16" s="29"/>
      <c r="AA16" s="30"/>
      <c r="AB16" s="30"/>
      <c r="AC16" s="30"/>
      <c r="AD16" s="30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spans="2:41" x14ac:dyDescent="0.25"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spans="2:41" x14ac:dyDescent="0.25"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2:41" x14ac:dyDescent="0.25">
      <c r="B19" t="s">
        <v>40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spans="2:41" x14ac:dyDescent="0.25">
      <c r="B20" s="31">
        <f>(I2+B11+I11)/3</f>
        <v>0</v>
      </c>
      <c r="C20" s="32">
        <f t="shared" ref="C20:G20" si="2">(J2+C11+J11)/3</f>
        <v>0.75</v>
      </c>
      <c r="D20" s="32">
        <f t="shared" si="2"/>
        <v>0.75</v>
      </c>
      <c r="E20" s="32">
        <f t="shared" si="2"/>
        <v>4.1666666666666664E-2</v>
      </c>
      <c r="F20" s="32">
        <f t="shared" si="2"/>
        <v>0.51666666666666672</v>
      </c>
      <c r="G20" s="32">
        <f t="shared" si="2"/>
        <v>0.79166666666666663</v>
      </c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2:41" x14ac:dyDescent="0.25">
      <c r="B21" s="32">
        <f t="shared" ref="B21:B25" si="3">(I3+B12+I12)/3</f>
        <v>0.75</v>
      </c>
      <c r="C21" s="31">
        <f t="shared" ref="C21:C25" si="4">(J3+C12+J12)/3</f>
        <v>0</v>
      </c>
      <c r="D21" s="33">
        <f t="shared" ref="D21:D25" si="5">(K3+D12+K12)/3</f>
        <v>0.83333333333333337</v>
      </c>
      <c r="E21" s="33">
        <f t="shared" ref="E21:E25" si="6">(L3+E12+L12)/3</f>
        <v>0.70833333333333337</v>
      </c>
      <c r="F21" s="33">
        <f t="shared" ref="F21:F25" si="7">(M3+F12+M12)/3</f>
        <v>0.6</v>
      </c>
      <c r="G21" s="33">
        <f t="shared" ref="G21:G25" si="8">(N3+G12+N12)/3</f>
        <v>0.625</v>
      </c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spans="2:41" x14ac:dyDescent="0.25">
      <c r="B22" s="32">
        <f t="shared" si="3"/>
        <v>0.75</v>
      </c>
      <c r="C22" s="33">
        <f t="shared" si="4"/>
        <v>0.83333333333333337</v>
      </c>
      <c r="D22" s="31">
        <f t="shared" si="5"/>
        <v>0</v>
      </c>
      <c r="E22" s="34">
        <f t="shared" si="6"/>
        <v>0.79166666666666663</v>
      </c>
      <c r="F22" s="34">
        <f t="shared" si="7"/>
        <v>0.56666666666666665</v>
      </c>
      <c r="G22" s="34">
        <f t="shared" si="8"/>
        <v>0.54166666666666663</v>
      </c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2:41" x14ac:dyDescent="0.25">
      <c r="B23" s="32">
        <f t="shared" si="3"/>
        <v>4.1666666666666664E-2</v>
      </c>
      <c r="C23" s="33">
        <f t="shared" si="4"/>
        <v>0.70833333333333337</v>
      </c>
      <c r="D23" s="34">
        <f t="shared" si="5"/>
        <v>0.79166666666666663</v>
      </c>
      <c r="E23" s="31">
        <f t="shared" si="6"/>
        <v>0</v>
      </c>
      <c r="F23" s="35">
        <f t="shared" si="7"/>
        <v>0.55833333333333335</v>
      </c>
      <c r="G23" s="35">
        <f t="shared" si="8"/>
        <v>0.75</v>
      </c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spans="2:41" x14ac:dyDescent="0.25">
      <c r="B24" s="32">
        <f t="shared" si="3"/>
        <v>0.18333333333333335</v>
      </c>
      <c r="C24" s="33">
        <f t="shared" si="4"/>
        <v>0.6</v>
      </c>
      <c r="D24" s="34">
        <f t="shared" si="5"/>
        <v>0.56666666666666665</v>
      </c>
      <c r="E24" s="35">
        <f t="shared" si="6"/>
        <v>0.22500000000000001</v>
      </c>
      <c r="F24" s="31">
        <f t="shared" si="7"/>
        <v>0</v>
      </c>
      <c r="G24" s="36">
        <f t="shared" si="8"/>
        <v>0.64166666666666672</v>
      </c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2:41" x14ac:dyDescent="0.25">
      <c r="B25" s="32">
        <f t="shared" si="3"/>
        <v>0.79166666666666663</v>
      </c>
      <c r="C25" s="33">
        <f t="shared" si="4"/>
        <v>0.625</v>
      </c>
      <c r="D25" s="34">
        <f t="shared" si="5"/>
        <v>0.54166666666666663</v>
      </c>
      <c r="E25" s="35">
        <f t="shared" si="6"/>
        <v>0.75</v>
      </c>
      <c r="F25" s="36">
        <f t="shared" si="7"/>
        <v>0.64166666666666672</v>
      </c>
      <c r="G25" s="31">
        <f t="shared" si="8"/>
        <v>0</v>
      </c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2:41" x14ac:dyDescent="0.25"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2:41" x14ac:dyDescent="0.25"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spans="2:41" x14ac:dyDescent="0.25"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Ordinal</vt:lpstr>
      <vt:lpstr>Nominal</vt:lpstr>
      <vt:lpstr>Numerik</vt:lpstr>
      <vt:lpstr>Campuran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lants ach</dc:creator>
  <cp:lastModifiedBy>lants ach</cp:lastModifiedBy>
  <dcterms:created xsi:type="dcterms:W3CDTF">2023-07-04T06:07:10Z</dcterms:created>
  <dcterms:modified xsi:type="dcterms:W3CDTF">2023-07-04T07:58:29Z</dcterms:modified>
</cp:coreProperties>
</file>