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venv\yoda\"/>
    </mc:Choice>
  </mc:AlternateContent>
  <bookViews>
    <workbookView xWindow="0" yWindow="0" windowWidth="20490" windowHeight="7530" tabRatio="1000" firstSheet="2" activeTab="10"/>
  </bookViews>
  <sheets>
    <sheet name="Нации" sheetId="4" r:id="rId1"/>
    <sheet name="Ресурсы" sheetId="10" r:id="rId2"/>
    <sheet name="Здания" sheetId="6" r:id="rId3"/>
    <sheet name="Чудеса Света" sheetId="7" r:id="rId4"/>
    <sheet name="Догматы" sheetId="9" r:id="rId5"/>
    <sheet name="Исследования" sheetId="8" r:id="rId6"/>
    <sheet name="Победа" sheetId="11" r:id="rId7"/>
    <sheet name="Карточки" sheetId="12" r:id="rId8"/>
    <sheet name="Сундуки" sheetId="18" r:id="rId9"/>
    <sheet name="Рулетка" sheetId="13" r:id="rId10"/>
    <sheet name="Армия" sheetId="14" r:id="rId11"/>
    <sheet name="Генерал" sheetId="17" r:id="rId12"/>
    <sheet name="Спрайты" sheetId="16" r:id="rId13"/>
    <sheet name="Уровни" sheetId="19" r:id="rId14"/>
    <sheet name="Ивенты" sheetId="20" r:id="rId15"/>
    <sheet name="Квесты" sheetId="21"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3" i="14" l="1"/>
  <c r="H174" i="14"/>
  <c r="H175" i="14"/>
  <c r="H176" i="14"/>
  <c r="H177" i="14"/>
  <c r="H172" i="14" l="1"/>
  <c r="H171" i="14"/>
  <c r="H170" i="14"/>
  <c r="H169" i="14"/>
  <c r="H168" i="14"/>
  <c r="H167" i="14"/>
  <c r="H166" i="14"/>
  <c r="H165" i="14"/>
  <c r="M157" i="14" l="1"/>
  <c r="M149" i="14"/>
  <c r="M133" i="14"/>
  <c r="M125" i="14"/>
  <c r="H163" i="14"/>
  <c r="H162" i="14"/>
  <c r="H161" i="14"/>
  <c r="H160" i="14"/>
  <c r="H159" i="14"/>
  <c r="H158" i="14"/>
  <c r="H157" i="14"/>
  <c r="H155" i="14"/>
  <c r="H154" i="14"/>
  <c r="H153" i="14"/>
  <c r="H152" i="14"/>
  <c r="H151" i="14"/>
  <c r="H150" i="14"/>
  <c r="H149" i="14"/>
  <c r="H147" i="14"/>
  <c r="H146" i="14"/>
  <c r="H145" i="14"/>
  <c r="H144" i="14"/>
  <c r="H143" i="14"/>
  <c r="H142" i="14"/>
  <c r="H141" i="14"/>
  <c r="M141" i="14" l="1"/>
  <c r="H139" i="14"/>
  <c r="H138" i="14"/>
  <c r="H137" i="14"/>
  <c r="H136" i="14"/>
  <c r="H135" i="14"/>
  <c r="H134" i="14"/>
  <c r="H133" i="14"/>
  <c r="H131" i="14"/>
  <c r="H130" i="14"/>
  <c r="H129" i="14"/>
  <c r="H128" i="14"/>
  <c r="H127" i="14"/>
  <c r="H126" i="14"/>
  <c r="H125" i="14"/>
  <c r="H123" i="14"/>
  <c r="M117" i="14" s="1"/>
  <c r="H122" i="14"/>
  <c r="H121" i="14"/>
  <c r="H120" i="14"/>
  <c r="H119" i="14"/>
  <c r="H118" i="14"/>
  <c r="H117" i="14"/>
  <c r="H115" i="14"/>
  <c r="H114" i="14"/>
  <c r="H113" i="14"/>
  <c r="H112" i="14"/>
  <c r="M109" i="14" s="1"/>
  <c r="H111" i="14"/>
  <c r="H110" i="14"/>
  <c r="H109" i="14"/>
  <c r="H102" i="14"/>
  <c r="H103" i="14"/>
  <c r="H104" i="14"/>
  <c r="H105" i="14"/>
  <c r="H106" i="14"/>
  <c r="H107" i="14"/>
  <c r="M101" i="14" s="1"/>
  <c r="H101" i="14"/>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2" i="14"/>
  <c r="H6" i="12" l="1"/>
  <c r="B4" i="19" l="1"/>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 i="19"/>
  <c r="C46" i="16" l="1"/>
  <c r="C25" i="16"/>
  <c r="C3" i="16"/>
  <c r="H12" i="13"/>
  <c r="I12" i="13" s="1"/>
  <c r="I4" i="13"/>
  <c r="I5" i="13"/>
  <c r="I6" i="13"/>
  <c r="I7" i="13"/>
  <c r="I8" i="13"/>
  <c r="I9" i="13"/>
  <c r="I10" i="13"/>
  <c r="I11" i="13"/>
  <c r="I3" i="13"/>
  <c r="H3" i="13"/>
  <c r="H4" i="13"/>
  <c r="H5" i="13" s="1"/>
  <c r="H6" i="13" s="1"/>
  <c r="H7" i="13" s="1"/>
  <c r="H8" i="13" s="1"/>
  <c r="H9" i="13" s="1"/>
  <c r="H10" i="13" s="1"/>
  <c r="H11" i="13" s="1"/>
  <c r="D2" i="16" l="1"/>
  <c r="H13" i="13"/>
  <c r="E3" i="8"/>
  <c r="E4" i="8"/>
  <c r="E5" i="8"/>
  <c r="E6" i="8"/>
  <c r="E7" i="8"/>
  <c r="E8" i="8"/>
  <c r="E9" i="8"/>
  <c r="E10" i="8"/>
  <c r="E11" i="8"/>
  <c r="E12" i="8"/>
  <c r="E13" i="8"/>
  <c r="E14" i="8"/>
  <c r="E15" i="8"/>
  <c r="E16" i="8"/>
  <c r="E17" i="8"/>
  <c r="E18" i="8"/>
  <c r="E19" i="8"/>
  <c r="E20" i="8"/>
  <c r="E21" i="8"/>
  <c r="E22" i="8"/>
  <c r="E23" i="8"/>
  <c r="E24" i="8"/>
  <c r="E25" i="8"/>
  <c r="E26" i="8"/>
  <c r="E27" i="8"/>
  <c r="E28" i="8"/>
  <c r="E2" i="8"/>
  <c r="H14" i="13" l="1"/>
  <c r="I13" i="13"/>
  <c r="I14" i="13" l="1"/>
  <c r="H15" i="13"/>
  <c r="H16" i="13" l="1"/>
  <c r="I15" i="13"/>
  <c r="I16" i="13" l="1"/>
  <c r="H17" i="13"/>
  <c r="H18" i="13" l="1"/>
  <c r="I17" i="13"/>
  <c r="I18" i="13" l="1"/>
  <c r="H19" i="13"/>
  <c r="H20" i="13" l="1"/>
  <c r="I19" i="13"/>
  <c r="I20" i="13" l="1"/>
  <c r="H21" i="13"/>
  <c r="H22" i="13" l="1"/>
  <c r="I21" i="13"/>
  <c r="I22" i="13" l="1"/>
  <c r="H23" i="13"/>
  <c r="H24" i="13" l="1"/>
  <c r="I23" i="13"/>
  <c r="I24" i="13" l="1"/>
  <c r="H25" i="13"/>
  <c r="H26" i="13" l="1"/>
  <c r="I25" i="13"/>
  <c r="I26" i="13" l="1"/>
</calcChain>
</file>

<file path=xl/sharedStrings.xml><?xml version="1.0" encoding="utf-8"?>
<sst xmlns="http://schemas.openxmlformats.org/spreadsheetml/2006/main" count="1576" uniqueCount="981">
  <si>
    <t>Камень</t>
  </si>
  <si>
    <t>Золото</t>
  </si>
  <si>
    <t>Железо</t>
  </si>
  <si>
    <t>Нефть</t>
  </si>
  <si>
    <t>Первый уровень</t>
  </si>
  <si>
    <t>Второй уровень</t>
  </si>
  <si>
    <t>Третий уровень</t>
  </si>
  <si>
    <t>Уголь</t>
  </si>
  <si>
    <t>Уран</t>
  </si>
  <si>
    <t>2 золота</t>
  </si>
  <si>
    <t>3 золота</t>
  </si>
  <si>
    <t>4 золота</t>
  </si>
  <si>
    <t>5 золота</t>
  </si>
  <si>
    <t>Нация</t>
  </si>
  <si>
    <t>Россия</t>
  </si>
  <si>
    <t>США</t>
  </si>
  <si>
    <t>Китай</t>
  </si>
  <si>
    <t>Япония</t>
  </si>
  <si>
    <t>Италия</t>
  </si>
  <si>
    <t>Франция</t>
  </si>
  <si>
    <t>Великобритания</t>
  </si>
  <si>
    <t>Таиланд</t>
  </si>
  <si>
    <t>Индия</t>
  </si>
  <si>
    <t>Бразилия</t>
  </si>
  <si>
    <t>Германия</t>
  </si>
  <si>
    <t>Швеция</t>
  </si>
  <si>
    <t>Испания</t>
  </si>
  <si>
    <t>Австралия</t>
  </si>
  <si>
    <t>Израиль</t>
  </si>
  <si>
    <t>Получает +2 клетки за каждое увеличение территорий</t>
  </si>
  <si>
    <t>Настроение</t>
  </si>
  <si>
    <t>Влияет на скорость появления новых жителей. У Индии к этому модификатору прибавляется еще +20%</t>
  </si>
  <si>
    <t>Культура</t>
  </si>
  <si>
    <t>Влияет на открытие новых клеток. Каждые 500 культуры - +5 клеток (у Бразилии 7 клеток)</t>
  </si>
  <si>
    <t>Вера</t>
  </si>
  <si>
    <t>С помощью веры открываются улучшения наций</t>
  </si>
  <si>
    <t>Наука</t>
  </si>
  <si>
    <t>Очки науки влияют на скорость изучения новых технологий</t>
  </si>
  <si>
    <t>Производство</t>
  </si>
  <si>
    <t>Очки производства влияют на скорость производства товаров</t>
  </si>
  <si>
    <t>Еда</t>
  </si>
  <si>
    <t>Очки еды влияют на жителей. 1 единица еды - 1 житель</t>
  </si>
  <si>
    <t>Запретный город</t>
  </si>
  <si>
    <t>Биг Бен</t>
  </si>
  <si>
    <t>Тадж Махал</t>
  </si>
  <si>
    <t>Колизей</t>
  </si>
  <si>
    <t>Аэропорт</t>
  </si>
  <si>
    <t>Небоскреб</t>
  </si>
  <si>
    <t>Стадион</t>
  </si>
  <si>
    <t>Королевский замок</t>
  </si>
  <si>
    <t>Храм</t>
  </si>
  <si>
    <t>Сиднейская опера</t>
  </si>
  <si>
    <t>Брандендурские ворота</t>
  </si>
  <si>
    <t>Статуя Свободы</t>
  </si>
  <si>
    <t>Нефтяная компания</t>
  </si>
  <si>
    <t>Алюминий</t>
  </si>
  <si>
    <t>Пшеница</t>
  </si>
  <si>
    <t>Медь</t>
  </si>
  <si>
    <t>Серебро</t>
  </si>
  <si>
    <t>Алмазы</t>
  </si>
  <si>
    <t>Песок</t>
  </si>
  <si>
    <t>Рыба</t>
  </si>
  <si>
    <t>Жемчуг</t>
  </si>
  <si>
    <t>Киты</t>
  </si>
  <si>
    <t>Тип</t>
  </si>
  <si>
    <t>Лес</t>
  </si>
  <si>
    <t>Название здания</t>
  </si>
  <si>
    <t>Особенность</t>
  </si>
  <si>
    <t>Содержание</t>
  </si>
  <si>
    <t>Склад</t>
  </si>
  <si>
    <t>Может размещать в себе 1000 ед любых ресурсов</t>
  </si>
  <si>
    <t>0 золота</t>
  </si>
  <si>
    <t>Дом</t>
  </si>
  <si>
    <t>Может размещать в себе 3 человека</t>
  </si>
  <si>
    <t>1 золота</t>
  </si>
  <si>
    <t>Барак</t>
  </si>
  <si>
    <t>Многоэтажный дом</t>
  </si>
  <si>
    <t>Амбар</t>
  </si>
  <si>
    <t>Дает +3 к еде. Дает еще +1, если расположен рядом с водой</t>
  </si>
  <si>
    <t>Водяная мельница</t>
  </si>
  <si>
    <t>Количество</t>
  </si>
  <si>
    <t>бесконечно</t>
  </si>
  <si>
    <t>Дает +5 к еде. Должна располагаться рядом с водой</t>
  </si>
  <si>
    <t>Магазин</t>
  </si>
  <si>
    <t>Дает +2 к еде и +2 к золоту</t>
  </si>
  <si>
    <t>Больница</t>
  </si>
  <si>
    <t>нет</t>
  </si>
  <si>
    <t>жители</t>
  </si>
  <si>
    <t>еда</t>
  </si>
  <si>
    <t>Мастерская</t>
  </si>
  <si>
    <t>Фабрика</t>
  </si>
  <si>
    <t>Завод</t>
  </si>
  <si>
    <t>Кузница</t>
  </si>
  <si>
    <t>Дает +2 к производству</t>
  </si>
  <si>
    <t>Дает +3 к производству. Дает еще +1, если находится рядом с горой</t>
  </si>
  <si>
    <t>Дает +3 к производству и увеличивает производство на 10%</t>
  </si>
  <si>
    <t>произв</t>
  </si>
  <si>
    <t>Библиотека</t>
  </si>
  <si>
    <t>Школа</t>
  </si>
  <si>
    <t>Университет</t>
  </si>
  <si>
    <t>Лаборатория</t>
  </si>
  <si>
    <t>Дает +2 к науке</t>
  </si>
  <si>
    <t>Увеличивает науку на 25%</t>
  </si>
  <si>
    <t>наука</t>
  </si>
  <si>
    <t>Арена</t>
  </si>
  <si>
    <t>Цирк</t>
  </si>
  <si>
    <t>Радиовышка</t>
  </si>
  <si>
    <t>Дает +2 к настроению</t>
  </si>
  <si>
    <t>Дает +5 к настроению</t>
  </si>
  <si>
    <t>настроен</t>
  </si>
  <si>
    <t>ресурсы</t>
  </si>
  <si>
    <t>Театр</t>
  </si>
  <si>
    <t>Музей</t>
  </si>
  <si>
    <t>Опера</t>
  </si>
  <si>
    <t>Дает +1 к культуре</t>
  </si>
  <si>
    <t>Увеличивает культуру на 33%</t>
  </si>
  <si>
    <t>культура</t>
  </si>
  <si>
    <t>Часовня</t>
  </si>
  <si>
    <t>Церковь</t>
  </si>
  <si>
    <t>Собор</t>
  </si>
  <si>
    <t>Дает +1 к вере</t>
  </si>
  <si>
    <t>Дает +2 к вере</t>
  </si>
  <si>
    <t>Дает +1 к вере и увеличивает веру на 15%</t>
  </si>
  <si>
    <t>вера</t>
  </si>
  <si>
    <t>Рынок</t>
  </si>
  <si>
    <t>Банк</t>
  </si>
  <si>
    <t>Биржа</t>
  </si>
  <si>
    <t>Монетный двор</t>
  </si>
  <si>
    <t>Дает +3 золота</t>
  </si>
  <si>
    <t>Дает +1 золота на каждых 5-ти жителей</t>
  </si>
  <si>
    <t>Дает +5 золота и увеличивает приток золота на 15%</t>
  </si>
  <si>
    <t>Дает +5 золота и +1 культуру</t>
  </si>
  <si>
    <t>золото</t>
  </si>
  <si>
    <t>Увеличивает получение еды на 25%</t>
  </si>
  <si>
    <t>Памятник</t>
  </si>
  <si>
    <t>Туристическое агенство</t>
  </si>
  <si>
    <t>Дает +3 к туризму</t>
  </si>
  <si>
    <t>туризм</t>
  </si>
  <si>
    <t>Стоунхедж</t>
  </si>
  <si>
    <t>Пирамиды</t>
  </si>
  <si>
    <t>Великая библиотека</t>
  </si>
  <si>
    <t>Александрийский Маяк</t>
  </si>
  <si>
    <t>Висячие сады</t>
  </si>
  <si>
    <t>Колосс</t>
  </si>
  <si>
    <t>Софийский собор</t>
  </si>
  <si>
    <t>Чичен-Ица</t>
  </si>
  <si>
    <t>Пизанская башня</t>
  </si>
  <si>
    <t>Эйфелева башня</t>
  </si>
  <si>
    <t>Башня Останкино</t>
  </si>
  <si>
    <t>Дает +3 веры и +1 туризм</t>
  </si>
  <si>
    <t>Дает +2 к производству, +1 к культуре и +2 к туризму</t>
  </si>
  <si>
    <t>Дает +5 к науке и +1 к вере</t>
  </si>
  <si>
    <t>Дает +1 к производству и +3 к золоту</t>
  </si>
  <si>
    <t>Дает +6 к еде и +1 к туризму</t>
  </si>
  <si>
    <t>Дает +3 культуры и +1 к золоту</t>
  </si>
  <si>
    <t>Название</t>
  </si>
  <si>
    <t>Что дает?</t>
  </si>
  <si>
    <t>Ветвь</t>
  </si>
  <si>
    <t>Письменность</t>
  </si>
  <si>
    <t>Философия</t>
  </si>
  <si>
    <t>Актерская игра</t>
  </si>
  <si>
    <t>Архитектура</t>
  </si>
  <si>
    <t>Археология</t>
  </si>
  <si>
    <t>Глобализация</t>
  </si>
  <si>
    <t>Гончарное дело</t>
  </si>
  <si>
    <t>Добыча руды</t>
  </si>
  <si>
    <t>Математика</t>
  </si>
  <si>
    <t>Инженерия</t>
  </si>
  <si>
    <t>Механизация</t>
  </si>
  <si>
    <t>Металлургия</t>
  </si>
  <si>
    <t>Химия</t>
  </si>
  <si>
    <t>Индустриализация</t>
  </si>
  <si>
    <t>Электроника</t>
  </si>
  <si>
    <t>Компьютеры</t>
  </si>
  <si>
    <t>Язычество</t>
  </si>
  <si>
    <t>Религия</t>
  </si>
  <si>
    <t>Животноводство</t>
  </si>
  <si>
    <t>Охота</t>
  </si>
  <si>
    <t>Земледелие</t>
  </si>
  <si>
    <t>Торговля</t>
  </si>
  <si>
    <t>Фермерство</t>
  </si>
  <si>
    <t>Экономика</t>
  </si>
  <si>
    <t>Банковское дело</t>
  </si>
  <si>
    <t>Склад. Библиотека</t>
  </si>
  <si>
    <t>Магазин. Больница</t>
  </si>
  <si>
    <t>Поля. Дома.</t>
  </si>
  <si>
    <t>Богословие</t>
  </si>
  <si>
    <t>Рынок. Продажа ресурсов</t>
  </si>
  <si>
    <t>Амбар. Висячие сады</t>
  </si>
  <si>
    <t>Опера. Собор. Софийский собор</t>
  </si>
  <si>
    <t>Кузница. Чичен-Ица</t>
  </si>
  <si>
    <t>Статуя Свободы. Останкино</t>
  </si>
  <si>
    <t>Белый Дом</t>
  </si>
  <si>
    <t>Лувр</t>
  </si>
  <si>
    <t>Вестминстерское Аббатство</t>
  </si>
  <si>
    <t>1 настроение за каждую постройку, которая дает культуру</t>
  </si>
  <si>
    <t>После каждого строительства, есть шанс в 25%, что здание даст 50% от стоимости производства золотом</t>
  </si>
  <si>
    <t>Население растет на 20% быстрее</t>
  </si>
  <si>
    <t>Бонусы ратуши удваиваются</t>
  </si>
  <si>
    <t>Туризм</t>
  </si>
  <si>
    <t>Колосс. Эйфелевая башня. +1 уровень ратуши</t>
  </si>
  <si>
    <t>Плантации. Водяная мельница. +1 уровень ратуши</t>
  </si>
  <si>
    <t>Многоэтажный дом. Памятник. +1 уровень ратуши</t>
  </si>
  <si>
    <t>Уровень</t>
  </si>
  <si>
    <t>Дает +1 золота за каждую культурную и туристическую постройку</t>
  </si>
  <si>
    <t>Дает +2 к еде в амбаре и водяной мельнице</t>
  </si>
  <si>
    <t>Дает +1 к туризму за постройки веры</t>
  </si>
  <si>
    <t>Туристическое агенство и собор дает +1 к культуре</t>
  </si>
  <si>
    <t>Чудеса света строятся на 10% быстрее</t>
  </si>
  <si>
    <t>Плантации дают +1 к золоту</t>
  </si>
  <si>
    <t>Дает +1 к производству на клетках с редким ресурсом</t>
  </si>
  <si>
    <t>Рынок и радиовышка дает +1 к культуре</t>
  </si>
  <si>
    <t>Плантации дают +1 к еде</t>
  </si>
  <si>
    <t>Ратуша, стоящая рядом с рудником дают +1 к производству за каждый рудник</t>
  </si>
  <si>
    <t>Увеличивает добычу с каждого месторождения нефти на +1</t>
  </si>
  <si>
    <t>Дает +1 к настроению и +2 к золоту</t>
  </si>
  <si>
    <t>Дает +1 к вере и +1 к производству</t>
  </si>
  <si>
    <t>Может размещать 50 жителей</t>
  </si>
  <si>
    <t>Дает +1 к вере и +1 к культуре</t>
  </si>
  <si>
    <t>Дает +5 к туризму</t>
  </si>
  <si>
    <t>Дает +2 к вере и +1 к туризму</t>
  </si>
  <si>
    <t>Дает +3 к настроению</t>
  </si>
  <si>
    <t>Петра</t>
  </si>
  <si>
    <t>Клетки с пустыней дают +1 к золоту</t>
  </si>
  <si>
    <t>Дает +2 к науке и +1 к производству</t>
  </si>
  <si>
    <t>Дает +2 к культуре и +1 к настроению</t>
  </si>
  <si>
    <t>Уникальное здание</t>
  </si>
  <si>
    <t>Название ресурса</t>
  </si>
  <si>
    <t>Пища</t>
  </si>
  <si>
    <t>Улучшение</t>
  </si>
  <si>
    <t>Рудник. +1 к производству</t>
  </si>
  <si>
    <t>Лесопилка. +1 к производству</t>
  </si>
  <si>
    <t>Рудник. +2 к производству</t>
  </si>
  <si>
    <t>Продажа</t>
  </si>
  <si>
    <t>Строительство</t>
  </si>
  <si>
    <t>Лесопилки дают +1 к производству</t>
  </si>
  <si>
    <t>Нефтяная вышка. +2 к производству</t>
  </si>
  <si>
    <t>Рудник. Дает +2 к производству</t>
  </si>
  <si>
    <t>Дает 1-5 камня в час. Может располагаться на клетках с травой и песком</t>
  </si>
  <si>
    <t>Дает 1-5 дерева в час. Может располагаться на клетках с травой</t>
  </si>
  <si>
    <t>Дает 1-5 железа в час. Может располагаться на клетках с травой и песком</t>
  </si>
  <si>
    <t>Дает 1-5 угля в час. Может располагаться на клетках с травой</t>
  </si>
  <si>
    <t>Карьер. Дает +1 к производству</t>
  </si>
  <si>
    <t>Дает 1-5 песка в час. Может располагаться на клетках с песком</t>
  </si>
  <si>
    <t>Дает 1-5 алюминия в час. Может располагаться на клетках с травой и песком</t>
  </si>
  <si>
    <t>Дает 1-5 нефти в час. Может располагаться на клетках с песком и водой</t>
  </si>
  <si>
    <t>Дает 1-5 урана в час. Может располагаться на клетках с травой и песком</t>
  </si>
  <si>
    <t>Виноградники</t>
  </si>
  <si>
    <t>Цитрусовые</t>
  </si>
  <si>
    <t>Бананы</t>
  </si>
  <si>
    <t>Хлопок</t>
  </si>
  <si>
    <t>Дает 1 пшеницу в час. На клетках с травой. После улучшения дает +1 производства</t>
  </si>
  <si>
    <t>Дает 1 виноград в час. На клетках с травой. После улучшения дает +1 культуры</t>
  </si>
  <si>
    <t>Дает 1 цитрус в час. Клетки с травой. После улучшения дает +1 настроения</t>
  </si>
  <si>
    <t>Дает 1 банан в час. Клетки с травой. После улучшения дают +1 золота</t>
  </si>
  <si>
    <t>Дает 1  хлопок в час. Клетки с травой. После улучшения дают +1 веры</t>
  </si>
  <si>
    <t>Поле. Дает +1 к производству</t>
  </si>
  <si>
    <t>Плантация. Дает +1 к культуре</t>
  </si>
  <si>
    <t>Плантация. Дает +1 к настроению</t>
  </si>
  <si>
    <t>Плантация. Дает +1 к золоту</t>
  </si>
  <si>
    <t>Поле. Дает +1 к вере</t>
  </si>
  <si>
    <t>Мрамор</t>
  </si>
  <si>
    <t>Дает 1 мрамор в час. Клетки с травой и пустыней</t>
  </si>
  <si>
    <t>Дает 1 медь в час. Клетки с травой и пустыней</t>
  </si>
  <si>
    <t>Дает 1 серебро в час. Клетки с травой и пустыней</t>
  </si>
  <si>
    <t>Дает 1 золото в час. Клетки с травой и пустыней</t>
  </si>
  <si>
    <t>Дает 1 алмазы в час. Клетки с травой и пустыней</t>
  </si>
  <si>
    <t>Дает 1 рыба в час. Клетки с водой</t>
  </si>
  <si>
    <t>Дает 1 жемчуг в час. Клетки с водой</t>
  </si>
  <si>
    <t>Дает 1 киты в час. Клетки с водой</t>
  </si>
  <si>
    <t>Рудник. Дает +1 к производству</t>
  </si>
  <si>
    <t>Рудник. Дает +1 к настроению</t>
  </si>
  <si>
    <t>Рудник. Дает +1 к вере</t>
  </si>
  <si>
    <t>Рудник. Дает +2 к золоту</t>
  </si>
  <si>
    <t>Рудник. Дает +1 к туризму</t>
  </si>
  <si>
    <t>Лодка. Дает +1 к еде</t>
  </si>
  <si>
    <t>Лодка. Дает +1 к культуре</t>
  </si>
  <si>
    <t>Лодка. Дает +1 к золоту</t>
  </si>
  <si>
    <t>Кам</t>
  </si>
  <si>
    <t>Жел</t>
  </si>
  <si>
    <t>Дер</t>
  </si>
  <si>
    <t>Пес</t>
  </si>
  <si>
    <t>Алюм</t>
  </si>
  <si>
    <t>Главное здание в городе. Приносит +1 к каждому из параметров в зависимости от уровня здания и вмещает от 3-х жителей. Вмещает 100 ресурсов</t>
  </si>
  <si>
    <t>0. Каждое улучшение - 100 * (уровень - 1)</t>
  </si>
  <si>
    <t>Победа</t>
  </si>
  <si>
    <t>Что нужно сделать?</t>
  </si>
  <si>
    <t>Бонус</t>
  </si>
  <si>
    <t>Научная победа</t>
  </si>
  <si>
    <t>Культурная победа</t>
  </si>
  <si>
    <t>Религиозная победа</t>
  </si>
  <si>
    <t>Торговая победа</t>
  </si>
  <si>
    <t>Открыть все клетки и построить хотя бы одно чудо света</t>
  </si>
  <si>
    <t>Дает +1 к культуре и +1 к туризму</t>
  </si>
  <si>
    <t>Дает +1 к еде, +1 к производству, +1 к науке, +1 к вере и +1 к культуре в ратуше</t>
  </si>
  <si>
    <t>Максимум можно принять 5 догматов первого уровня</t>
  </si>
  <si>
    <t>Максимум можно принять 4 догмата второго уровня</t>
  </si>
  <si>
    <t>Максимум можно принять 3 догмата третьего уровня</t>
  </si>
  <si>
    <t>1500 очков веры</t>
  </si>
  <si>
    <t>2800 очков веры</t>
  </si>
  <si>
    <t>4500 очков веры</t>
  </si>
  <si>
    <t>Накопить 1 000 000 золота и построить хотя бы одно чудо света</t>
  </si>
  <si>
    <t>Открыть все научные технологии, построить все здания, улучшить ратушу до 5 уровня и построить хотя бы одно чудо света</t>
  </si>
  <si>
    <t>Получить все догматы, улучшить ратушу до 5 уровня, а также построить хотя бы одно чудо света</t>
  </si>
  <si>
    <t>Постройки веры, которые стоят на клетках пустыни дают +1 веры</t>
  </si>
  <si>
    <t>Все построенные чудеса света дают +1 культуру каждый</t>
  </si>
  <si>
    <t>Равнина</t>
  </si>
  <si>
    <t>Вода</t>
  </si>
  <si>
    <t>+</t>
  </si>
  <si>
    <t>Дает +5 к производству</t>
  </si>
  <si>
    <t>Радиовышка. Туристическое агенство. Белый Дом</t>
  </si>
  <si>
    <t>Барак. Рудники. Запретный город</t>
  </si>
  <si>
    <t>Монетный двор. Банк. Небоскреб</t>
  </si>
  <si>
    <t>Университет. Музей. Лувр</t>
  </si>
  <si>
    <t>Фабрика. Пизанская башня. Аэропорт</t>
  </si>
  <si>
    <t>Мастерская. Великая библиотека. Королевский замок</t>
  </si>
  <si>
    <t>Часовня. Стоунхэндж. Храм</t>
  </si>
  <si>
    <t>Обмен золота между игроками. Биг Бен. Петра</t>
  </si>
  <si>
    <t>Школа. Арена. Сиднейская опера</t>
  </si>
  <si>
    <t>Туристы иногда могут приносить очки веры, культуры или науки</t>
  </si>
  <si>
    <t>Многоэтажные дома вмещают на 5 человек больше</t>
  </si>
  <si>
    <t>Дает +1 к производству на клетках с серебром и золотом</t>
  </si>
  <si>
    <t>Ратуша (5 уровней)</t>
  </si>
  <si>
    <t>Театр. Колизей</t>
  </si>
  <si>
    <t>Лаборатория. Нефтяная компания</t>
  </si>
  <si>
    <t>Церковь. +1 уровень ратуши. Тадж Махал</t>
  </si>
  <si>
    <t>Цирк. Стадион</t>
  </si>
  <si>
    <t>Биржа. Вестминстерское аббатство</t>
  </si>
  <si>
    <t>Дома, Бараки и Многоэтажные дома строятся на 30% быстрее</t>
  </si>
  <si>
    <t>Процент</t>
  </si>
  <si>
    <t>Дает +5 к науке и +1 веры</t>
  </si>
  <si>
    <t>Может размещать в себе 7 людей</t>
  </si>
  <si>
    <t>Может размещать в себе 20 людей</t>
  </si>
  <si>
    <t>Туризм показывает, насколько ваша культура лучше культуры других держав. Если туризм превышает ее, то жители других государств будут приезжать к вам, давая вам 1 золота за каждого туриста.</t>
  </si>
  <si>
    <t>Пирамиды. Александрийский маяк. Бранденбурские ворота. Лодки</t>
  </si>
  <si>
    <t>Очки производства</t>
  </si>
  <si>
    <t>Дает +2 к производству и +1 к туризму + 3 золота</t>
  </si>
  <si>
    <t>Дает +4 веры и +3 культуры</t>
  </si>
  <si>
    <t>Дает +6 золота и +3 туризму</t>
  </si>
  <si>
    <t>Дает +4 золота за каждый торговый контракт</t>
  </si>
  <si>
    <t>Дает +3 к культуре, +3 к туризму и +1 к настроению</t>
  </si>
  <si>
    <t>Дает +2 к культуре, +2 к производству и +2 к туризму и +1 к вере</t>
  </si>
  <si>
    <t>Дает +4 к культуре, +3 к настроению и +3 к вере</t>
  </si>
  <si>
    <t>10% к науке при положительном настроении</t>
  </si>
  <si>
    <t>Повышает получение золота от продажи ресурсов на 25%</t>
  </si>
  <si>
    <t>Тип карточки</t>
  </si>
  <si>
    <t>Название карточки</t>
  </si>
  <si>
    <t>Карточка "Стоунхедж"</t>
  </si>
  <si>
    <t>Карточка "Пирамиды"</t>
  </si>
  <si>
    <t>Карточка "Великая библиотека"</t>
  </si>
  <si>
    <t>Карточка "Александрийский маяк"</t>
  </si>
  <si>
    <t>Карточка "Висячие сады"</t>
  </si>
  <si>
    <t>Карточка "Колосс"</t>
  </si>
  <si>
    <t>Карточка "Софийский собор"</t>
  </si>
  <si>
    <t>Карточка "Чичен-Ица"</t>
  </si>
  <si>
    <t>Карточка "Пизанская башня"</t>
  </si>
  <si>
    <t>Карточка "Биг Бен"</t>
  </si>
  <si>
    <t>Карточка "Эйфелева башня"</t>
  </si>
  <si>
    <t>Карточка "Статуя свободы"</t>
  </si>
  <si>
    <t>Карточка "Башня Останкино"</t>
  </si>
  <si>
    <t>Открывает постройку "Стоунхедж"</t>
  </si>
  <si>
    <t>Открывает постройку "Пирамиды"</t>
  </si>
  <si>
    <t>Открывает постройку "Великая библиотека"</t>
  </si>
  <si>
    <t>Открывает постройку "Александрийский маяк"</t>
  </si>
  <si>
    <t>Открывает постройку "Висячие сады"</t>
  </si>
  <si>
    <t>Открывает постройку "Колосс"</t>
  </si>
  <si>
    <t>Открывает постройку "Софийский собор"</t>
  </si>
  <si>
    <t>Открывает постройку "Чичен-Ица"</t>
  </si>
  <si>
    <t>Открывает постройку "Пизанская башня"</t>
  </si>
  <si>
    <t>Открывает постройку "Биг Бен"</t>
  </si>
  <si>
    <t>Открывает постройку "Эйфелева башня"</t>
  </si>
  <si>
    <t>Открывает постройку "Статуя свободы"</t>
  </si>
  <si>
    <t>Открывает постройку "Башня Останкино"</t>
  </si>
  <si>
    <t>Уникальная карточка</t>
  </si>
  <si>
    <t>Карточка "Эльф"</t>
  </si>
  <si>
    <t>Карточка "Гном"</t>
  </si>
  <si>
    <t>Карточка "Нага"</t>
  </si>
  <si>
    <t>Карточка "Арбалетчик"</t>
  </si>
  <si>
    <t>Карточка "Целительница"</t>
  </si>
  <si>
    <t>Карточка "Волк"</t>
  </si>
  <si>
    <t>Карточка "Орк"</t>
  </si>
  <si>
    <t>Карточка "Циклоп"</t>
  </si>
  <si>
    <t>Карточка "Паладин"</t>
  </si>
  <si>
    <t>Карточка "Скелет"</t>
  </si>
  <si>
    <t>Карточка "Ассасин"</t>
  </si>
  <si>
    <t>Стандартная карточка</t>
  </si>
  <si>
    <t>Дает 2 ед производства</t>
  </si>
  <si>
    <t>Дает фон "Сказочный лес"</t>
  </si>
  <si>
    <t>Дает 3 ед веры</t>
  </si>
  <si>
    <t>Дает 2 ед еды</t>
  </si>
  <si>
    <t>Дает 3 очка науки</t>
  </si>
  <si>
    <t>Увеличить производство на 10% на данном ходу</t>
  </si>
  <si>
    <t>Открывает 1 клетку на карте</t>
  </si>
  <si>
    <t>Дает +1 науки на два хода</t>
  </si>
  <si>
    <t>Увеличает науку на 15% на этом ходу</t>
  </si>
  <si>
    <t>Дает 50 золота</t>
  </si>
  <si>
    <t>Дает 2 ед случайного стандартного ресурса</t>
  </si>
  <si>
    <t>Дает 1 ед редкого ресурса</t>
  </si>
  <si>
    <t>Карточка "Грифон"</t>
  </si>
  <si>
    <t>Карточка "Рыцарь"</t>
  </si>
  <si>
    <t>Карточка "Лич"</t>
  </si>
  <si>
    <t>Карточка "Энт"</t>
  </si>
  <si>
    <t>Дает случайный фон</t>
  </si>
  <si>
    <t>Золотая карточка</t>
  </si>
  <si>
    <t>Дает 5 очков опыта</t>
  </si>
  <si>
    <t>Дает 3 очка культуры</t>
  </si>
  <si>
    <t>Коллекция "Варкрафт"</t>
  </si>
  <si>
    <t>Коллекция "Волшебные твари"</t>
  </si>
  <si>
    <t>-</t>
  </si>
  <si>
    <t>Карточка "Маг"</t>
  </si>
  <si>
    <t>Карточка "Демон"</t>
  </si>
  <si>
    <t>Карточка "Джинн"</t>
  </si>
  <si>
    <t>Карточка "Кентавр"</t>
  </si>
  <si>
    <t>Дает 1 жителя</t>
  </si>
  <si>
    <t>Увеличивает добычу еды в два раза на один ход</t>
  </si>
  <si>
    <t>Дает фон "Врата ада"</t>
  </si>
  <si>
    <t>Увеличивает добычу золота на 50% в течение трех ходов</t>
  </si>
  <si>
    <t>Бонус за сбор коллекции</t>
  </si>
  <si>
    <t>Увеличивает производство при строительстве чудес света на 10% на два хода</t>
  </si>
  <si>
    <t>Карточка "Андуин"</t>
  </si>
  <si>
    <t>Карточка "Дуротан"</t>
  </si>
  <si>
    <t>Карточка "Гулдан"</t>
  </si>
  <si>
    <t>Карточка "Медив"</t>
  </si>
  <si>
    <t>Карточка "Ньют Скамандер"</t>
  </si>
  <si>
    <t>Карточка "Персиваль Грейвс"</t>
  </si>
  <si>
    <t>Карточка "Порпентина Голдстейн"</t>
  </si>
  <si>
    <t>Карточка "Серафима Пиквери"</t>
  </si>
  <si>
    <t>Карточка "Черный дракон"</t>
  </si>
  <si>
    <t>Карточка "Ангел"</t>
  </si>
  <si>
    <t>Карточка "Чудовище"</t>
  </si>
  <si>
    <t>Карточка "Вампир"</t>
  </si>
  <si>
    <t>Карточка "Изумрудный дракон"</t>
  </si>
  <si>
    <t>Карточка "Титан"</t>
  </si>
  <si>
    <t>Карточка "Дьявол"</t>
  </si>
  <si>
    <t>Карточка "Минотавр"</t>
  </si>
  <si>
    <t>Дает +2 к настроению в течение 3-х дней</t>
  </si>
  <si>
    <t>Шанс</t>
  </si>
  <si>
    <t>Стандартный ресурс</t>
  </si>
  <si>
    <t>Редкий ресурс</t>
  </si>
  <si>
    <t>Карточка</t>
  </si>
  <si>
    <t>Опыт</t>
  </si>
  <si>
    <t>Фон</t>
  </si>
  <si>
    <t>Основные показатели</t>
  </si>
  <si>
    <t>Дополнительные показатели</t>
  </si>
  <si>
    <t>Дает от 5 до 25 золота. Шансы: 5% - 25 золота, 15% - 20 золота, 25% - 15 золота, 35% - 10 золота, 20% - 5 золота</t>
  </si>
  <si>
    <t>Дает 1-3 единицы ресурсов: дерево, камень, песок, железо, нефть. 50% - 1 ед, 30% - 2 ед, 20% - 3 ед</t>
  </si>
  <si>
    <t>Дает 1-2 единицы одного из редких ресурсов. Шансы: 75% - 1 ед, 25% - 2 ед</t>
  </si>
  <si>
    <t>Дает 1-5 ед пищи, производства или науки. Шансы такие же, как и у золота</t>
  </si>
  <si>
    <t>Дает 1-5 ед культуры или веры. Шансы такие же, как и у золота</t>
  </si>
  <si>
    <t>Дает случайную карточку. 50% - стандартная карточка, 30% - коллекционная, 15% - уникальная, 5% - золотая</t>
  </si>
  <si>
    <t>Дает 1-3 ед опыта. Шансы, как и у стандартных ресурсов</t>
  </si>
  <si>
    <t>Карточка "Цербер"</t>
  </si>
  <si>
    <t>Карточка "Зомби"</t>
  </si>
  <si>
    <t>Карточка "Элементаль огня"</t>
  </si>
  <si>
    <t>Карточка "Элементаль воздуха"</t>
  </si>
  <si>
    <t>Карточка "Элементаль воды"</t>
  </si>
  <si>
    <t>Карточка "Элементаль земли"</t>
  </si>
  <si>
    <t>Дает 1 золота за каждого туриста на этом ходу</t>
  </si>
  <si>
    <t>Коллекция "Стихии"</t>
  </si>
  <si>
    <t>Здоровье</t>
  </si>
  <si>
    <t>Ресурсы</t>
  </si>
  <si>
    <t>Скорость</t>
  </si>
  <si>
    <t>Разница</t>
  </si>
  <si>
    <t>10% к науке. Ратуша, стоящая около горы, дает дополнительно +1 к науке</t>
  </si>
  <si>
    <t>10% к производству. После строительства любого здания есть шанс получения 1-2 очков производства, науки или веры</t>
  </si>
  <si>
    <t>10% к культуре. +5% к производству при строительстве культурных зданий</t>
  </si>
  <si>
    <t>25% к добыче ресурсов</t>
  </si>
  <si>
    <t>Поля, плантации, рудники и лодки строятся на 50% быстрее</t>
  </si>
  <si>
    <t>Дает 1 дополнительную единицу золота от каждого туриста. +5% туристического влияния на другие страны</t>
  </si>
  <si>
    <t>Склады могут сохранять на 20% больше ресурсов. Плантация дает +1 к еде</t>
  </si>
  <si>
    <t>Дает +1 культуры за каждых 10 жителей</t>
  </si>
  <si>
    <t>Вероятность получения клетки с ресурсами выше на 10%. Мастерская у горы приносит +1 к производству</t>
  </si>
  <si>
    <t>Продажа ресурсов выгоднее на 15%. Рынок дает +1 к культуре</t>
  </si>
  <si>
    <t>Спрайт</t>
  </si>
  <si>
    <t>Шахты и плантации</t>
  </si>
  <si>
    <t>Ферма</t>
  </si>
  <si>
    <t>Карьер</t>
  </si>
  <si>
    <t>Нефтяная платформа</t>
  </si>
  <si>
    <t>Рудник камень</t>
  </si>
  <si>
    <t>Рудник железо</t>
  </si>
  <si>
    <t>Рудник алюминий</t>
  </si>
  <si>
    <t>Рудник уран</t>
  </si>
  <si>
    <t>Лесопилка</t>
  </si>
  <si>
    <t>Поле пшеницы</t>
  </si>
  <si>
    <t>Плантация виноградники</t>
  </si>
  <si>
    <t>Плантация цитрусовые</t>
  </si>
  <si>
    <t>Плантация бананов</t>
  </si>
  <si>
    <t>Плантация хлопка</t>
  </si>
  <si>
    <t>Рудник меди</t>
  </si>
  <si>
    <t>Рудник серебра</t>
  </si>
  <si>
    <t>Рудник золота</t>
  </si>
  <si>
    <t>Рудник алмазов</t>
  </si>
  <si>
    <t>Лодка с рыбой</t>
  </si>
  <si>
    <t>Лодка с жемчугом</t>
  </si>
  <si>
    <t>Лодка с китами</t>
  </si>
  <si>
    <t>Здания</t>
  </si>
  <si>
    <t>Ратуша 1 уровень</t>
  </si>
  <si>
    <t>Ратуша 2 уровень</t>
  </si>
  <si>
    <t>Ратуша 3 уровень</t>
  </si>
  <si>
    <t>Ратуша 4 уровень</t>
  </si>
  <si>
    <t>Ратуша 5 уровень</t>
  </si>
  <si>
    <t>Малый дом</t>
  </si>
  <si>
    <t>Вестминстерское аббатство</t>
  </si>
  <si>
    <t>Бранденбурские ворота</t>
  </si>
  <si>
    <t>Александрийский маяк</t>
  </si>
  <si>
    <t>ü</t>
  </si>
  <si>
    <t>Параметр</t>
  </si>
  <si>
    <t>На что влияет?</t>
  </si>
  <si>
    <t>Атака</t>
  </si>
  <si>
    <t>Мораль</t>
  </si>
  <si>
    <t>Удача</t>
  </si>
  <si>
    <t>Здоровье отряда. Может быть увеличено способностями отряда. Отряд может восстановить 7-10 ед здоровья за ход</t>
  </si>
  <si>
    <t>Количество клеток, которые может пройти отряд на один ход. Разрушение зданий отнимает 1 ед передвижения</t>
  </si>
  <si>
    <t>Вероятность того, что отряд будет ходить еще раз за ход</t>
  </si>
  <si>
    <t>Вероятность того, что отряд нанесет 100% - 150% урона</t>
  </si>
  <si>
    <t>Ветка</t>
  </si>
  <si>
    <t>Что дает</t>
  </si>
  <si>
    <t>1 круг</t>
  </si>
  <si>
    <t>2 круг</t>
  </si>
  <si>
    <t>3 круг</t>
  </si>
  <si>
    <t>Дает +1 к атаке генерала</t>
  </si>
  <si>
    <t>Дает +2 к атаке генерала</t>
  </si>
  <si>
    <t>Дает +3 к атаке генерала</t>
  </si>
  <si>
    <t>Снижает мораль и удачу вражеского генерала на 1</t>
  </si>
  <si>
    <t>Дает +5% к урону отрядам, которые находятся рядом с горой</t>
  </si>
  <si>
    <t>Уменьшает на 10% урон пехоте и стрелкам, полученный от артиллерии</t>
  </si>
  <si>
    <t>Снайперы наносят на 10% урона больше артиллерии</t>
  </si>
  <si>
    <t>Авиация перехватывает вражеские ракеты на 5% эффективнее</t>
  </si>
  <si>
    <t>В начале каждого хода генерал восстанавливает 5 ед здоровья случайному отряду</t>
  </si>
  <si>
    <t>В начале каждого хода генерал наносит 5-7 ед урона случайному отряду</t>
  </si>
  <si>
    <t>Дает +5 здоровья генералу</t>
  </si>
  <si>
    <t>Дает +10 здоровья генералу</t>
  </si>
  <si>
    <t>Дает +20 здоровья генералу</t>
  </si>
  <si>
    <t>Вражеские отряды, стоящие рядом с генералом теряет по 1 ед здоровья в ход</t>
  </si>
  <si>
    <t>Соседние дружественные отряды восстанавливают друг другу по 1 ед здоровья</t>
  </si>
  <si>
    <t>При срабатывании морали, отряд восстанавливает 2 ед здоровья</t>
  </si>
  <si>
    <t>Авиация восстанавливает здоровье на +2 ед больше</t>
  </si>
  <si>
    <t>При атаке противника, чье здоровье в начале атаки было меньше, чем у вашего отряда, ваш отряд получает +1 здоровья, отряд противника -1</t>
  </si>
  <si>
    <t>Лидерство</t>
  </si>
  <si>
    <t>Увеличивает удачу на 1</t>
  </si>
  <si>
    <t>Увеличивает мораль на 1</t>
  </si>
  <si>
    <t>Увеличивает удачу и мораль на 1</t>
  </si>
  <si>
    <t>Количество урона, который наносит отряд противнику. Варьируется от 75% - 100% за ход. Ответный удар - 25% - 45%. Может быть увеличен способностями генерала</t>
  </si>
  <si>
    <t>После каждого срабатывания удачи  у отрядов, генерал получает 1 очко опыта</t>
  </si>
  <si>
    <t>В начале каждого хода случайный отряд получает +1 к скорости</t>
  </si>
  <si>
    <t>После смерти отряда противника, вы получаете очки культуры или веры</t>
  </si>
  <si>
    <t>Удача соседних дружественных войск увеличивается на 1</t>
  </si>
  <si>
    <t>Уменьшает шанс промаха на 5% у артиллерии и авиацииэ</t>
  </si>
  <si>
    <t>После срабатывания морали, ваш отряд разово получает +2 к силе</t>
  </si>
  <si>
    <t>Дает +2 к культуре и +1 к науке</t>
  </si>
  <si>
    <t>Поддержка</t>
  </si>
  <si>
    <t>Дает +5% к урону всем отрядам</t>
  </si>
  <si>
    <t>Дает +1 ярости за каждую атаку</t>
  </si>
  <si>
    <t>В 5% случаев отряд не получит урона от атаки</t>
  </si>
  <si>
    <t>В начале боя у вас 20 очков ярости</t>
  </si>
  <si>
    <t>Каждый отряд получает 5% атаки от атаки полководца</t>
  </si>
  <si>
    <t>В начале каждого хода дает случайному отряду +1 к скорости</t>
  </si>
  <si>
    <t>После каждого применения ярости, уменьшает ее стоимость на 10 ед (не менее 150)</t>
  </si>
  <si>
    <t>Когда дружественные отряды получают урон, генерал наносит 1 ед урона случайному вражескому отряду</t>
  </si>
  <si>
    <t>Увеличивает на 1 ед максимальное здоровье всех юнитов</t>
  </si>
  <si>
    <t>Карточка "Железный человек"</t>
  </si>
  <si>
    <t>Карточка "Капитан Америка"</t>
  </si>
  <si>
    <t>Карточка "Черная вдова"</t>
  </si>
  <si>
    <t>Карточка "Сокол"</t>
  </si>
  <si>
    <t>Карточка "Тор"</t>
  </si>
  <si>
    <t>Коллекция "Мстители"</t>
  </si>
  <si>
    <t>Дает случайную золотую карточку, 50 очков опыта, случайный коллекционный фон и 90 очков науки</t>
  </si>
  <si>
    <t>Дает случайную золотую карточку, 40 очков опыта, случайный коллекционный фон и 70 очков веры</t>
  </si>
  <si>
    <t>Карточка "Ламассу"</t>
  </si>
  <si>
    <t>Карточка "Черный рыцарь"</t>
  </si>
  <si>
    <t>Дает +20% науки при изучении технологии из ветки "Религия" на три хода</t>
  </si>
  <si>
    <t>Увеличивает +20% производство, если строится религиозное здание, на три хода</t>
  </si>
  <si>
    <t>Название сундука</t>
  </si>
  <si>
    <t>Содержимое</t>
  </si>
  <si>
    <t>Сундук чудес</t>
  </si>
  <si>
    <t>Фон "Сказочный лес"</t>
  </si>
  <si>
    <t>Фон "Единорог"</t>
  </si>
  <si>
    <t>Фон "Сказочный замок"</t>
  </si>
  <si>
    <t>Фон "Грифоны"</t>
  </si>
  <si>
    <t>Фон "Портал"</t>
  </si>
  <si>
    <t>Фон "Абстракция"</t>
  </si>
  <si>
    <t>Фон "Гигантский паук"</t>
  </si>
  <si>
    <t>Фон "Замок некроманта"</t>
  </si>
  <si>
    <t>Фон "Тьма"</t>
  </si>
  <si>
    <t>Фон "Темные эльфы"</t>
  </si>
  <si>
    <t>Фон "Пещера"</t>
  </si>
  <si>
    <t>Фон "Черепа"</t>
  </si>
  <si>
    <t>Фон "Поле битвы"</t>
  </si>
  <si>
    <t>Фон "Лагерь"</t>
  </si>
  <si>
    <t>Фон "Врата ада"</t>
  </si>
  <si>
    <t>Фон "Дьявол"</t>
  </si>
  <si>
    <t>Деревянный сундук</t>
  </si>
  <si>
    <t>Ящик рыцарей</t>
  </si>
  <si>
    <t>Сундук некроманта</t>
  </si>
  <si>
    <t>Сундук убийцы</t>
  </si>
  <si>
    <t>Ящик орды</t>
  </si>
  <si>
    <t>Сундук из ада</t>
  </si>
  <si>
    <t>Карточка "Фурия"</t>
  </si>
  <si>
    <t>Карточка "Гидра"</t>
  </si>
  <si>
    <t>Карточка "Гоблин"</t>
  </si>
  <si>
    <t>Карточка "Огр"</t>
  </si>
  <si>
    <t>Дает случайный сундук</t>
  </si>
  <si>
    <t>Дает 1 очко опыта за каждые пять уровней пользователя</t>
  </si>
  <si>
    <t>Дает +1 к еде, в течение строительства фермы или плантации</t>
  </si>
  <si>
    <t>Дает +30% золота за следующую продажу ресурсов</t>
  </si>
  <si>
    <t>Карточка "Черт"</t>
  </si>
  <si>
    <t>Выполняет случайно один из трех эффектов: дает случайный фон, дает 100 золота или отнимает 150 золота</t>
  </si>
  <si>
    <t>Магическая шкатулка</t>
  </si>
  <si>
    <t>Что открывает?</t>
  </si>
  <si>
    <t>Возможность установить фон. Дает 1 случайный фон</t>
  </si>
  <si>
    <t>Дает 1 случайный фон</t>
  </si>
  <si>
    <t>Открывает краткую информацию об империях других игроков: название страны и ее особенность</t>
  </si>
  <si>
    <t>Расширяет информацию об империях: показывает прирост  показателей</t>
  </si>
  <si>
    <t>Дает 1 сундук</t>
  </si>
  <si>
    <t>Дает возможность менять акцентный цвет</t>
  </si>
  <si>
    <t>Дает дополнительные акцентные цвета</t>
  </si>
  <si>
    <t>Дает 1 золотую карту</t>
  </si>
  <si>
    <t>Открывает доступ к торговле</t>
  </si>
  <si>
    <t>Тип карты</t>
  </si>
  <si>
    <t>Уникальная</t>
  </si>
  <si>
    <t>Коллекционная</t>
  </si>
  <si>
    <t>Стандартная</t>
  </si>
  <si>
    <t>Золотая</t>
  </si>
  <si>
    <t>Итого</t>
  </si>
  <si>
    <t>Дает +1 к науке за каждого 10-го жителя</t>
  </si>
  <si>
    <t>Дает 10% к вместимости складов</t>
  </si>
  <si>
    <t>Расширяет информацию об империях: процент завершенных исследований, принятых догматов и открытых территорий. Дает золотую карточку</t>
  </si>
  <si>
    <t>Расширяет информацию об империях: показывает количество жителей, их настроение, а также как вы влияете на них. Дает золотую карточку</t>
  </si>
  <si>
    <t>Солдат</t>
  </si>
  <si>
    <t>Разбойник</t>
  </si>
  <si>
    <t>Мародер</t>
  </si>
  <si>
    <t>Миссионер</t>
  </si>
  <si>
    <t>Волк</t>
  </si>
  <si>
    <t>Воин</t>
  </si>
  <si>
    <t>Лучник</t>
  </si>
  <si>
    <t>Стрелок</t>
  </si>
  <si>
    <t>Всадник</t>
  </si>
  <si>
    <t>Цена</t>
  </si>
  <si>
    <t>Копейщик</t>
  </si>
  <si>
    <t>Баллиста</t>
  </si>
  <si>
    <t>Берсерк</t>
  </si>
  <si>
    <t>Мечник</t>
  </si>
  <si>
    <t>Пращник</t>
  </si>
  <si>
    <t>Дальнебойная атака</t>
  </si>
  <si>
    <t>10х</t>
  </si>
  <si>
    <t>7х</t>
  </si>
  <si>
    <t>3х</t>
  </si>
  <si>
    <t>15х</t>
  </si>
  <si>
    <t>Специальный бонус</t>
  </si>
  <si>
    <t>Модификатор кавалерии</t>
  </si>
  <si>
    <t>1+</t>
  </si>
  <si>
    <t>?</t>
  </si>
  <si>
    <t>Четвертый уровень</t>
  </si>
  <si>
    <t>Пятый уровень</t>
  </si>
  <si>
    <t>Ландскнехт</t>
  </si>
  <si>
    <t>Арбалетчик</t>
  </si>
  <si>
    <t>Пикинер</t>
  </si>
  <si>
    <t>Рыцарь</t>
  </si>
  <si>
    <t>Требушет</t>
  </si>
  <si>
    <t>Катапульта</t>
  </si>
  <si>
    <t>Мушкетер</t>
  </si>
  <si>
    <t>Конный лучник</t>
  </si>
  <si>
    <t>Импи</t>
  </si>
  <si>
    <t>Боевой слон</t>
  </si>
  <si>
    <t>Казаки</t>
  </si>
  <si>
    <t>Кавалерия</t>
  </si>
  <si>
    <t>Дал</t>
  </si>
  <si>
    <t>У</t>
  </si>
  <si>
    <t>М</t>
  </si>
  <si>
    <t>Ур</t>
  </si>
  <si>
    <t>Пират</t>
  </si>
  <si>
    <t>Улан</t>
  </si>
  <si>
    <t>Пушка</t>
  </si>
  <si>
    <t>Гусар</t>
  </si>
  <si>
    <t>Янычар</t>
  </si>
  <si>
    <t>Самурай</t>
  </si>
  <si>
    <t>Пулемет</t>
  </si>
  <si>
    <t>Только против сооружений</t>
  </si>
  <si>
    <t>Не получает ответного удара</t>
  </si>
  <si>
    <t>2 к атаке, если располагается рядом с морем</t>
  </si>
  <si>
    <t>Каждый ход восстанавливает 1 ед здоровья себе</t>
  </si>
  <si>
    <t>Пехота</t>
  </si>
  <si>
    <t>Танк</t>
  </si>
  <si>
    <t>Зенитка</t>
  </si>
  <si>
    <t>Десантник</t>
  </si>
  <si>
    <t>Артиллерия</t>
  </si>
  <si>
    <t>Робот</t>
  </si>
  <si>
    <t>Бомбардировщик</t>
  </si>
  <si>
    <t>Вертолет</t>
  </si>
  <si>
    <t>Ракета</t>
  </si>
  <si>
    <t>Морская пехота</t>
  </si>
  <si>
    <t>Авиация</t>
  </si>
  <si>
    <t>Стрелок. Только против авиации</t>
  </si>
  <si>
    <t>Стрелок. Против зданий и авиации</t>
  </si>
  <si>
    <t>Получает 1/1 за каждое уничтоженный юнит</t>
  </si>
  <si>
    <t>Авиация. Наносит соседним клеткам 2 ед урона</t>
  </si>
  <si>
    <t>Стрелок. 100% урон зданиям</t>
  </si>
  <si>
    <t>Генерал</t>
  </si>
  <si>
    <t>Боевой клич</t>
  </si>
  <si>
    <t>Наполеон (Франция)</t>
  </si>
  <si>
    <t>Ричард Львиное Сердце (Великобритания)</t>
  </si>
  <si>
    <t>Гай Юлий Цезарь (Италия)</t>
  </si>
  <si>
    <t>Александр Суворов (Россия)</t>
  </si>
  <si>
    <t>Сунь Цзы (Китай)</t>
  </si>
  <si>
    <t>Джордж Вашингтон (США)</t>
  </si>
  <si>
    <t>Ода Нобунага (Япония)</t>
  </si>
  <si>
    <t>Прают Чан-Оча (Таиланд)</t>
  </si>
  <si>
    <t>Джон Монаш (Австралия)</t>
  </si>
  <si>
    <t>Жунити Саито (Бразилия)</t>
  </si>
  <si>
    <t>Сирадж Уд-Даула (Индия)</t>
  </si>
  <si>
    <t>Густав II Адольф (Швеция)</t>
  </si>
  <si>
    <t>Рундштедт Карл Рудольф  (Германия)</t>
  </si>
  <si>
    <t>Ицхак Рабин (Израиль)</t>
  </si>
  <si>
    <t>Ганнибал (Испания)</t>
  </si>
  <si>
    <t>Дает +1 к атаке и скорости выбранному юниту</t>
  </si>
  <si>
    <t>Восстанавливает 3 ед здоровья юниту</t>
  </si>
  <si>
    <t>Замораживает выбранный юнит</t>
  </si>
  <si>
    <t>Изменяет характеристики юнита на 1/1</t>
  </si>
  <si>
    <t>Дает 2/1 юниту на один ход</t>
  </si>
  <si>
    <t>Накладывает эффект щита на юнита</t>
  </si>
  <si>
    <t>Наносит 1 ед урона выбранному юниту</t>
  </si>
  <si>
    <t>Наносит 2 ед урона случайному своему юниту, но берет нового юнита</t>
  </si>
  <si>
    <t>Призывает разбойника на карту</t>
  </si>
  <si>
    <t>Наносит 2 ед урона вражескому боссу</t>
  </si>
  <si>
    <t>Принимает урон этого юнита на себя</t>
  </si>
  <si>
    <t>Дает 3 ед удачи данному юниту, выбрасывает случайный юнит из очереди</t>
  </si>
  <si>
    <t>Дает +1 к удаче и морали всем своим юнитам на один ход</t>
  </si>
  <si>
    <t>Уничтожает выбранное здание (кроме ратуши)</t>
  </si>
  <si>
    <t>Дает себе +2 к атаке на два хода</t>
  </si>
  <si>
    <t>Дает случайную золотую карточку, 40 очков опыта, случайный коллекционный фон и 65 очков производства</t>
  </si>
  <si>
    <t>Дает случайную золотую карточку, 40 очков опыта, случайный коллекционный фон и 50 очков науки</t>
  </si>
  <si>
    <t>Действие</t>
  </si>
  <si>
    <t>Рубиновая лихорадка</t>
  </si>
  <si>
    <t>Дает случайный фон, карточку и сундук</t>
  </si>
  <si>
    <t>Дает 25 очков опыта и 10 пепла</t>
  </si>
  <si>
    <t>Дает +15 к золоту в течение 3-х дней</t>
  </si>
  <si>
    <t>Дает 3-х жителей, 50 золота, увеличивает настроение на 2</t>
  </si>
  <si>
    <t>Дает +1 к культуре и +2 к туризму в течение 3-х дней</t>
  </si>
  <si>
    <t>Дает 30 очков веры и еще +1 веры в течение 3-х дней</t>
  </si>
  <si>
    <t>Дает +1 к производству и науке в течение 3-х дней</t>
  </si>
  <si>
    <t>Бонусы</t>
  </si>
  <si>
    <t>Получить три карточки</t>
  </si>
  <si>
    <t>Обновить фотографию профиля</t>
  </si>
  <si>
    <t>Добавить свои контакты</t>
  </si>
  <si>
    <t>Добавить запись в ленту</t>
  </si>
  <si>
    <t>Добавить мероприятие</t>
  </si>
  <si>
    <t>Посетите все пары за последние 7 дней</t>
  </si>
  <si>
    <t>Постройте 3 здания</t>
  </si>
  <si>
    <t>Изучите 2 технологии</t>
  </si>
  <si>
    <t>Откройте 3 сундука</t>
  </si>
  <si>
    <t>Соберите коллекцию карточек</t>
  </si>
  <si>
    <t>Соберите все карточки некроманта</t>
  </si>
  <si>
    <t>Соберите все карточки мага</t>
  </si>
  <si>
    <t>30 золота и 5 пепла</t>
  </si>
  <si>
    <t>15 золота и 5 опыта</t>
  </si>
  <si>
    <t>10 золота и 5 опыта</t>
  </si>
  <si>
    <t>10 опыта</t>
  </si>
  <si>
    <t>40 золота, 10 опыта и 10 пепла</t>
  </si>
  <si>
    <t>Рывок</t>
  </si>
  <si>
    <t>Может начать атаковать на текущем ходу</t>
  </si>
  <si>
    <t>Предупреждающий выстрел</t>
  </si>
  <si>
    <t>Сразу после того, как попал на поле, позволяет выстрелить в случайного противника</t>
  </si>
  <si>
    <t>Ранение</t>
  </si>
  <si>
    <t>При получение урона срабатывает данная способность</t>
  </si>
  <si>
    <t>Разрушение</t>
  </si>
  <si>
    <t>Юнит наносит урон по зданиям без штрафов</t>
  </si>
  <si>
    <t>Убеждение</t>
  </si>
  <si>
    <t>Может переманить противника на свою сторону</t>
  </si>
  <si>
    <t>Призыв</t>
  </si>
  <si>
    <t>Призывает юнита на поле боя</t>
  </si>
  <si>
    <t>Отступление</t>
  </si>
  <si>
    <t>После атаки может отойти в другое место</t>
  </si>
  <si>
    <t>Двойной удар</t>
  </si>
  <si>
    <t>Позволяет ходить этим юнитом два раза</t>
  </si>
  <si>
    <t>Юнит может атаковать противника на расстоянии</t>
  </si>
  <si>
    <t>Ловкость</t>
  </si>
  <si>
    <t>Может увернуться от вражеской атаки</t>
  </si>
  <si>
    <t>Осада</t>
  </si>
  <si>
    <t>Юнит может атаковать только здания и сооружения</t>
  </si>
  <si>
    <t>Лекарь</t>
  </si>
  <si>
    <t>Восстанавливает здоровье</t>
  </si>
  <si>
    <t>Воодушевление</t>
  </si>
  <si>
    <t>Все юниты получают +1 удачи и морали</t>
  </si>
  <si>
    <t>Может пролетать над зданиями и юнитами</t>
  </si>
  <si>
    <t>Описание</t>
  </si>
  <si>
    <t>Выстрел</t>
  </si>
  <si>
    <t>Скорая помощь</t>
  </si>
  <si>
    <t>Восстанавливает 3 ед здоровья</t>
  </si>
  <si>
    <t>Наносит 2 ед урона</t>
  </si>
  <si>
    <t>Увеличивает удачу и мораль на 1 всем дружественным юнитам</t>
  </si>
  <si>
    <t>Квесты</t>
  </si>
  <si>
    <t>Квест</t>
  </si>
  <si>
    <t>Месяц</t>
  </si>
  <si>
    <t>Сентябрь</t>
  </si>
  <si>
    <t>Октябрь</t>
  </si>
  <si>
    <t>Ноябрь</t>
  </si>
  <si>
    <t>Загадки сфинкса</t>
  </si>
  <si>
    <t>Ларец неожиданностей может давать следующие бонусы: коллекционная карточка, случайный фон, 5-15 пепла, 15-50 золота или сундук</t>
  </si>
  <si>
    <t>1 правильный ответ: 1-5 пепла или 5-10 золота</t>
  </si>
  <si>
    <t>2 правильных ответа: 1-3 пепла, 5-10 золота и шанс получить карточку (25%)</t>
  </si>
  <si>
    <t>3 правильных ответа: 5-10 пела, 10-30 золота, карточка (стандартная или коллекционная), сундук (шанс 50%)</t>
  </si>
  <si>
    <t>Нужно собрать набор артефектов, выбрав наиболее сильные. Каждый день вы получаете случайный артефакт, который можно продать другому игроку. Каждый артефакт различается силой, которая увеличивает получаемый бонус от артефакта (слабый, сильный, легендарный)</t>
  </si>
  <si>
    <t>Голова: слабый - дает 2 * ур веры, сильный - дает 3 * ур веры, легендарный - дает 5 * ур веры</t>
  </si>
  <si>
    <t>Туловище: слабый - дает 10 * ур золота, сильный - 25 * ур, легендарный - 50 * ур</t>
  </si>
  <si>
    <t>Левая рука: аналогично голове, только производство</t>
  </si>
  <si>
    <t>Правая рука: слабый - дает 1 карточку, сильный - дает 1 карточку и коллекционную  или уникальную карточку, легендарный - дает золотую карточку</t>
  </si>
  <si>
    <t>Пояс: аналогично голове, только культура</t>
  </si>
  <si>
    <t>Ноги: аналогично голове, только наука</t>
  </si>
  <si>
    <t>Кольцо: слабый - дает 2 * ур пепла, сильный - 4 * ур пепла, легендарный - 10 * ур пепла</t>
  </si>
  <si>
    <t>В конце события, если у вас все легендарные артефакты, вы получите специальный фон, если у вас артефакты не ниже сильного - редкий фон, иначе - обычный фон</t>
  </si>
  <si>
    <t>Поиск артефактов</t>
  </si>
  <si>
    <t>Каждый день появляется сфинкс, который загадает вам три вопроса. Общее время - 40 сек. Лучший игрок месяца получит специальный фон. По результатам ответов вы получаете следующие бонусы:</t>
  </si>
  <si>
    <t>Игроки открывают сундуки, собирают коллекции, выполняют квесты и получают за это самоцветы. Игрок, собравший большее количество самоцветов, получит специальный фон. Собрав три самоцвета можно открыть ларец неожиданностей.</t>
  </si>
  <si>
    <t>Торговая или культурная победа</t>
  </si>
  <si>
    <t>Культурная или религиозная победа</t>
  </si>
  <si>
    <t>Культурная, религиозная или научная победа</t>
  </si>
  <si>
    <t>Дает +2 к культуре и +1 к туризму</t>
  </si>
  <si>
    <t>Дает +2 культуры и +2 туризма</t>
  </si>
  <si>
    <t>Мельница</t>
  </si>
  <si>
    <t>Дуболом</t>
  </si>
  <si>
    <t>Оглушение</t>
  </si>
  <si>
    <t>Оглушает противника на один ход</t>
  </si>
  <si>
    <t>Убеждение (20%)</t>
  </si>
  <si>
    <t>Кавалерия. Отступление (1 клетка)</t>
  </si>
  <si>
    <t>Воодушевление (+1 здоровье воинам слева и справа)</t>
  </si>
  <si>
    <t>Осада. Разрушение</t>
  </si>
  <si>
    <t>Ранение (Дает +1 к нападению)</t>
  </si>
  <si>
    <t>Стрелок. Двойной удар</t>
  </si>
  <si>
    <t>Кавалерия. Стрелок. Отступление</t>
  </si>
  <si>
    <t>Предупреждение (1 урон)</t>
  </si>
  <si>
    <t>Кавалерия. +1 нападения против поврежденных юнитов</t>
  </si>
  <si>
    <t>Открыв каждый сундук вы получите гарантированно одну карточку (75% - стандартная, 20% - фон, 5% - золотая). Также с шансом в 10% вы можете получить случайную коллекционную карточку. С шансом в 15% вы можете получить 10-25 золота, 10-25 пыли или все вместе (в сумме 10-25)</t>
  </si>
  <si>
    <t>Космический корабль. В начале игры дает одну технологию бесплатно и +1 науки в ход</t>
  </si>
  <si>
    <t>Галерея. Снижает затраты культуры на 20%</t>
  </si>
  <si>
    <t>Тотем. Дает бесплатный догмат первого уровня и +1 веры в ход</t>
  </si>
  <si>
    <t>Статуя. Дает +20 золота в ход</t>
  </si>
  <si>
    <t>Приз за победу</t>
  </si>
  <si>
    <t>Раса</t>
  </si>
  <si>
    <t>Способность</t>
  </si>
  <si>
    <t>Орки</t>
  </si>
  <si>
    <t>Некромант</t>
  </si>
  <si>
    <t>Демон</t>
  </si>
  <si>
    <t>Маг</t>
  </si>
  <si>
    <t>Эльф</t>
  </si>
  <si>
    <t>Гном</t>
  </si>
  <si>
    <t>Священник</t>
  </si>
  <si>
    <t>Крестоносец</t>
  </si>
  <si>
    <t>Ангел</t>
  </si>
  <si>
    <t>Стрелок. Боевой клич: Наносит 1 ед урона</t>
  </si>
  <si>
    <t>Может наносить урон сквозь противников (в два раза меньший урон)</t>
  </si>
  <si>
    <t>Восстанавливает 2 ед здоровья герою</t>
  </si>
  <si>
    <t>Светлые эльфы</t>
  </si>
  <si>
    <t>Фея</t>
  </si>
  <si>
    <t>Друид</t>
  </si>
  <si>
    <t>Единорог</t>
  </si>
  <si>
    <t>Алмазный дракон</t>
  </si>
  <si>
    <t>В конце вашего хода насылает на противника случайное заклинание за 1 ярости</t>
  </si>
  <si>
    <t>Урон от заклинания +1</t>
  </si>
  <si>
    <t>Стрелок. Двойной выстрел</t>
  </si>
  <si>
    <t>Энт</t>
  </si>
  <si>
    <t>Дриада</t>
  </si>
  <si>
    <t>Гномы</t>
  </si>
  <si>
    <t>Взрыватель</t>
  </si>
  <si>
    <t>Гном-защитник</t>
  </si>
  <si>
    <t>Огненный дракон</t>
  </si>
  <si>
    <t>Жрец рун</t>
  </si>
  <si>
    <t>Викинг</t>
  </si>
  <si>
    <t>Наездник на медведе</t>
  </si>
  <si>
    <t>Наносит 1 ед урона во время призыва и после смерти</t>
  </si>
  <si>
    <t>Когда получает урон, вы получаете случайное заклинание рун</t>
  </si>
  <si>
    <t>Получает +1/+1 при использовании заклинаний рун</t>
  </si>
  <si>
    <t>Гоблин</t>
  </si>
  <si>
    <t>Орк-воин</t>
  </si>
  <si>
    <t>Огр</t>
  </si>
  <si>
    <t>Циклоп</t>
  </si>
  <si>
    <t>Орк-арбалетчик</t>
  </si>
  <si>
    <t>Орк-шаман</t>
  </si>
  <si>
    <t>В конце каждого вашего хода наносит 1 ед урона случайному существу противника</t>
  </si>
  <si>
    <t>Когда существо получает урон, он получает +1 к атаке</t>
  </si>
  <si>
    <t>Стрелок. Рождение: наносит 1 ед урона всем существам противника</t>
  </si>
  <si>
    <t>Скелет</t>
  </si>
  <si>
    <t>Зомби</t>
  </si>
  <si>
    <t>Лич</t>
  </si>
  <si>
    <t>Привидение</t>
  </si>
  <si>
    <t>Вампир</t>
  </si>
  <si>
    <t>Рыцарь смерти</t>
  </si>
  <si>
    <t>Костяной дракон</t>
  </si>
  <si>
    <t>Шанс 30%, что противник промахнется</t>
  </si>
  <si>
    <t>Когда другие существа получают урон, восстанавливает себе +1 здоровья</t>
  </si>
  <si>
    <t>Эффект страха на атакуемое существо</t>
  </si>
  <si>
    <t>Все вражеские существа получают страх. Рывок</t>
  </si>
  <si>
    <t>Всех, кого зомби убил, превращаются в мертвецов 0/1</t>
  </si>
  <si>
    <t>Черт</t>
  </si>
  <si>
    <t>Огненный бес</t>
  </si>
  <si>
    <t>Суккуб</t>
  </si>
  <si>
    <t>Огненный демон</t>
  </si>
  <si>
    <t>Властелин подземелий</t>
  </si>
  <si>
    <t>Дьявол</t>
  </si>
  <si>
    <t>Темный джинн</t>
  </si>
  <si>
    <t>Отнимает 1 ед ярости у противника</t>
  </si>
  <si>
    <t>Вы уничтожаете случайного юнита из коллекции. Стрелок</t>
  </si>
  <si>
    <t>Ваши соседние юниты получают +1/+1</t>
  </si>
  <si>
    <t>Наносит 2 ед урона герою противника</t>
  </si>
  <si>
    <t>Наносит 1 ед урона выбранному существу</t>
  </si>
  <si>
    <t>Призывает ополченца 1/1</t>
  </si>
  <si>
    <t>Вызывает случайную карту руны</t>
  </si>
  <si>
    <t>Данное существо получает +1/+1 на текущий ход</t>
  </si>
  <si>
    <t>Восстанавливают союзному отряду 2 ед здоровья</t>
  </si>
  <si>
    <t>Темные эльфы</t>
  </si>
  <si>
    <t>Дает маскировку на один ход выбранному отряду</t>
  </si>
  <si>
    <t>Дает волшебный щит на один ход выбранному отряду</t>
  </si>
  <si>
    <t>Гремлин</t>
  </si>
  <si>
    <t>Горгулья</t>
  </si>
  <si>
    <t>Алхимик</t>
  </si>
  <si>
    <t>Джинн</t>
  </si>
  <si>
    <t>Железный голем</t>
  </si>
  <si>
    <t>Ледяной элементаль</t>
  </si>
  <si>
    <t>Иммунитет к магии</t>
  </si>
  <si>
    <t>Стрелок. Смерть: ваш случайный юнит получает +1 к здоровью</t>
  </si>
  <si>
    <t>Урон от заклинаний +1. Вы берете нового юнита</t>
  </si>
  <si>
    <t>Восстанавливает всем дружественным юнитам 2 ед здоровья</t>
  </si>
  <si>
    <t>Стрелок. Рождение: наносит трем вражеским юнитам урон 3 - 2 - 1</t>
  </si>
  <si>
    <t>При получении урона атака увеличивается на 1</t>
  </si>
  <si>
    <t>Боевой клич: наносит 2 ед урона</t>
  </si>
  <si>
    <t>Замораживает того, кому нанесла урон. Иммунитет к заклинаниям воды</t>
  </si>
  <si>
    <t>Фурия</t>
  </si>
  <si>
    <t>Ассасин</t>
  </si>
  <si>
    <t>Ящер</t>
  </si>
  <si>
    <t>Черный дракон</t>
  </si>
  <si>
    <t>Иммунитет к заклинаниям</t>
  </si>
  <si>
    <t>Гидра</t>
  </si>
  <si>
    <t>Темная пантера</t>
  </si>
  <si>
    <t>Минотавр</t>
  </si>
  <si>
    <t>Щит</t>
  </si>
  <si>
    <t>Смерть: наносит 1 ед всем существам</t>
  </si>
  <si>
    <t>Каждый ход получает 1/1 к характеристикам</t>
  </si>
  <si>
    <t>Элементаль</t>
  </si>
  <si>
    <t>Существо</t>
  </si>
  <si>
    <t>Существо. Кавалерия</t>
  </si>
  <si>
    <t>Зверь</t>
  </si>
  <si>
    <t>Дракон</t>
  </si>
  <si>
    <t>Механизм</t>
  </si>
  <si>
    <t>Зверь. Кавалерия</t>
  </si>
  <si>
    <t>Нежить</t>
  </si>
  <si>
    <t>Нежить. Кавалерия</t>
  </si>
  <si>
    <t>Нежить. Дракон</t>
  </si>
  <si>
    <t>Юниты на выбранной линии получают +1/+1. Иммунитет к магии света</t>
  </si>
  <si>
    <t>Опутывает юнита, которого атакует, тем самым пропуская его ход. Иммунитет к магии земли</t>
  </si>
  <si>
    <t>Уничтожает существа, которым наносит урон. Иммунитет к магии огня</t>
  </si>
  <si>
    <t>Поджигает. Иммунитет к магии огня</t>
  </si>
  <si>
    <t>Наносит 2 ед вашему герою. Иммунитет к магии огня</t>
  </si>
  <si>
    <t>Заполняет ваши пустые клетки чертями. Иммунитет к магии огня</t>
  </si>
  <si>
    <t>Стрелок. Дает всем демонам +1 к здоровью</t>
  </si>
  <si>
    <t>Призывает ополченца на поле боя (1/1)</t>
  </si>
  <si>
    <t>Дает выбранному существу маскировку на один ход</t>
  </si>
  <si>
    <t>Наносит герою противнику 2 ед урона</t>
  </si>
  <si>
    <t>Вы получаете случайное заклинание рун</t>
  </si>
  <si>
    <t>Восстанавливает отряду 2 ед здоровья</t>
  </si>
  <si>
    <t>Вам случайный юнит получает 2 ед урона, а вы получаете нового юнита из колоды</t>
  </si>
  <si>
    <t>Выбранный персонаж получает повышение или понижение в характеристиках</t>
  </si>
  <si>
    <t>Смерть: уничтожает случайное существо на поле боя</t>
  </si>
  <si>
    <t>Гоблин-вонючка</t>
  </si>
  <si>
    <t>Смерть: наносит 2 ед урона герою противника</t>
  </si>
  <si>
    <t>Щитоносец</t>
  </si>
  <si>
    <t>Атака равна показателю здоровья</t>
  </si>
  <si>
    <t>Манекен</t>
  </si>
  <si>
    <t>Лесной волк</t>
  </si>
  <si>
    <t>Соседние юниты получают +1 к атаке</t>
  </si>
  <si>
    <t>Прорицатель</t>
  </si>
  <si>
    <t>Маленький дракон</t>
  </si>
  <si>
    <t>Мурлок</t>
  </si>
  <si>
    <t>Выбранный юнит получает +1/+1</t>
  </si>
  <si>
    <t>Огненный элементаль</t>
  </si>
  <si>
    <t>Садовый гном</t>
  </si>
  <si>
    <t>Медведь</t>
  </si>
  <si>
    <t>Земляной элементаль</t>
  </si>
  <si>
    <t>Воздушный элементаль</t>
  </si>
  <si>
    <t>Наездница</t>
  </si>
  <si>
    <t>Иммунитет к магии земли</t>
  </si>
  <si>
    <t>Иммунитет к магии воздуха. Стрелок</t>
  </si>
  <si>
    <t>Рождение: наносит 2 ед урона. Иммунитет к магии огня. Поджигает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</si>
</sst>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7"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b/>
      <sz val="14"/>
      <color theme="1"/>
      <name val="Calibri"/>
      <family val="2"/>
      <charset val="204"/>
      <scheme val="minor"/>
    </font>
    <font>
      <b/>
      <sz val="18"/>
      <color theme="1"/>
      <name val="Calibri"/>
      <family val="2"/>
      <charset val="204"/>
      <scheme val="minor"/>
    </font>
    <font>
      <b/>
      <i/>
      <sz val="16"/>
      <color theme="1"/>
      <name val="Calibri"/>
      <family val="2"/>
      <charset val="204"/>
      <scheme val="minor"/>
    </font>
    <font>
      <sz val="18"/>
      <color theme="1"/>
      <name val="Calibri"/>
      <family val="2"/>
      <charset val="204"/>
      <scheme val="minor"/>
    </font>
    <font>
      <b/>
      <i/>
      <sz val="16"/>
      <color theme="0"/>
      <name val="Calibri"/>
      <family val="2"/>
      <charset val="204"/>
      <scheme val="minor"/>
    </font>
    <font>
      <b/>
      <sz val="18"/>
      <color theme="0"/>
      <name val="Calibri"/>
      <family val="2"/>
      <charset val="204"/>
      <scheme val="minor"/>
    </font>
    <font>
      <b/>
      <i/>
      <sz val="18"/>
      <color theme="1"/>
      <name val="Calibri"/>
      <family val="2"/>
      <charset val="204"/>
      <scheme val="minor"/>
    </font>
    <font>
      <b/>
      <i/>
      <sz val="16"/>
      <color theme="1"/>
      <name val="Arial Black"/>
      <family val="2"/>
      <charset val="204"/>
    </font>
    <font>
      <b/>
      <i/>
      <sz val="14"/>
      <color theme="1"/>
      <name val="Arial"/>
      <family val="2"/>
      <charset val="204"/>
    </font>
    <font>
      <b/>
      <i/>
      <sz val="12"/>
      <color theme="1"/>
      <name val="Calibri"/>
      <family val="2"/>
      <charset val="204"/>
      <scheme val="minor"/>
    </font>
    <font>
      <sz val="11"/>
      <color theme="1"/>
      <name val="Calibri"/>
      <family val="2"/>
      <charset val="204"/>
      <scheme val="minor"/>
    </font>
    <font>
      <b/>
      <i/>
      <sz val="14"/>
      <color theme="1"/>
      <name val="Calibri"/>
      <family val="2"/>
      <charset val="204"/>
      <scheme val="minor"/>
    </font>
    <font>
      <b/>
      <i/>
      <sz val="11"/>
      <color theme="1"/>
      <name val="Calibri"/>
      <family val="2"/>
      <charset val="204"/>
      <scheme val="minor"/>
    </font>
    <font>
      <sz val="16"/>
      <color theme="1"/>
      <name val="Calibri"/>
      <family val="2"/>
      <charset val="204"/>
      <scheme val="minor"/>
    </font>
    <font>
      <b/>
      <sz val="10"/>
      <color theme="1"/>
      <name val="Calibri"/>
      <family val="2"/>
      <charset val="204"/>
      <scheme val="minor"/>
    </font>
    <font>
      <b/>
      <sz val="20"/>
      <color theme="1"/>
      <name val="Calibri"/>
      <family val="2"/>
      <charset val="204"/>
      <scheme val="minor"/>
    </font>
    <font>
      <b/>
      <sz val="28"/>
      <color theme="1"/>
      <name val="Gill Sans MT"/>
      <family val="2"/>
    </font>
    <font>
      <b/>
      <sz val="16"/>
      <color theme="1"/>
      <name val="Wingdings"/>
      <charset val="2"/>
    </font>
    <font>
      <b/>
      <i/>
      <sz val="20"/>
      <color theme="1"/>
      <name val="Calibri"/>
      <family val="2"/>
      <charset val="204"/>
      <scheme val="minor"/>
    </font>
    <font>
      <b/>
      <sz val="16"/>
      <color theme="1"/>
      <name val="Arial Black"/>
      <family val="2"/>
      <charset val="204"/>
    </font>
    <font>
      <b/>
      <i/>
      <sz val="22"/>
      <color rgb="FFC00000"/>
      <name val="Baskerville Old Face"/>
      <family val="1"/>
    </font>
    <font>
      <b/>
      <sz val="12"/>
      <color theme="1"/>
      <name val="Calibri"/>
      <family val="2"/>
      <charset val="204"/>
      <scheme val="minor"/>
    </font>
  </fonts>
  <fills count="42">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CC99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96A6BC"/>
        <bgColor indexed="64"/>
      </patternFill>
    </fill>
    <fill>
      <patternFill patternType="solid">
        <fgColor rgb="FFFF99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B9997"/>
        <bgColor indexed="64"/>
      </patternFill>
    </fill>
    <fill>
      <patternFill patternType="solid">
        <fgColor theme="8" tint="0.79998168889431442"/>
        <bgColor indexed="64"/>
      </patternFill>
    </fill>
    <fill>
      <patternFill patternType="solid">
        <fgColor rgb="FFFFCCCC"/>
        <bgColor indexed="64"/>
      </patternFill>
    </fill>
    <fill>
      <patternFill patternType="solid">
        <fgColor rgb="FFDDDDDD"/>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DEBDFF"/>
        <bgColor indexed="64"/>
      </patternFill>
    </fill>
    <fill>
      <patternFill patternType="solid">
        <fgColor theme="6" tint="0.79998168889431442"/>
        <bgColor indexed="64"/>
      </patternFill>
    </fill>
    <fill>
      <patternFill patternType="solid">
        <fgColor rgb="FFC5A66D"/>
        <bgColor indexed="64"/>
      </patternFill>
    </fill>
    <fill>
      <patternFill patternType="solid">
        <fgColor rgb="FF66CCFF"/>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dashDotDot">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2">
    <xf numFmtId="0" fontId="0" fillId="0" borderId="0"/>
    <xf numFmtId="9" fontId="15" fillId="0" borderId="0" applyFont="0" applyFill="0" applyBorder="0" applyAlignment="0" applyProtection="0"/>
  </cellStyleXfs>
  <cellXfs count="492">
    <xf numFmtId="0" fontId="0" fillId="0" borderId="0" xfId="0"/>
    <xf numFmtId="0" fontId="2" fillId="0" borderId="24"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3" borderId="1" xfId="0" applyFill="1" applyBorder="1"/>
    <xf numFmtId="0" fontId="0" fillId="4" borderId="1" xfId="0" applyFill="1" applyBorder="1"/>
    <xf numFmtId="0" fontId="6" fillId="3" borderId="1" xfId="0" applyFont="1" applyFill="1" applyBorder="1" applyAlignment="1">
      <alignment horizontal="left" vertical="center" wrapText="1"/>
    </xf>
    <xf numFmtId="0" fontId="0" fillId="0" borderId="1" xfId="0" applyBorder="1"/>
    <xf numFmtId="0" fontId="2" fillId="0" borderId="1" xfId="0" applyFont="1" applyBorder="1" applyAlignment="1">
      <alignment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0" fillId="8" borderId="1" xfId="0" applyFill="1" applyBorder="1"/>
    <xf numFmtId="0" fontId="4" fillId="0" borderId="1" xfId="0" applyFont="1" applyBorder="1" applyAlignment="1">
      <alignment vertical="center" wrapText="1"/>
    </xf>
    <xf numFmtId="0" fontId="4" fillId="0" borderId="1" xfId="0" applyFont="1" applyBorder="1"/>
    <xf numFmtId="0" fontId="2" fillId="0" borderId="25" xfId="0" applyFont="1" applyBorder="1" applyAlignment="1">
      <alignment vertical="center" wrapText="1"/>
    </xf>
    <xf numFmtId="0" fontId="4" fillId="0" borderId="25" xfId="0" applyFont="1" applyBorder="1" applyAlignment="1">
      <alignment vertical="center" wrapText="1"/>
    </xf>
    <xf numFmtId="0" fontId="6" fillId="3" borderId="25"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8" borderId="25" xfId="0" applyFont="1" applyFill="1" applyBorder="1" applyAlignment="1">
      <alignment horizontal="left" vertical="center" wrapText="1"/>
    </xf>
    <xf numFmtId="0" fontId="0" fillId="8" borderId="25" xfId="0" applyFill="1" applyBorder="1"/>
    <xf numFmtId="0" fontId="2" fillId="0" borderId="8" xfId="0" applyFont="1" applyBorder="1" applyAlignment="1">
      <alignment vertical="center" wrapText="1"/>
    </xf>
    <xf numFmtId="0" fontId="4" fillId="0" borderId="9" xfId="0" applyFont="1" applyBorder="1" applyAlignment="1">
      <alignment vertical="center" wrapText="1"/>
    </xf>
    <xf numFmtId="0" fontId="6" fillId="3"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0" borderId="13" xfId="0" applyFont="1" applyBorder="1" applyAlignment="1">
      <alignment vertical="center" wrapText="1"/>
    </xf>
    <xf numFmtId="0" fontId="4" fillId="0" borderId="14" xfId="0" applyFont="1" applyBorder="1" applyAlignment="1">
      <alignment vertical="center" wrapText="1"/>
    </xf>
    <xf numFmtId="0" fontId="6" fillId="3" borderId="14"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11" xfId="0" applyFont="1" applyBorder="1" applyAlignment="1">
      <alignment vertical="center" wrapText="1"/>
    </xf>
    <xf numFmtId="0" fontId="2" fillId="7" borderId="12"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14" borderId="12" xfId="0" applyFont="1" applyFill="1" applyBorder="1" applyAlignment="1">
      <alignment horizontal="left" vertical="center" wrapText="1"/>
    </xf>
    <xf numFmtId="0" fontId="2" fillId="14" borderId="15"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3" borderId="12"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2" xfId="0" applyFont="1" applyFill="1" applyBorder="1" applyAlignment="1">
      <alignment horizontal="left" vertical="center" wrapText="1"/>
    </xf>
    <xf numFmtId="0" fontId="1" fillId="11" borderId="15" xfId="0" applyFont="1" applyFill="1" applyBorder="1" applyAlignment="1">
      <alignment horizontal="left" vertical="center" wrapText="1"/>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7" fillId="0" borderId="16" xfId="0" applyFont="1" applyBorder="1"/>
    <xf numFmtId="0" fontId="7" fillId="9" borderId="16" xfId="0" applyFont="1" applyFill="1" applyBorder="1"/>
    <xf numFmtId="0" fontId="7" fillId="2" borderId="16" xfId="0" applyFont="1" applyFill="1" applyBorder="1"/>
    <xf numFmtId="0" fontId="7" fillId="3" borderId="16" xfId="0" applyFont="1" applyFill="1" applyBorder="1"/>
    <xf numFmtId="0" fontId="7" fillId="4" borderId="16" xfId="0" applyFont="1" applyFill="1" applyBorder="1"/>
    <xf numFmtId="0" fontId="7" fillId="8" borderId="16" xfId="0" applyFont="1" applyFill="1" applyBorder="1"/>
    <xf numFmtId="0" fontId="2" fillId="4" borderId="10"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9" borderId="1" xfId="0" applyFill="1" applyBorder="1"/>
    <xf numFmtId="0" fontId="7" fillId="3" borderId="28" xfId="0" applyFont="1" applyFill="1" applyBorder="1"/>
    <xf numFmtId="0" fontId="6" fillId="3" borderId="2"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0" fillId="3" borderId="2" xfId="0" applyFill="1" applyBorder="1"/>
    <xf numFmtId="0" fontId="0" fillId="9" borderId="0" xfId="0" applyFill="1" applyBorder="1"/>
    <xf numFmtId="0" fontId="7" fillId="9" borderId="1" xfId="0" applyFont="1" applyFill="1" applyBorder="1"/>
    <xf numFmtId="0" fontId="2" fillId="9" borderId="32" xfId="0" applyFont="1" applyFill="1" applyBorder="1" applyAlignment="1">
      <alignment horizontal="left" vertical="center" wrapText="1"/>
    </xf>
    <xf numFmtId="0" fontId="2" fillId="0" borderId="33" xfId="0" applyFont="1" applyBorder="1" applyAlignment="1">
      <alignment vertical="center" wrapText="1"/>
    </xf>
    <xf numFmtId="0" fontId="6" fillId="3" borderId="10"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15" borderId="8" xfId="0" applyFont="1" applyFill="1" applyBorder="1" applyAlignment="1">
      <alignment vertical="center" wrapText="1"/>
    </xf>
    <xf numFmtId="0" fontId="4" fillId="15" borderId="9" xfId="0" applyFont="1" applyFill="1" applyBorder="1" applyAlignment="1">
      <alignment vertical="center" wrapText="1"/>
    </xf>
    <xf numFmtId="0" fontId="2" fillId="15" borderId="11" xfId="0" applyFont="1" applyFill="1" applyBorder="1" applyAlignment="1">
      <alignment vertical="center" wrapText="1"/>
    </xf>
    <xf numFmtId="0" fontId="4" fillId="15" borderId="1" xfId="0" applyFont="1" applyFill="1" applyBorder="1" applyAlignment="1">
      <alignment vertical="center" wrapText="1"/>
    </xf>
    <xf numFmtId="0" fontId="2" fillId="15" borderId="13" xfId="0" applyFont="1" applyFill="1" applyBorder="1" applyAlignment="1">
      <alignment vertical="center" wrapText="1"/>
    </xf>
    <xf numFmtId="0" fontId="4" fillId="15" borderId="14" xfId="0" applyFont="1" applyFill="1" applyBorder="1" applyAlignment="1">
      <alignment vertical="center" wrapText="1"/>
    </xf>
    <xf numFmtId="0" fontId="2" fillId="16" borderId="8" xfId="0" applyFont="1" applyFill="1" applyBorder="1" applyAlignment="1">
      <alignment vertical="center" wrapText="1"/>
    </xf>
    <xf numFmtId="0" fontId="4" fillId="16" borderId="9" xfId="0" applyFont="1" applyFill="1" applyBorder="1" applyAlignment="1">
      <alignment vertical="center" wrapText="1"/>
    </xf>
    <xf numFmtId="0" fontId="2" fillId="16" borderId="11" xfId="0" applyFont="1" applyFill="1" applyBorder="1" applyAlignment="1">
      <alignment vertical="center" wrapText="1"/>
    </xf>
    <xf numFmtId="0" fontId="4" fillId="16" borderId="1" xfId="0" applyFont="1" applyFill="1" applyBorder="1" applyAlignment="1">
      <alignment vertical="center" wrapText="1"/>
    </xf>
    <xf numFmtId="0" fontId="2" fillId="16" borderId="33" xfId="0" applyFont="1" applyFill="1" applyBorder="1" applyAlignment="1">
      <alignment vertical="center" wrapText="1"/>
    </xf>
    <xf numFmtId="0" fontId="4" fillId="16" borderId="25" xfId="0" applyFont="1" applyFill="1" applyBorder="1" applyAlignment="1">
      <alignment vertical="center" wrapText="1"/>
    </xf>
    <xf numFmtId="0" fontId="2" fillId="16" borderId="13" xfId="0" applyFont="1" applyFill="1" applyBorder="1" applyAlignment="1">
      <alignment vertical="center" wrapText="1"/>
    </xf>
    <xf numFmtId="0" fontId="4" fillId="16" borderId="14" xfId="0" applyFont="1" applyFill="1" applyBorder="1" applyAlignment="1">
      <alignment vertical="center" wrapText="1"/>
    </xf>
    <xf numFmtId="0" fontId="2" fillId="17" borderId="8" xfId="0" applyFont="1" applyFill="1" applyBorder="1" applyAlignment="1">
      <alignment vertical="center" wrapText="1"/>
    </xf>
    <xf numFmtId="0" fontId="4" fillId="17" borderId="9" xfId="0" applyFont="1" applyFill="1" applyBorder="1" applyAlignment="1">
      <alignment vertical="center" wrapText="1"/>
    </xf>
    <xf numFmtId="0" fontId="2" fillId="17" borderId="11" xfId="0" applyFont="1" applyFill="1" applyBorder="1" applyAlignment="1">
      <alignment vertical="center" wrapText="1"/>
    </xf>
    <xf numFmtId="0" fontId="4" fillId="17" borderId="1" xfId="0" applyFont="1" applyFill="1" applyBorder="1" applyAlignment="1">
      <alignment vertical="center" wrapText="1"/>
    </xf>
    <xf numFmtId="0" fontId="2" fillId="17" borderId="13" xfId="0" applyFont="1" applyFill="1" applyBorder="1" applyAlignment="1">
      <alignment vertical="center" wrapText="1"/>
    </xf>
    <xf numFmtId="0" fontId="4" fillId="17" borderId="14" xfId="0" applyFont="1" applyFill="1" applyBorder="1" applyAlignment="1">
      <alignment vertical="center" wrapText="1"/>
    </xf>
    <xf numFmtId="0" fontId="7" fillId="8" borderId="28" xfId="0" applyFont="1" applyFill="1" applyBorder="1"/>
    <xf numFmtId="0" fontId="0" fillId="0" borderId="0" xfId="0" applyBorder="1"/>
    <xf numFmtId="0" fontId="0" fillId="18" borderId="1" xfId="0" applyFill="1" applyBorder="1"/>
    <xf numFmtId="0" fontId="6" fillId="18"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8" fillId="8" borderId="2" xfId="0" applyFont="1" applyFill="1" applyBorder="1"/>
    <xf numFmtId="0" fontId="7" fillId="18" borderId="16" xfId="0" applyFont="1" applyFill="1" applyBorder="1"/>
    <xf numFmtId="0" fontId="6" fillId="8" borderId="29" xfId="0" applyFont="1" applyFill="1" applyBorder="1" applyAlignment="1">
      <alignment horizontal="left" vertical="center" wrapText="1"/>
    </xf>
    <xf numFmtId="0" fontId="6"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6" fillId="8" borderId="30" xfId="0" applyFont="1" applyFill="1" applyBorder="1" applyAlignment="1">
      <alignment horizontal="left" vertical="center" wrapText="1"/>
    </xf>
    <xf numFmtId="0" fontId="6" fillId="18" borderId="15" xfId="0" applyFont="1" applyFill="1" applyBorder="1" applyAlignment="1">
      <alignment horizontal="left" vertical="center" wrapText="1"/>
    </xf>
    <xf numFmtId="0" fontId="2" fillId="0" borderId="1" xfId="0" applyFont="1" applyBorder="1"/>
    <xf numFmtId="0" fontId="7" fillId="9" borderId="16" xfId="0" applyFont="1" applyFill="1" applyBorder="1" applyAlignment="1">
      <alignment wrapText="1"/>
    </xf>
    <xf numFmtId="0" fontId="4" fillId="0" borderId="9" xfId="0" applyFont="1" applyBorder="1" applyAlignment="1">
      <alignment wrapText="1"/>
    </xf>
    <xf numFmtId="0" fontId="4" fillId="0" borderId="1" xfId="0" applyFont="1" applyBorder="1" applyAlignment="1">
      <alignment wrapText="1"/>
    </xf>
    <xf numFmtId="0" fontId="2" fillId="0" borderId="8" xfId="0" applyFont="1" applyBorder="1" applyAlignment="1">
      <alignment vertical="center"/>
    </xf>
    <xf numFmtId="0" fontId="2" fillId="4" borderId="18" xfId="0" applyFont="1" applyFill="1" applyBorder="1" applyAlignment="1">
      <alignment horizontal="left" vertical="center" wrapText="1"/>
    </xf>
    <xf numFmtId="0" fontId="6" fillId="8" borderId="34" xfId="0" applyFont="1" applyFill="1" applyBorder="1" applyAlignment="1">
      <alignment horizontal="left" vertical="center" wrapText="1"/>
    </xf>
    <xf numFmtId="0" fontId="6" fillId="18" borderId="27" xfId="0" applyFont="1" applyFill="1" applyBorder="1" applyAlignment="1">
      <alignment horizontal="left" vertical="center" wrapText="1"/>
    </xf>
    <xf numFmtId="0" fontId="6" fillId="8" borderId="6" xfId="0" applyFont="1" applyFill="1" applyBorder="1" applyAlignment="1">
      <alignment horizontal="left" vertical="center" wrapText="1"/>
    </xf>
    <xf numFmtId="0" fontId="6" fillId="18" borderId="5" xfId="0" applyFont="1" applyFill="1" applyBorder="1" applyAlignment="1">
      <alignment horizontal="left" vertical="center" wrapText="1"/>
    </xf>
    <xf numFmtId="0" fontId="2" fillId="0" borderId="35" xfId="0" applyFont="1" applyBorder="1" applyAlignment="1">
      <alignment vertical="center" wrapText="1"/>
    </xf>
    <xf numFmtId="0" fontId="4" fillId="0" borderId="16" xfId="0" applyFont="1" applyBorder="1" applyAlignment="1">
      <alignment vertical="center" wrapText="1"/>
    </xf>
    <xf numFmtId="0" fontId="2" fillId="4" borderId="16" xfId="0" applyFont="1" applyFill="1" applyBorder="1" applyAlignment="1">
      <alignment horizontal="left" vertical="center" wrapText="1"/>
    </xf>
    <xf numFmtId="0" fontId="6" fillId="8" borderId="28" xfId="0" applyFont="1" applyFill="1" applyBorder="1" applyAlignment="1">
      <alignment horizontal="left" vertical="center" wrapText="1"/>
    </xf>
    <xf numFmtId="0" fontId="6" fillId="18" borderId="36" xfId="0" applyFont="1" applyFill="1" applyBorder="1" applyAlignment="1">
      <alignment horizontal="left" vertical="center" wrapText="1"/>
    </xf>
    <xf numFmtId="0" fontId="0" fillId="0" borderId="37" xfId="0" applyBorder="1"/>
    <xf numFmtId="0" fontId="0" fillId="0" borderId="38" xfId="0" applyBorder="1"/>
    <xf numFmtId="0" fontId="7" fillId="19" borderId="16" xfId="0" applyFont="1" applyFill="1" applyBorder="1"/>
    <xf numFmtId="0" fontId="6" fillId="19" borderId="4" xfId="0" applyFont="1" applyFill="1" applyBorder="1" applyAlignment="1">
      <alignment horizontal="left" vertical="center" wrapText="1"/>
    </xf>
    <xf numFmtId="0" fontId="0" fillId="19" borderId="0" xfId="0" applyFill="1"/>
    <xf numFmtId="0" fontId="7" fillId="17" borderId="16" xfId="0" applyFont="1" applyFill="1" applyBorder="1"/>
    <xf numFmtId="0" fontId="6" fillId="17" borderId="4" xfId="0" applyFont="1" applyFill="1" applyBorder="1" applyAlignment="1">
      <alignment horizontal="left" vertical="center" wrapText="1"/>
    </xf>
    <xf numFmtId="0" fontId="0" fillId="17" borderId="0" xfId="0" applyFill="1"/>
    <xf numFmtId="0" fontId="7" fillId="10" borderId="16" xfId="0" applyFont="1" applyFill="1" applyBorder="1"/>
    <xf numFmtId="0" fontId="6" fillId="10" borderId="4" xfId="0" applyFont="1" applyFill="1" applyBorder="1" applyAlignment="1">
      <alignment horizontal="left" vertical="center" wrapText="1"/>
    </xf>
    <xf numFmtId="0" fontId="0" fillId="10" borderId="0" xfId="0" applyFill="1"/>
    <xf numFmtId="0" fontId="7" fillId="20" borderId="16" xfId="0" applyFont="1" applyFill="1" applyBorder="1"/>
    <xf numFmtId="0" fontId="6" fillId="20" borderId="4" xfId="0" applyFont="1" applyFill="1" applyBorder="1" applyAlignment="1">
      <alignment horizontal="left" vertical="center" wrapText="1"/>
    </xf>
    <xf numFmtId="0" fontId="0" fillId="20" borderId="0" xfId="0" applyFill="1"/>
    <xf numFmtId="0" fontId="0" fillId="2" borderId="0" xfId="0" applyFill="1"/>
    <xf numFmtId="0" fontId="9" fillId="21" borderId="16" xfId="0" applyFont="1" applyFill="1" applyBorder="1"/>
    <xf numFmtId="0" fontId="10" fillId="21" borderId="4" xfId="0" applyFont="1" applyFill="1" applyBorder="1" applyAlignment="1">
      <alignment horizontal="left" vertical="center" wrapText="1"/>
    </xf>
    <xf numFmtId="0" fontId="3" fillId="21" borderId="0" xfId="0" applyFont="1" applyFill="1"/>
    <xf numFmtId="0" fontId="9" fillId="22" borderId="16" xfId="0" applyFont="1" applyFill="1" applyBorder="1"/>
    <xf numFmtId="0" fontId="10" fillId="22" borderId="4" xfId="0" applyFont="1" applyFill="1" applyBorder="1" applyAlignment="1">
      <alignment horizontal="left" vertical="center" wrapText="1"/>
    </xf>
    <xf numFmtId="0" fontId="3" fillId="22" borderId="0" xfId="0" applyFont="1" applyFill="1"/>
    <xf numFmtId="0" fontId="4" fillId="0" borderId="9" xfId="0" applyFont="1" applyBorder="1" applyAlignment="1">
      <alignment horizontal="left" vertical="center" wrapText="1" indent="1"/>
    </xf>
    <xf numFmtId="0" fontId="4" fillId="0" borderId="1" xfId="0" applyFont="1" applyBorder="1" applyAlignment="1">
      <alignment horizontal="left" vertical="center" wrapText="1" indent="1"/>
    </xf>
    <xf numFmtId="0" fontId="2" fillId="23" borderId="10" xfId="0" applyFont="1" applyFill="1" applyBorder="1" applyAlignment="1">
      <alignment horizontal="center"/>
    </xf>
    <xf numFmtId="0" fontId="4" fillId="23" borderId="15" xfId="0" applyFont="1" applyFill="1" applyBorder="1" applyAlignment="1">
      <alignment horizontal="left" wrapText="1" indent="1"/>
    </xf>
    <xf numFmtId="0" fontId="2" fillId="4" borderId="8" xfId="0" applyFont="1" applyFill="1" applyBorder="1" applyAlignment="1">
      <alignment horizontal="left" vertical="center" wrapText="1" indent="1"/>
    </xf>
    <xf numFmtId="0" fontId="2" fillId="25" borderId="1" xfId="0" applyFont="1" applyFill="1" applyBorder="1" applyAlignment="1">
      <alignment horizontal="left" vertical="center" wrapText="1" indent="1"/>
    </xf>
    <xf numFmtId="0" fontId="2" fillId="10"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6" borderId="16" xfId="0" applyFont="1" applyFill="1" applyBorder="1"/>
    <xf numFmtId="0" fontId="6" fillId="6" borderId="1" xfId="0" applyFont="1" applyFill="1" applyBorder="1" applyAlignment="1">
      <alignment horizontal="left" vertical="center" wrapText="1"/>
    </xf>
    <xf numFmtId="0" fontId="0" fillId="6" borderId="1" xfId="0" applyFill="1" applyBorder="1"/>
    <xf numFmtId="49" fontId="7" fillId="26" borderId="16"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7" borderId="16" xfId="0" applyNumberFormat="1" applyFont="1" applyFill="1" applyBorder="1" applyAlignment="1">
      <alignment horizontal="center"/>
    </xf>
    <xf numFmtId="49" fontId="6" fillId="26" borderId="10"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7" borderId="10" xfId="0" applyNumberFormat="1" applyFont="1" applyFill="1" applyBorder="1" applyAlignment="1">
      <alignment horizontal="center" vertical="center" wrapText="1"/>
    </xf>
    <xf numFmtId="49" fontId="6" fillId="26" borderId="12"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7" borderId="12" xfId="0" applyNumberFormat="1" applyFont="1" applyFill="1" applyBorder="1" applyAlignment="1">
      <alignment horizontal="center" vertical="center" wrapText="1"/>
    </xf>
    <xf numFmtId="49" fontId="6" fillId="26"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7" borderId="15" xfId="0" applyNumberFormat="1" applyFont="1" applyFill="1" applyBorder="1" applyAlignment="1">
      <alignment horizontal="center" vertical="center" wrapText="1"/>
    </xf>
    <xf numFmtId="49" fontId="6" fillId="26" borderId="5"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7" borderId="5" xfId="0" applyNumberFormat="1" applyFont="1" applyFill="1" applyBorder="1" applyAlignment="1">
      <alignment horizontal="center" vertical="center" wrapText="1"/>
    </xf>
    <xf numFmtId="49" fontId="6" fillId="26" borderId="36" xfId="0" applyNumberFormat="1" applyFont="1" applyFill="1" applyBorder="1" applyAlignment="1">
      <alignment horizontal="center" vertical="center" wrapText="1"/>
    </xf>
    <xf numFmtId="49" fontId="6" fillId="2" borderId="36" xfId="0" applyNumberFormat="1" applyFont="1" applyFill="1" applyBorder="1" applyAlignment="1">
      <alignment horizontal="center" vertical="center" wrapText="1"/>
    </xf>
    <xf numFmtId="49" fontId="6" fillId="27" borderId="36" xfId="0" applyNumberFormat="1" applyFont="1" applyFill="1" applyBorder="1" applyAlignment="1">
      <alignment horizontal="center" vertical="center" wrapText="1"/>
    </xf>
    <xf numFmtId="49" fontId="6" fillId="26" borderId="27" xfId="0" applyNumberFormat="1"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49" fontId="6" fillId="27" borderId="27" xfId="0" applyNumberFormat="1" applyFont="1" applyFill="1" applyBorder="1" applyAlignment="1">
      <alignment horizontal="center" vertical="center" wrapText="1"/>
    </xf>
    <xf numFmtId="49" fontId="6" fillId="26"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7" borderId="1" xfId="0" applyNumberFormat="1" applyFont="1" applyFill="1" applyBorder="1" applyAlignment="1">
      <alignment horizontal="center" vertical="center" wrapText="1"/>
    </xf>
    <xf numFmtId="49" fontId="0" fillId="26" borderId="1" xfId="0" applyNumberFormat="1" applyFill="1" applyBorder="1" applyAlignment="1">
      <alignment horizontal="center"/>
    </xf>
    <xf numFmtId="49" fontId="0" fillId="2" borderId="1" xfId="0" applyNumberFormat="1" applyFill="1" applyBorder="1" applyAlignment="1">
      <alignment horizontal="center"/>
    </xf>
    <xf numFmtId="49" fontId="0" fillId="27" borderId="1" xfId="0" applyNumberFormat="1" applyFill="1" applyBorder="1" applyAlignment="1">
      <alignment horizont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7" fillId="12" borderId="16" xfId="0" applyFont="1" applyFill="1" applyBorder="1"/>
    <xf numFmtId="0" fontId="6" fillId="12" borderId="9"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0" fillId="12" borderId="1" xfId="0" applyFill="1" applyBorder="1"/>
    <xf numFmtId="0" fontId="2" fillId="8" borderId="3" xfId="0" applyFont="1" applyFill="1" applyBorder="1" applyAlignment="1">
      <alignment vertical="center" wrapText="1"/>
    </xf>
    <xf numFmtId="0" fontId="2" fillId="8" borderId="8" xfId="0" applyFont="1" applyFill="1" applyBorder="1" applyAlignment="1">
      <alignment vertical="center" wrapText="1"/>
    </xf>
    <xf numFmtId="0" fontId="7" fillId="28" borderId="16" xfId="0" applyFont="1" applyFill="1" applyBorder="1"/>
    <xf numFmtId="0" fontId="2" fillId="28" borderId="25" xfId="0" applyFont="1" applyFill="1" applyBorder="1" applyAlignment="1">
      <alignment horizontal="left" vertical="center" wrapText="1"/>
    </xf>
    <xf numFmtId="0" fontId="2" fillId="28" borderId="1" xfId="0" applyFont="1" applyFill="1" applyBorder="1" applyAlignment="1">
      <alignment horizontal="left" vertical="center" wrapText="1"/>
    </xf>
    <xf numFmtId="0" fontId="0" fillId="28" borderId="1" xfId="0" applyFill="1" applyBorder="1"/>
    <xf numFmtId="10" fontId="2" fillId="28" borderId="10" xfId="0" applyNumberFormat="1" applyFont="1" applyFill="1" applyBorder="1" applyAlignment="1">
      <alignment horizontal="left" vertical="center" wrapText="1"/>
    </xf>
    <xf numFmtId="0" fontId="4" fillId="16" borderId="4" xfId="0" applyFont="1" applyFill="1" applyBorder="1" applyAlignment="1">
      <alignment vertical="center" wrapText="1"/>
    </xf>
    <xf numFmtId="0" fontId="4" fillId="9" borderId="14" xfId="0" applyFont="1" applyFill="1" applyBorder="1" applyAlignment="1">
      <alignment vertical="center" wrapText="1"/>
    </xf>
    <xf numFmtId="0" fontId="7" fillId="9" borderId="16" xfId="0" applyFont="1" applyFill="1" applyBorder="1" applyAlignment="1">
      <alignment horizontal="left" vertical="center"/>
    </xf>
    <xf numFmtId="0" fontId="11" fillId="0" borderId="0" xfId="0" applyFont="1" applyAlignment="1">
      <alignment horizontal="left" vertical="center"/>
    </xf>
    <xf numFmtId="0" fontId="0" fillId="0" borderId="1"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7" fillId="0" borderId="16" xfId="0" applyFont="1" applyBorder="1" applyAlignment="1">
      <alignment wrapText="1"/>
    </xf>
    <xf numFmtId="0" fontId="7" fillId="9" borderId="1" xfId="0" applyFont="1" applyFill="1" applyBorder="1" applyAlignment="1">
      <alignment vertical="center" wrapText="1"/>
    </xf>
    <xf numFmtId="0" fontId="0" fillId="0" borderId="1" xfId="0" applyBorder="1" applyAlignment="1">
      <alignment vertical="center" wrapText="1"/>
    </xf>
    <xf numFmtId="0" fontId="7" fillId="8"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Border="1" applyAlignment="1">
      <alignment wrapText="1"/>
    </xf>
    <xf numFmtId="0" fontId="2" fillId="28" borderId="1" xfId="0" applyFont="1" applyFill="1" applyBorder="1" applyAlignment="1">
      <alignment vertical="center" wrapText="1"/>
    </xf>
    <xf numFmtId="0" fontId="2" fillId="12" borderId="1" xfId="0" applyFont="1" applyFill="1" applyBorder="1" applyAlignment="1">
      <alignment vertical="center" wrapText="1"/>
    </xf>
    <xf numFmtId="0" fontId="2" fillId="2" borderId="1" xfId="0" applyFont="1" applyFill="1" applyBorder="1" applyAlignment="1">
      <alignment vertical="center" wrapText="1"/>
    </xf>
    <xf numFmtId="0" fontId="2" fillId="0" borderId="16" xfId="0" applyFont="1" applyBorder="1" applyAlignment="1">
      <alignment vertical="center" wrapText="1"/>
    </xf>
    <xf numFmtId="0" fontId="0" fillId="0" borderId="16" xfId="0" applyBorder="1" applyAlignment="1">
      <alignment vertical="center" wrapText="1"/>
    </xf>
    <xf numFmtId="0" fontId="2" fillId="28" borderId="16" xfId="0" applyFont="1" applyFill="1" applyBorder="1" applyAlignment="1">
      <alignment vertical="center" wrapText="1"/>
    </xf>
    <xf numFmtId="0" fontId="0" fillId="0" borderId="25" xfId="0" applyBorder="1" applyAlignment="1">
      <alignment vertical="center" wrapText="1"/>
    </xf>
    <xf numFmtId="0" fontId="0" fillId="0" borderId="9" xfId="0" applyBorder="1" applyAlignment="1">
      <alignment vertical="center" wrapText="1"/>
    </xf>
    <xf numFmtId="0" fontId="2" fillId="12" borderId="9" xfId="0" applyFont="1" applyFill="1" applyBorder="1" applyAlignment="1">
      <alignment vertical="center" wrapText="1"/>
    </xf>
    <xf numFmtId="0" fontId="0" fillId="0" borderId="14" xfId="0" applyBorder="1" applyAlignment="1">
      <alignment vertical="center" wrapText="1"/>
    </xf>
    <xf numFmtId="0" fontId="2" fillId="12" borderId="14" xfId="0" applyFont="1" applyFill="1" applyBorder="1" applyAlignment="1">
      <alignment vertical="center" wrapText="1"/>
    </xf>
    <xf numFmtId="0" fontId="2" fillId="2" borderId="25" xfId="0" applyFont="1" applyFill="1" applyBorder="1" applyAlignment="1">
      <alignment vertical="center" wrapText="1"/>
    </xf>
    <xf numFmtId="0" fontId="11" fillId="0" borderId="0" xfId="0" applyFont="1"/>
    <xf numFmtId="0" fontId="7"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9" fontId="14" fillId="0" borderId="1"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wrapText="1"/>
    </xf>
    <xf numFmtId="0" fontId="16" fillId="29" borderId="1" xfId="0" applyNumberFormat="1" applyFont="1" applyFill="1" applyBorder="1" applyAlignment="1">
      <alignment horizontal="center" vertical="center" wrapText="1"/>
    </xf>
    <xf numFmtId="0" fontId="16" fillId="31" borderId="1" xfId="0" applyNumberFormat="1"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xf numFmtId="0" fontId="2" fillId="23" borderId="8" xfId="0" applyFont="1" applyFill="1" applyBorder="1" applyAlignment="1">
      <alignment vertical="center" wrapText="1"/>
    </xf>
    <xf numFmtId="0" fontId="2" fillId="23" borderId="11" xfId="0" applyFont="1" applyFill="1" applyBorder="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0" xfId="0" applyFont="1" applyFill="1" applyBorder="1" applyAlignment="1">
      <alignment horizontal="center"/>
    </xf>
    <xf numFmtId="0" fontId="4" fillId="0" borderId="0" xfId="0" applyFont="1" applyFill="1" applyBorder="1" applyAlignment="1">
      <alignment horizontal="left" wrapText="1" indent="1"/>
    </xf>
    <xf numFmtId="0" fontId="0" fillId="3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xf numFmtId="0" fontId="22" fillId="9" borderId="16" xfId="0" applyFont="1" applyFill="1" applyBorder="1" applyAlignment="1">
      <alignment horizontal="left" vertical="center"/>
    </xf>
    <xf numFmtId="0" fontId="7" fillId="0" borderId="16"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wrapText="1"/>
    </xf>
    <xf numFmtId="0" fontId="7" fillId="9" borderId="16" xfId="0" applyFont="1" applyFill="1" applyBorder="1" applyAlignment="1">
      <alignment vertical="center" wrapText="1"/>
    </xf>
    <xf numFmtId="0" fontId="2" fillId="0" borderId="8" xfId="0" applyFont="1" applyBorder="1"/>
    <xf numFmtId="0" fontId="2" fillId="2"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0" fillId="0" borderId="14" xfId="0" applyBorder="1" applyAlignment="1">
      <alignment wrapText="1"/>
    </xf>
    <xf numFmtId="0" fontId="2" fillId="0" borderId="15" xfId="0" applyFont="1" applyBorder="1"/>
    <xf numFmtId="0" fontId="2" fillId="0" borderId="33" xfId="0" applyFont="1" applyBorder="1"/>
    <xf numFmtId="0" fontId="2" fillId="2" borderId="26" xfId="0" applyFont="1" applyFill="1" applyBorder="1"/>
    <xf numFmtId="0" fontId="2" fillId="0" borderId="43" xfId="0" applyFont="1" applyBorder="1"/>
    <xf numFmtId="0" fontId="0" fillId="0" borderId="44" xfId="0" applyBorder="1" applyAlignment="1">
      <alignment wrapText="1"/>
    </xf>
    <xf numFmtId="0" fontId="2" fillId="0" borderId="45" xfId="0" applyFont="1" applyBorder="1"/>
    <xf numFmtId="0" fontId="2" fillId="0" borderId="46" xfId="0" applyFont="1" applyBorder="1"/>
    <xf numFmtId="0" fontId="2" fillId="2" borderId="48" xfId="0" applyFont="1" applyFill="1" applyBorder="1"/>
    <xf numFmtId="0" fontId="0" fillId="34" borderId="25" xfId="0" applyFill="1" applyBorder="1" applyAlignment="1">
      <alignment wrapText="1"/>
    </xf>
    <xf numFmtId="0" fontId="0" fillId="34" borderId="47" xfId="0" applyFill="1" applyBorder="1" applyAlignment="1">
      <alignment wrapText="1"/>
    </xf>
    <xf numFmtId="0" fontId="0" fillId="34" borderId="9" xfId="0" applyFill="1" applyBorder="1" applyAlignment="1">
      <alignment wrapText="1"/>
    </xf>
    <xf numFmtId="0" fontId="2" fillId="0" borderId="35" xfId="0" applyFont="1" applyBorder="1"/>
    <xf numFmtId="0" fontId="0" fillId="0" borderId="16" xfId="0" applyBorder="1" applyAlignment="1">
      <alignment wrapText="1"/>
    </xf>
    <xf numFmtId="0" fontId="2" fillId="0" borderId="36" xfId="0" applyFont="1" applyBorder="1"/>
    <xf numFmtId="0" fontId="2" fillId="0" borderId="0" xfId="0" applyFont="1" applyFill="1" applyBorder="1" applyAlignment="1">
      <alignment vertical="center"/>
    </xf>
    <xf numFmtId="0" fontId="2" fillId="12" borderId="17"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Fill="1" applyBorder="1"/>
    <xf numFmtId="0" fontId="0" fillId="0" borderId="0" xfId="0" applyFill="1" applyBorder="1"/>
    <xf numFmtId="0" fontId="2" fillId="0" borderId="0" xfId="0" applyFont="1" applyFill="1" applyBorder="1" applyAlignment="1">
      <alignment wrapText="1"/>
    </xf>
    <xf numFmtId="0" fontId="0" fillId="0" borderId="0" xfId="0" applyFill="1" applyBorder="1" applyAlignment="1">
      <alignment horizontal="center" vertical="center" wrapText="1"/>
    </xf>
    <xf numFmtId="0" fontId="2" fillId="0" borderId="0" xfId="0" applyFont="1" applyBorder="1" applyAlignment="1">
      <alignment vertical="center" wrapText="1"/>
    </xf>
    <xf numFmtId="0" fontId="2" fillId="12" borderId="25" xfId="0" applyFont="1" applyFill="1" applyBorder="1" applyAlignment="1">
      <alignment vertical="center" wrapText="1"/>
    </xf>
    <xf numFmtId="0" fontId="2" fillId="12" borderId="39" xfId="0" applyFont="1" applyFill="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center" vertical="center"/>
    </xf>
    <xf numFmtId="0" fontId="17" fillId="0" borderId="1" xfId="0" applyFont="1" applyBorder="1" applyAlignment="1">
      <alignment horizontal="center" vertical="center"/>
    </xf>
    <xf numFmtId="0" fontId="7" fillId="0" borderId="1" xfId="0" applyFont="1" applyBorder="1" applyAlignment="1">
      <alignment horizontal="center" vertical="center" wrapText="1"/>
    </xf>
    <xf numFmtId="0" fontId="16" fillId="29" borderId="1" xfId="0" applyFont="1" applyFill="1" applyBorder="1" applyAlignment="1">
      <alignment horizontal="center" vertical="center"/>
    </xf>
    <xf numFmtId="0" fontId="16" fillId="0" borderId="1" xfId="0" applyFont="1" applyBorder="1" applyAlignment="1">
      <alignment horizontal="center" vertical="center"/>
    </xf>
    <xf numFmtId="9" fontId="16" fillId="0" borderId="1" xfId="1" applyNumberFormat="1" applyFont="1" applyBorder="1" applyAlignment="1">
      <alignment horizontal="center" vertical="center"/>
    </xf>
    <xf numFmtId="0" fontId="2" fillId="29" borderId="1" xfId="0" applyFont="1" applyFill="1" applyBorder="1" applyAlignment="1">
      <alignment vertical="center" wrapText="1"/>
    </xf>
    <xf numFmtId="0" fontId="16" fillId="4" borderId="1" xfId="0" applyNumberFormat="1" applyFont="1" applyFill="1" applyBorder="1" applyAlignment="1">
      <alignment horizontal="center" vertical="center" wrapText="1"/>
    </xf>
    <xf numFmtId="0" fontId="24" fillId="29" borderId="1" xfId="0" applyNumberFormat="1" applyFont="1" applyFill="1" applyBorder="1" applyAlignment="1">
      <alignment horizontal="center" vertical="center" wrapText="1"/>
    </xf>
    <xf numFmtId="0" fontId="24" fillId="31"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0" borderId="1" xfId="0" applyFont="1" applyFill="1" applyBorder="1" applyAlignment="1">
      <alignment horizontal="center"/>
    </xf>
    <xf numFmtId="0" fontId="2" fillId="2" borderId="1" xfId="0" applyFont="1" applyFill="1" applyBorder="1"/>
    <xf numFmtId="0" fontId="24" fillId="23" borderId="1" xfId="0" applyFont="1" applyFill="1" applyBorder="1" applyAlignment="1">
      <alignment horizontal="center"/>
    </xf>
    <xf numFmtId="0" fontId="2" fillId="23" borderId="1" xfId="0" applyFont="1" applyFill="1" applyBorder="1"/>
    <xf numFmtId="0" fontId="2" fillId="31" borderId="1" xfId="0" applyFont="1" applyFill="1" applyBorder="1"/>
    <xf numFmtId="0" fontId="24" fillId="33" borderId="1" xfId="0" applyFont="1" applyFill="1" applyBorder="1" applyAlignment="1">
      <alignment horizontal="center"/>
    </xf>
    <xf numFmtId="0" fontId="2" fillId="33" borderId="1" xfId="0" applyFont="1" applyFill="1" applyBorder="1"/>
    <xf numFmtId="0" fontId="23" fillId="0" borderId="16" xfId="0" applyFont="1" applyBorder="1" applyAlignment="1">
      <alignment horizontal="center" vertical="center" wrapText="1"/>
    </xf>
    <xf numFmtId="0" fontId="23" fillId="9" borderId="16" xfId="0" applyFont="1" applyFill="1" applyBorder="1" applyAlignment="1">
      <alignment horizontal="center" vertical="center" wrapText="1"/>
    </xf>
    <xf numFmtId="0" fontId="23" fillId="29" borderId="16" xfId="0" applyNumberFormat="1" applyFont="1" applyFill="1" applyBorder="1" applyAlignment="1">
      <alignment horizontal="center" vertical="center" wrapText="1"/>
    </xf>
    <xf numFmtId="0" fontId="23" fillId="31" borderId="16" xfId="0" applyNumberFormat="1" applyFont="1" applyFill="1" applyBorder="1" applyAlignment="1">
      <alignment horizontal="center" vertical="center" wrapText="1"/>
    </xf>
    <xf numFmtId="0" fontId="23" fillId="3" borderId="16" xfId="0" applyNumberFormat="1" applyFont="1" applyFill="1" applyBorder="1" applyAlignment="1">
      <alignment horizontal="center" vertical="center" wrapText="1"/>
    </xf>
    <xf numFmtId="0" fontId="23" fillId="4" borderId="16" xfId="0" applyNumberFormat="1" applyFont="1" applyFill="1" applyBorder="1" applyAlignment="1">
      <alignment horizontal="center" vertical="center" wrapText="1"/>
    </xf>
    <xf numFmtId="0" fontId="23" fillId="0" borderId="16" xfId="0" applyNumberFormat="1" applyFont="1" applyFill="1" applyBorder="1" applyAlignment="1">
      <alignment horizontal="center" vertical="center" wrapText="1"/>
    </xf>
    <xf numFmtId="0" fontId="23" fillId="2" borderId="16" xfId="0" applyNumberFormat="1" applyFont="1" applyFill="1" applyBorder="1" applyAlignment="1">
      <alignment horizontal="center" vertical="center" wrapText="1"/>
    </xf>
    <xf numFmtId="0" fontId="7" fillId="23" borderId="16" xfId="0" applyNumberFormat="1" applyFont="1" applyFill="1" applyBorder="1" applyAlignment="1">
      <alignment horizontal="center" vertical="center" wrapText="1"/>
    </xf>
    <xf numFmtId="0" fontId="7" fillId="33" borderId="16" xfId="0" applyNumberFormat="1" applyFont="1" applyFill="1" applyBorder="1" applyAlignment="1">
      <alignment horizontal="center" vertical="center" wrapText="1"/>
    </xf>
    <xf numFmtId="0" fontId="7" fillId="31" borderId="16" xfId="0" applyNumberFormat="1" applyFont="1" applyFill="1" applyBorder="1" applyAlignment="1">
      <alignment horizontal="center" vertical="center" wrapText="1"/>
    </xf>
    <xf numFmtId="0" fontId="2" fillId="35" borderId="8" xfId="0" applyFont="1" applyFill="1" applyBorder="1" applyAlignment="1">
      <alignment vertical="center" wrapText="1"/>
    </xf>
    <xf numFmtId="0" fontId="24" fillId="29" borderId="9" xfId="0" applyNumberFormat="1" applyFont="1" applyFill="1" applyBorder="1" applyAlignment="1">
      <alignment horizontal="center" vertical="center" wrapText="1"/>
    </xf>
    <xf numFmtId="0" fontId="24" fillId="31" borderId="9" xfId="0" applyNumberFormat="1" applyFont="1" applyFill="1" applyBorder="1" applyAlignment="1">
      <alignment horizontal="center" vertical="center" wrapText="1"/>
    </xf>
    <xf numFmtId="0" fontId="24" fillId="3" borderId="9" xfId="0" applyNumberFormat="1" applyFont="1" applyFill="1" applyBorder="1" applyAlignment="1">
      <alignment horizontal="center" vertical="center" wrapText="1"/>
    </xf>
    <xf numFmtId="0" fontId="24" fillId="4" borderId="9" xfId="0" applyNumberFormat="1" applyFont="1" applyFill="1" applyBorder="1" applyAlignment="1">
      <alignment horizontal="center" vertical="center" wrapText="1"/>
    </xf>
    <xf numFmtId="0" fontId="24" fillId="0" borderId="9" xfId="0" applyFont="1" applyFill="1" applyBorder="1" applyAlignment="1">
      <alignment horizontal="center"/>
    </xf>
    <xf numFmtId="0" fontId="24" fillId="2" borderId="9" xfId="0" applyFont="1" applyFill="1" applyBorder="1" applyAlignment="1">
      <alignment horizontal="center"/>
    </xf>
    <xf numFmtId="0" fontId="24" fillId="23" borderId="9" xfId="0" applyFont="1" applyFill="1" applyBorder="1" applyAlignment="1">
      <alignment horizontal="center"/>
    </xf>
    <xf numFmtId="0" fontId="24" fillId="33" borderId="9" xfId="0" applyFont="1" applyFill="1" applyBorder="1" applyAlignment="1">
      <alignment horizontal="center"/>
    </xf>
    <xf numFmtId="0" fontId="24" fillId="31" borderId="10" xfId="0" applyFont="1" applyFill="1" applyBorder="1" applyAlignment="1">
      <alignment horizontal="center"/>
    </xf>
    <xf numFmtId="0" fontId="2" fillId="35" borderId="11" xfId="0" applyFont="1" applyFill="1" applyBorder="1" applyAlignment="1">
      <alignment vertical="center" wrapText="1"/>
    </xf>
    <xf numFmtId="0" fontId="24" fillId="31" borderId="12" xfId="0" applyFont="1" applyFill="1" applyBorder="1" applyAlignment="1">
      <alignment horizontal="center"/>
    </xf>
    <xf numFmtId="0" fontId="24" fillId="29" borderId="14" xfId="0" applyNumberFormat="1" applyFont="1" applyFill="1" applyBorder="1" applyAlignment="1">
      <alignment horizontal="center" vertical="center" wrapText="1"/>
    </xf>
    <xf numFmtId="0" fontId="24" fillId="31" borderId="14"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4" borderId="14" xfId="0" applyNumberFormat="1" applyFont="1" applyFill="1" applyBorder="1" applyAlignment="1">
      <alignment horizontal="center" vertical="center" wrapText="1"/>
    </xf>
    <xf numFmtId="0" fontId="24" fillId="0" borderId="14" xfId="0" applyFont="1" applyFill="1" applyBorder="1" applyAlignment="1">
      <alignment horizontal="center"/>
    </xf>
    <xf numFmtId="0" fontId="24" fillId="23" borderId="14" xfId="0" applyFont="1" applyFill="1" applyBorder="1" applyAlignment="1">
      <alignment horizontal="center"/>
    </xf>
    <xf numFmtId="0" fontId="24" fillId="33" borderId="14" xfId="0" applyFont="1" applyFill="1" applyBorder="1" applyAlignment="1">
      <alignment horizontal="center"/>
    </xf>
    <xf numFmtId="0" fontId="24" fillId="31" borderId="15" xfId="0" applyFont="1" applyFill="1" applyBorder="1" applyAlignment="1">
      <alignment horizontal="center"/>
    </xf>
    <xf numFmtId="0" fontId="2" fillId="29" borderId="8" xfId="0" applyFont="1" applyFill="1" applyBorder="1" applyAlignment="1">
      <alignment vertical="center" wrapText="1"/>
    </xf>
    <xf numFmtId="0" fontId="2" fillId="29" borderId="11" xfId="0" applyFont="1" applyFill="1" applyBorder="1" applyAlignment="1">
      <alignment vertical="center" wrapText="1"/>
    </xf>
    <xf numFmtId="0" fontId="2" fillId="29" borderId="13" xfId="0" applyFont="1" applyFill="1" applyBorder="1" applyAlignment="1">
      <alignment vertical="center" wrapText="1"/>
    </xf>
    <xf numFmtId="0" fontId="2" fillId="35" borderId="35" xfId="0" applyFont="1" applyFill="1" applyBorder="1" applyAlignment="1">
      <alignment vertical="center" wrapText="1"/>
    </xf>
    <xf numFmtId="0" fontId="24" fillId="29" borderId="16" xfId="0" applyNumberFormat="1" applyFont="1" applyFill="1" applyBorder="1" applyAlignment="1">
      <alignment horizontal="center" vertical="center" wrapText="1"/>
    </xf>
    <xf numFmtId="0" fontId="24" fillId="31" borderId="16" xfId="0" applyNumberFormat="1" applyFont="1" applyFill="1" applyBorder="1" applyAlignment="1">
      <alignment horizontal="center" vertical="center" wrapText="1"/>
    </xf>
    <xf numFmtId="0" fontId="24" fillId="3" borderId="16" xfId="0" applyNumberFormat="1" applyFont="1" applyFill="1" applyBorder="1" applyAlignment="1">
      <alignment horizontal="center" vertical="center" wrapText="1"/>
    </xf>
    <xf numFmtId="0" fontId="24" fillId="4" borderId="16" xfId="0" applyNumberFormat="1" applyFont="1" applyFill="1" applyBorder="1" applyAlignment="1">
      <alignment horizontal="center" vertical="center" wrapText="1"/>
    </xf>
    <xf numFmtId="0" fontId="24" fillId="0" borderId="16" xfId="0" applyFont="1" applyFill="1" applyBorder="1" applyAlignment="1">
      <alignment horizontal="center"/>
    </xf>
    <xf numFmtId="0" fontId="24" fillId="23" borderId="16" xfId="0" applyFont="1" applyFill="1" applyBorder="1" applyAlignment="1">
      <alignment horizontal="center"/>
    </xf>
    <xf numFmtId="0" fontId="24" fillId="33" borderId="16" xfId="0" applyFont="1" applyFill="1" applyBorder="1" applyAlignment="1">
      <alignment horizontal="center"/>
    </xf>
    <xf numFmtId="0" fontId="24" fillId="31" borderId="36" xfId="0" applyFont="1" applyFill="1" applyBorder="1" applyAlignment="1">
      <alignment horizontal="center"/>
    </xf>
    <xf numFmtId="0" fontId="16" fillId="29" borderId="25" xfId="0" applyNumberFormat="1" applyFont="1" applyFill="1" applyBorder="1" applyAlignment="1">
      <alignment horizontal="center" vertical="center" wrapText="1"/>
    </xf>
    <xf numFmtId="0" fontId="16" fillId="31" borderId="25" xfId="0" applyNumberFormat="1" applyFont="1" applyFill="1" applyBorder="1" applyAlignment="1">
      <alignment horizontal="center" vertical="center" wrapText="1"/>
    </xf>
    <xf numFmtId="0" fontId="16" fillId="3" borderId="25" xfId="0" applyNumberFormat="1" applyFont="1" applyFill="1" applyBorder="1" applyAlignment="1">
      <alignment horizontal="center" vertical="center" wrapText="1"/>
    </xf>
    <xf numFmtId="0" fontId="16" fillId="4" borderId="25" xfId="0" applyNumberFormat="1" applyFont="1" applyFill="1" applyBorder="1" applyAlignment="1">
      <alignment horizontal="center" vertical="center" wrapText="1"/>
    </xf>
    <xf numFmtId="0" fontId="2" fillId="0" borderId="25" xfId="0" applyFont="1" applyFill="1" applyBorder="1"/>
    <xf numFmtId="0" fontId="2" fillId="2" borderId="25" xfId="0" applyFont="1" applyFill="1" applyBorder="1"/>
    <xf numFmtId="0" fontId="2" fillId="23" borderId="25" xfId="0" applyFont="1" applyFill="1" applyBorder="1"/>
    <xf numFmtId="0" fontId="2" fillId="33" borderId="25" xfId="0" applyFont="1" applyFill="1" applyBorder="1"/>
    <xf numFmtId="0" fontId="2" fillId="31" borderId="25" xfId="0" applyFont="1" applyFill="1" applyBorder="1"/>
    <xf numFmtId="0" fontId="2" fillId="36" borderId="21" xfId="0" applyFont="1" applyFill="1" applyBorder="1" applyAlignment="1">
      <alignment vertical="center" wrapText="1"/>
    </xf>
    <xf numFmtId="0" fontId="0" fillId="0" borderId="17" xfId="0" applyBorder="1" applyAlignment="1">
      <alignment vertical="center" wrapText="1"/>
    </xf>
    <xf numFmtId="0" fontId="24" fillId="29" borderId="17" xfId="0" applyNumberFormat="1" applyFont="1" applyFill="1" applyBorder="1" applyAlignment="1">
      <alignment horizontal="center" vertical="center" wrapText="1"/>
    </xf>
    <xf numFmtId="0" fontId="24" fillId="31" borderId="17" xfId="0" applyNumberFormat="1" applyFont="1" applyFill="1" applyBorder="1" applyAlignment="1">
      <alignment horizontal="center" vertical="center" wrapText="1"/>
    </xf>
    <xf numFmtId="0" fontId="24" fillId="3" borderId="17" xfId="0" applyNumberFormat="1" applyFont="1" applyFill="1" applyBorder="1" applyAlignment="1">
      <alignment horizontal="center" vertical="center" wrapText="1"/>
    </xf>
    <xf numFmtId="0" fontId="24" fillId="4" borderId="17" xfId="0" applyNumberFormat="1" applyFont="1" applyFill="1" applyBorder="1" applyAlignment="1">
      <alignment horizontal="center" vertical="center" wrapText="1"/>
    </xf>
    <xf numFmtId="0" fontId="24" fillId="0" borderId="17" xfId="0" applyFont="1" applyFill="1" applyBorder="1" applyAlignment="1">
      <alignment horizontal="center"/>
    </xf>
    <xf numFmtId="0" fontId="24" fillId="23" borderId="17" xfId="0" applyFont="1" applyFill="1" applyBorder="1" applyAlignment="1">
      <alignment horizontal="center"/>
    </xf>
    <xf numFmtId="0" fontId="24" fillId="33" borderId="17" xfId="0" applyFont="1" applyFill="1" applyBorder="1" applyAlignment="1">
      <alignment horizontal="center"/>
    </xf>
    <xf numFmtId="0" fontId="24" fillId="31" borderId="49" xfId="0" applyFont="1" applyFill="1" applyBorder="1" applyAlignment="1">
      <alignment horizontal="center"/>
    </xf>
    <xf numFmtId="0" fontId="2" fillId="36" borderId="11" xfId="0" applyFont="1" applyFill="1" applyBorder="1" applyAlignment="1">
      <alignment vertical="center" wrapText="1"/>
    </xf>
    <xf numFmtId="0" fontId="2" fillId="36" borderId="13" xfId="0" applyFont="1" applyFill="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3" borderId="8" xfId="0" applyFont="1" applyFill="1" applyBorder="1" applyAlignment="1">
      <alignment vertical="center" wrapText="1"/>
    </xf>
    <xf numFmtId="0" fontId="2" fillId="3" borderId="11" xfId="0" applyFont="1" applyFill="1" applyBorder="1" applyAlignment="1">
      <alignment vertical="center" wrapText="1"/>
    </xf>
    <xf numFmtId="0" fontId="2" fillId="3" borderId="13" xfId="0" applyFont="1" applyFill="1" applyBorder="1" applyAlignment="1">
      <alignment vertical="center" wrapText="1"/>
    </xf>
    <xf numFmtId="0" fontId="23" fillId="31" borderId="16" xfId="0" applyFont="1" applyFill="1" applyBorder="1" applyAlignment="1">
      <alignment horizontal="center" vertical="center" wrapText="1"/>
    </xf>
    <xf numFmtId="0" fontId="7" fillId="31" borderId="16" xfId="0" applyFont="1" applyFill="1" applyBorder="1" applyAlignment="1">
      <alignment horizontal="center" vertical="center" wrapText="1"/>
    </xf>
    <xf numFmtId="0" fontId="2" fillId="29" borderId="16" xfId="0" applyFont="1" applyFill="1" applyBorder="1" applyAlignment="1">
      <alignment vertical="center" wrapText="1"/>
    </xf>
    <xf numFmtId="0" fontId="0" fillId="0" borderId="0" xfId="0" applyAlignment="1">
      <alignment horizontal="center"/>
    </xf>
    <xf numFmtId="0" fontId="7" fillId="37" borderId="1" xfId="0" applyFont="1" applyFill="1" applyBorder="1" applyAlignment="1">
      <alignment horizontal="center" wrapText="1"/>
    </xf>
    <xf numFmtId="0" fontId="7" fillId="37" borderId="1" xfId="0" applyFont="1" applyFill="1" applyBorder="1" applyAlignment="1">
      <alignment horizontal="center"/>
    </xf>
    <xf numFmtId="0" fontId="2" fillId="29" borderId="25" xfId="0" applyFont="1" applyFill="1" applyBorder="1" applyAlignment="1">
      <alignment vertical="center" wrapText="1"/>
    </xf>
    <xf numFmtId="0" fontId="23" fillId="0" borderId="1" xfId="0" applyFont="1" applyBorder="1" applyAlignment="1">
      <alignment wrapText="1"/>
    </xf>
    <xf numFmtId="0" fontId="2" fillId="0" borderId="1" xfId="0" applyFont="1" applyBorder="1" applyAlignment="1">
      <alignment horizontal="center"/>
    </xf>
    <xf numFmtId="0" fontId="17" fillId="0" borderId="1" xfId="0" applyFont="1" applyBorder="1" applyAlignment="1">
      <alignment wrapText="1"/>
    </xf>
    <xf numFmtId="0" fontId="7" fillId="9" borderId="1" xfId="0" applyFont="1" applyFill="1" applyBorder="1" applyAlignment="1">
      <alignment horizontal="left" vertical="center" wrapText="1"/>
    </xf>
    <xf numFmtId="0" fontId="2" fillId="8" borderId="11" xfId="0" applyFont="1" applyFill="1" applyBorder="1" applyAlignment="1">
      <alignment vertical="center" wrapText="1"/>
    </xf>
    <xf numFmtId="0" fontId="13" fillId="0" borderId="16" xfId="0" applyFont="1" applyBorder="1" applyAlignment="1">
      <alignment wrapText="1"/>
    </xf>
    <xf numFmtId="0" fontId="16" fillId="29" borderId="16" xfId="0" applyNumberFormat="1" applyFont="1" applyFill="1" applyBorder="1" applyAlignment="1">
      <alignment horizontal="center" vertical="center" wrapText="1"/>
    </xf>
    <xf numFmtId="0" fontId="16" fillId="31" borderId="16" xfId="0" applyNumberFormat="1" applyFont="1" applyFill="1" applyBorder="1" applyAlignment="1">
      <alignment horizontal="center" vertical="center" wrapText="1"/>
    </xf>
    <xf numFmtId="0" fontId="16" fillId="3" borderId="16" xfId="0" applyNumberFormat="1" applyFont="1" applyFill="1" applyBorder="1" applyAlignment="1">
      <alignment horizontal="center" vertical="center" wrapText="1"/>
    </xf>
    <xf numFmtId="0" fontId="16" fillId="4" borderId="16" xfId="0" applyNumberFormat="1" applyFont="1" applyFill="1" applyBorder="1" applyAlignment="1">
      <alignment horizontal="center" vertical="center" wrapText="1"/>
    </xf>
    <xf numFmtId="0" fontId="2" fillId="0" borderId="16" xfId="0" applyFont="1" applyFill="1" applyBorder="1"/>
    <xf numFmtId="0" fontId="2" fillId="2" borderId="16" xfId="0" applyFont="1" applyFill="1" applyBorder="1"/>
    <xf numFmtId="0" fontId="2" fillId="23" borderId="16" xfId="0" applyFont="1" applyFill="1" applyBorder="1"/>
    <xf numFmtId="0" fontId="2" fillId="33" borderId="16" xfId="0" applyFont="1" applyFill="1" applyBorder="1"/>
    <xf numFmtId="0" fontId="2" fillId="31" borderId="16" xfId="0" applyFont="1" applyFill="1" applyBorder="1"/>
    <xf numFmtId="0" fontId="24" fillId="2" borderId="1" xfId="0" applyFont="1" applyFill="1" applyBorder="1" applyAlignment="1">
      <alignment horizontal="center"/>
    </xf>
    <xf numFmtId="0" fontId="24" fillId="31" borderId="1" xfId="0" applyFont="1" applyFill="1" applyBorder="1" applyAlignment="1">
      <alignment horizontal="center"/>
    </xf>
    <xf numFmtId="0" fontId="13" fillId="0" borderId="8" xfId="0" applyFont="1" applyBorder="1" applyAlignment="1">
      <alignment wrapText="1"/>
    </xf>
    <xf numFmtId="0" fontId="16" fillId="29" borderId="9" xfId="0" applyNumberFormat="1" applyFont="1" applyFill="1" applyBorder="1" applyAlignment="1">
      <alignment horizontal="center" vertical="center" wrapText="1"/>
    </xf>
    <xf numFmtId="0" fontId="16" fillId="31" borderId="9" xfId="0" applyNumberFormat="1" applyFont="1" applyFill="1" applyBorder="1" applyAlignment="1">
      <alignment horizontal="center" vertical="center" wrapText="1"/>
    </xf>
    <xf numFmtId="0" fontId="16" fillId="3" borderId="9" xfId="0" applyNumberFormat="1" applyFont="1" applyFill="1" applyBorder="1" applyAlignment="1">
      <alignment horizontal="center" vertical="center" wrapText="1"/>
    </xf>
    <xf numFmtId="0" fontId="2" fillId="0" borderId="9" xfId="0" applyFont="1" applyFill="1" applyBorder="1"/>
    <xf numFmtId="0" fontId="2" fillId="2" borderId="9" xfId="0" applyFont="1" applyFill="1" applyBorder="1"/>
    <xf numFmtId="0" fontId="2" fillId="23" borderId="9" xfId="0" applyFont="1" applyFill="1" applyBorder="1"/>
    <xf numFmtId="0" fontId="2" fillId="33" borderId="9" xfId="0" applyFont="1" applyFill="1" applyBorder="1"/>
    <xf numFmtId="0" fontId="2" fillId="31" borderId="9" xfId="0" applyFont="1" applyFill="1" applyBorder="1"/>
    <xf numFmtId="0" fontId="2" fillId="31" borderId="10" xfId="0" applyFont="1" applyFill="1" applyBorder="1"/>
    <xf numFmtId="0" fontId="2" fillId="35" borderId="13" xfId="0" applyFont="1" applyFill="1" applyBorder="1" applyAlignment="1">
      <alignment vertical="center" wrapText="1"/>
    </xf>
    <xf numFmtId="0" fontId="24" fillId="2" borderId="14" xfId="0" applyFont="1" applyFill="1" applyBorder="1" applyAlignment="1">
      <alignment horizontal="center"/>
    </xf>
    <xf numFmtId="0" fontId="24" fillId="31" borderId="14" xfId="0" applyFont="1" applyFill="1" applyBorder="1" applyAlignment="1">
      <alignment horizontal="center"/>
    </xf>
    <xf numFmtId="0" fontId="2" fillId="26" borderId="11" xfId="0" applyFont="1" applyFill="1" applyBorder="1" applyAlignment="1">
      <alignment vertical="center" wrapText="1"/>
    </xf>
    <xf numFmtId="0" fontId="2" fillId="26" borderId="13" xfId="0" applyFont="1" applyFill="1" applyBorder="1" applyAlignment="1">
      <alignment vertical="center" wrapText="1"/>
    </xf>
    <xf numFmtId="0" fontId="2" fillId="40" borderId="11" xfId="0" applyFont="1" applyFill="1" applyBorder="1" applyAlignment="1">
      <alignment vertical="center" wrapText="1"/>
    </xf>
    <xf numFmtId="0" fontId="2" fillId="40" borderId="13" xfId="0" applyFont="1" applyFill="1" applyBorder="1" applyAlignment="1">
      <alignment vertical="center" wrapText="1"/>
    </xf>
    <xf numFmtId="0" fontId="2" fillId="11" borderId="11" xfId="0" applyFont="1" applyFill="1" applyBorder="1" applyAlignment="1">
      <alignment vertical="center" wrapText="1"/>
    </xf>
    <xf numFmtId="0" fontId="2" fillId="11" borderId="13" xfId="0" applyFont="1" applyFill="1" applyBorder="1" applyAlignment="1">
      <alignment vertical="center" wrapText="1"/>
    </xf>
    <xf numFmtId="0" fontId="2" fillId="37" borderId="11" xfId="0" applyFont="1" applyFill="1" applyBorder="1" applyAlignment="1">
      <alignment vertical="center" wrapText="1"/>
    </xf>
    <xf numFmtId="0" fontId="2" fillId="37" borderId="13" xfId="0" applyFont="1" applyFill="1" applyBorder="1" applyAlignment="1">
      <alignment vertical="center" wrapText="1"/>
    </xf>
    <xf numFmtId="0" fontId="2" fillId="8" borderId="13" xfId="0" applyFont="1" applyFill="1" applyBorder="1" applyAlignment="1">
      <alignment vertical="center" wrapText="1"/>
    </xf>
    <xf numFmtId="0" fontId="2" fillId="41" borderId="11" xfId="0" applyFont="1" applyFill="1" applyBorder="1" applyAlignment="1">
      <alignment vertical="center" wrapText="1"/>
    </xf>
    <xf numFmtId="0" fontId="2" fillId="41" borderId="13" xfId="0" applyFont="1" applyFill="1" applyBorder="1" applyAlignment="1">
      <alignment vertical="center" wrapText="1"/>
    </xf>
    <xf numFmtId="0" fontId="14" fillId="4" borderId="9" xfId="0" applyNumberFormat="1" applyFont="1" applyFill="1" applyBorder="1" applyAlignment="1">
      <alignment horizontal="center" vertical="center" wrapText="1"/>
    </xf>
    <xf numFmtId="0" fontId="17" fillId="4" borderId="1" xfId="0" applyNumberFormat="1" applyFont="1" applyFill="1" applyBorder="1" applyAlignment="1">
      <alignment horizontal="center" vertical="center" wrapText="1"/>
    </xf>
    <xf numFmtId="0" fontId="17" fillId="4" borderId="14" xfId="0" applyNumberFormat="1" applyFont="1" applyFill="1" applyBorder="1" applyAlignment="1">
      <alignment horizontal="center" vertical="center" wrapText="1"/>
    </xf>
    <xf numFmtId="0" fontId="17" fillId="4" borderId="9" xfId="0" applyNumberFormat="1" applyFont="1" applyFill="1" applyBorder="1" applyAlignment="1">
      <alignment horizontal="center" vertical="center" wrapText="1"/>
    </xf>
    <xf numFmtId="0" fontId="23" fillId="0" borderId="0" xfId="0" applyFont="1" applyAlignment="1">
      <alignment horizontal="center" vertical="center"/>
    </xf>
    <xf numFmtId="0" fontId="17" fillId="0" borderId="9" xfId="0" applyFont="1" applyBorder="1" applyAlignment="1">
      <alignment horizontal="center"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5" fillId="23" borderId="19" xfId="0" applyFont="1" applyFill="1" applyBorder="1" applyAlignment="1">
      <alignment horizontal="center" vertical="center"/>
    </xf>
    <xf numFmtId="0" fontId="5" fillId="23" borderId="20" xfId="0" applyFont="1" applyFill="1" applyBorder="1" applyAlignment="1">
      <alignment horizontal="center" vertical="center"/>
    </xf>
    <xf numFmtId="0" fontId="19" fillId="24" borderId="17" xfId="0" applyFont="1" applyFill="1" applyBorder="1" applyAlignment="1">
      <alignment horizontal="center" vertical="center" wrapText="1"/>
    </xf>
    <xf numFmtId="0" fontId="19" fillId="24" borderId="18"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6" fillId="32" borderId="16" xfId="0" applyFont="1" applyFill="1" applyBorder="1" applyAlignment="1">
      <alignment horizontal="center" vertical="center" wrapText="1"/>
    </xf>
    <xf numFmtId="0" fontId="26" fillId="32" borderId="2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25"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39" borderId="16" xfId="0" applyFont="1" applyFill="1" applyBorder="1" applyAlignment="1">
      <alignment horizontal="center" vertical="center" wrapText="1"/>
    </xf>
    <xf numFmtId="0" fontId="26" fillId="39" borderId="25"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25"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2" fillId="0" borderId="50" xfId="0" applyFont="1" applyFill="1" applyBorder="1" applyAlignment="1">
      <alignment horizontal="center" vertical="center" wrapText="1"/>
    </xf>
    <xf numFmtId="164" fontId="20" fillId="4" borderId="16" xfId="1" applyNumberFormat="1" applyFont="1" applyFill="1" applyBorder="1" applyAlignment="1">
      <alignment horizontal="center" vertical="center" textRotation="45"/>
    </xf>
    <xf numFmtId="164" fontId="20" fillId="4" borderId="39" xfId="1" applyNumberFormat="1" applyFont="1" applyFill="1" applyBorder="1" applyAlignment="1">
      <alignment horizontal="center" vertical="center" textRotation="45"/>
    </xf>
    <xf numFmtId="164" fontId="20" fillId="4" borderId="25" xfId="1" applyNumberFormat="1" applyFont="1" applyFill="1" applyBorder="1" applyAlignment="1">
      <alignment horizontal="center" vertical="center" textRotation="45"/>
    </xf>
    <xf numFmtId="164" fontId="21" fillId="33" borderId="1" xfId="0" applyNumberFormat="1" applyFont="1" applyFill="1" applyBorder="1" applyAlignment="1">
      <alignment horizontal="center" vertical="top" textRotation="45"/>
    </xf>
    <xf numFmtId="0" fontId="21" fillId="33" borderId="1" xfId="0" applyFont="1" applyFill="1" applyBorder="1" applyAlignment="1">
      <alignment horizontal="center" vertical="top" textRotation="45"/>
    </xf>
    <xf numFmtId="164" fontId="20" fillId="4" borderId="1" xfId="1" applyNumberFormat="1" applyFont="1" applyFill="1" applyBorder="1" applyAlignment="1">
      <alignment horizontal="center" vertical="center" textRotation="45"/>
    </xf>
    <xf numFmtId="0" fontId="2" fillId="30" borderId="2" xfId="0" applyFont="1" applyFill="1" applyBorder="1" applyAlignment="1">
      <alignment horizontal="center"/>
    </xf>
    <xf numFmtId="0" fontId="2" fillId="30" borderId="42" xfId="0" applyFont="1" applyFill="1" applyBorder="1" applyAlignment="1">
      <alignment horizontal="center"/>
    </xf>
    <xf numFmtId="0" fontId="2" fillId="30" borderId="32" xfId="0" applyFont="1" applyFill="1" applyBorder="1" applyAlignment="1">
      <alignment horizontal="center"/>
    </xf>
    <xf numFmtId="0" fontId="2" fillId="30" borderId="1" xfId="0" applyFont="1" applyFill="1" applyBorder="1" applyAlignment="1">
      <alignment horizontal="center"/>
    </xf>
    <xf numFmtId="0" fontId="17" fillId="0" borderId="16" xfId="0" applyFont="1" applyBorder="1" applyAlignment="1">
      <alignment horizontal="center" vertical="center" wrapText="1"/>
    </xf>
    <xf numFmtId="0" fontId="17" fillId="0" borderId="25" xfId="0" applyFont="1" applyBorder="1" applyAlignment="1">
      <alignment horizontal="center" vertical="center" wrapText="1"/>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17" fillId="0" borderId="39" xfId="0" applyFont="1" applyBorder="1" applyAlignment="1">
      <alignment horizontal="center" vertical="center" wrapText="1"/>
    </xf>
    <xf numFmtId="0" fontId="2" fillId="0" borderId="39" xfId="0" applyFont="1" applyBorder="1" applyAlignment="1">
      <alignment horizontal="center" vertical="center"/>
    </xf>
    <xf numFmtId="0" fontId="25" fillId="0" borderId="1" xfId="0" applyFont="1" applyBorder="1" applyAlignment="1">
      <alignment horizontal="center"/>
    </xf>
  </cellXfs>
  <cellStyles count="2">
    <cellStyle name="Обычный" xfId="0" builtinId="0"/>
    <cellStyle name="Процентный" xfId="1" builtinId="5"/>
  </cellStyles>
  <dxfs count="0"/>
  <tableStyles count="0" defaultTableStyle="TableStyleMedium2" defaultPivotStyle="PivotStyleLight16"/>
  <colors>
    <mruColors>
      <color rgb="FFCC99FF"/>
      <color rgb="FF66CCFF"/>
      <color rgb="FFFF5050"/>
      <color rgb="FFC5A66D"/>
      <color rgb="FFDEBDFF"/>
      <color rgb="FFFB9997"/>
      <color rgb="FFFFCCCC"/>
      <color rgb="FFDDDDDD"/>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1619250</xdr:colOff>
      <xdr:row>34</xdr:row>
      <xdr:rowOff>152400</xdr:rowOff>
    </xdr:from>
    <xdr:ext cx="7800975" cy="1470146"/>
    <xdr:sp macro="" textlink="">
      <xdr:nvSpPr>
        <xdr:cNvPr id="2" name="TextBox 1"/>
        <xdr:cNvSpPr txBox="1"/>
      </xdr:nvSpPr>
      <xdr:spPr>
        <a:xfrm>
          <a:off x="1619250" y="10610850"/>
          <a:ext cx="7800975" cy="147014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38100</xdr:colOff>
      <xdr:row>34</xdr:row>
      <xdr:rowOff>209550</xdr:rowOff>
    </xdr:from>
    <xdr:ext cx="7800975" cy="1470146"/>
    <xdr:sp macro="" textlink="">
      <xdr:nvSpPr>
        <xdr:cNvPr id="2" name="TextBox 1"/>
        <xdr:cNvSpPr txBox="1"/>
      </xdr:nvSpPr>
      <xdr:spPr>
        <a:xfrm>
          <a:off x="2333625" y="10868025"/>
          <a:ext cx="7800975" cy="1470146"/>
        </a:xfrm>
        <a:prstGeom prst="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266701</xdr:colOff>
      <xdr:row>0</xdr:row>
      <xdr:rowOff>0</xdr:rowOff>
    </xdr:from>
    <xdr:to>
      <xdr:col>5</xdr:col>
      <xdr:colOff>571501</xdr:colOff>
      <xdr:row>0</xdr:row>
      <xdr:rowOff>304800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6" y="0"/>
          <a:ext cx="304800" cy="304800"/>
        </a:xfrm>
        <a:prstGeom prst="rect">
          <a:avLst/>
        </a:prstGeom>
      </xdr:spPr>
    </xdr:pic>
    <xdr:clientData/>
  </xdr:twoCellAnchor>
  <xdr:twoCellAnchor editAs="oneCell">
    <xdr:from>
      <xdr:col>2</xdr:col>
      <xdr:colOff>340501</xdr:colOff>
      <xdr:row>0</xdr:row>
      <xdr:rowOff>0</xdr:rowOff>
    </xdr:from>
    <xdr:to>
      <xdr:col>2</xdr:col>
      <xdr:colOff>645301</xdr:colOff>
      <xdr:row>0</xdr:row>
      <xdr:rowOff>304800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5801" y="0"/>
          <a:ext cx="304800" cy="304800"/>
        </a:xfrm>
        <a:prstGeom prst="rect">
          <a:avLst/>
        </a:prstGeom>
      </xdr:spPr>
    </xdr:pic>
    <xdr:clientData/>
  </xdr:twoCellAnchor>
  <xdr:twoCellAnchor editAs="oneCell">
    <xdr:from>
      <xdr:col>3</xdr:col>
      <xdr:colOff>300001</xdr:colOff>
      <xdr:row>0</xdr:row>
      <xdr:rowOff>4726</xdr:rowOff>
    </xdr:from>
    <xdr:to>
      <xdr:col>3</xdr:col>
      <xdr:colOff>604801</xdr:colOff>
      <xdr:row>0</xdr:row>
      <xdr:rowOff>309526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9701" y="4726"/>
          <a:ext cx="304800" cy="304800"/>
        </a:xfrm>
        <a:prstGeom prst="rect">
          <a:avLst/>
        </a:prstGeom>
      </xdr:spPr>
    </xdr:pic>
    <xdr:clientData/>
  </xdr:twoCellAnchor>
  <xdr:twoCellAnchor editAs="oneCell">
    <xdr:from>
      <xdr:col>4</xdr:col>
      <xdr:colOff>230926</xdr:colOff>
      <xdr:row>0</xdr:row>
      <xdr:rowOff>0</xdr:rowOff>
    </xdr:from>
    <xdr:to>
      <xdr:col>4</xdr:col>
      <xdr:colOff>535726</xdr:colOff>
      <xdr:row>0</xdr:row>
      <xdr:rowOff>304800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7401" y="0"/>
          <a:ext cx="304800" cy="304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16" zoomScale="85" zoomScaleNormal="85" workbookViewId="0">
      <selection activeCell="C30" sqref="C30:C31"/>
    </sheetView>
  </sheetViews>
  <sheetFormatPr defaultRowHeight="23.25" x14ac:dyDescent="0.35"/>
  <cols>
    <col min="1" max="1" width="3.7109375" customWidth="1"/>
    <col min="2" max="2" width="32.5703125" customWidth="1"/>
    <col min="3" max="3" width="33.42578125" style="251" customWidth="1"/>
    <col min="4" max="4" width="36.5703125" customWidth="1"/>
    <col min="5" max="5" width="11.5703125" style="213" customWidth="1"/>
    <col min="8" max="8" width="37.85546875" style="214" customWidth="1"/>
  </cols>
  <sheetData>
    <row r="1" spans="1:8" ht="21.75" thickBot="1" x14ac:dyDescent="0.4">
      <c r="B1" s="60" t="s">
        <v>13</v>
      </c>
      <c r="C1" s="61" t="s">
        <v>67</v>
      </c>
      <c r="D1" s="61" t="s">
        <v>226</v>
      </c>
      <c r="E1" s="212" t="s">
        <v>335</v>
      </c>
      <c r="H1" s="396" t="s">
        <v>285</v>
      </c>
    </row>
    <row r="2" spans="1:8" x14ac:dyDescent="0.25">
      <c r="A2" s="442">
        <v>1</v>
      </c>
      <c r="B2" s="444" t="s">
        <v>14</v>
      </c>
      <c r="C2" s="446" t="s">
        <v>466</v>
      </c>
      <c r="D2" s="154" t="s">
        <v>54</v>
      </c>
      <c r="H2" s="448" t="s">
        <v>291</v>
      </c>
    </row>
    <row r="3" spans="1:8" ht="27" thickBot="1" x14ac:dyDescent="0.3">
      <c r="A3" s="443"/>
      <c r="B3" s="445"/>
      <c r="C3" s="447"/>
      <c r="D3" s="155" t="s">
        <v>214</v>
      </c>
      <c r="E3" s="213">
        <v>75</v>
      </c>
      <c r="H3" s="448"/>
    </row>
    <row r="4" spans="1:8" x14ac:dyDescent="0.25">
      <c r="A4" s="442">
        <v>2</v>
      </c>
      <c r="B4" s="444" t="s">
        <v>15</v>
      </c>
      <c r="C4" s="446" t="s">
        <v>463</v>
      </c>
      <c r="D4" s="154" t="s">
        <v>192</v>
      </c>
      <c r="H4" s="449" t="s">
        <v>288</v>
      </c>
    </row>
    <row r="5" spans="1:8" ht="24" thickBot="1" x14ac:dyDescent="0.3">
      <c r="A5" s="443"/>
      <c r="B5" s="445"/>
      <c r="C5" s="447"/>
      <c r="D5" s="155" t="s">
        <v>215</v>
      </c>
      <c r="E5" s="213">
        <v>80</v>
      </c>
      <c r="H5" s="450"/>
    </row>
    <row r="6" spans="1:8" x14ac:dyDescent="0.25">
      <c r="A6" s="442">
        <v>3</v>
      </c>
      <c r="B6" s="444" t="s">
        <v>16</v>
      </c>
      <c r="C6" s="446" t="s">
        <v>464</v>
      </c>
      <c r="D6" s="154" t="s">
        <v>42</v>
      </c>
      <c r="H6" s="449" t="s">
        <v>288</v>
      </c>
    </row>
    <row r="7" spans="1:8" ht="24" thickBot="1" x14ac:dyDescent="0.3">
      <c r="A7" s="443"/>
      <c r="B7" s="445"/>
      <c r="C7" s="447"/>
      <c r="D7" s="155" t="s">
        <v>216</v>
      </c>
      <c r="E7" s="213">
        <v>125</v>
      </c>
      <c r="H7" s="450"/>
    </row>
    <row r="8" spans="1:8" x14ac:dyDescent="0.25">
      <c r="A8" s="442">
        <v>4</v>
      </c>
      <c r="B8" s="444" t="s">
        <v>17</v>
      </c>
      <c r="C8" s="446" t="s">
        <v>465</v>
      </c>
      <c r="D8" s="154" t="s">
        <v>47</v>
      </c>
      <c r="H8" s="451" t="s">
        <v>289</v>
      </c>
    </row>
    <row r="9" spans="1:8" ht="24" thickBot="1" x14ac:dyDescent="0.3">
      <c r="A9" s="443"/>
      <c r="B9" s="445"/>
      <c r="C9" s="447"/>
      <c r="D9" s="155" t="s">
        <v>217</v>
      </c>
      <c r="E9" s="213">
        <v>150</v>
      </c>
      <c r="H9" s="452"/>
    </row>
    <row r="10" spans="1:8" x14ac:dyDescent="0.25">
      <c r="A10" s="442">
        <v>5</v>
      </c>
      <c r="B10" s="444" t="s">
        <v>18</v>
      </c>
      <c r="C10" s="446" t="s">
        <v>195</v>
      </c>
      <c r="D10" s="154" t="s">
        <v>45</v>
      </c>
      <c r="H10" s="453" t="s">
        <v>291</v>
      </c>
    </row>
    <row r="11" spans="1:8" ht="24" thickBot="1" x14ac:dyDescent="0.3">
      <c r="A11" s="443"/>
      <c r="B11" s="445"/>
      <c r="C11" s="447"/>
      <c r="D11" s="155" t="s">
        <v>817</v>
      </c>
      <c r="E11" s="213">
        <v>130</v>
      </c>
      <c r="H11" s="454"/>
    </row>
    <row r="12" spans="1:8" x14ac:dyDescent="0.25">
      <c r="A12" s="442">
        <v>6</v>
      </c>
      <c r="B12" s="444" t="s">
        <v>19</v>
      </c>
      <c r="C12" s="446" t="s">
        <v>196</v>
      </c>
      <c r="D12" s="154" t="s">
        <v>193</v>
      </c>
      <c r="H12" s="451" t="s">
        <v>813</v>
      </c>
    </row>
    <row r="13" spans="1:8" ht="19.5" customHeight="1" thickBot="1" x14ac:dyDescent="0.3">
      <c r="A13" s="443"/>
      <c r="B13" s="445"/>
      <c r="C13" s="447"/>
      <c r="D13" s="155" t="s">
        <v>816</v>
      </c>
      <c r="E13" s="213">
        <v>220</v>
      </c>
      <c r="H13" s="452"/>
    </row>
    <row r="14" spans="1:8" x14ac:dyDescent="0.25">
      <c r="A14" s="442">
        <v>7</v>
      </c>
      <c r="B14" s="444" t="s">
        <v>20</v>
      </c>
      <c r="C14" s="446" t="s">
        <v>467</v>
      </c>
      <c r="D14" s="154" t="s">
        <v>194</v>
      </c>
      <c r="H14" s="455" t="s">
        <v>814</v>
      </c>
    </row>
    <row r="15" spans="1:8" ht="24" thickBot="1" x14ac:dyDescent="0.3">
      <c r="A15" s="443"/>
      <c r="B15" s="445"/>
      <c r="C15" s="447"/>
      <c r="D15" s="155" t="s">
        <v>218</v>
      </c>
      <c r="E15" s="213">
        <v>200</v>
      </c>
      <c r="H15" s="456"/>
    </row>
    <row r="16" spans="1:8" x14ac:dyDescent="0.25">
      <c r="A16" s="442">
        <v>8</v>
      </c>
      <c r="B16" s="444" t="s">
        <v>21</v>
      </c>
      <c r="C16" s="446" t="s">
        <v>468</v>
      </c>
      <c r="D16" s="154" t="s">
        <v>46</v>
      </c>
      <c r="H16" s="453" t="s">
        <v>291</v>
      </c>
    </row>
    <row r="17" spans="1:8" ht="24" thickBot="1" x14ac:dyDescent="0.3">
      <c r="A17" s="443"/>
      <c r="B17" s="445"/>
      <c r="C17" s="447"/>
      <c r="D17" s="155" t="s">
        <v>219</v>
      </c>
      <c r="E17" s="213">
        <v>300</v>
      </c>
      <c r="H17" s="454"/>
    </row>
    <row r="18" spans="1:8" x14ac:dyDescent="0.25">
      <c r="A18" s="442">
        <v>9</v>
      </c>
      <c r="B18" s="444" t="s">
        <v>22</v>
      </c>
      <c r="C18" s="446" t="s">
        <v>197</v>
      </c>
      <c r="D18" s="154" t="s">
        <v>44</v>
      </c>
      <c r="H18" s="455" t="s">
        <v>290</v>
      </c>
    </row>
    <row r="19" spans="1:8" ht="24" thickBot="1" x14ac:dyDescent="0.3">
      <c r="A19" s="443"/>
      <c r="B19" s="445"/>
      <c r="C19" s="447"/>
      <c r="D19" s="155" t="s">
        <v>220</v>
      </c>
      <c r="E19" s="213">
        <v>270</v>
      </c>
      <c r="H19" s="456"/>
    </row>
    <row r="20" spans="1:8" x14ac:dyDescent="0.25">
      <c r="A20" s="442">
        <v>10</v>
      </c>
      <c r="B20" s="444" t="s">
        <v>23</v>
      </c>
      <c r="C20" s="446" t="s">
        <v>29</v>
      </c>
      <c r="D20" s="154" t="s">
        <v>48</v>
      </c>
      <c r="H20" s="451" t="s">
        <v>289</v>
      </c>
    </row>
    <row r="21" spans="1:8" ht="24" thickBot="1" x14ac:dyDescent="0.3">
      <c r="A21" s="443"/>
      <c r="B21" s="445"/>
      <c r="C21" s="447"/>
      <c r="D21" s="155" t="s">
        <v>221</v>
      </c>
      <c r="E21" s="213">
        <v>175</v>
      </c>
      <c r="H21" s="452"/>
    </row>
    <row r="22" spans="1:8" x14ac:dyDescent="0.25">
      <c r="A22" s="442">
        <v>11</v>
      </c>
      <c r="B22" s="444" t="s">
        <v>24</v>
      </c>
      <c r="C22" s="446" t="s">
        <v>469</v>
      </c>
      <c r="D22" s="154" t="s">
        <v>52</v>
      </c>
      <c r="H22" s="449" t="s">
        <v>288</v>
      </c>
    </row>
    <row r="23" spans="1:8" ht="24" thickBot="1" x14ac:dyDescent="0.3">
      <c r="A23" s="443"/>
      <c r="B23" s="445"/>
      <c r="C23" s="447"/>
      <c r="D23" s="155" t="s">
        <v>224</v>
      </c>
      <c r="E23" s="213">
        <v>240</v>
      </c>
      <c r="H23" s="450"/>
    </row>
    <row r="24" spans="1:8" x14ac:dyDescent="0.25">
      <c r="A24" s="442">
        <v>12</v>
      </c>
      <c r="B24" s="444" t="s">
        <v>25</v>
      </c>
      <c r="C24" s="446" t="s">
        <v>470</v>
      </c>
      <c r="D24" s="154" t="s">
        <v>49</v>
      </c>
      <c r="H24" s="451" t="s">
        <v>289</v>
      </c>
    </row>
    <row r="25" spans="1:8" ht="24" thickBot="1" x14ac:dyDescent="0.3">
      <c r="A25" s="443"/>
      <c r="B25" s="445"/>
      <c r="C25" s="447"/>
      <c r="D25" s="155" t="s">
        <v>93</v>
      </c>
      <c r="E25" s="213">
        <v>250</v>
      </c>
      <c r="H25" s="452"/>
    </row>
    <row r="26" spans="1:8" x14ac:dyDescent="0.25">
      <c r="A26" s="442">
        <v>13</v>
      </c>
      <c r="B26" s="444" t="s">
        <v>26</v>
      </c>
      <c r="C26" s="446" t="s">
        <v>198</v>
      </c>
      <c r="D26" s="154" t="s">
        <v>50</v>
      </c>
      <c r="H26" s="455" t="s">
        <v>815</v>
      </c>
    </row>
    <row r="27" spans="1:8" ht="24" thickBot="1" x14ac:dyDescent="0.3">
      <c r="A27" s="443"/>
      <c r="B27" s="445"/>
      <c r="C27" s="447"/>
      <c r="D27" s="155" t="s">
        <v>120</v>
      </c>
      <c r="E27" s="213">
        <v>320</v>
      </c>
      <c r="H27" s="456"/>
    </row>
    <row r="28" spans="1:8" x14ac:dyDescent="0.25">
      <c r="A28" s="442">
        <v>14</v>
      </c>
      <c r="B28" s="444" t="s">
        <v>28</v>
      </c>
      <c r="C28" s="446" t="s">
        <v>472</v>
      </c>
      <c r="D28" s="154" t="s">
        <v>222</v>
      </c>
      <c r="H28" s="453" t="s">
        <v>291</v>
      </c>
    </row>
    <row r="29" spans="1:8" ht="24" thickBot="1" x14ac:dyDescent="0.3">
      <c r="A29" s="443"/>
      <c r="B29" s="445"/>
      <c r="C29" s="447"/>
      <c r="D29" s="155" t="s">
        <v>223</v>
      </c>
      <c r="E29" s="213">
        <v>250</v>
      </c>
      <c r="H29" s="454"/>
    </row>
    <row r="30" spans="1:8" x14ac:dyDescent="0.25">
      <c r="A30" s="442">
        <v>15</v>
      </c>
      <c r="B30" s="444" t="s">
        <v>27</v>
      </c>
      <c r="C30" s="446" t="s">
        <v>471</v>
      </c>
      <c r="D30" s="154" t="s">
        <v>51</v>
      </c>
      <c r="H30" s="451" t="s">
        <v>289</v>
      </c>
    </row>
    <row r="31" spans="1:8" ht="24" thickBot="1" x14ac:dyDescent="0.3">
      <c r="A31" s="443"/>
      <c r="B31" s="445"/>
      <c r="C31" s="447"/>
      <c r="D31" s="155" t="s">
        <v>225</v>
      </c>
      <c r="E31" s="213">
        <v>230</v>
      </c>
      <c r="H31" s="452"/>
    </row>
    <row r="33" spans="2:4" ht="24" thickBot="1" x14ac:dyDescent="0.4"/>
    <row r="34" spans="2:4" ht="36" customHeight="1" thickBot="1" x14ac:dyDescent="0.3">
      <c r="B34" s="1" t="s">
        <v>30</v>
      </c>
      <c r="C34" s="440" t="s">
        <v>31</v>
      </c>
      <c r="D34" s="441"/>
    </row>
    <row r="35" spans="2:4" ht="31.5" customHeight="1" thickBot="1" x14ac:dyDescent="0.3">
      <c r="B35" s="1" t="s">
        <v>32</v>
      </c>
      <c r="C35" s="440" t="s">
        <v>33</v>
      </c>
      <c r="D35" s="441"/>
    </row>
    <row r="36" spans="2:4" ht="32.25" customHeight="1" thickBot="1" x14ac:dyDescent="0.3">
      <c r="B36" s="1" t="s">
        <v>34</v>
      </c>
      <c r="C36" s="440" t="s">
        <v>35</v>
      </c>
      <c r="D36" s="441"/>
    </row>
    <row r="37" spans="2:4" ht="32.25" customHeight="1" thickBot="1" x14ac:dyDescent="0.3">
      <c r="B37" s="1" t="s">
        <v>36</v>
      </c>
      <c r="C37" s="440" t="s">
        <v>37</v>
      </c>
      <c r="D37" s="441"/>
    </row>
    <row r="38" spans="2:4" ht="30.75" customHeight="1" thickBot="1" x14ac:dyDescent="0.3">
      <c r="B38" s="1" t="s">
        <v>38</v>
      </c>
      <c r="C38" s="440" t="s">
        <v>39</v>
      </c>
      <c r="D38" s="441"/>
    </row>
    <row r="39" spans="2:4" ht="29.25" customHeight="1" thickBot="1" x14ac:dyDescent="0.3">
      <c r="B39" s="1" t="s">
        <v>40</v>
      </c>
      <c r="C39" s="440" t="s">
        <v>41</v>
      </c>
      <c r="D39" s="441"/>
    </row>
    <row r="40" spans="2:4" ht="42.75" customHeight="1" thickBot="1" x14ac:dyDescent="0.3">
      <c r="B40" s="1" t="s">
        <v>199</v>
      </c>
      <c r="C40" s="440" t="s">
        <v>333</v>
      </c>
      <c r="D40" s="441"/>
    </row>
    <row r="41" spans="2:4" x14ac:dyDescent="0.35">
      <c r="B41" s="2"/>
    </row>
    <row r="42" spans="2:4" x14ac:dyDescent="0.35">
      <c r="B42" s="3"/>
    </row>
    <row r="43" spans="2:4" x14ac:dyDescent="0.35">
      <c r="B43" s="3"/>
    </row>
    <row r="44" spans="2:4" x14ac:dyDescent="0.35">
      <c r="B44" s="3"/>
    </row>
    <row r="45" spans="2:4" x14ac:dyDescent="0.35">
      <c r="B45" s="3"/>
    </row>
    <row r="46" spans="2:4" x14ac:dyDescent="0.35">
      <c r="B46" s="3"/>
    </row>
  </sheetData>
  <mergeCells count="67">
    <mergeCell ref="H22:H23"/>
    <mergeCell ref="H24:H25"/>
    <mergeCell ref="H26:H27"/>
    <mergeCell ref="H28:H29"/>
    <mergeCell ref="H30:H31"/>
    <mergeCell ref="H12:H13"/>
    <mergeCell ref="H14:H15"/>
    <mergeCell ref="H16:H17"/>
    <mergeCell ref="H18:H19"/>
    <mergeCell ref="H20:H21"/>
    <mergeCell ref="H2:H3"/>
    <mergeCell ref="H4:H5"/>
    <mergeCell ref="H6:H7"/>
    <mergeCell ref="H8:H9"/>
    <mergeCell ref="H10:H11"/>
    <mergeCell ref="C2:C3"/>
    <mergeCell ref="A2:A3"/>
    <mergeCell ref="A4:A5"/>
    <mergeCell ref="C4:C5"/>
    <mergeCell ref="A6:A7"/>
    <mergeCell ref="C6:C7"/>
    <mergeCell ref="B2:B3"/>
    <mergeCell ref="B4:B5"/>
    <mergeCell ref="B6:B7"/>
    <mergeCell ref="A8:A9"/>
    <mergeCell ref="C8:C9"/>
    <mergeCell ref="A10:A11"/>
    <mergeCell ref="C10:C11"/>
    <mergeCell ref="A12:A13"/>
    <mergeCell ref="C12:C13"/>
    <mergeCell ref="B8:B9"/>
    <mergeCell ref="B10:B11"/>
    <mergeCell ref="B12:B13"/>
    <mergeCell ref="A14:A15"/>
    <mergeCell ref="C14:C15"/>
    <mergeCell ref="A16:A17"/>
    <mergeCell ref="C16:C17"/>
    <mergeCell ref="A18:A19"/>
    <mergeCell ref="C18:C19"/>
    <mergeCell ref="B14:B15"/>
    <mergeCell ref="B16:B17"/>
    <mergeCell ref="B18:B19"/>
    <mergeCell ref="A20:A21"/>
    <mergeCell ref="C20:C21"/>
    <mergeCell ref="A22:A23"/>
    <mergeCell ref="C22:C23"/>
    <mergeCell ref="A24:A25"/>
    <mergeCell ref="B24:B25"/>
    <mergeCell ref="C24:C25"/>
    <mergeCell ref="B20:B21"/>
    <mergeCell ref="B22:B23"/>
    <mergeCell ref="A26:A27"/>
    <mergeCell ref="B26:B27"/>
    <mergeCell ref="C26:C27"/>
    <mergeCell ref="A28:A29"/>
    <mergeCell ref="B28:B29"/>
    <mergeCell ref="C28:C29"/>
    <mergeCell ref="C40:D40"/>
    <mergeCell ref="C37:D37"/>
    <mergeCell ref="C38:D38"/>
    <mergeCell ref="C39:D39"/>
    <mergeCell ref="A30:A31"/>
    <mergeCell ref="B30:B31"/>
    <mergeCell ref="C30:C31"/>
    <mergeCell ref="C34:D34"/>
    <mergeCell ref="C35:D35"/>
    <mergeCell ref="C36:D3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zoomScaleNormal="100" workbookViewId="0">
      <selection activeCell="H3" sqref="H3"/>
    </sheetView>
  </sheetViews>
  <sheetFormatPr defaultRowHeight="15.75" x14ac:dyDescent="0.25"/>
  <cols>
    <col min="1" max="1" width="29.7109375" style="214" customWidth="1"/>
    <col min="2" max="2" width="34.85546875" style="219" customWidth="1"/>
    <col min="3" max="3" width="18.7109375" style="237" customWidth="1"/>
    <col min="7" max="9" width="9.140625" style="250"/>
  </cols>
  <sheetData>
    <row r="1" spans="1:9" ht="21" x14ac:dyDescent="0.35">
      <c r="A1" s="217" t="s">
        <v>287</v>
      </c>
      <c r="B1" s="218" t="s">
        <v>156</v>
      </c>
      <c r="C1" s="236" t="s">
        <v>436</v>
      </c>
      <c r="G1" s="250" t="s">
        <v>203</v>
      </c>
      <c r="H1" s="250" t="s">
        <v>440</v>
      </c>
      <c r="I1" s="250" t="s">
        <v>462</v>
      </c>
    </row>
    <row r="2" spans="1:9" ht="60" x14ac:dyDescent="0.25">
      <c r="A2" s="8" t="s">
        <v>1</v>
      </c>
      <c r="B2" s="219" t="s">
        <v>444</v>
      </c>
      <c r="C2" s="238">
        <v>0.19</v>
      </c>
      <c r="G2" s="250">
        <v>1</v>
      </c>
      <c r="H2" s="250">
        <v>10</v>
      </c>
    </row>
    <row r="3" spans="1:9" ht="60" x14ac:dyDescent="0.25">
      <c r="A3" s="8" t="s">
        <v>437</v>
      </c>
      <c r="B3" s="219" t="s">
        <v>445</v>
      </c>
      <c r="C3" s="238">
        <v>0.18</v>
      </c>
      <c r="G3" s="250">
        <v>2</v>
      </c>
      <c r="H3" s="250">
        <f>H2+15*(G3-1)</f>
        <v>25</v>
      </c>
      <c r="I3" s="250">
        <f>H3-H2</f>
        <v>15</v>
      </c>
    </row>
    <row r="4" spans="1:9" ht="45" x14ac:dyDescent="0.25">
      <c r="A4" s="8" t="s">
        <v>438</v>
      </c>
      <c r="B4" s="219" t="s">
        <v>446</v>
      </c>
      <c r="C4" s="238">
        <v>0.11</v>
      </c>
      <c r="G4" s="250">
        <v>3</v>
      </c>
      <c r="H4" s="250">
        <f t="shared" ref="H4:H11" si="0">H3+15*(G4-1)</f>
        <v>55</v>
      </c>
      <c r="I4" s="250">
        <f t="shared" ref="I4:I26" si="1">H4-H3</f>
        <v>30</v>
      </c>
    </row>
    <row r="5" spans="1:9" ht="45" x14ac:dyDescent="0.25">
      <c r="A5" s="8" t="s">
        <v>442</v>
      </c>
      <c r="B5" s="219" t="s">
        <v>447</v>
      </c>
      <c r="C5" s="238">
        <v>0.1</v>
      </c>
      <c r="G5" s="250">
        <v>4</v>
      </c>
      <c r="H5" s="250">
        <f t="shared" si="0"/>
        <v>100</v>
      </c>
      <c r="I5" s="250">
        <f t="shared" si="1"/>
        <v>45</v>
      </c>
    </row>
    <row r="6" spans="1:9" ht="30" x14ac:dyDescent="0.25">
      <c r="A6" s="8" t="s">
        <v>443</v>
      </c>
      <c r="B6" s="219" t="s">
        <v>448</v>
      </c>
      <c r="C6" s="238">
        <v>0.09</v>
      </c>
      <c r="G6" s="250">
        <v>5</v>
      </c>
      <c r="H6" s="250">
        <f t="shared" si="0"/>
        <v>160</v>
      </c>
      <c r="I6" s="250">
        <f t="shared" si="1"/>
        <v>60</v>
      </c>
    </row>
    <row r="7" spans="1:9" ht="60" x14ac:dyDescent="0.25">
      <c r="A7" s="8" t="s">
        <v>439</v>
      </c>
      <c r="B7" s="219" t="s">
        <v>449</v>
      </c>
      <c r="C7" s="238">
        <v>0.14000000000000001</v>
      </c>
      <c r="G7" s="250">
        <v>6</v>
      </c>
      <c r="H7" s="250">
        <f t="shared" si="0"/>
        <v>235</v>
      </c>
      <c r="I7" s="250">
        <f t="shared" si="1"/>
        <v>75</v>
      </c>
    </row>
    <row r="8" spans="1:9" ht="30" x14ac:dyDescent="0.25">
      <c r="A8" s="8" t="s">
        <v>440</v>
      </c>
      <c r="B8" s="219" t="s">
        <v>450</v>
      </c>
      <c r="C8" s="238">
        <v>0.15</v>
      </c>
      <c r="G8" s="250">
        <v>7</v>
      </c>
      <c r="H8" s="250">
        <f t="shared" si="0"/>
        <v>325</v>
      </c>
      <c r="I8" s="250">
        <f t="shared" si="1"/>
        <v>90</v>
      </c>
    </row>
    <row r="9" spans="1:9" x14ac:dyDescent="0.25">
      <c r="A9" s="8" t="s">
        <v>441</v>
      </c>
      <c r="B9" s="219" t="s">
        <v>402</v>
      </c>
      <c r="C9" s="238">
        <v>0.04</v>
      </c>
      <c r="G9" s="250">
        <v>8</v>
      </c>
      <c r="H9" s="250">
        <f t="shared" si="0"/>
        <v>430</v>
      </c>
      <c r="I9" s="250">
        <f t="shared" si="1"/>
        <v>105</v>
      </c>
    </row>
    <row r="10" spans="1:9" x14ac:dyDescent="0.25">
      <c r="A10" s="8"/>
      <c r="G10" s="250">
        <v>9</v>
      </c>
      <c r="H10" s="250">
        <f t="shared" si="0"/>
        <v>550</v>
      </c>
      <c r="I10" s="250">
        <f t="shared" si="1"/>
        <v>120</v>
      </c>
    </row>
    <row r="11" spans="1:9" x14ac:dyDescent="0.25">
      <c r="A11" s="8"/>
      <c r="G11" s="250">
        <v>10</v>
      </c>
      <c r="H11" s="250">
        <f t="shared" si="0"/>
        <v>685</v>
      </c>
      <c r="I11" s="250">
        <f t="shared" si="1"/>
        <v>135</v>
      </c>
    </row>
    <row r="12" spans="1:9" x14ac:dyDescent="0.25">
      <c r="A12" s="8"/>
      <c r="G12" s="250">
        <v>11</v>
      </c>
      <c r="H12" s="250">
        <f t="shared" ref="H12:H26" si="2">H11+15*(G12-1)</f>
        <v>835</v>
      </c>
      <c r="I12" s="250">
        <f t="shared" si="1"/>
        <v>150</v>
      </c>
    </row>
    <row r="13" spans="1:9" x14ac:dyDescent="0.25">
      <c r="A13" s="8"/>
      <c r="G13" s="250">
        <v>12</v>
      </c>
      <c r="H13" s="250">
        <f t="shared" si="2"/>
        <v>1000</v>
      </c>
      <c r="I13" s="250">
        <f t="shared" si="1"/>
        <v>165</v>
      </c>
    </row>
    <row r="14" spans="1:9" x14ac:dyDescent="0.25">
      <c r="A14" s="8"/>
      <c r="G14" s="250">
        <v>13</v>
      </c>
      <c r="H14" s="250">
        <f t="shared" si="2"/>
        <v>1180</v>
      </c>
      <c r="I14" s="250">
        <f t="shared" si="1"/>
        <v>180</v>
      </c>
    </row>
    <row r="15" spans="1:9" x14ac:dyDescent="0.25">
      <c r="A15" s="8"/>
      <c r="G15" s="250">
        <v>14</v>
      </c>
      <c r="H15" s="250">
        <f t="shared" si="2"/>
        <v>1375</v>
      </c>
      <c r="I15" s="250">
        <f t="shared" si="1"/>
        <v>195</v>
      </c>
    </row>
    <row r="16" spans="1:9" x14ac:dyDescent="0.25">
      <c r="A16" s="8"/>
      <c r="G16" s="250">
        <v>15</v>
      </c>
      <c r="H16" s="250">
        <f t="shared" si="2"/>
        <v>1585</v>
      </c>
      <c r="I16" s="250">
        <f t="shared" si="1"/>
        <v>210</v>
      </c>
    </row>
    <row r="17" spans="1:9" x14ac:dyDescent="0.25">
      <c r="A17" s="8"/>
      <c r="G17" s="250">
        <v>16</v>
      </c>
      <c r="H17" s="250">
        <f t="shared" si="2"/>
        <v>1810</v>
      </c>
      <c r="I17" s="250">
        <f t="shared" si="1"/>
        <v>225</v>
      </c>
    </row>
    <row r="18" spans="1:9" x14ac:dyDescent="0.25">
      <c r="A18" s="8"/>
      <c r="G18" s="250">
        <v>17</v>
      </c>
      <c r="H18" s="250">
        <f t="shared" si="2"/>
        <v>2050</v>
      </c>
      <c r="I18" s="250">
        <f t="shared" si="1"/>
        <v>240</v>
      </c>
    </row>
    <row r="19" spans="1:9" x14ac:dyDescent="0.25">
      <c r="A19" s="8"/>
      <c r="G19" s="250">
        <v>18</v>
      </c>
      <c r="H19" s="250">
        <f t="shared" si="2"/>
        <v>2305</v>
      </c>
      <c r="I19" s="250">
        <f t="shared" si="1"/>
        <v>255</v>
      </c>
    </row>
    <row r="20" spans="1:9" x14ac:dyDescent="0.25">
      <c r="A20" s="8"/>
      <c r="G20" s="250">
        <v>19</v>
      </c>
      <c r="H20" s="250">
        <f t="shared" si="2"/>
        <v>2575</v>
      </c>
      <c r="I20" s="250">
        <f t="shared" si="1"/>
        <v>270</v>
      </c>
    </row>
    <row r="21" spans="1:9" x14ac:dyDescent="0.25">
      <c r="A21" s="8"/>
      <c r="G21" s="250">
        <v>20</v>
      </c>
      <c r="H21" s="250">
        <f t="shared" si="2"/>
        <v>2860</v>
      </c>
      <c r="I21" s="250">
        <f t="shared" si="1"/>
        <v>285</v>
      </c>
    </row>
    <row r="22" spans="1:9" x14ac:dyDescent="0.25">
      <c r="A22" s="8"/>
      <c r="G22" s="250">
        <v>21</v>
      </c>
      <c r="H22" s="250">
        <f t="shared" si="2"/>
        <v>3160</v>
      </c>
      <c r="I22" s="250">
        <f t="shared" si="1"/>
        <v>300</v>
      </c>
    </row>
    <row r="23" spans="1:9" x14ac:dyDescent="0.25">
      <c r="A23" s="8"/>
      <c r="G23" s="250">
        <v>22</v>
      </c>
      <c r="H23" s="250">
        <f t="shared" si="2"/>
        <v>3475</v>
      </c>
      <c r="I23" s="250">
        <f t="shared" si="1"/>
        <v>315</v>
      </c>
    </row>
    <row r="24" spans="1:9" x14ac:dyDescent="0.25">
      <c r="A24" s="8"/>
      <c r="G24" s="250">
        <v>23</v>
      </c>
      <c r="H24" s="250">
        <f t="shared" si="2"/>
        <v>3805</v>
      </c>
      <c r="I24" s="250">
        <f t="shared" si="1"/>
        <v>330</v>
      </c>
    </row>
    <row r="25" spans="1:9" x14ac:dyDescent="0.25">
      <c r="A25" s="8"/>
      <c r="G25" s="250">
        <v>24</v>
      </c>
      <c r="H25" s="250">
        <f t="shared" si="2"/>
        <v>4150</v>
      </c>
      <c r="I25" s="250">
        <f t="shared" si="1"/>
        <v>345</v>
      </c>
    </row>
    <row r="26" spans="1:9" x14ac:dyDescent="0.25">
      <c r="A26" s="8"/>
      <c r="G26" s="250">
        <v>25</v>
      </c>
      <c r="H26" s="250">
        <f t="shared" si="2"/>
        <v>4510</v>
      </c>
      <c r="I26" s="250">
        <f t="shared" si="1"/>
        <v>360</v>
      </c>
    </row>
    <row r="27" spans="1:9" x14ac:dyDescent="0.25">
      <c r="A27" s="8"/>
    </row>
    <row r="28" spans="1:9" x14ac:dyDescent="0.25">
      <c r="A28" s="8"/>
    </row>
    <row r="29" spans="1:9" x14ac:dyDescent="0.25">
      <c r="A29" s="8"/>
    </row>
    <row r="30" spans="1:9" x14ac:dyDescent="0.25">
      <c r="A30" s="8"/>
    </row>
    <row r="31" spans="1:9" x14ac:dyDescent="0.25">
      <c r="A31" s="8"/>
    </row>
    <row r="32" spans="1:9" x14ac:dyDescent="0.25">
      <c r="A32" s="8"/>
    </row>
    <row r="33" spans="1:3" x14ac:dyDescent="0.25">
      <c r="A33" s="8"/>
    </row>
    <row r="34" spans="1:3" ht="16.5" thickBot="1" x14ac:dyDescent="0.3">
      <c r="A34" s="226"/>
      <c r="B34" s="227"/>
      <c r="C34" s="239"/>
    </row>
    <row r="35" spans="1:3" x14ac:dyDescent="0.25">
      <c r="A35" s="20"/>
      <c r="B35" s="230"/>
      <c r="C35" s="240"/>
    </row>
    <row r="36" spans="1:3" x14ac:dyDescent="0.25">
      <c r="A36" s="33"/>
    </row>
    <row r="37" spans="1:3" x14ac:dyDescent="0.25">
      <c r="A37" s="33"/>
    </row>
    <row r="38" spans="1:3" ht="16.5" thickBot="1" x14ac:dyDescent="0.3">
      <c r="A38" s="26"/>
      <c r="B38" s="232"/>
      <c r="C38" s="241"/>
    </row>
    <row r="39" spans="1:3" x14ac:dyDescent="0.25">
      <c r="A39" s="20"/>
      <c r="B39" s="230"/>
      <c r="C39" s="240"/>
    </row>
    <row r="40" spans="1:3" x14ac:dyDescent="0.25">
      <c r="A40" s="33"/>
    </row>
    <row r="41" spans="1:3" x14ac:dyDescent="0.25">
      <c r="A41" s="33"/>
    </row>
    <row r="42" spans="1:3" ht="16.5" thickBot="1" x14ac:dyDescent="0.3">
      <c r="A42" s="26"/>
      <c r="B42" s="232"/>
      <c r="C42" s="241"/>
    </row>
    <row r="43" spans="1:3" x14ac:dyDescent="0.25">
      <c r="A43" s="14"/>
      <c r="B43" s="229"/>
      <c r="C43" s="242"/>
    </row>
    <row r="44" spans="1:3" x14ac:dyDescent="0.25">
      <c r="A44" s="8"/>
    </row>
    <row r="45" spans="1:3" x14ac:dyDescent="0.25">
      <c r="A45" s="8"/>
    </row>
    <row r="46" spans="1:3" x14ac:dyDescent="0.25">
      <c r="A46" s="8"/>
    </row>
    <row r="47" spans="1:3" x14ac:dyDescent="0.25">
      <c r="A47" s="8"/>
    </row>
    <row r="48" spans="1:3"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tabSelected="1" zoomScale="85" zoomScaleNormal="85" workbookViewId="0">
      <pane ySplit="1" topLeftCell="A165" activePane="bottomLeft" state="frozen"/>
      <selection pane="bottomLeft" activeCell="F178" sqref="F178"/>
    </sheetView>
  </sheetViews>
  <sheetFormatPr defaultRowHeight="26.25" x14ac:dyDescent="0.25"/>
  <cols>
    <col min="1" max="1" width="29.7109375" style="214" customWidth="1"/>
    <col min="2" max="2" width="34.85546875" style="219" customWidth="1"/>
    <col min="3" max="3" width="13.7109375" style="245" customWidth="1"/>
    <col min="4" max="4" width="13" style="246" customWidth="1"/>
    <col min="5" max="5" width="8.140625" style="247" customWidth="1"/>
    <col min="6" max="6" width="18.5703125" style="304" customWidth="1"/>
    <col min="7" max="7" width="7.28515625" style="260" customWidth="1"/>
    <col min="8" max="8" width="17.140625" style="310" customWidth="1"/>
    <col min="9" max="9" width="4.28515625" style="312" customWidth="1"/>
    <col min="10" max="10" width="3.85546875" style="315" customWidth="1"/>
    <col min="11" max="11" width="3.7109375" style="313" customWidth="1"/>
    <col min="12" max="12" width="13.28515625" style="313" customWidth="1"/>
    <col min="13" max="13" width="20.7109375" style="438" customWidth="1"/>
  </cols>
  <sheetData>
    <row r="1" spans="1:12" ht="63.75" thickBot="1" x14ac:dyDescent="0.3">
      <c r="A1" s="316" t="s">
        <v>628</v>
      </c>
      <c r="B1" s="317" t="s">
        <v>67</v>
      </c>
      <c r="C1" s="318"/>
      <c r="D1" s="319"/>
      <c r="E1" s="320"/>
      <c r="F1" s="321"/>
      <c r="G1" s="322" t="s">
        <v>669</v>
      </c>
      <c r="H1" s="323" t="s">
        <v>637</v>
      </c>
      <c r="I1" s="324" t="s">
        <v>666</v>
      </c>
      <c r="J1" s="325" t="s">
        <v>667</v>
      </c>
      <c r="K1" s="326" t="s">
        <v>668</v>
      </c>
      <c r="L1" s="326" t="s">
        <v>329</v>
      </c>
    </row>
    <row r="2" spans="1:12" ht="27" thickBot="1" x14ac:dyDescent="0.55000000000000004">
      <c r="A2" s="327" t="s">
        <v>629</v>
      </c>
      <c r="B2" s="230" t="s">
        <v>775</v>
      </c>
      <c r="C2" s="328">
        <v>1</v>
      </c>
      <c r="D2" s="329">
        <v>1</v>
      </c>
      <c r="E2" s="330"/>
      <c r="F2" s="331">
        <v>3</v>
      </c>
      <c r="G2" s="332">
        <v>1</v>
      </c>
      <c r="H2" s="333">
        <f>C2*10 + D2*7 + E2*15 + 4*F2 + 10 * (G2-1) + I2*5 + (J2-1)*8 + (K2-1)*9 + 100*L2</f>
        <v>44</v>
      </c>
      <c r="I2" s="334"/>
      <c r="J2" s="335">
        <v>1</v>
      </c>
      <c r="K2" s="336">
        <v>1</v>
      </c>
      <c r="L2" s="336">
        <v>0.15</v>
      </c>
    </row>
    <row r="3" spans="1:12" ht="27" thickBot="1" x14ac:dyDescent="0.55000000000000004">
      <c r="A3" s="337" t="s">
        <v>630</v>
      </c>
      <c r="B3" s="219" t="s">
        <v>764</v>
      </c>
      <c r="C3" s="305">
        <v>1</v>
      </c>
      <c r="D3" s="306">
        <v>1</v>
      </c>
      <c r="E3" s="307"/>
      <c r="F3" s="308">
        <v>3</v>
      </c>
      <c r="G3" s="309">
        <v>1</v>
      </c>
      <c r="H3" s="333">
        <f t="shared" ref="H3:H43" si="0">C3*10 + D3*7 + E3*15 + 4*F3 + 10 * (G3-1) + I3*5 + (J3-1)*8 + (K3-1)*9 + 100*L3</f>
        <v>39</v>
      </c>
      <c r="I3" s="311"/>
      <c r="J3" s="314">
        <v>1</v>
      </c>
      <c r="K3" s="338">
        <v>1</v>
      </c>
      <c r="L3" s="338">
        <v>0.1</v>
      </c>
    </row>
    <row r="4" spans="1:12" ht="27" thickBot="1" x14ac:dyDescent="0.55000000000000004">
      <c r="A4" s="337" t="s">
        <v>631</v>
      </c>
      <c r="B4" s="219" t="s">
        <v>822</v>
      </c>
      <c r="C4" s="305">
        <v>1</v>
      </c>
      <c r="D4" s="306">
        <v>1</v>
      </c>
      <c r="E4" s="307"/>
      <c r="F4" s="308">
        <v>3</v>
      </c>
      <c r="G4" s="309">
        <v>1</v>
      </c>
      <c r="H4" s="333">
        <f t="shared" si="0"/>
        <v>59</v>
      </c>
      <c r="I4" s="311"/>
      <c r="J4" s="314">
        <v>1</v>
      </c>
      <c r="K4" s="338">
        <v>1</v>
      </c>
      <c r="L4" s="338">
        <v>0.3</v>
      </c>
    </row>
    <row r="5" spans="1:12" ht="27" thickBot="1" x14ac:dyDescent="0.55000000000000004">
      <c r="A5" s="337" t="s">
        <v>632</v>
      </c>
      <c r="B5" s="219" t="s">
        <v>772</v>
      </c>
      <c r="C5" s="305">
        <v>1</v>
      </c>
      <c r="D5" s="306">
        <v>2</v>
      </c>
      <c r="E5" s="307"/>
      <c r="F5" s="308">
        <v>5</v>
      </c>
      <c r="G5" s="309">
        <v>1</v>
      </c>
      <c r="H5" s="333">
        <f t="shared" si="0"/>
        <v>88</v>
      </c>
      <c r="I5" s="311"/>
      <c r="J5" s="314">
        <v>1</v>
      </c>
      <c r="K5" s="338">
        <v>2</v>
      </c>
      <c r="L5" s="338">
        <v>0.35</v>
      </c>
    </row>
    <row r="6" spans="1:12" ht="27" thickBot="1" x14ac:dyDescent="0.55000000000000004">
      <c r="A6" s="337" t="s">
        <v>633</v>
      </c>
      <c r="C6" s="305">
        <v>2</v>
      </c>
      <c r="D6" s="306">
        <v>2</v>
      </c>
      <c r="E6" s="307"/>
      <c r="F6" s="308">
        <v>2</v>
      </c>
      <c r="G6" s="309">
        <v>1</v>
      </c>
      <c r="H6" s="333">
        <f t="shared" si="0"/>
        <v>42</v>
      </c>
      <c r="I6" s="311"/>
      <c r="J6" s="314">
        <v>1</v>
      </c>
      <c r="K6" s="338">
        <v>1</v>
      </c>
      <c r="L6" s="338"/>
    </row>
    <row r="7" spans="1:12" ht="27" thickBot="1" x14ac:dyDescent="0.55000000000000004">
      <c r="A7" s="337" t="s">
        <v>634</v>
      </c>
      <c r="B7" s="219" t="s">
        <v>635</v>
      </c>
      <c r="C7" s="305">
        <v>1</v>
      </c>
      <c r="D7" s="306">
        <v>2</v>
      </c>
      <c r="E7" s="307">
        <v>2</v>
      </c>
      <c r="F7" s="308">
        <v>3</v>
      </c>
      <c r="G7" s="309">
        <v>1</v>
      </c>
      <c r="H7" s="333">
        <f t="shared" si="0"/>
        <v>104</v>
      </c>
      <c r="I7" s="311">
        <v>4</v>
      </c>
      <c r="J7" s="314">
        <v>2</v>
      </c>
      <c r="K7" s="338">
        <v>1</v>
      </c>
      <c r="L7" s="338">
        <v>0.1</v>
      </c>
    </row>
    <row r="8" spans="1:12" ht="27" thickBot="1" x14ac:dyDescent="0.55000000000000004">
      <c r="A8" s="337" t="s">
        <v>636</v>
      </c>
      <c r="B8" s="219" t="s">
        <v>823</v>
      </c>
      <c r="C8" s="305">
        <v>2</v>
      </c>
      <c r="D8" s="306">
        <v>3</v>
      </c>
      <c r="E8" s="307"/>
      <c r="F8" s="308">
        <v>4</v>
      </c>
      <c r="G8" s="309">
        <v>1</v>
      </c>
      <c r="H8" s="333">
        <f t="shared" si="0"/>
        <v>90</v>
      </c>
      <c r="I8" s="311"/>
      <c r="J8" s="314">
        <v>2</v>
      </c>
      <c r="K8" s="338">
        <v>1</v>
      </c>
      <c r="L8" s="338">
        <v>0.25</v>
      </c>
    </row>
    <row r="9" spans="1:12" ht="30.75" thickBot="1" x14ac:dyDescent="0.55000000000000004">
      <c r="A9" s="337" t="s">
        <v>638</v>
      </c>
      <c r="B9" s="219" t="s">
        <v>824</v>
      </c>
      <c r="C9" s="305">
        <v>3</v>
      </c>
      <c r="D9" s="306">
        <v>2</v>
      </c>
      <c r="E9" s="307"/>
      <c r="F9" s="308">
        <v>2</v>
      </c>
      <c r="G9" s="309">
        <v>1</v>
      </c>
      <c r="H9" s="333">
        <f t="shared" si="0"/>
        <v>91</v>
      </c>
      <c r="I9" s="311"/>
      <c r="J9" s="314">
        <v>1</v>
      </c>
      <c r="K9" s="338">
        <v>2</v>
      </c>
      <c r="L9" s="338">
        <v>0.3</v>
      </c>
    </row>
    <row r="10" spans="1:12" ht="27" thickBot="1" x14ac:dyDescent="0.55000000000000004">
      <c r="A10" s="337" t="s">
        <v>659</v>
      </c>
      <c r="B10" s="219" t="s">
        <v>825</v>
      </c>
      <c r="C10" s="305"/>
      <c r="D10" s="306">
        <v>6</v>
      </c>
      <c r="E10" s="307">
        <v>4</v>
      </c>
      <c r="F10" s="308">
        <v>1</v>
      </c>
      <c r="G10" s="309">
        <v>1</v>
      </c>
      <c r="H10" s="333">
        <f t="shared" si="0"/>
        <v>149</v>
      </c>
      <c r="I10" s="311">
        <v>5</v>
      </c>
      <c r="J10" s="314">
        <v>2</v>
      </c>
      <c r="K10" s="338">
        <v>1</v>
      </c>
      <c r="L10" s="338">
        <v>0.1</v>
      </c>
    </row>
    <row r="11" spans="1:12" ht="27" thickBot="1" x14ac:dyDescent="0.55000000000000004">
      <c r="A11" s="337" t="s">
        <v>640</v>
      </c>
      <c r="B11" s="219" t="s">
        <v>772</v>
      </c>
      <c r="C11" s="305">
        <v>1</v>
      </c>
      <c r="D11" s="306">
        <v>3</v>
      </c>
      <c r="E11" s="307"/>
      <c r="F11" s="308">
        <v>4</v>
      </c>
      <c r="G11" s="309">
        <v>1</v>
      </c>
      <c r="H11" s="333">
        <f t="shared" si="0"/>
        <v>90</v>
      </c>
      <c r="I11" s="311"/>
      <c r="J11" s="314">
        <v>2</v>
      </c>
      <c r="K11" s="338">
        <v>1</v>
      </c>
      <c r="L11" s="338">
        <v>0.35</v>
      </c>
    </row>
    <row r="12" spans="1:12" ht="27" thickBot="1" x14ac:dyDescent="0.55000000000000004">
      <c r="A12" s="337" t="s">
        <v>641</v>
      </c>
      <c r="B12" s="219" t="s">
        <v>758</v>
      </c>
      <c r="C12" s="305">
        <v>3</v>
      </c>
      <c r="D12" s="306">
        <v>4</v>
      </c>
      <c r="E12" s="307"/>
      <c r="F12" s="308">
        <v>2</v>
      </c>
      <c r="G12" s="309">
        <v>1</v>
      </c>
      <c r="H12" s="333">
        <f t="shared" si="0"/>
        <v>81</v>
      </c>
      <c r="I12" s="311"/>
      <c r="J12" s="314">
        <v>1</v>
      </c>
      <c r="K12" s="338">
        <v>1</v>
      </c>
      <c r="L12" s="338">
        <v>0.15</v>
      </c>
    </row>
    <row r="13" spans="1:12" ht="27" thickBot="1" x14ac:dyDescent="0.55000000000000004">
      <c r="A13" s="337" t="s">
        <v>819</v>
      </c>
      <c r="B13" s="219" t="s">
        <v>820</v>
      </c>
      <c r="C13" s="305">
        <v>3</v>
      </c>
      <c r="D13" s="306">
        <v>1</v>
      </c>
      <c r="E13" s="307"/>
      <c r="F13" s="308">
        <v>4</v>
      </c>
      <c r="G13" s="309">
        <v>1</v>
      </c>
      <c r="H13" s="333">
        <f t="shared" si="0"/>
        <v>78</v>
      </c>
      <c r="I13" s="311"/>
      <c r="J13" s="314">
        <v>1</v>
      </c>
      <c r="K13" s="338">
        <v>1</v>
      </c>
      <c r="L13" s="338">
        <v>0.25</v>
      </c>
    </row>
    <row r="14" spans="1:12" ht="27" thickBot="1" x14ac:dyDescent="0.55000000000000004">
      <c r="A14" s="350" t="s">
        <v>642</v>
      </c>
      <c r="B14" s="227" t="s">
        <v>635</v>
      </c>
      <c r="C14" s="351">
        <v>2</v>
      </c>
      <c r="D14" s="352">
        <v>2</v>
      </c>
      <c r="E14" s="353">
        <v>1</v>
      </c>
      <c r="F14" s="354">
        <v>2</v>
      </c>
      <c r="G14" s="355">
        <v>1</v>
      </c>
      <c r="H14" s="333">
        <f t="shared" si="0"/>
        <v>77</v>
      </c>
      <c r="I14" s="356">
        <v>2</v>
      </c>
      <c r="J14" s="357">
        <v>1</v>
      </c>
      <c r="K14" s="358">
        <v>1</v>
      </c>
      <c r="L14" s="358">
        <v>0.1</v>
      </c>
    </row>
    <row r="15" spans="1:12" ht="27" thickBot="1" x14ac:dyDescent="0.55000000000000004">
      <c r="A15" s="347" t="s">
        <v>654</v>
      </c>
      <c r="B15" s="230" t="s">
        <v>826</v>
      </c>
      <c r="C15" s="328">
        <v>2</v>
      </c>
      <c r="D15" s="329">
        <v>4</v>
      </c>
      <c r="E15" s="330"/>
      <c r="F15" s="331">
        <v>3</v>
      </c>
      <c r="G15" s="332">
        <v>2</v>
      </c>
      <c r="H15" s="333">
        <f t="shared" si="0"/>
        <v>108</v>
      </c>
      <c r="I15" s="334"/>
      <c r="J15" s="335">
        <v>1</v>
      </c>
      <c r="K15" s="336">
        <v>3</v>
      </c>
      <c r="L15" s="336">
        <v>0.2</v>
      </c>
    </row>
    <row r="16" spans="1:12" ht="27" thickBot="1" x14ac:dyDescent="0.55000000000000004">
      <c r="A16" s="348" t="s">
        <v>655</v>
      </c>
      <c r="B16" s="219" t="s">
        <v>827</v>
      </c>
      <c r="C16" s="305">
        <v>1</v>
      </c>
      <c r="D16" s="306">
        <v>3</v>
      </c>
      <c r="E16" s="307">
        <v>2</v>
      </c>
      <c r="F16" s="308">
        <v>3</v>
      </c>
      <c r="G16" s="309">
        <v>2</v>
      </c>
      <c r="H16" s="333">
        <f t="shared" si="0"/>
        <v>148</v>
      </c>
      <c r="I16" s="311">
        <v>4</v>
      </c>
      <c r="J16" s="314">
        <v>1</v>
      </c>
      <c r="K16" s="338">
        <v>1</v>
      </c>
      <c r="L16" s="338">
        <v>0.45</v>
      </c>
    </row>
    <row r="17" spans="1:12" ht="27" thickBot="1" x14ac:dyDescent="0.55000000000000004">
      <c r="A17" s="348" t="s">
        <v>656</v>
      </c>
      <c r="B17" s="219" t="s">
        <v>781</v>
      </c>
      <c r="C17" s="305">
        <v>2</v>
      </c>
      <c r="D17" s="306">
        <v>4</v>
      </c>
      <c r="E17" s="307"/>
      <c r="F17" s="308">
        <v>4</v>
      </c>
      <c r="G17" s="309">
        <v>2</v>
      </c>
      <c r="H17" s="333">
        <f t="shared" si="0"/>
        <v>112</v>
      </c>
      <c r="I17" s="311"/>
      <c r="J17" s="314">
        <v>2</v>
      </c>
      <c r="K17" s="338">
        <v>1</v>
      </c>
      <c r="L17" s="338">
        <v>0.3</v>
      </c>
    </row>
    <row r="18" spans="1:12" ht="27" thickBot="1" x14ac:dyDescent="0.55000000000000004">
      <c r="A18" s="348" t="s">
        <v>657</v>
      </c>
      <c r="B18" s="219" t="s">
        <v>665</v>
      </c>
      <c r="C18" s="305">
        <v>3</v>
      </c>
      <c r="D18" s="306">
        <v>5</v>
      </c>
      <c r="E18" s="307"/>
      <c r="F18" s="308">
        <v>6</v>
      </c>
      <c r="G18" s="309">
        <v>2</v>
      </c>
      <c r="H18" s="333">
        <f t="shared" si="0"/>
        <v>117</v>
      </c>
      <c r="I18" s="311"/>
      <c r="J18" s="314">
        <v>1</v>
      </c>
      <c r="K18" s="338">
        <v>3</v>
      </c>
      <c r="L18" s="338"/>
    </row>
    <row r="19" spans="1:12" ht="27" thickBot="1" x14ac:dyDescent="0.55000000000000004">
      <c r="A19" s="348" t="s">
        <v>658</v>
      </c>
      <c r="B19" s="219" t="s">
        <v>825</v>
      </c>
      <c r="C19" s="305"/>
      <c r="D19" s="306">
        <v>7</v>
      </c>
      <c r="E19" s="307">
        <v>5</v>
      </c>
      <c r="F19" s="308">
        <v>1</v>
      </c>
      <c r="G19" s="309">
        <v>2</v>
      </c>
      <c r="H19" s="333">
        <f t="shared" si="0"/>
        <v>173</v>
      </c>
      <c r="I19" s="311">
        <v>5</v>
      </c>
      <c r="J19" s="314">
        <v>1</v>
      </c>
      <c r="K19" s="338">
        <v>1</v>
      </c>
      <c r="L19" s="338">
        <v>0.1</v>
      </c>
    </row>
    <row r="20" spans="1:12" ht="27" thickBot="1" x14ac:dyDescent="0.55000000000000004">
      <c r="A20" s="348" t="s">
        <v>639</v>
      </c>
      <c r="B20" s="219" t="s">
        <v>635</v>
      </c>
      <c r="C20" s="305">
        <v>1</v>
      </c>
      <c r="D20" s="306">
        <v>7</v>
      </c>
      <c r="E20" s="307">
        <v>1</v>
      </c>
      <c r="F20" s="308">
        <v>1</v>
      </c>
      <c r="G20" s="309">
        <v>2</v>
      </c>
      <c r="H20" s="333">
        <f t="shared" si="0"/>
        <v>152</v>
      </c>
      <c r="I20" s="311">
        <v>6</v>
      </c>
      <c r="J20" s="314">
        <v>4</v>
      </c>
      <c r="K20" s="338">
        <v>1</v>
      </c>
      <c r="L20" s="338">
        <v>0.1</v>
      </c>
    </row>
    <row r="21" spans="1:12" ht="27" thickBot="1" x14ac:dyDescent="0.55000000000000004">
      <c r="A21" s="348" t="s">
        <v>660</v>
      </c>
      <c r="B21" s="219" t="s">
        <v>758</v>
      </c>
      <c r="C21" s="305">
        <v>5</v>
      </c>
      <c r="D21" s="306">
        <v>2</v>
      </c>
      <c r="E21" s="307"/>
      <c r="F21" s="308">
        <v>4</v>
      </c>
      <c r="G21" s="309">
        <v>2</v>
      </c>
      <c r="H21" s="333">
        <f t="shared" si="0"/>
        <v>114</v>
      </c>
      <c r="I21" s="311"/>
      <c r="J21" s="314">
        <v>1</v>
      </c>
      <c r="K21" s="338">
        <v>2</v>
      </c>
      <c r="L21" s="338">
        <v>0.15</v>
      </c>
    </row>
    <row r="22" spans="1:12" ht="27" thickBot="1" x14ac:dyDescent="0.55000000000000004">
      <c r="A22" s="348" t="s">
        <v>661</v>
      </c>
      <c r="B22" s="219" t="s">
        <v>828</v>
      </c>
      <c r="C22" s="305">
        <v>2</v>
      </c>
      <c r="D22" s="306">
        <v>4</v>
      </c>
      <c r="E22" s="307">
        <v>1</v>
      </c>
      <c r="F22" s="308">
        <v>4</v>
      </c>
      <c r="G22" s="309">
        <v>2</v>
      </c>
      <c r="H22" s="333">
        <f t="shared" si="0"/>
        <v>134</v>
      </c>
      <c r="I22" s="311">
        <v>2</v>
      </c>
      <c r="J22" s="314">
        <v>1</v>
      </c>
      <c r="K22" s="338">
        <v>1</v>
      </c>
      <c r="L22" s="338">
        <v>0.35</v>
      </c>
    </row>
    <row r="23" spans="1:12" ht="27" thickBot="1" x14ac:dyDescent="0.55000000000000004">
      <c r="A23" s="348" t="s">
        <v>662</v>
      </c>
      <c r="B23" s="219" t="s">
        <v>829</v>
      </c>
      <c r="C23" s="305">
        <v>2</v>
      </c>
      <c r="D23" s="306">
        <v>3</v>
      </c>
      <c r="E23" s="307">
        <v>1</v>
      </c>
      <c r="F23" s="308">
        <v>4</v>
      </c>
      <c r="G23" s="309">
        <v>2</v>
      </c>
      <c r="H23" s="333">
        <f t="shared" si="0"/>
        <v>127</v>
      </c>
      <c r="I23" s="311">
        <v>2</v>
      </c>
      <c r="J23" s="314">
        <v>3</v>
      </c>
      <c r="K23" s="338">
        <v>2</v>
      </c>
      <c r="L23" s="338">
        <v>0.1</v>
      </c>
    </row>
    <row r="24" spans="1:12" ht="27" thickBot="1" x14ac:dyDescent="0.55000000000000004">
      <c r="A24" s="348" t="s">
        <v>663</v>
      </c>
      <c r="B24" s="219" t="s">
        <v>665</v>
      </c>
      <c r="C24" s="305">
        <v>4</v>
      </c>
      <c r="D24" s="306">
        <v>6</v>
      </c>
      <c r="E24" s="307"/>
      <c r="F24" s="308">
        <v>2</v>
      </c>
      <c r="G24" s="309">
        <v>2</v>
      </c>
      <c r="H24" s="333">
        <f t="shared" si="0"/>
        <v>108</v>
      </c>
      <c r="I24" s="311"/>
      <c r="J24" s="314">
        <v>2</v>
      </c>
      <c r="K24" s="338">
        <v>1</v>
      </c>
      <c r="L24" s="338"/>
    </row>
    <row r="25" spans="1:12" ht="30.75" thickBot="1" x14ac:dyDescent="0.55000000000000004">
      <c r="A25" s="349" t="s">
        <v>664</v>
      </c>
      <c r="B25" s="232" t="s">
        <v>830</v>
      </c>
      <c r="C25" s="339">
        <v>3</v>
      </c>
      <c r="D25" s="340">
        <v>5</v>
      </c>
      <c r="E25" s="341"/>
      <c r="F25" s="342">
        <v>4</v>
      </c>
      <c r="G25" s="343">
        <v>2</v>
      </c>
      <c r="H25" s="333">
        <f t="shared" si="0"/>
        <v>110</v>
      </c>
      <c r="I25" s="344"/>
      <c r="J25" s="345">
        <v>1</v>
      </c>
      <c r="K25" s="346">
        <v>2</v>
      </c>
      <c r="L25" s="346">
        <v>0.1</v>
      </c>
    </row>
    <row r="26" spans="1:12" ht="30.75" thickBot="1" x14ac:dyDescent="0.55000000000000004">
      <c r="A26" s="368" t="s">
        <v>670</v>
      </c>
      <c r="B26" s="369" t="s">
        <v>679</v>
      </c>
      <c r="C26" s="370">
        <v>2</v>
      </c>
      <c r="D26" s="371">
        <v>5</v>
      </c>
      <c r="E26" s="372"/>
      <c r="F26" s="373">
        <v>4</v>
      </c>
      <c r="G26" s="374">
        <v>3</v>
      </c>
      <c r="H26" s="333">
        <f t="shared" si="0"/>
        <v>114</v>
      </c>
      <c r="I26" s="375"/>
      <c r="J26" s="376">
        <v>2</v>
      </c>
      <c r="K26" s="377">
        <v>1</v>
      </c>
      <c r="L26" s="377">
        <v>0.15</v>
      </c>
    </row>
    <row r="27" spans="1:12" ht="27" thickBot="1" x14ac:dyDescent="0.55000000000000004">
      <c r="A27" s="378" t="s">
        <v>671</v>
      </c>
      <c r="B27" s="219" t="s">
        <v>665</v>
      </c>
      <c r="C27" s="305">
        <v>2</v>
      </c>
      <c r="D27" s="306">
        <v>5</v>
      </c>
      <c r="E27" s="307"/>
      <c r="F27" s="308">
        <v>6</v>
      </c>
      <c r="G27" s="309">
        <v>3</v>
      </c>
      <c r="H27" s="333">
        <f t="shared" si="0"/>
        <v>121</v>
      </c>
      <c r="I27" s="311"/>
      <c r="J27" s="314">
        <v>2</v>
      </c>
      <c r="K27" s="338">
        <v>2</v>
      </c>
      <c r="L27" s="338">
        <v>0.05</v>
      </c>
    </row>
    <row r="28" spans="1:12" ht="27" thickBot="1" x14ac:dyDescent="0.55000000000000004">
      <c r="A28" s="378" t="s">
        <v>672</v>
      </c>
      <c r="B28" s="219" t="s">
        <v>677</v>
      </c>
      <c r="C28" s="305"/>
      <c r="D28" s="306">
        <v>7</v>
      </c>
      <c r="E28" s="307">
        <v>6</v>
      </c>
      <c r="F28" s="308">
        <v>1</v>
      </c>
      <c r="G28" s="309">
        <v>3</v>
      </c>
      <c r="H28" s="333">
        <f t="shared" si="0"/>
        <v>207</v>
      </c>
      <c r="I28" s="311">
        <v>7</v>
      </c>
      <c r="J28" s="314">
        <v>1</v>
      </c>
      <c r="K28" s="338">
        <v>2</v>
      </c>
      <c r="L28" s="338"/>
    </row>
    <row r="29" spans="1:12" ht="27" thickBot="1" x14ac:dyDescent="0.55000000000000004">
      <c r="A29" s="378" t="s">
        <v>635</v>
      </c>
      <c r="B29" s="219" t="s">
        <v>635</v>
      </c>
      <c r="C29" s="305">
        <v>2</v>
      </c>
      <c r="D29" s="306">
        <v>5</v>
      </c>
      <c r="E29" s="307">
        <v>4</v>
      </c>
      <c r="F29" s="308">
        <v>3</v>
      </c>
      <c r="G29" s="309">
        <v>3</v>
      </c>
      <c r="H29" s="333">
        <f t="shared" si="0"/>
        <v>196</v>
      </c>
      <c r="I29" s="311">
        <v>5</v>
      </c>
      <c r="J29" s="314">
        <v>1</v>
      </c>
      <c r="K29" s="338">
        <v>2</v>
      </c>
      <c r="L29" s="338">
        <v>0.15</v>
      </c>
    </row>
    <row r="30" spans="1:12" ht="27" thickBot="1" x14ac:dyDescent="0.55000000000000004">
      <c r="A30" s="378" t="s">
        <v>673</v>
      </c>
      <c r="B30" s="219" t="s">
        <v>665</v>
      </c>
      <c r="C30" s="305">
        <v>2</v>
      </c>
      <c r="D30" s="306">
        <v>6</v>
      </c>
      <c r="E30" s="307"/>
      <c r="F30" s="308">
        <v>6</v>
      </c>
      <c r="G30" s="309">
        <v>3</v>
      </c>
      <c r="H30" s="333">
        <f t="shared" si="0"/>
        <v>136</v>
      </c>
      <c r="I30" s="311"/>
      <c r="J30" s="314">
        <v>3</v>
      </c>
      <c r="K30" s="338">
        <v>2</v>
      </c>
      <c r="L30" s="338">
        <v>0.05</v>
      </c>
    </row>
    <row r="31" spans="1:12" ht="30.75" thickBot="1" x14ac:dyDescent="0.55000000000000004">
      <c r="A31" s="378" t="s">
        <v>674</v>
      </c>
      <c r="B31" s="219" t="s">
        <v>680</v>
      </c>
      <c r="C31" s="305">
        <v>2</v>
      </c>
      <c r="D31" s="306">
        <v>5</v>
      </c>
      <c r="E31" s="307"/>
      <c r="F31" s="308">
        <v>2</v>
      </c>
      <c r="G31" s="309">
        <v>3</v>
      </c>
      <c r="H31" s="333">
        <f t="shared" si="0"/>
        <v>103</v>
      </c>
      <c r="I31" s="311"/>
      <c r="J31" s="314">
        <v>1</v>
      </c>
      <c r="K31" s="338">
        <v>1</v>
      </c>
      <c r="L31" s="338">
        <v>0.2</v>
      </c>
    </row>
    <row r="32" spans="1:12" ht="27" thickBot="1" x14ac:dyDescent="0.55000000000000004">
      <c r="A32" s="378" t="s">
        <v>675</v>
      </c>
      <c r="B32" s="219" t="s">
        <v>678</v>
      </c>
      <c r="C32" s="305">
        <v>5</v>
      </c>
      <c r="D32" s="306">
        <v>5</v>
      </c>
      <c r="E32" s="307"/>
      <c r="F32" s="308">
        <v>3</v>
      </c>
      <c r="G32" s="309">
        <v>3</v>
      </c>
      <c r="H32" s="333">
        <f t="shared" si="0"/>
        <v>177</v>
      </c>
      <c r="I32" s="311"/>
      <c r="J32" s="314">
        <v>3</v>
      </c>
      <c r="K32" s="338">
        <v>2</v>
      </c>
      <c r="L32" s="338">
        <v>0.35</v>
      </c>
    </row>
    <row r="33" spans="1:12" ht="27" thickBot="1" x14ac:dyDescent="0.55000000000000004">
      <c r="A33" s="379" t="s">
        <v>676</v>
      </c>
      <c r="B33" s="232" t="s">
        <v>635</v>
      </c>
      <c r="C33" s="339">
        <v>4</v>
      </c>
      <c r="D33" s="340">
        <v>7</v>
      </c>
      <c r="E33" s="341">
        <v>4</v>
      </c>
      <c r="F33" s="342">
        <v>1</v>
      </c>
      <c r="G33" s="343">
        <v>3</v>
      </c>
      <c r="H33" s="333">
        <f t="shared" si="0"/>
        <v>181</v>
      </c>
      <c r="I33" s="344">
        <v>2</v>
      </c>
      <c r="J33" s="345">
        <v>0</v>
      </c>
      <c r="K33" s="346">
        <v>0</v>
      </c>
      <c r="L33" s="346">
        <v>0.15</v>
      </c>
    </row>
    <row r="34" spans="1:12" ht="27" thickBot="1" x14ac:dyDescent="0.55000000000000004">
      <c r="A34" s="380" t="s">
        <v>681</v>
      </c>
      <c r="B34" s="230"/>
      <c r="C34" s="339">
        <v>5</v>
      </c>
      <c r="D34" s="340">
        <v>7</v>
      </c>
      <c r="E34" s="341"/>
      <c r="F34" s="342">
        <v>4</v>
      </c>
      <c r="G34" s="332">
        <v>4</v>
      </c>
      <c r="H34" s="333">
        <f t="shared" si="0"/>
        <v>179</v>
      </c>
      <c r="I34" s="344"/>
      <c r="J34" s="345">
        <v>3</v>
      </c>
      <c r="K34" s="346">
        <v>3</v>
      </c>
      <c r="L34" s="346"/>
    </row>
    <row r="35" spans="1:12" ht="27" thickBot="1" x14ac:dyDescent="0.55000000000000004">
      <c r="A35" s="381" t="s">
        <v>682</v>
      </c>
      <c r="B35" s="219" t="s">
        <v>696</v>
      </c>
      <c r="C35" s="339">
        <v>5</v>
      </c>
      <c r="D35" s="340">
        <v>9</v>
      </c>
      <c r="E35" s="341">
        <v>5</v>
      </c>
      <c r="F35" s="342">
        <v>2</v>
      </c>
      <c r="G35" s="309">
        <v>4</v>
      </c>
      <c r="H35" s="333">
        <f t="shared" si="0"/>
        <v>261</v>
      </c>
      <c r="I35" s="344">
        <v>2</v>
      </c>
      <c r="J35" s="345">
        <v>1</v>
      </c>
      <c r="K35" s="346">
        <v>1</v>
      </c>
      <c r="L35" s="346">
        <v>0.25</v>
      </c>
    </row>
    <row r="36" spans="1:12" ht="27" thickBot="1" x14ac:dyDescent="0.55000000000000004">
      <c r="A36" s="381" t="s">
        <v>683</v>
      </c>
      <c r="B36" s="219" t="s">
        <v>692</v>
      </c>
      <c r="C36" s="339"/>
      <c r="D36" s="340">
        <v>8</v>
      </c>
      <c r="E36" s="341">
        <v>3</v>
      </c>
      <c r="F36" s="342">
        <v>1</v>
      </c>
      <c r="G36" s="309">
        <v>4</v>
      </c>
      <c r="H36" s="333">
        <f t="shared" si="0"/>
        <v>196</v>
      </c>
      <c r="I36" s="344">
        <v>4</v>
      </c>
      <c r="J36" s="345">
        <v>3</v>
      </c>
      <c r="K36" s="346">
        <v>1</v>
      </c>
      <c r="L36" s="346">
        <v>0.25</v>
      </c>
    </row>
    <row r="37" spans="1:12" ht="27" thickBot="1" x14ac:dyDescent="0.55000000000000004">
      <c r="A37" s="381" t="s">
        <v>685</v>
      </c>
      <c r="B37" s="219" t="s">
        <v>693</v>
      </c>
      <c r="C37" s="339"/>
      <c r="D37" s="340">
        <v>8</v>
      </c>
      <c r="E37" s="341">
        <v>3</v>
      </c>
      <c r="F37" s="342">
        <v>1</v>
      </c>
      <c r="G37" s="309">
        <v>4</v>
      </c>
      <c r="H37" s="333">
        <f t="shared" si="0"/>
        <v>200</v>
      </c>
      <c r="I37" s="344">
        <v>8</v>
      </c>
      <c r="J37" s="345">
        <v>1</v>
      </c>
      <c r="K37" s="346">
        <v>1</v>
      </c>
      <c r="L37" s="346">
        <v>0.25</v>
      </c>
    </row>
    <row r="38" spans="1:12" ht="27" thickBot="1" x14ac:dyDescent="0.55000000000000004">
      <c r="A38" s="381" t="s">
        <v>688</v>
      </c>
      <c r="B38" s="219" t="s">
        <v>691</v>
      </c>
      <c r="C38" s="339">
        <v>6</v>
      </c>
      <c r="D38" s="340">
        <v>3</v>
      </c>
      <c r="E38" s="341"/>
      <c r="F38" s="342">
        <v>9</v>
      </c>
      <c r="G38" s="309">
        <v>4</v>
      </c>
      <c r="H38" s="333">
        <f t="shared" si="0"/>
        <v>176</v>
      </c>
      <c r="I38" s="344"/>
      <c r="J38" s="345">
        <v>1</v>
      </c>
      <c r="K38" s="346">
        <v>2</v>
      </c>
      <c r="L38" s="346">
        <v>0.2</v>
      </c>
    </row>
    <row r="39" spans="1:12" ht="27" thickBot="1" x14ac:dyDescent="0.55000000000000004">
      <c r="A39" s="382" t="s">
        <v>690</v>
      </c>
      <c r="B39" s="232"/>
      <c r="C39" s="339">
        <v>5</v>
      </c>
      <c r="D39" s="340">
        <v>8</v>
      </c>
      <c r="E39" s="341"/>
      <c r="F39" s="342">
        <v>4</v>
      </c>
      <c r="G39" s="343">
        <v>4</v>
      </c>
      <c r="H39" s="333">
        <f t="shared" si="0"/>
        <v>195</v>
      </c>
      <c r="I39" s="344"/>
      <c r="J39" s="345">
        <v>3</v>
      </c>
      <c r="K39" s="346">
        <v>4</v>
      </c>
      <c r="L39" s="346"/>
    </row>
    <row r="40" spans="1:12" ht="27" thickBot="1" x14ac:dyDescent="0.55000000000000004">
      <c r="A40" s="383" t="s">
        <v>684</v>
      </c>
      <c r="B40" s="230" t="s">
        <v>691</v>
      </c>
      <c r="C40" s="339">
        <v>3</v>
      </c>
      <c r="D40" s="340">
        <v>7</v>
      </c>
      <c r="E40" s="341"/>
      <c r="F40" s="342">
        <v>8</v>
      </c>
      <c r="G40" s="332">
        <v>5</v>
      </c>
      <c r="H40" s="333">
        <f t="shared" si="0"/>
        <v>217</v>
      </c>
      <c r="I40" s="344"/>
      <c r="J40" s="345">
        <v>4</v>
      </c>
      <c r="K40" s="346">
        <v>4</v>
      </c>
      <c r="L40" s="346">
        <v>0.15</v>
      </c>
    </row>
    <row r="41" spans="1:12" ht="27" thickBot="1" x14ac:dyDescent="0.55000000000000004">
      <c r="A41" s="384" t="s">
        <v>687</v>
      </c>
      <c r="B41" s="219" t="s">
        <v>691</v>
      </c>
      <c r="C41" s="339">
        <v>7</v>
      </c>
      <c r="D41" s="340">
        <v>4</v>
      </c>
      <c r="E41" s="341"/>
      <c r="F41" s="342">
        <v>11</v>
      </c>
      <c r="G41" s="309">
        <v>5</v>
      </c>
      <c r="H41" s="333">
        <f t="shared" si="0"/>
        <v>240</v>
      </c>
      <c r="I41" s="344"/>
      <c r="J41" s="345">
        <v>3</v>
      </c>
      <c r="K41" s="346">
        <v>4</v>
      </c>
      <c r="L41" s="346">
        <v>0.15</v>
      </c>
    </row>
    <row r="42" spans="1:12" ht="30.75" thickBot="1" x14ac:dyDescent="0.55000000000000004">
      <c r="A42" s="384" t="s">
        <v>689</v>
      </c>
      <c r="B42" s="219" t="s">
        <v>695</v>
      </c>
      <c r="C42" s="339">
        <v>8</v>
      </c>
      <c r="D42" s="340">
        <v>1</v>
      </c>
      <c r="E42" s="341"/>
      <c r="F42" s="342">
        <v>2</v>
      </c>
      <c r="G42" s="309">
        <v>5</v>
      </c>
      <c r="H42" s="333">
        <f t="shared" si="0"/>
        <v>238</v>
      </c>
      <c r="I42" s="344">
        <v>15</v>
      </c>
      <c r="J42" s="345">
        <v>0</v>
      </c>
      <c r="K42" s="346">
        <v>0</v>
      </c>
      <c r="L42" s="346">
        <v>0.45</v>
      </c>
    </row>
    <row r="43" spans="1:12" ht="30.75" thickBot="1" x14ac:dyDescent="0.55000000000000004">
      <c r="A43" s="385" t="s">
        <v>686</v>
      </c>
      <c r="B43" s="232" t="s">
        <v>694</v>
      </c>
      <c r="C43" s="339">
        <v>10</v>
      </c>
      <c r="D43" s="340">
        <v>10</v>
      </c>
      <c r="E43" s="341"/>
      <c r="F43" s="342">
        <v>1</v>
      </c>
      <c r="G43" s="343">
        <v>5</v>
      </c>
      <c r="H43" s="333">
        <f t="shared" si="0"/>
        <v>232</v>
      </c>
      <c r="I43" s="344"/>
      <c r="J43" s="345">
        <v>0</v>
      </c>
      <c r="K43" s="346">
        <v>0</v>
      </c>
      <c r="L43" s="346">
        <v>0.35</v>
      </c>
    </row>
    <row r="44" spans="1:12" x14ac:dyDescent="0.25">
      <c r="A44" s="14"/>
      <c r="B44" s="229"/>
      <c r="C44" s="359"/>
      <c r="D44" s="360"/>
      <c r="E44" s="361"/>
      <c r="F44" s="362"/>
      <c r="G44" s="363"/>
      <c r="H44" s="364"/>
      <c r="I44" s="365"/>
      <c r="J44" s="366"/>
      <c r="K44" s="367"/>
      <c r="L44" s="367"/>
    </row>
    <row r="45" spans="1:12" x14ac:dyDescent="0.25">
      <c r="A45" s="8"/>
    </row>
    <row r="46" spans="1:12" x14ac:dyDescent="0.25">
      <c r="A46" s="316" t="s">
        <v>697</v>
      </c>
      <c r="B46" s="317" t="s">
        <v>698</v>
      </c>
      <c r="C46" s="386" t="s">
        <v>637</v>
      </c>
      <c r="D46" s="387"/>
    </row>
    <row r="47" spans="1:12" ht="30" x14ac:dyDescent="0.25">
      <c r="A47" s="8" t="s">
        <v>700</v>
      </c>
      <c r="B47" s="219" t="s">
        <v>718</v>
      </c>
      <c r="C47" s="306">
        <v>30</v>
      </c>
    </row>
    <row r="48" spans="1:12" ht="30" x14ac:dyDescent="0.25">
      <c r="A48" s="8" t="s">
        <v>699</v>
      </c>
      <c r="B48" s="219" t="s">
        <v>714</v>
      </c>
      <c r="C48" s="306">
        <v>45</v>
      </c>
    </row>
    <row r="49" spans="1:3" ht="30" x14ac:dyDescent="0.25">
      <c r="A49" s="8" t="s">
        <v>702</v>
      </c>
      <c r="B49" s="219" t="s">
        <v>726</v>
      </c>
      <c r="C49" s="306">
        <v>30</v>
      </c>
    </row>
    <row r="50" spans="1:3" x14ac:dyDescent="0.25">
      <c r="A50" s="8" t="s">
        <v>701</v>
      </c>
      <c r="B50" s="219" t="s">
        <v>719</v>
      </c>
      <c r="C50" s="306">
        <v>45</v>
      </c>
    </row>
    <row r="51" spans="1:3" ht="30" x14ac:dyDescent="0.25">
      <c r="A51" s="8" t="s">
        <v>703</v>
      </c>
      <c r="B51" s="219" t="s">
        <v>715</v>
      </c>
      <c r="C51" s="306">
        <v>30</v>
      </c>
    </row>
    <row r="52" spans="1:3" ht="30" x14ac:dyDescent="0.25">
      <c r="A52" s="8" t="s">
        <v>704</v>
      </c>
      <c r="B52" s="219" t="s">
        <v>720</v>
      </c>
      <c r="C52" s="306">
        <v>30</v>
      </c>
    </row>
    <row r="53" spans="1:3" ht="30" x14ac:dyDescent="0.25">
      <c r="A53" s="8" t="s">
        <v>705</v>
      </c>
      <c r="B53" s="219" t="s">
        <v>717</v>
      </c>
      <c r="C53" s="306">
        <v>45</v>
      </c>
    </row>
    <row r="54" spans="1:3" ht="45" x14ac:dyDescent="0.25">
      <c r="A54" s="8" t="s">
        <v>706</v>
      </c>
      <c r="B54" s="219" t="s">
        <v>721</v>
      </c>
      <c r="C54" s="306">
        <v>30</v>
      </c>
    </row>
    <row r="55" spans="1:3" x14ac:dyDescent="0.25">
      <c r="A55" s="8" t="s">
        <v>707</v>
      </c>
      <c r="B55" s="219" t="s">
        <v>722</v>
      </c>
      <c r="C55" s="306">
        <v>30</v>
      </c>
    </row>
    <row r="56" spans="1:3" x14ac:dyDescent="0.25">
      <c r="A56" s="8" t="s">
        <v>708</v>
      </c>
      <c r="B56" s="219" t="s">
        <v>716</v>
      </c>
      <c r="C56" s="306">
        <v>45</v>
      </c>
    </row>
    <row r="57" spans="1:3" ht="30" x14ac:dyDescent="0.25">
      <c r="A57" s="8" t="s">
        <v>709</v>
      </c>
      <c r="B57" s="219" t="s">
        <v>727</v>
      </c>
      <c r="C57" s="306">
        <v>45</v>
      </c>
    </row>
    <row r="58" spans="1:3" x14ac:dyDescent="0.25">
      <c r="A58" s="8" t="s">
        <v>710</v>
      </c>
      <c r="B58" s="219" t="s">
        <v>728</v>
      </c>
      <c r="C58" s="306">
        <v>45</v>
      </c>
    </row>
    <row r="59" spans="1:3" ht="30" x14ac:dyDescent="0.25">
      <c r="A59" s="8" t="s">
        <v>711</v>
      </c>
      <c r="B59" s="219" t="s">
        <v>723</v>
      </c>
      <c r="C59" s="306">
        <v>45</v>
      </c>
    </row>
    <row r="60" spans="1:3" ht="30" x14ac:dyDescent="0.25">
      <c r="A60" s="8" t="s">
        <v>712</v>
      </c>
      <c r="B60" s="219" t="s">
        <v>724</v>
      </c>
      <c r="C60" s="306">
        <v>30</v>
      </c>
    </row>
    <row r="61" spans="1:3" ht="45" x14ac:dyDescent="0.25">
      <c r="A61" s="8" t="s">
        <v>713</v>
      </c>
      <c r="B61" s="219" t="s">
        <v>725</v>
      </c>
      <c r="C61" s="306">
        <v>30</v>
      </c>
    </row>
    <row r="62" spans="1:3" x14ac:dyDescent="0.25">
      <c r="A62" s="8"/>
      <c r="C62" s="246"/>
    </row>
    <row r="63" spans="1:3" x14ac:dyDescent="0.25">
      <c r="A63" s="8"/>
      <c r="C63" s="246"/>
    </row>
    <row r="64" spans="1:3" ht="30" x14ac:dyDescent="0.25">
      <c r="A64" s="8" t="s">
        <v>758</v>
      </c>
      <c r="B64" s="219" t="s">
        <v>759</v>
      </c>
      <c r="C64" s="246"/>
    </row>
    <row r="65" spans="1:3" ht="45" x14ac:dyDescent="0.25">
      <c r="A65" s="8" t="s">
        <v>760</v>
      </c>
      <c r="B65" s="219" t="s">
        <v>761</v>
      </c>
      <c r="C65" s="246"/>
    </row>
    <row r="66" spans="1:3" ht="30" x14ac:dyDescent="0.25">
      <c r="A66" s="8" t="s">
        <v>762</v>
      </c>
      <c r="B66" s="219" t="s">
        <v>763</v>
      </c>
      <c r="C66" s="246"/>
    </row>
    <row r="67" spans="1:3" ht="30" x14ac:dyDescent="0.25">
      <c r="A67" s="8" t="s">
        <v>764</v>
      </c>
      <c r="B67" s="219" t="s">
        <v>765</v>
      </c>
      <c r="C67" s="246"/>
    </row>
    <row r="68" spans="1:3" ht="30" x14ac:dyDescent="0.25">
      <c r="A68" s="8" t="s">
        <v>766</v>
      </c>
      <c r="B68" s="219" t="s">
        <v>767</v>
      </c>
      <c r="C68" s="246"/>
    </row>
    <row r="69" spans="1:3" x14ac:dyDescent="0.25">
      <c r="A69" s="8" t="s">
        <v>768</v>
      </c>
      <c r="B69" s="219" t="s">
        <v>769</v>
      </c>
    </row>
    <row r="70" spans="1:3" ht="30" x14ac:dyDescent="0.25">
      <c r="A70" s="8" t="s">
        <v>770</v>
      </c>
      <c r="B70" s="219" t="s">
        <v>771</v>
      </c>
    </row>
    <row r="71" spans="1:3" ht="30" x14ac:dyDescent="0.25">
      <c r="A71" s="8" t="s">
        <v>772</v>
      </c>
      <c r="B71" s="219" t="s">
        <v>773</v>
      </c>
    </row>
    <row r="72" spans="1:3" ht="30" x14ac:dyDescent="0.25">
      <c r="A72" s="8" t="s">
        <v>635</v>
      </c>
      <c r="B72" s="219" t="s">
        <v>774</v>
      </c>
    </row>
    <row r="73" spans="1:3" ht="30" x14ac:dyDescent="0.25">
      <c r="A73" s="8" t="s">
        <v>775</v>
      </c>
      <c r="B73" s="219" t="s">
        <v>776</v>
      </c>
    </row>
    <row r="74" spans="1:3" x14ac:dyDescent="0.25">
      <c r="A74" s="8" t="s">
        <v>665</v>
      </c>
      <c r="B74" s="219" t="s">
        <v>665</v>
      </c>
    </row>
    <row r="75" spans="1:3" ht="30" x14ac:dyDescent="0.25">
      <c r="A75" s="8" t="s">
        <v>777</v>
      </c>
      <c r="B75" s="219" t="s">
        <v>778</v>
      </c>
    </row>
    <row r="76" spans="1:3" x14ac:dyDescent="0.25">
      <c r="A76" s="8" t="s">
        <v>779</v>
      </c>
      <c r="B76" s="219" t="s">
        <v>780</v>
      </c>
    </row>
    <row r="77" spans="1:3" ht="30" x14ac:dyDescent="0.25">
      <c r="A77" s="8" t="s">
        <v>781</v>
      </c>
      <c r="B77" s="219" t="s">
        <v>782</v>
      </c>
    </row>
    <row r="78" spans="1:3" ht="30" x14ac:dyDescent="0.25">
      <c r="A78" s="8" t="s">
        <v>691</v>
      </c>
      <c r="B78" s="219" t="s">
        <v>783</v>
      </c>
    </row>
    <row r="79" spans="1:3" x14ac:dyDescent="0.25">
      <c r="A79" s="8" t="s">
        <v>820</v>
      </c>
      <c r="B79" s="219" t="s">
        <v>821</v>
      </c>
    </row>
    <row r="82" spans="1:2" x14ac:dyDescent="0.25">
      <c r="A82" s="316" t="s">
        <v>698</v>
      </c>
      <c r="B82" s="317" t="s">
        <v>784</v>
      </c>
    </row>
    <row r="83" spans="1:2" x14ac:dyDescent="0.25">
      <c r="A83" s="8" t="s">
        <v>785</v>
      </c>
      <c r="B83" s="219" t="s">
        <v>788</v>
      </c>
    </row>
    <row r="84" spans="1:2" x14ac:dyDescent="0.25">
      <c r="A84" s="8" t="s">
        <v>786</v>
      </c>
      <c r="B84" s="219" t="s">
        <v>787</v>
      </c>
    </row>
    <row r="85" spans="1:2" ht="30" x14ac:dyDescent="0.25">
      <c r="A85" s="8" t="s">
        <v>781</v>
      </c>
      <c r="B85" s="219" t="s">
        <v>789</v>
      </c>
    </row>
    <row r="86" spans="1:2" x14ac:dyDescent="0.3">
      <c r="A86" s="216"/>
    </row>
    <row r="87" spans="1:2" x14ac:dyDescent="0.3">
      <c r="A87" s="216"/>
    </row>
    <row r="88" spans="1:2" x14ac:dyDescent="0.25">
      <c r="A88" s="316" t="s">
        <v>837</v>
      </c>
      <c r="B88" s="317" t="s">
        <v>838</v>
      </c>
    </row>
    <row r="89" spans="1:2" x14ac:dyDescent="0.25">
      <c r="A89" s="8" t="s">
        <v>657</v>
      </c>
      <c r="B89" s="219" t="s">
        <v>904</v>
      </c>
    </row>
    <row r="90" spans="1:2" ht="30" x14ac:dyDescent="0.25">
      <c r="A90" s="8" t="s">
        <v>851</v>
      </c>
      <c r="B90" s="219" t="s">
        <v>902</v>
      </c>
    </row>
    <row r="91" spans="1:2" x14ac:dyDescent="0.25">
      <c r="A91" s="8" t="s">
        <v>844</v>
      </c>
      <c r="B91" s="219" t="s">
        <v>905</v>
      </c>
    </row>
    <row r="92" spans="1:2" ht="30" x14ac:dyDescent="0.25">
      <c r="A92" s="8" t="s">
        <v>839</v>
      </c>
      <c r="B92" s="219" t="s">
        <v>906</v>
      </c>
    </row>
    <row r="93" spans="1:2" ht="30" x14ac:dyDescent="0.25">
      <c r="A93" s="8" t="s">
        <v>840</v>
      </c>
      <c r="B93" s="219" t="s">
        <v>907</v>
      </c>
    </row>
    <row r="94" spans="1:2" ht="30" x14ac:dyDescent="0.25">
      <c r="A94" s="8" t="s">
        <v>841</v>
      </c>
      <c r="B94" s="219" t="s">
        <v>903</v>
      </c>
    </row>
    <row r="95" spans="1:2" ht="30" x14ac:dyDescent="0.25">
      <c r="A95" s="8" t="s">
        <v>842</v>
      </c>
      <c r="B95" s="219" t="s">
        <v>910</v>
      </c>
    </row>
    <row r="96" spans="1:2" ht="30" x14ac:dyDescent="0.25">
      <c r="A96" s="8" t="s">
        <v>908</v>
      </c>
      <c r="B96" s="219" t="s">
        <v>909</v>
      </c>
    </row>
    <row r="97" spans="1:13" x14ac:dyDescent="0.3">
      <c r="A97" s="216"/>
    </row>
    <row r="98" spans="1:13" x14ac:dyDescent="0.3">
      <c r="A98" s="216"/>
    </row>
    <row r="99" spans="1:13" ht="27" thickBot="1" x14ac:dyDescent="0.35">
      <c r="A99" s="398"/>
      <c r="B99" s="227"/>
      <c r="C99" s="399"/>
      <c r="D99" s="400"/>
      <c r="E99" s="401"/>
      <c r="F99" s="402"/>
      <c r="G99" s="403"/>
      <c r="H99" s="404"/>
      <c r="I99" s="405"/>
      <c r="J99" s="406"/>
      <c r="K99" s="407"/>
      <c r="L99" s="407"/>
    </row>
    <row r="100" spans="1:13" ht="30" x14ac:dyDescent="0.3">
      <c r="A100" s="410" t="s">
        <v>657</v>
      </c>
      <c r="B100" s="439" t="s">
        <v>953</v>
      </c>
      <c r="C100" s="411"/>
      <c r="D100" s="412"/>
      <c r="E100" s="413"/>
      <c r="F100" s="434"/>
      <c r="G100" s="414"/>
      <c r="H100" s="415"/>
      <c r="I100" s="416"/>
      <c r="J100" s="417"/>
      <c r="K100" s="418"/>
      <c r="L100" s="419"/>
    </row>
    <row r="101" spans="1:13" x14ac:dyDescent="0.5">
      <c r="A101" s="337" t="s">
        <v>641</v>
      </c>
      <c r="C101" s="305">
        <v>2</v>
      </c>
      <c r="D101" s="306">
        <v>2</v>
      </c>
      <c r="E101" s="307">
        <v>2</v>
      </c>
      <c r="F101" s="435" t="s">
        <v>937</v>
      </c>
      <c r="G101" s="309">
        <v>1</v>
      </c>
      <c r="H101" s="408">
        <f>8*C101+5*D101+100*L101+10*(G101-1)</f>
        <v>26</v>
      </c>
      <c r="I101" s="311"/>
      <c r="J101" s="314"/>
      <c r="K101" s="409"/>
      <c r="L101" s="338">
        <v>0</v>
      </c>
      <c r="M101" s="438">
        <f>3*(H101+H102+H103+H104)+2*(H105+H106)+H107</f>
        <v>1112</v>
      </c>
    </row>
    <row r="102" spans="1:13" ht="30" x14ac:dyDescent="0.5">
      <c r="A102" s="337" t="s">
        <v>655</v>
      </c>
      <c r="B102" s="219" t="s">
        <v>848</v>
      </c>
      <c r="C102" s="305">
        <v>1</v>
      </c>
      <c r="D102" s="306">
        <v>1</v>
      </c>
      <c r="E102" s="307">
        <v>2</v>
      </c>
      <c r="F102" s="435" t="s">
        <v>937</v>
      </c>
      <c r="G102" s="309">
        <v>1</v>
      </c>
      <c r="H102" s="408">
        <f t="shared" ref="H102:H107" si="1">8*C102+5*D102+100*L102+10*(G102-1)</f>
        <v>28</v>
      </c>
      <c r="I102" s="311"/>
      <c r="J102" s="314"/>
      <c r="K102" s="409"/>
      <c r="L102" s="338">
        <v>0.15</v>
      </c>
    </row>
    <row r="103" spans="1:13" ht="45" x14ac:dyDescent="0.5">
      <c r="A103" s="337" t="s">
        <v>638</v>
      </c>
      <c r="B103" s="219" t="s">
        <v>849</v>
      </c>
      <c r="C103" s="305">
        <v>2</v>
      </c>
      <c r="D103" s="306">
        <v>3</v>
      </c>
      <c r="E103" s="307">
        <v>3</v>
      </c>
      <c r="F103" s="435" t="s">
        <v>937</v>
      </c>
      <c r="G103" s="309">
        <v>2</v>
      </c>
      <c r="H103" s="408">
        <f t="shared" si="1"/>
        <v>61</v>
      </c>
      <c r="I103" s="311"/>
      <c r="J103" s="314"/>
      <c r="K103" s="409"/>
      <c r="L103" s="338">
        <v>0.2</v>
      </c>
    </row>
    <row r="104" spans="1:13" ht="30" x14ac:dyDescent="0.5">
      <c r="A104" s="337" t="s">
        <v>845</v>
      </c>
      <c r="B104" s="219" t="s">
        <v>850</v>
      </c>
      <c r="C104" s="305">
        <v>2</v>
      </c>
      <c r="D104" s="306">
        <v>2</v>
      </c>
      <c r="E104" s="307">
        <v>3</v>
      </c>
      <c r="F104" s="435" t="s">
        <v>937</v>
      </c>
      <c r="G104" s="309">
        <v>2</v>
      </c>
      <c r="H104" s="408">
        <f t="shared" si="1"/>
        <v>51</v>
      </c>
      <c r="I104" s="311"/>
      <c r="J104" s="314"/>
      <c r="K104" s="409"/>
      <c r="L104" s="338">
        <v>0.15</v>
      </c>
    </row>
    <row r="105" spans="1:13" ht="30" x14ac:dyDescent="0.5">
      <c r="A105" s="337" t="s">
        <v>846</v>
      </c>
      <c r="B105" s="219" t="s">
        <v>922</v>
      </c>
      <c r="C105" s="305">
        <v>2</v>
      </c>
      <c r="D105" s="306">
        <v>5</v>
      </c>
      <c r="E105" s="307">
        <v>4</v>
      </c>
      <c r="F105" s="435" t="s">
        <v>937</v>
      </c>
      <c r="G105" s="309">
        <v>3</v>
      </c>
      <c r="H105" s="408">
        <f t="shared" si="1"/>
        <v>76</v>
      </c>
      <c r="I105" s="311"/>
      <c r="J105" s="314"/>
      <c r="K105" s="409"/>
      <c r="L105" s="338">
        <v>0.15</v>
      </c>
    </row>
    <row r="106" spans="1:13" ht="30" x14ac:dyDescent="0.5">
      <c r="A106" s="337" t="s">
        <v>657</v>
      </c>
      <c r="B106" s="219" t="s">
        <v>772</v>
      </c>
      <c r="C106" s="305">
        <v>6</v>
      </c>
      <c r="D106" s="306">
        <v>6</v>
      </c>
      <c r="E106" s="307">
        <v>7</v>
      </c>
      <c r="F106" s="435" t="s">
        <v>938</v>
      </c>
      <c r="G106" s="309">
        <v>4</v>
      </c>
      <c r="H106" s="408">
        <f t="shared" si="1"/>
        <v>138</v>
      </c>
      <c r="I106" s="311"/>
      <c r="J106" s="314"/>
      <c r="K106" s="409"/>
      <c r="L106" s="338">
        <v>0.3</v>
      </c>
    </row>
    <row r="107" spans="1:13" ht="45.75" thickBot="1" x14ac:dyDescent="0.55000000000000004">
      <c r="A107" s="420" t="s">
        <v>847</v>
      </c>
      <c r="B107" s="232" t="s">
        <v>946</v>
      </c>
      <c r="C107" s="339">
        <v>7</v>
      </c>
      <c r="D107" s="340">
        <v>7</v>
      </c>
      <c r="E107" s="341">
        <v>8</v>
      </c>
      <c r="F107" s="436" t="s">
        <v>936</v>
      </c>
      <c r="G107" s="343">
        <v>5</v>
      </c>
      <c r="H107" s="421">
        <f t="shared" si="1"/>
        <v>186</v>
      </c>
      <c r="I107" s="344"/>
      <c r="J107" s="345"/>
      <c r="K107" s="422"/>
      <c r="L107" s="346">
        <v>0.55000000000000004</v>
      </c>
    </row>
    <row r="108" spans="1:13" ht="30" x14ac:dyDescent="0.3">
      <c r="A108" s="410" t="s">
        <v>851</v>
      </c>
      <c r="B108" s="439" t="s">
        <v>955</v>
      </c>
      <c r="C108" s="411"/>
      <c r="D108" s="412"/>
      <c r="E108" s="413"/>
      <c r="F108" s="437"/>
      <c r="G108" s="414"/>
      <c r="H108" s="415"/>
      <c r="I108" s="416"/>
      <c r="J108" s="417"/>
      <c r="K108" s="418"/>
      <c r="L108" s="419"/>
    </row>
    <row r="109" spans="1:13" x14ac:dyDescent="0.5">
      <c r="A109" s="384" t="s">
        <v>852</v>
      </c>
      <c r="B109" s="219" t="s">
        <v>758</v>
      </c>
      <c r="C109" s="305">
        <v>1</v>
      </c>
      <c r="D109" s="306">
        <v>1</v>
      </c>
      <c r="E109" s="307">
        <v>1</v>
      </c>
      <c r="F109" s="435" t="s">
        <v>937</v>
      </c>
      <c r="G109" s="309">
        <v>1</v>
      </c>
      <c r="H109" s="408">
        <f>8*C109+5*D109+100*L109+10*(G109-1)</f>
        <v>28</v>
      </c>
      <c r="I109" s="311"/>
      <c r="J109" s="314"/>
      <c r="K109" s="409"/>
      <c r="L109" s="338">
        <v>0.15</v>
      </c>
      <c r="M109" s="438">
        <f>3*(H109+H110+H111+H112)+2*(H113+H114)+H115</f>
        <v>1154</v>
      </c>
    </row>
    <row r="110" spans="1:13" x14ac:dyDescent="0.5">
      <c r="A110" s="384" t="s">
        <v>860</v>
      </c>
      <c r="C110" s="305">
        <v>2</v>
      </c>
      <c r="D110" s="306">
        <v>1</v>
      </c>
      <c r="E110" s="307">
        <v>1</v>
      </c>
      <c r="F110" s="435" t="s">
        <v>937</v>
      </c>
      <c r="G110" s="309">
        <v>1</v>
      </c>
      <c r="H110" s="408">
        <f t="shared" ref="H110:H115" si="2">8*C110+5*D110+100*L110+10*(G110-1)</f>
        <v>21</v>
      </c>
      <c r="I110" s="311"/>
      <c r="J110" s="314"/>
      <c r="K110" s="409"/>
      <c r="L110" s="338"/>
    </row>
    <row r="111" spans="1:13" x14ac:dyDescent="0.5">
      <c r="A111" s="384" t="s">
        <v>843</v>
      </c>
      <c r="B111" s="219" t="s">
        <v>858</v>
      </c>
      <c r="C111" s="305">
        <v>2</v>
      </c>
      <c r="D111" s="306">
        <v>3</v>
      </c>
      <c r="E111" s="307">
        <v>4</v>
      </c>
      <c r="F111" s="435" t="s">
        <v>937</v>
      </c>
      <c r="G111" s="309">
        <v>2</v>
      </c>
      <c r="H111" s="408">
        <f t="shared" si="2"/>
        <v>71</v>
      </c>
      <c r="I111" s="311"/>
      <c r="J111" s="314"/>
      <c r="K111" s="409"/>
      <c r="L111" s="338">
        <v>0.3</v>
      </c>
    </row>
    <row r="112" spans="1:13" ht="45" x14ac:dyDescent="0.5">
      <c r="A112" s="384" t="s">
        <v>859</v>
      </c>
      <c r="B112" s="219" t="s">
        <v>947</v>
      </c>
      <c r="C112" s="305">
        <v>3</v>
      </c>
      <c r="D112" s="306">
        <v>3</v>
      </c>
      <c r="E112" s="307">
        <v>4</v>
      </c>
      <c r="F112" s="435" t="s">
        <v>937</v>
      </c>
      <c r="G112" s="309">
        <v>2</v>
      </c>
      <c r="H112" s="408">
        <f t="shared" si="2"/>
        <v>94</v>
      </c>
      <c r="I112" s="311"/>
      <c r="J112" s="314"/>
      <c r="K112" s="409"/>
      <c r="L112" s="338">
        <v>0.45</v>
      </c>
    </row>
    <row r="113" spans="1:13" x14ac:dyDescent="0.5">
      <c r="A113" s="384" t="s">
        <v>853</v>
      </c>
      <c r="B113" s="219" t="s">
        <v>923</v>
      </c>
      <c r="C113" s="305">
        <v>2</v>
      </c>
      <c r="D113" s="306">
        <v>4</v>
      </c>
      <c r="E113" s="307">
        <v>4</v>
      </c>
      <c r="F113" s="435" t="s">
        <v>937</v>
      </c>
      <c r="G113" s="309">
        <v>3</v>
      </c>
      <c r="H113" s="408">
        <f t="shared" si="2"/>
        <v>76</v>
      </c>
      <c r="I113" s="311"/>
      <c r="J113" s="314"/>
      <c r="K113" s="409"/>
      <c r="L113" s="338">
        <v>0.2</v>
      </c>
    </row>
    <row r="114" spans="1:13" ht="45" x14ac:dyDescent="0.5">
      <c r="A114" s="384" t="s">
        <v>854</v>
      </c>
      <c r="B114" s="219" t="s">
        <v>856</v>
      </c>
      <c r="C114" s="305">
        <v>3</v>
      </c>
      <c r="D114" s="306">
        <v>5</v>
      </c>
      <c r="E114" s="307">
        <v>5</v>
      </c>
      <c r="F114" s="435" t="s">
        <v>942</v>
      </c>
      <c r="G114" s="309">
        <v>4</v>
      </c>
      <c r="H114" s="408">
        <f t="shared" si="2"/>
        <v>109</v>
      </c>
      <c r="I114" s="311"/>
      <c r="J114" s="314"/>
      <c r="K114" s="409"/>
      <c r="L114" s="338">
        <v>0.3</v>
      </c>
    </row>
    <row r="115" spans="1:13" ht="27" thickBot="1" x14ac:dyDescent="0.55000000000000004">
      <c r="A115" s="385" t="s">
        <v>855</v>
      </c>
      <c r="B115" s="232" t="s">
        <v>857</v>
      </c>
      <c r="C115" s="339">
        <v>4</v>
      </c>
      <c r="D115" s="340">
        <v>10</v>
      </c>
      <c r="E115" s="341">
        <v>8</v>
      </c>
      <c r="F115" s="436" t="s">
        <v>940</v>
      </c>
      <c r="G115" s="343">
        <v>5</v>
      </c>
      <c r="H115" s="421">
        <f t="shared" si="2"/>
        <v>142</v>
      </c>
      <c r="I115" s="344"/>
      <c r="J115" s="345"/>
      <c r="K115" s="422"/>
      <c r="L115" s="346">
        <v>0.2</v>
      </c>
    </row>
    <row r="116" spans="1:13" ht="30" x14ac:dyDescent="0.3">
      <c r="A116" s="410" t="s">
        <v>861</v>
      </c>
      <c r="B116" s="439" t="s">
        <v>956</v>
      </c>
      <c r="C116" s="411"/>
      <c r="D116" s="412"/>
      <c r="E116" s="413"/>
      <c r="F116" s="437"/>
      <c r="G116" s="414"/>
      <c r="H116" s="415"/>
      <c r="I116" s="416"/>
      <c r="J116" s="417"/>
      <c r="K116" s="418"/>
      <c r="L116" s="419"/>
    </row>
    <row r="117" spans="1:13" x14ac:dyDescent="0.5">
      <c r="A117" s="425" t="s">
        <v>863</v>
      </c>
      <c r="C117" s="305">
        <v>0</v>
      </c>
      <c r="D117" s="306">
        <v>4</v>
      </c>
      <c r="E117" s="307">
        <v>1</v>
      </c>
      <c r="F117" s="435" t="s">
        <v>937</v>
      </c>
      <c r="G117" s="309">
        <v>1</v>
      </c>
      <c r="H117" s="408">
        <f>8*C117+5*D117+100*L117+10*(G117-1)</f>
        <v>20</v>
      </c>
      <c r="I117" s="311"/>
      <c r="J117" s="314"/>
      <c r="K117" s="409"/>
      <c r="L117" s="338"/>
      <c r="M117" s="438">
        <f>3*(H117+H118+H119+H120)+2*(H121+H122)+H123</f>
        <v>998</v>
      </c>
    </row>
    <row r="118" spans="1:13" ht="30" x14ac:dyDescent="0.5">
      <c r="A118" s="425" t="s">
        <v>862</v>
      </c>
      <c r="B118" s="219" t="s">
        <v>868</v>
      </c>
      <c r="C118" s="305">
        <v>1</v>
      </c>
      <c r="D118" s="306">
        <v>1</v>
      </c>
      <c r="E118" s="307">
        <v>2</v>
      </c>
      <c r="F118" s="435" t="s">
        <v>937</v>
      </c>
      <c r="G118" s="309">
        <v>1</v>
      </c>
      <c r="H118" s="408">
        <f t="shared" ref="H118:H123" si="3">8*C118+5*D118+100*L118+10*(G118-1)</f>
        <v>33</v>
      </c>
      <c r="I118" s="311"/>
      <c r="J118" s="314"/>
      <c r="K118" s="409"/>
      <c r="L118" s="338">
        <v>0.2</v>
      </c>
    </row>
    <row r="119" spans="1:13" x14ac:dyDescent="0.5">
      <c r="A119" s="425" t="s">
        <v>659</v>
      </c>
      <c r="B119" s="219" t="s">
        <v>635</v>
      </c>
      <c r="C119" s="305">
        <v>1</v>
      </c>
      <c r="D119" s="306">
        <v>5</v>
      </c>
      <c r="E119" s="307">
        <v>2</v>
      </c>
      <c r="F119" s="435" t="s">
        <v>941</v>
      </c>
      <c r="G119" s="309">
        <v>2</v>
      </c>
      <c r="H119" s="408">
        <f t="shared" si="3"/>
        <v>53</v>
      </c>
      <c r="I119" s="311"/>
      <c r="J119" s="314"/>
      <c r="K119" s="409"/>
      <c r="L119" s="338">
        <v>0.1</v>
      </c>
    </row>
    <row r="120" spans="1:13" ht="30" x14ac:dyDescent="0.5">
      <c r="A120" s="425" t="s">
        <v>865</v>
      </c>
      <c r="B120" s="219" t="s">
        <v>869</v>
      </c>
      <c r="C120" s="305">
        <v>2</v>
      </c>
      <c r="D120" s="306">
        <v>2</v>
      </c>
      <c r="E120" s="307">
        <v>3</v>
      </c>
      <c r="F120" s="435" t="s">
        <v>937</v>
      </c>
      <c r="G120" s="309">
        <v>2</v>
      </c>
      <c r="H120" s="408">
        <f t="shared" si="3"/>
        <v>61</v>
      </c>
      <c r="I120" s="311"/>
      <c r="J120" s="314"/>
      <c r="K120" s="409"/>
      <c r="L120" s="338">
        <v>0.25</v>
      </c>
    </row>
    <row r="121" spans="1:13" x14ac:dyDescent="0.5">
      <c r="A121" s="425" t="s">
        <v>866</v>
      </c>
      <c r="B121" s="219" t="s">
        <v>758</v>
      </c>
      <c r="C121" s="305">
        <v>4</v>
      </c>
      <c r="D121" s="306">
        <v>2</v>
      </c>
      <c r="E121" s="307">
        <v>4</v>
      </c>
      <c r="F121" s="435" t="s">
        <v>937</v>
      </c>
      <c r="G121" s="309">
        <v>3</v>
      </c>
      <c r="H121" s="408">
        <f t="shared" si="3"/>
        <v>77</v>
      </c>
      <c r="I121" s="311"/>
      <c r="J121" s="314"/>
      <c r="K121" s="409"/>
      <c r="L121" s="338">
        <v>0.15</v>
      </c>
    </row>
    <row r="122" spans="1:13" ht="30" x14ac:dyDescent="0.5">
      <c r="A122" s="425" t="s">
        <v>867</v>
      </c>
      <c r="B122" s="219" t="s">
        <v>870</v>
      </c>
      <c r="C122" s="305">
        <v>3</v>
      </c>
      <c r="D122" s="306">
        <v>3</v>
      </c>
      <c r="E122" s="307">
        <v>4</v>
      </c>
      <c r="F122" s="435" t="s">
        <v>938</v>
      </c>
      <c r="G122" s="309">
        <v>4</v>
      </c>
      <c r="H122" s="408">
        <f t="shared" si="3"/>
        <v>94</v>
      </c>
      <c r="I122" s="311"/>
      <c r="J122" s="314"/>
      <c r="K122" s="409"/>
      <c r="L122" s="338">
        <v>0.25</v>
      </c>
    </row>
    <row r="123" spans="1:13" ht="45.75" thickBot="1" x14ac:dyDescent="0.55000000000000004">
      <c r="A123" s="426" t="s">
        <v>864</v>
      </c>
      <c r="B123" s="232" t="s">
        <v>948</v>
      </c>
      <c r="C123" s="339">
        <v>5</v>
      </c>
      <c r="D123" s="340">
        <v>5</v>
      </c>
      <c r="E123" s="341">
        <v>7</v>
      </c>
      <c r="F123" s="436" t="s">
        <v>940</v>
      </c>
      <c r="G123" s="343">
        <v>5</v>
      </c>
      <c r="H123" s="421">
        <f t="shared" si="3"/>
        <v>155</v>
      </c>
      <c r="I123" s="344"/>
      <c r="J123" s="345"/>
      <c r="K123" s="422"/>
      <c r="L123" s="346">
        <v>0.5</v>
      </c>
    </row>
    <row r="124" spans="1:13" ht="45" x14ac:dyDescent="0.3">
      <c r="A124" s="410" t="s">
        <v>839</v>
      </c>
      <c r="B124" s="439" t="s">
        <v>959</v>
      </c>
      <c r="C124" s="411"/>
      <c r="D124" s="412"/>
      <c r="E124" s="413"/>
      <c r="F124" s="437"/>
      <c r="G124" s="414"/>
      <c r="H124" s="415"/>
      <c r="I124" s="416"/>
      <c r="J124" s="417"/>
      <c r="K124" s="418"/>
      <c r="L124" s="419"/>
    </row>
    <row r="125" spans="1:13" ht="45" x14ac:dyDescent="0.5">
      <c r="A125" s="427" t="s">
        <v>871</v>
      </c>
      <c r="B125" s="219" t="s">
        <v>877</v>
      </c>
      <c r="C125" s="305">
        <v>1</v>
      </c>
      <c r="D125" s="306">
        <v>1</v>
      </c>
      <c r="E125" s="307">
        <v>2</v>
      </c>
      <c r="F125" s="435" t="s">
        <v>937</v>
      </c>
      <c r="G125" s="309">
        <v>1</v>
      </c>
      <c r="H125" s="408">
        <f>8*C125+5*D125+100*L125+10*(G125-1)</f>
        <v>28</v>
      </c>
      <c r="I125" s="311"/>
      <c r="J125" s="314"/>
      <c r="K125" s="409"/>
      <c r="L125" s="338">
        <v>0.15</v>
      </c>
      <c r="M125" s="438">
        <f>3*(H125+H126+H127+H128)+2*(H129+H130)+H131</f>
        <v>1017</v>
      </c>
    </row>
    <row r="126" spans="1:13" ht="30" x14ac:dyDescent="0.5">
      <c r="A126" s="427" t="s">
        <v>872</v>
      </c>
      <c r="B126" s="219" t="s">
        <v>878</v>
      </c>
      <c r="C126" s="305">
        <v>1</v>
      </c>
      <c r="D126" s="306">
        <v>3</v>
      </c>
      <c r="E126" s="307">
        <v>2</v>
      </c>
      <c r="F126" s="435" t="s">
        <v>937</v>
      </c>
      <c r="G126" s="309">
        <v>1</v>
      </c>
      <c r="H126" s="408">
        <f t="shared" ref="H126:H131" si="4">8*C126+5*D126+100*L126+10*(G126-1)</f>
        <v>38</v>
      </c>
      <c r="I126" s="311"/>
      <c r="J126" s="314"/>
      <c r="K126" s="409"/>
      <c r="L126" s="338">
        <v>0.15</v>
      </c>
    </row>
    <row r="127" spans="1:13" x14ac:dyDescent="0.5">
      <c r="A127" s="427" t="s">
        <v>632</v>
      </c>
      <c r="B127" s="219" t="s">
        <v>758</v>
      </c>
      <c r="C127" s="305">
        <v>3</v>
      </c>
      <c r="D127" s="306">
        <v>2</v>
      </c>
      <c r="E127" s="307">
        <v>3</v>
      </c>
      <c r="F127" s="435" t="s">
        <v>939</v>
      </c>
      <c r="G127" s="309">
        <v>2</v>
      </c>
      <c r="H127" s="408">
        <f t="shared" si="4"/>
        <v>59</v>
      </c>
      <c r="I127" s="311"/>
      <c r="J127" s="314"/>
      <c r="K127" s="409"/>
      <c r="L127" s="338">
        <v>0.15</v>
      </c>
    </row>
    <row r="128" spans="1:13" x14ac:dyDescent="0.5">
      <c r="A128" s="427" t="s">
        <v>875</v>
      </c>
      <c r="B128" s="219" t="s">
        <v>635</v>
      </c>
      <c r="C128" s="305">
        <v>2</v>
      </c>
      <c r="D128" s="306">
        <v>4</v>
      </c>
      <c r="E128" s="307">
        <v>4</v>
      </c>
      <c r="F128" s="435" t="s">
        <v>937</v>
      </c>
      <c r="G128" s="309">
        <v>2</v>
      </c>
      <c r="H128" s="408">
        <f t="shared" si="4"/>
        <v>56</v>
      </c>
      <c r="I128" s="311"/>
      <c r="J128" s="314"/>
      <c r="K128" s="409"/>
      <c r="L128" s="338">
        <v>0.1</v>
      </c>
    </row>
    <row r="129" spans="1:13" x14ac:dyDescent="0.5">
      <c r="A129" s="427" t="s">
        <v>873</v>
      </c>
      <c r="C129" s="305">
        <v>6</v>
      </c>
      <c r="D129" s="306">
        <v>5</v>
      </c>
      <c r="E129" s="307">
        <v>5</v>
      </c>
      <c r="F129" s="435" t="s">
        <v>937</v>
      </c>
      <c r="G129" s="309">
        <v>3</v>
      </c>
      <c r="H129" s="408">
        <f t="shared" si="4"/>
        <v>93</v>
      </c>
      <c r="I129" s="311"/>
      <c r="J129" s="314"/>
      <c r="K129" s="409"/>
      <c r="L129" s="338"/>
    </row>
    <row r="130" spans="1:13" ht="30" x14ac:dyDescent="0.5">
      <c r="A130" s="427" t="s">
        <v>876</v>
      </c>
      <c r="B130" s="219" t="s">
        <v>960</v>
      </c>
      <c r="C130" s="305">
        <v>3</v>
      </c>
      <c r="D130" s="306">
        <v>3</v>
      </c>
      <c r="E130" s="307">
        <v>5</v>
      </c>
      <c r="F130" s="435" t="s">
        <v>937</v>
      </c>
      <c r="G130" s="309">
        <v>4</v>
      </c>
      <c r="H130" s="408">
        <f t="shared" si="4"/>
        <v>84</v>
      </c>
      <c r="I130" s="311"/>
      <c r="J130" s="314"/>
      <c r="K130" s="409"/>
      <c r="L130" s="338">
        <v>0.15</v>
      </c>
    </row>
    <row r="131" spans="1:13" ht="30.75" thickBot="1" x14ac:dyDescent="0.55000000000000004">
      <c r="A131" s="428" t="s">
        <v>874</v>
      </c>
      <c r="B131" s="232" t="s">
        <v>879</v>
      </c>
      <c r="C131" s="339">
        <v>5</v>
      </c>
      <c r="D131" s="340">
        <v>4</v>
      </c>
      <c r="E131" s="341">
        <v>6</v>
      </c>
      <c r="F131" s="436" t="s">
        <v>937</v>
      </c>
      <c r="G131" s="343">
        <v>5</v>
      </c>
      <c r="H131" s="421">
        <f t="shared" si="4"/>
        <v>120</v>
      </c>
      <c r="I131" s="344"/>
      <c r="J131" s="345"/>
      <c r="K131" s="422"/>
      <c r="L131" s="346">
        <v>0.2</v>
      </c>
    </row>
    <row r="132" spans="1:13" ht="30" x14ac:dyDescent="0.3">
      <c r="A132" s="410" t="s">
        <v>840</v>
      </c>
      <c r="B132" s="439" t="s">
        <v>957</v>
      </c>
      <c r="C132" s="411"/>
      <c r="D132" s="412"/>
      <c r="E132" s="413"/>
      <c r="F132" s="437"/>
      <c r="G132" s="414"/>
      <c r="H132" s="415"/>
      <c r="I132" s="416"/>
      <c r="J132" s="417"/>
      <c r="K132" s="418"/>
      <c r="L132" s="419"/>
    </row>
    <row r="133" spans="1:13" x14ac:dyDescent="0.5">
      <c r="A133" s="423" t="s">
        <v>880</v>
      </c>
      <c r="C133" s="305">
        <v>1</v>
      </c>
      <c r="D133" s="306">
        <v>1</v>
      </c>
      <c r="E133" s="307">
        <v>1</v>
      </c>
      <c r="F133" s="435" t="s">
        <v>943</v>
      </c>
      <c r="G133" s="309">
        <v>1</v>
      </c>
      <c r="H133" s="408">
        <f>8*C133+5*D133+100*L133+10*(G133-1)</f>
        <v>13</v>
      </c>
      <c r="I133" s="311"/>
      <c r="J133" s="314"/>
      <c r="K133" s="409"/>
      <c r="L133" s="338"/>
      <c r="M133" s="438">
        <f>3*(H133+H134+H135+H136)+2*(H137+H138)+H139</f>
        <v>1023</v>
      </c>
    </row>
    <row r="134" spans="1:13" ht="30" x14ac:dyDescent="0.5">
      <c r="A134" s="423" t="s">
        <v>881</v>
      </c>
      <c r="B134" s="219" t="s">
        <v>891</v>
      </c>
      <c r="C134" s="305">
        <v>2</v>
      </c>
      <c r="D134" s="306">
        <v>4</v>
      </c>
      <c r="E134" s="307">
        <v>3</v>
      </c>
      <c r="F134" s="435" t="s">
        <v>943</v>
      </c>
      <c r="G134" s="309">
        <v>1</v>
      </c>
      <c r="H134" s="408">
        <f t="shared" ref="H134:H139" si="5">8*C134+5*D134+100*L134+10*(G134-1)</f>
        <v>26</v>
      </c>
      <c r="I134" s="311"/>
      <c r="J134" s="314"/>
      <c r="K134" s="409"/>
      <c r="L134" s="338">
        <v>-0.1</v>
      </c>
    </row>
    <row r="135" spans="1:13" ht="30" x14ac:dyDescent="0.5">
      <c r="A135" s="423" t="s">
        <v>883</v>
      </c>
      <c r="B135" s="219" t="s">
        <v>887</v>
      </c>
      <c r="C135" s="305">
        <v>1</v>
      </c>
      <c r="D135" s="306">
        <v>3</v>
      </c>
      <c r="E135" s="307">
        <v>2</v>
      </c>
      <c r="F135" s="435" t="s">
        <v>943</v>
      </c>
      <c r="G135" s="309">
        <v>2</v>
      </c>
      <c r="H135" s="408">
        <f t="shared" si="5"/>
        <v>43</v>
      </c>
      <c r="I135" s="311"/>
      <c r="J135" s="314"/>
      <c r="K135" s="409"/>
      <c r="L135" s="338">
        <v>0.1</v>
      </c>
    </row>
    <row r="136" spans="1:13" ht="45" x14ac:dyDescent="0.5">
      <c r="A136" s="423" t="s">
        <v>884</v>
      </c>
      <c r="B136" s="219" t="s">
        <v>888</v>
      </c>
      <c r="C136" s="305">
        <v>2</v>
      </c>
      <c r="D136" s="306">
        <v>6</v>
      </c>
      <c r="E136" s="307">
        <v>4</v>
      </c>
      <c r="F136" s="435" t="s">
        <v>943</v>
      </c>
      <c r="G136" s="309">
        <v>2</v>
      </c>
      <c r="H136" s="408">
        <f t="shared" si="5"/>
        <v>81</v>
      </c>
      <c r="I136" s="311"/>
      <c r="J136" s="314"/>
      <c r="K136" s="409"/>
      <c r="L136" s="338">
        <v>0.25</v>
      </c>
    </row>
    <row r="137" spans="1:13" x14ac:dyDescent="0.5">
      <c r="A137" s="423" t="s">
        <v>882</v>
      </c>
      <c r="B137" s="219" t="s">
        <v>635</v>
      </c>
      <c r="C137" s="305">
        <v>3</v>
      </c>
      <c r="D137" s="306">
        <v>5</v>
      </c>
      <c r="E137" s="307">
        <v>4</v>
      </c>
      <c r="F137" s="435" t="s">
        <v>943</v>
      </c>
      <c r="G137" s="309">
        <v>3</v>
      </c>
      <c r="H137" s="408">
        <f t="shared" si="5"/>
        <v>79</v>
      </c>
      <c r="I137" s="311"/>
      <c r="J137" s="314"/>
      <c r="K137" s="409"/>
      <c r="L137" s="338">
        <v>0.1</v>
      </c>
    </row>
    <row r="138" spans="1:13" ht="30" x14ac:dyDescent="0.5">
      <c r="A138" s="423" t="s">
        <v>885</v>
      </c>
      <c r="B138" s="219" t="s">
        <v>889</v>
      </c>
      <c r="C138" s="305">
        <v>5</v>
      </c>
      <c r="D138" s="306">
        <v>6</v>
      </c>
      <c r="E138" s="307">
        <v>6</v>
      </c>
      <c r="F138" s="435" t="s">
        <v>944</v>
      </c>
      <c r="G138" s="309">
        <v>4</v>
      </c>
      <c r="H138" s="408">
        <f t="shared" si="5"/>
        <v>120</v>
      </c>
      <c r="I138" s="311"/>
      <c r="J138" s="314"/>
      <c r="K138" s="409"/>
      <c r="L138" s="338">
        <v>0.2</v>
      </c>
    </row>
    <row r="139" spans="1:13" ht="30.75" thickBot="1" x14ac:dyDescent="0.55000000000000004">
      <c r="A139" s="424" t="s">
        <v>886</v>
      </c>
      <c r="B139" s="232" t="s">
        <v>890</v>
      </c>
      <c r="C139" s="339">
        <v>7</v>
      </c>
      <c r="D139" s="340">
        <v>1</v>
      </c>
      <c r="E139" s="341">
        <v>8</v>
      </c>
      <c r="F139" s="436" t="s">
        <v>945</v>
      </c>
      <c r="G139" s="343">
        <v>5</v>
      </c>
      <c r="H139" s="421">
        <f t="shared" si="5"/>
        <v>136</v>
      </c>
      <c r="I139" s="344"/>
      <c r="J139" s="345"/>
      <c r="K139" s="422"/>
      <c r="L139" s="346">
        <v>0.35</v>
      </c>
    </row>
    <row r="140" spans="1:13" ht="45" x14ac:dyDescent="0.3">
      <c r="A140" s="410" t="s">
        <v>841</v>
      </c>
      <c r="B140" s="439" t="s">
        <v>958</v>
      </c>
      <c r="C140" s="411"/>
      <c r="D140" s="412"/>
      <c r="E140" s="413"/>
      <c r="F140" s="437"/>
      <c r="G140" s="414"/>
      <c r="H140" s="415"/>
      <c r="I140" s="416"/>
      <c r="J140" s="417"/>
      <c r="K140" s="418"/>
      <c r="L140" s="419"/>
    </row>
    <row r="141" spans="1:13" x14ac:dyDescent="0.5">
      <c r="A141" s="429" t="s">
        <v>892</v>
      </c>
      <c r="B141" s="219" t="s">
        <v>899</v>
      </c>
      <c r="C141" s="305">
        <v>1</v>
      </c>
      <c r="D141" s="306">
        <v>1</v>
      </c>
      <c r="E141" s="307">
        <v>2</v>
      </c>
      <c r="F141" s="435" t="s">
        <v>841</v>
      </c>
      <c r="G141" s="309">
        <v>1</v>
      </c>
      <c r="H141" s="408">
        <f>8*C141+5*D141+100*L141+10*(G141-1)</f>
        <v>28</v>
      </c>
      <c r="I141" s="311"/>
      <c r="J141" s="314"/>
      <c r="K141" s="409"/>
      <c r="L141" s="338">
        <v>0.15</v>
      </c>
      <c r="M141" s="438">
        <f>3*(H141+H142+H143+H144)+2*(H145+H146)+H147</f>
        <v>1377</v>
      </c>
    </row>
    <row r="142" spans="1:13" x14ac:dyDescent="0.5">
      <c r="A142" s="429" t="s">
        <v>893</v>
      </c>
      <c r="B142" s="219" t="s">
        <v>949</v>
      </c>
      <c r="C142" s="305">
        <v>2</v>
      </c>
      <c r="D142" s="306">
        <v>3</v>
      </c>
      <c r="E142" s="307">
        <v>3</v>
      </c>
      <c r="F142" s="435" t="s">
        <v>841</v>
      </c>
      <c r="G142" s="309">
        <v>1</v>
      </c>
      <c r="H142" s="408">
        <f t="shared" ref="H142:H147" si="6">8*C142+5*D142+100*L142+10*(G142-1)</f>
        <v>66</v>
      </c>
      <c r="I142" s="311"/>
      <c r="J142" s="314"/>
      <c r="K142" s="409"/>
      <c r="L142" s="338">
        <v>0.35</v>
      </c>
    </row>
    <row r="143" spans="1:13" ht="30" x14ac:dyDescent="0.5">
      <c r="A143" s="429" t="s">
        <v>894</v>
      </c>
      <c r="B143" s="219" t="s">
        <v>900</v>
      </c>
      <c r="C143" s="305">
        <v>3</v>
      </c>
      <c r="D143" s="306">
        <v>5</v>
      </c>
      <c r="E143" s="307">
        <v>4</v>
      </c>
      <c r="F143" s="435" t="s">
        <v>841</v>
      </c>
      <c r="G143" s="309">
        <v>2</v>
      </c>
      <c r="H143" s="408">
        <f t="shared" si="6"/>
        <v>64</v>
      </c>
      <c r="I143" s="311"/>
      <c r="J143" s="314"/>
      <c r="K143" s="409"/>
      <c r="L143" s="338">
        <v>0.05</v>
      </c>
    </row>
    <row r="144" spans="1:13" ht="30" x14ac:dyDescent="0.5">
      <c r="A144" s="429" t="s">
        <v>895</v>
      </c>
      <c r="B144" s="219" t="s">
        <v>950</v>
      </c>
      <c r="C144" s="305">
        <v>5</v>
      </c>
      <c r="D144" s="306">
        <v>5</v>
      </c>
      <c r="E144" s="307">
        <v>4</v>
      </c>
      <c r="F144" s="435" t="s">
        <v>841</v>
      </c>
      <c r="G144" s="309">
        <v>2</v>
      </c>
      <c r="H144" s="408">
        <f t="shared" si="6"/>
        <v>90</v>
      </c>
      <c r="I144" s="311"/>
      <c r="J144" s="314"/>
      <c r="K144" s="409"/>
      <c r="L144" s="338">
        <v>0.15</v>
      </c>
    </row>
    <row r="145" spans="1:13" ht="30" x14ac:dyDescent="0.5">
      <c r="A145" s="429" t="s">
        <v>898</v>
      </c>
      <c r="B145" s="219" t="s">
        <v>952</v>
      </c>
      <c r="C145" s="305">
        <v>4</v>
      </c>
      <c r="D145" s="306">
        <v>6</v>
      </c>
      <c r="E145" s="307">
        <v>6</v>
      </c>
      <c r="F145" s="435" t="s">
        <v>936</v>
      </c>
      <c r="G145" s="309">
        <v>3</v>
      </c>
      <c r="H145" s="408">
        <f t="shared" si="6"/>
        <v>112</v>
      </c>
      <c r="I145" s="311"/>
      <c r="J145" s="314"/>
      <c r="K145" s="409"/>
      <c r="L145" s="338">
        <v>0.3</v>
      </c>
    </row>
    <row r="146" spans="1:13" ht="30" x14ac:dyDescent="0.5">
      <c r="A146" s="429" t="s">
        <v>896</v>
      </c>
      <c r="B146" s="219" t="s">
        <v>901</v>
      </c>
      <c r="C146" s="305">
        <v>4</v>
      </c>
      <c r="D146" s="306">
        <v>7</v>
      </c>
      <c r="E146" s="307">
        <v>6</v>
      </c>
      <c r="F146" s="435" t="s">
        <v>841</v>
      </c>
      <c r="G146" s="309">
        <v>4</v>
      </c>
      <c r="H146" s="408">
        <f t="shared" si="6"/>
        <v>117</v>
      </c>
      <c r="I146" s="311"/>
      <c r="J146" s="314"/>
      <c r="K146" s="409"/>
      <c r="L146" s="338">
        <v>0.2</v>
      </c>
    </row>
    <row r="147" spans="1:13" ht="30.75" thickBot="1" x14ac:dyDescent="0.55000000000000004">
      <c r="A147" s="430" t="s">
        <v>897</v>
      </c>
      <c r="B147" s="232" t="s">
        <v>951</v>
      </c>
      <c r="C147" s="339">
        <v>5</v>
      </c>
      <c r="D147" s="340">
        <v>5</v>
      </c>
      <c r="E147" s="341">
        <v>7</v>
      </c>
      <c r="F147" s="436" t="s">
        <v>841</v>
      </c>
      <c r="G147" s="343">
        <v>5</v>
      </c>
      <c r="H147" s="421">
        <f t="shared" si="6"/>
        <v>175</v>
      </c>
      <c r="I147" s="344"/>
      <c r="J147" s="345"/>
      <c r="K147" s="422"/>
      <c r="L147" s="346">
        <v>0.7</v>
      </c>
    </row>
    <row r="148" spans="1:13" ht="30" x14ac:dyDescent="0.3">
      <c r="A148" s="410" t="s">
        <v>842</v>
      </c>
      <c r="B148" s="439" t="s">
        <v>720</v>
      </c>
      <c r="C148" s="411"/>
      <c r="D148" s="412"/>
      <c r="E148" s="413"/>
      <c r="F148" s="437"/>
      <c r="G148" s="414"/>
      <c r="H148" s="415"/>
      <c r="I148" s="416"/>
      <c r="J148" s="417"/>
      <c r="K148" s="418"/>
      <c r="L148" s="419"/>
    </row>
    <row r="149" spans="1:13" ht="30" x14ac:dyDescent="0.5">
      <c r="A149" s="432" t="s">
        <v>911</v>
      </c>
      <c r="B149" s="219" t="s">
        <v>918</v>
      </c>
      <c r="C149" s="305">
        <v>1</v>
      </c>
      <c r="D149" s="306">
        <v>2</v>
      </c>
      <c r="E149" s="307">
        <v>1</v>
      </c>
      <c r="F149" s="435" t="s">
        <v>937</v>
      </c>
      <c r="G149" s="309">
        <v>1</v>
      </c>
      <c r="H149" s="408">
        <f>8*C149+5*D149+100*L149+10*(G149-1)</f>
        <v>33</v>
      </c>
      <c r="I149" s="311"/>
      <c r="J149" s="314"/>
      <c r="K149" s="409"/>
      <c r="L149" s="338">
        <v>0.15</v>
      </c>
      <c r="M149" s="438">
        <f>3*(H149+H150+H151+H152)+2*(H153+H154)+H155</f>
        <v>1199</v>
      </c>
    </row>
    <row r="150" spans="1:13" x14ac:dyDescent="0.5">
      <c r="A150" s="432" t="s">
        <v>912</v>
      </c>
      <c r="B150" s="219" t="s">
        <v>917</v>
      </c>
      <c r="C150" s="305">
        <v>2</v>
      </c>
      <c r="D150" s="306">
        <v>3</v>
      </c>
      <c r="E150" s="307">
        <v>2</v>
      </c>
      <c r="F150" s="435" t="s">
        <v>941</v>
      </c>
      <c r="G150" s="309">
        <v>1</v>
      </c>
      <c r="H150" s="408">
        <f t="shared" ref="H150:H155" si="7">8*C150+5*D150+100*L150+10*(G150-1)</f>
        <v>41</v>
      </c>
      <c r="I150" s="311"/>
      <c r="J150" s="314"/>
      <c r="K150" s="409"/>
      <c r="L150" s="338">
        <v>0.1</v>
      </c>
    </row>
    <row r="151" spans="1:13" ht="30" x14ac:dyDescent="0.5">
      <c r="A151" s="432" t="s">
        <v>913</v>
      </c>
      <c r="B151" s="219" t="s">
        <v>919</v>
      </c>
      <c r="C151" s="305">
        <v>2</v>
      </c>
      <c r="D151" s="306">
        <v>2</v>
      </c>
      <c r="E151" s="307">
        <v>4</v>
      </c>
      <c r="F151" s="435" t="s">
        <v>937</v>
      </c>
      <c r="G151" s="309">
        <v>2</v>
      </c>
      <c r="H151" s="408">
        <f t="shared" si="7"/>
        <v>71</v>
      </c>
      <c r="I151" s="311"/>
      <c r="J151" s="314"/>
      <c r="K151" s="409"/>
      <c r="L151" s="338">
        <v>0.35</v>
      </c>
    </row>
    <row r="152" spans="1:13" x14ac:dyDescent="0.5">
      <c r="A152" s="432" t="s">
        <v>915</v>
      </c>
      <c r="B152" s="219" t="s">
        <v>917</v>
      </c>
      <c r="C152" s="305">
        <v>3</v>
      </c>
      <c r="D152" s="306">
        <v>6</v>
      </c>
      <c r="E152" s="307">
        <v>5</v>
      </c>
      <c r="F152" s="435" t="s">
        <v>941</v>
      </c>
      <c r="G152" s="309">
        <v>2</v>
      </c>
      <c r="H152" s="408">
        <f t="shared" si="7"/>
        <v>74</v>
      </c>
      <c r="I152" s="311"/>
      <c r="J152" s="314"/>
      <c r="K152" s="409"/>
      <c r="L152" s="338">
        <v>0.1</v>
      </c>
    </row>
    <row r="153" spans="1:13" ht="45" x14ac:dyDescent="0.5">
      <c r="A153" s="432" t="s">
        <v>914</v>
      </c>
      <c r="B153" s="219" t="s">
        <v>920</v>
      </c>
      <c r="C153" s="305">
        <v>3</v>
      </c>
      <c r="D153" s="306">
        <v>5</v>
      </c>
      <c r="E153" s="307">
        <v>5</v>
      </c>
      <c r="F153" s="435" t="s">
        <v>936</v>
      </c>
      <c r="G153" s="309">
        <v>3</v>
      </c>
      <c r="H153" s="408">
        <f t="shared" si="7"/>
        <v>89</v>
      </c>
      <c r="I153" s="311"/>
      <c r="J153" s="314"/>
      <c r="K153" s="409"/>
      <c r="L153" s="338">
        <v>0.2</v>
      </c>
    </row>
    <row r="154" spans="1:13" ht="45" x14ac:dyDescent="0.5">
      <c r="A154" s="432" t="s">
        <v>916</v>
      </c>
      <c r="B154" s="219" t="s">
        <v>924</v>
      </c>
      <c r="C154" s="305">
        <v>4</v>
      </c>
      <c r="D154" s="306">
        <v>6</v>
      </c>
      <c r="E154" s="307">
        <v>6</v>
      </c>
      <c r="F154" s="435" t="s">
        <v>936</v>
      </c>
      <c r="G154" s="309">
        <v>4</v>
      </c>
      <c r="H154" s="408">
        <f t="shared" si="7"/>
        <v>107</v>
      </c>
      <c r="I154" s="311"/>
      <c r="J154" s="314"/>
      <c r="K154" s="409"/>
      <c r="L154" s="338">
        <v>0.15</v>
      </c>
    </row>
    <row r="155" spans="1:13" ht="30.75" thickBot="1" x14ac:dyDescent="0.55000000000000004">
      <c r="A155" s="433" t="s">
        <v>143</v>
      </c>
      <c r="B155" s="232" t="s">
        <v>921</v>
      </c>
      <c r="C155" s="339">
        <v>5</v>
      </c>
      <c r="D155" s="340">
        <v>6</v>
      </c>
      <c r="E155" s="341">
        <v>9</v>
      </c>
      <c r="F155" s="436" t="s">
        <v>937</v>
      </c>
      <c r="G155" s="343">
        <v>5</v>
      </c>
      <c r="H155" s="421">
        <f t="shared" si="7"/>
        <v>150</v>
      </c>
      <c r="I155" s="344"/>
      <c r="J155" s="345"/>
      <c r="K155" s="422"/>
      <c r="L155" s="346">
        <v>0.4</v>
      </c>
    </row>
    <row r="156" spans="1:13" ht="30" x14ac:dyDescent="0.3">
      <c r="A156" s="410" t="s">
        <v>908</v>
      </c>
      <c r="B156" s="439" t="s">
        <v>954</v>
      </c>
      <c r="C156" s="411"/>
      <c r="D156" s="412"/>
      <c r="E156" s="413"/>
      <c r="F156" s="437"/>
      <c r="G156" s="414"/>
      <c r="H156" s="415"/>
      <c r="I156" s="416"/>
      <c r="J156" s="417"/>
      <c r="K156" s="418"/>
      <c r="L156" s="419"/>
    </row>
    <row r="157" spans="1:13" x14ac:dyDescent="0.5">
      <c r="A157" s="397" t="s">
        <v>925</v>
      </c>
      <c r="B157" s="219" t="s">
        <v>933</v>
      </c>
      <c r="C157" s="305">
        <v>2</v>
      </c>
      <c r="D157" s="306">
        <v>1</v>
      </c>
      <c r="E157" s="307">
        <v>1</v>
      </c>
      <c r="F157" s="435" t="s">
        <v>937</v>
      </c>
      <c r="G157" s="309">
        <v>1</v>
      </c>
      <c r="H157" s="408">
        <f>8*C157+5*D157+100*L157+10*(G157-1)</f>
        <v>36</v>
      </c>
      <c r="I157" s="311"/>
      <c r="J157" s="314"/>
      <c r="K157" s="409"/>
      <c r="L157" s="338">
        <v>0.15</v>
      </c>
      <c r="M157" s="438">
        <f>3*(H157+H158+H159+H160)+2*(H161+H162)+H163</f>
        <v>1278</v>
      </c>
    </row>
    <row r="158" spans="1:13" x14ac:dyDescent="0.5">
      <c r="A158" s="397" t="s">
        <v>926</v>
      </c>
      <c r="B158" s="219" t="s">
        <v>635</v>
      </c>
      <c r="C158" s="305">
        <v>2</v>
      </c>
      <c r="D158" s="306">
        <v>2</v>
      </c>
      <c r="E158" s="307">
        <v>2</v>
      </c>
      <c r="F158" s="435" t="s">
        <v>937</v>
      </c>
      <c r="G158" s="309">
        <v>1</v>
      </c>
      <c r="H158" s="408">
        <f t="shared" ref="H158:H163" si="8">8*C158+5*D158+100*L158+10*(G158-1)</f>
        <v>36</v>
      </c>
      <c r="I158" s="311"/>
      <c r="J158" s="314"/>
      <c r="K158" s="409"/>
      <c r="L158" s="338">
        <v>0.1</v>
      </c>
    </row>
    <row r="159" spans="1:13" x14ac:dyDescent="0.5">
      <c r="A159" s="397" t="s">
        <v>927</v>
      </c>
      <c r="C159" s="305">
        <v>4</v>
      </c>
      <c r="D159" s="306">
        <v>5</v>
      </c>
      <c r="E159" s="307">
        <v>4</v>
      </c>
      <c r="F159" s="435" t="s">
        <v>939</v>
      </c>
      <c r="G159" s="309">
        <v>2</v>
      </c>
      <c r="H159" s="408">
        <f t="shared" si="8"/>
        <v>67</v>
      </c>
      <c r="I159" s="311"/>
      <c r="J159" s="314"/>
      <c r="K159" s="409"/>
      <c r="L159" s="338"/>
    </row>
    <row r="160" spans="1:13" ht="30" x14ac:dyDescent="0.5">
      <c r="A160" s="397" t="s">
        <v>931</v>
      </c>
      <c r="B160" s="219" t="s">
        <v>935</v>
      </c>
      <c r="C160" s="305">
        <v>2</v>
      </c>
      <c r="D160" s="306">
        <v>4</v>
      </c>
      <c r="E160" s="307"/>
      <c r="F160" s="435" t="s">
        <v>939</v>
      </c>
      <c r="G160" s="309">
        <v>2</v>
      </c>
      <c r="H160" s="408">
        <f t="shared" si="8"/>
        <v>76</v>
      </c>
      <c r="I160" s="311"/>
      <c r="J160" s="314"/>
      <c r="K160" s="409"/>
      <c r="L160" s="338">
        <v>0.3</v>
      </c>
    </row>
    <row r="161" spans="1:12" ht="30" x14ac:dyDescent="0.5">
      <c r="A161" s="397" t="s">
        <v>930</v>
      </c>
      <c r="B161" s="219" t="s">
        <v>934</v>
      </c>
      <c r="C161" s="305">
        <v>4</v>
      </c>
      <c r="D161" s="306">
        <v>7</v>
      </c>
      <c r="E161" s="307"/>
      <c r="F161" s="435" t="s">
        <v>939</v>
      </c>
      <c r="G161" s="309">
        <v>3</v>
      </c>
      <c r="H161" s="408">
        <f t="shared" si="8"/>
        <v>97</v>
      </c>
      <c r="I161" s="311"/>
      <c r="J161" s="314"/>
      <c r="K161" s="409"/>
      <c r="L161" s="338">
        <v>0.1</v>
      </c>
    </row>
    <row r="162" spans="1:12" x14ac:dyDescent="0.5">
      <c r="A162" s="397" t="s">
        <v>932</v>
      </c>
      <c r="B162" s="219" t="s">
        <v>772</v>
      </c>
      <c r="C162" s="305">
        <v>5</v>
      </c>
      <c r="D162" s="306">
        <v>6</v>
      </c>
      <c r="E162" s="307"/>
      <c r="F162" s="435" t="s">
        <v>937</v>
      </c>
      <c r="G162" s="309">
        <v>4</v>
      </c>
      <c r="H162" s="408">
        <f t="shared" si="8"/>
        <v>130</v>
      </c>
      <c r="I162" s="311"/>
      <c r="J162" s="314"/>
      <c r="K162" s="409"/>
      <c r="L162" s="338">
        <v>0.3</v>
      </c>
    </row>
    <row r="163" spans="1:12" ht="27" thickBot="1" x14ac:dyDescent="0.55000000000000004">
      <c r="A163" s="431" t="s">
        <v>928</v>
      </c>
      <c r="B163" s="232" t="s">
        <v>929</v>
      </c>
      <c r="C163" s="339">
        <v>8</v>
      </c>
      <c r="D163" s="340">
        <v>7</v>
      </c>
      <c r="E163" s="341"/>
      <c r="F163" s="436" t="s">
        <v>940</v>
      </c>
      <c r="G163" s="343">
        <v>5</v>
      </c>
      <c r="H163" s="421">
        <f t="shared" si="8"/>
        <v>179</v>
      </c>
      <c r="I163" s="344"/>
      <c r="J163" s="345"/>
      <c r="K163" s="422"/>
      <c r="L163" s="346">
        <v>0.4</v>
      </c>
    </row>
    <row r="165" spans="1:12" x14ac:dyDescent="0.5">
      <c r="A165" s="381" t="s">
        <v>973</v>
      </c>
      <c r="C165" s="305">
        <v>1</v>
      </c>
      <c r="D165" s="306">
        <v>1</v>
      </c>
      <c r="E165" s="307">
        <v>0</v>
      </c>
      <c r="F165" s="435" t="s">
        <v>937</v>
      </c>
      <c r="G165" s="309">
        <v>1</v>
      </c>
      <c r="H165" s="408">
        <f>8*C165+5*D165+100*L165+10*(G165-1)</f>
        <v>13</v>
      </c>
      <c r="I165" s="311"/>
      <c r="J165" s="314"/>
      <c r="K165" s="409"/>
      <c r="L165" s="338"/>
    </row>
    <row r="166" spans="1:12" ht="30" x14ac:dyDescent="0.5">
      <c r="A166" s="381" t="s">
        <v>961</v>
      </c>
      <c r="B166" s="219" t="s">
        <v>962</v>
      </c>
      <c r="C166" s="305">
        <v>1</v>
      </c>
      <c r="D166" s="306">
        <v>1</v>
      </c>
      <c r="E166" s="307">
        <v>1</v>
      </c>
      <c r="F166" s="435" t="s">
        <v>937</v>
      </c>
      <c r="G166" s="309">
        <v>1</v>
      </c>
      <c r="H166" s="408">
        <f t="shared" ref="H166:H171" si="9">8*C166+5*D166+100*L166+10*(G166-1)</f>
        <v>23</v>
      </c>
      <c r="I166" s="311"/>
      <c r="J166" s="314"/>
      <c r="K166" s="409"/>
      <c r="L166" s="338">
        <v>0.1</v>
      </c>
    </row>
    <row r="167" spans="1:12" x14ac:dyDescent="0.5">
      <c r="A167" s="381" t="s">
        <v>963</v>
      </c>
      <c r="B167" s="219" t="s">
        <v>964</v>
      </c>
      <c r="C167" s="305">
        <v>0</v>
      </c>
      <c r="D167" s="306">
        <v>3</v>
      </c>
      <c r="E167" s="307">
        <v>1</v>
      </c>
      <c r="F167" s="435" t="s">
        <v>937</v>
      </c>
      <c r="G167" s="309">
        <v>1</v>
      </c>
      <c r="H167" s="408">
        <f t="shared" si="9"/>
        <v>15</v>
      </c>
      <c r="I167" s="311"/>
      <c r="J167" s="314"/>
      <c r="K167" s="409"/>
      <c r="L167" s="338"/>
    </row>
    <row r="168" spans="1:12" x14ac:dyDescent="0.5">
      <c r="A168" s="381" t="s">
        <v>965</v>
      </c>
      <c r="C168" s="305">
        <v>0</v>
      </c>
      <c r="D168" s="306">
        <v>2</v>
      </c>
      <c r="E168" s="307">
        <v>0</v>
      </c>
      <c r="F168" s="435" t="s">
        <v>941</v>
      </c>
      <c r="G168" s="309">
        <v>1</v>
      </c>
      <c r="H168" s="408">
        <f t="shared" si="9"/>
        <v>10</v>
      </c>
      <c r="I168" s="311"/>
      <c r="J168" s="314"/>
      <c r="K168" s="409"/>
      <c r="L168" s="338"/>
    </row>
    <row r="169" spans="1:12" ht="30" x14ac:dyDescent="0.5">
      <c r="A169" s="381" t="s">
        <v>966</v>
      </c>
      <c r="B169" s="219" t="s">
        <v>967</v>
      </c>
      <c r="C169" s="305">
        <v>2</v>
      </c>
      <c r="D169" s="306">
        <v>2</v>
      </c>
      <c r="E169" s="307">
        <v>2</v>
      </c>
      <c r="F169" s="435" t="s">
        <v>939</v>
      </c>
      <c r="G169" s="309">
        <v>1</v>
      </c>
      <c r="H169" s="408">
        <f t="shared" si="9"/>
        <v>26</v>
      </c>
      <c r="I169" s="311"/>
      <c r="J169" s="314"/>
      <c r="K169" s="409"/>
      <c r="L169" s="338"/>
    </row>
    <row r="170" spans="1:12" x14ac:dyDescent="0.5">
      <c r="A170" s="381" t="s">
        <v>968</v>
      </c>
      <c r="B170" s="219" t="s">
        <v>971</v>
      </c>
      <c r="C170" s="305">
        <v>2</v>
      </c>
      <c r="D170" s="306">
        <v>3</v>
      </c>
      <c r="E170" s="307">
        <v>3</v>
      </c>
      <c r="F170" s="435" t="s">
        <v>937</v>
      </c>
      <c r="G170" s="309">
        <v>1</v>
      </c>
      <c r="H170" s="408">
        <f t="shared" si="9"/>
        <v>31</v>
      </c>
      <c r="I170" s="311"/>
      <c r="J170" s="314"/>
      <c r="K170" s="409"/>
      <c r="L170" s="338"/>
    </row>
    <row r="171" spans="1:12" ht="27" thickBot="1" x14ac:dyDescent="0.55000000000000004">
      <c r="A171" s="382" t="s">
        <v>969</v>
      </c>
      <c r="B171" s="232"/>
      <c r="C171" s="339">
        <v>1</v>
      </c>
      <c r="D171" s="340">
        <v>1</v>
      </c>
      <c r="E171" s="341">
        <v>1</v>
      </c>
      <c r="F171" s="436" t="s">
        <v>940</v>
      </c>
      <c r="G171" s="343">
        <v>1</v>
      </c>
      <c r="H171" s="421">
        <f t="shared" si="9"/>
        <v>13</v>
      </c>
      <c r="I171" s="344"/>
      <c r="J171" s="345"/>
      <c r="K171" s="422"/>
      <c r="L171" s="346"/>
    </row>
    <row r="172" spans="1:12" ht="27" thickBot="1" x14ac:dyDescent="0.55000000000000004">
      <c r="A172" s="382" t="s">
        <v>970</v>
      </c>
      <c r="B172" s="232" t="s">
        <v>758</v>
      </c>
      <c r="C172" s="339">
        <v>2</v>
      </c>
      <c r="D172" s="340">
        <v>1</v>
      </c>
      <c r="E172" s="341">
        <v>2</v>
      </c>
      <c r="F172" s="436" t="s">
        <v>939</v>
      </c>
      <c r="G172" s="343">
        <v>1</v>
      </c>
      <c r="H172" s="421">
        <f t="shared" ref="H172" si="10">8*C172+5*D172+100*L172+10*(G172-1)</f>
        <v>21</v>
      </c>
      <c r="I172" s="344"/>
      <c r="J172" s="345"/>
      <c r="K172" s="422"/>
      <c r="L172" s="346"/>
    </row>
    <row r="173" spans="1:12" ht="30.75" thickBot="1" x14ac:dyDescent="0.55000000000000004">
      <c r="A173" s="382" t="s">
        <v>972</v>
      </c>
      <c r="B173" s="232" t="s">
        <v>980</v>
      </c>
      <c r="C173" s="339">
        <v>2</v>
      </c>
      <c r="D173" s="340">
        <v>2</v>
      </c>
      <c r="E173" s="341">
        <v>4</v>
      </c>
      <c r="F173" s="436" t="s">
        <v>936</v>
      </c>
      <c r="G173" s="343">
        <v>1</v>
      </c>
      <c r="H173" s="421">
        <f t="shared" ref="H173:H177" si="11">8*C173+5*D173+100*L173+10*(G173-1)</f>
        <v>26</v>
      </c>
      <c r="I173" s="344"/>
      <c r="J173" s="345"/>
      <c r="K173" s="422"/>
      <c r="L173" s="346"/>
    </row>
    <row r="174" spans="1:12" ht="27" thickBot="1" x14ac:dyDescent="0.55000000000000004">
      <c r="A174" s="382" t="s">
        <v>974</v>
      </c>
      <c r="B174" s="232"/>
      <c r="C174" s="339">
        <v>3</v>
      </c>
      <c r="D174" s="340">
        <v>3</v>
      </c>
      <c r="E174" s="341">
        <v>3</v>
      </c>
      <c r="F174" s="436" t="s">
        <v>939</v>
      </c>
      <c r="G174" s="343">
        <v>1</v>
      </c>
      <c r="H174" s="421">
        <f t="shared" si="11"/>
        <v>39</v>
      </c>
      <c r="I174" s="344"/>
      <c r="J174" s="345"/>
      <c r="K174" s="422"/>
      <c r="L174" s="346"/>
    </row>
    <row r="175" spans="1:12" ht="27" thickBot="1" x14ac:dyDescent="0.55000000000000004">
      <c r="A175" s="382" t="s">
        <v>975</v>
      </c>
      <c r="B175" s="232" t="s">
        <v>978</v>
      </c>
      <c r="C175" s="339">
        <v>2</v>
      </c>
      <c r="D175" s="340">
        <v>5</v>
      </c>
      <c r="E175" s="341">
        <v>4</v>
      </c>
      <c r="F175" s="436" t="s">
        <v>936</v>
      </c>
      <c r="G175" s="343">
        <v>1</v>
      </c>
      <c r="H175" s="421">
        <f t="shared" si="11"/>
        <v>41</v>
      </c>
      <c r="I175" s="344"/>
      <c r="J175" s="345"/>
      <c r="K175" s="422"/>
      <c r="L175" s="346"/>
    </row>
    <row r="176" spans="1:12" ht="30.75" thickBot="1" x14ac:dyDescent="0.55000000000000004">
      <c r="A176" s="382" t="s">
        <v>976</v>
      </c>
      <c r="B176" s="232" t="s">
        <v>979</v>
      </c>
      <c r="C176" s="339">
        <v>2</v>
      </c>
      <c r="D176" s="340">
        <v>4</v>
      </c>
      <c r="E176" s="341">
        <v>4</v>
      </c>
      <c r="F176" s="436" t="s">
        <v>936</v>
      </c>
      <c r="G176" s="343">
        <v>1</v>
      </c>
      <c r="H176" s="421">
        <f t="shared" si="11"/>
        <v>36</v>
      </c>
      <c r="I176" s="344"/>
      <c r="J176" s="345"/>
      <c r="K176" s="422"/>
      <c r="L176" s="346"/>
    </row>
    <row r="177" spans="1:12" ht="27" thickBot="1" x14ac:dyDescent="0.55000000000000004">
      <c r="A177" s="382" t="s">
        <v>977</v>
      </c>
      <c r="B177" s="232" t="s">
        <v>758</v>
      </c>
      <c r="C177" s="339">
        <v>3</v>
      </c>
      <c r="D177" s="340">
        <v>1</v>
      </c>
      <c r="E177" s="341">
        <v>3</v>
      </c>
      <c r="F177" s="436" t="s">
        <v>939</v>
      </c>
      <c r="G177" s="343">
        <v>1</v>
      </c>
      <c r="H177" s="421">
        <f t="shared" si="11"/>
        <v>29</v>
      </c>
      <c r="I177" s="344"/>
      <c r="J177" s="345"/>
      <c r="K177" s="422"/>
      <c r="L177" s="346"/>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G20" sqref="G20"/>
    </sheetView>
  </sheetViews>
  <sheetFormatPr defaultRowHeight="15" x14ac:dyDescent="0.25"/>
  <cols>
    <col min="1" max="1" width="25" customWidth="1"/>
    <col min="2" max="2" width="61.42578125" customWidth="1"/>
    <col min="3" max="3" width="15.5703125" customWidth="1"/>
    <col min="6" max="6" width="56.85546875" customWidth="1"/>
  </cols>
  <sheetData>
    <row r="1" spans="1:7" s="248" customFormat="1" ht="24" customHeight="1" x14ac:dyDescent="0.25">
      <c r="A1" s="263" t="s">
        <v>506</v>
      </c>
      <c r="B1" s="218" t="s">
        <v>507</v>
      </c>
    </row>
    <row r="2" spans="1:7" ht="45" x14ac:dyDescent="0.25">
      <c r="A2" s="116" t="s">
        <v>508</v>
      </c>
      <c r="B2" s="264" t="s">
        <v>542</v>
      </c>
    </row>
    <row r="3" spans="1:7" ht="30" x14ac:dyDescent="0.25">
      <c r="A3" s="116" t="s">
        <v>459</v>
      </c>
      <c r="B3" s="264" t="s">
        <v>511</v>
      </c>
    </row>
    <row r="4" spans="1:7" ht="30" x14ac:dyDescent="0.25">
      <c r="A4" s="116" t="s">
        <v>461</v>
      </c>
      <c r="B4" s="264" t="s">
        <v>512</v>
      </c>
    </row>
    <row r="5" spans="1:7" x14ac:dyDescent="0.25">
      <c r="A5" s="116" t="s">
        <v>509</v>
      </c>
      <c r="B5" s="264" t="s">
        <v>513</v>
      </c>
    </row>
    <row r="6" spans="1:7" x14ac:dyDescent="0.25">
      <c r="A6" s="116" t="s">
        <v>510</v>
      </c>
      <c r="B6" s="264" t="s">
        <v>514</v>
      </c>
    </row>
    <row r="7" spans="1:7" x14ac:dyDescent="0.25">
      <c r="F7" s="254" t="s">
        <v>506</v>
      </c>
      <c r="G7" s="254" t="s">
        <v>637</v>
      </c>
    </row>
    <row r="8" spans="1:7" x14ac:dyDescent="0.25">
      <c r="F8" t="s">
        <v>508</v>
      </c>
      <c r="G8" t="s">
        <v>644</v>
      </c>
    </row>
    <row r="9" spans="1:7" ht="21.75" thickBot="1" x14ac:dyDescent="0.3">
      <c r="A9" s="262" t="s">
        <v>515</v>
      </c>
      <c r="B9" s="265" t="s">
        <v>516</v>
      </c>
      <c r="C9" s="265" t="s">
        <v>203</v>
      </c>
      <c r="F9" t="s">
        <v>459</v>
      </c>
      <c r="G9" t="s">
        <v>645</v>
      </c>
    </row>
    <row r="10" spans="1:7" x14ac:dyDescent="0.25">
      <c r="A10" s="266" t="s">
        <v>508</v>
      </c>
      <c r="B10" s="282" t="s">
        <v>520</v>
      </c>
      <c r="C10" s="267" t="s">
        <v>517</v>
      </c>
      <c r="F10" t="s">
        <v>461</v>
      </c>
      <c r="G10" t="s">
        <v>646</v>
      </c>
    </row>
    <row r="11" spans="1:7" x14ac:dyDescent="0.25">
      <c r="A11" s="268" t="s">
        <v>508</v>
      </c>
      <c r="B11" s="214" t="s">
        <v>524</v>
      </c>
      <c r="C11" s="269" t="s">
        <v>517</v>
      </c>
      <c r="F11" t="s">
        <v>643</v>
      </c>
      <c r="G11" t="s">
        <v>647</v>
      </c>
    </row>
    <row r="12" spans="1:7" ht="30" x14ac:dyDescent="0.25">
      <c r="A12" s="268" t="s">
        <v>508</v>
      </c>
      <c r="B12" s="214" t="s">
        <v>525</v>
      </c>
      <c r="C12" s="269" t="s">
        <v>517</v>
      </c>
      <c r="F12" t="s">
        <v>648</v>
      </c>
      <c r="G12" t="s">
        <v>651</v>
      </c>
    </row>
    <row r="13" spans="1:7" ht="15.75" thickBot="1" x14ac:dyDescent="0.3">
      <c r="A13" s="275" t="s">
        <v>508</v>
      </c>
      <c r="B13" s="276" t="s">
        <v>526</v>
      </c>
      <c r="C13" s="277" t="s">
        <v>517</v>
      </c>
      <c r="F13" t="s">
        <v>649</v>
      </c>
      <c r="G13" t="s">
        <v>650</v>
      </c>
    </row>
    <row r="14" spans="1:7" ht="15.75" thickTop="1" x14ac:dyDescent="0.25">
      <c r="A14" s="278" t="s">
        <v>508</v>
      </c>
      <c r="B14" s="281" t="s">
        <v>521</v>
      </c>
      <c r="C14" s="279" t="s">
        <v>518</v>
      </c>
    </row>
    <row r="15" spans="1:7" x14ac:dyDescent="0.25">
      <c r="A15" s="268" t="s">
        <v>508</v>
      </c>
      <c r="B15" s="214" t="s">
        <v>523</v>
      </c>
      <c r="C15" s="269" t="s">
        <v>518</v>
      </c>
    </row>
    <row r="16" spans="1:7" ht="15.75" thickBot="1" x14ac:dyDescent="0.3">
      <c r="A16" s="275" t="s">
        <v>508</v>
      </c>
      <c r="B16" s="276" t="s">
        <v>527</v>
      </c>
      <c r="C16" s="277" t="s">
        <v>518</v>
      </c>
      <c r="F16" t="s">
        <v>4</v>
      </c>
      <c r="G16">
        <v>5</v>
      </c>
    </row>
    <row r="17" spans="1:7" ht="15.75" thickTop="1" x14ac:dyDescent="0.25">
      <c r="A17" s="273" t="s">
        <v>508</v>
      </c>
      <c r="B17" s="280" t="s">
        <v>522</v>
      </c>
      <c r="C17" s="274" t="s">
        <v>519</v>
      </c>
      <c r="F17" t="s">
        <v>5</v>
      </c>
      <c r="G17">
        <v>4</v>
      </c>
    </row>
    <row r="18" spans="1:7" ht="30.75" thickBot="1" x14ac:dyDescent="0.3">
      <c r="A18" s="283" t="s">
        <v>508</v>
      </c>
      <c r="B18" s="284" t="s">
        <v>529</v>
      </c>
      <c r="C18" s="285" t="s">
        <v>519</v>
      </c>
      <c r="F18" t="s">
        <v>6</v>
      </c>
      <c r="G18">
        <v>3</v>
      </c>
    </row>
    <row r="19" spans="1:7" x14ac:dyDescent="0.25">
      <c r="A19" s="266" t="s">
        <v>459</v>
      </c>
      <c r="B19" s="282" t="s">
        <v>530</v>
      </c>
      <c r="C19" s="267" t="s">
        <v>517</v>
      </c>
      <c r="F19" t="s">
        <v>652</v>
      </c>
      <c r="G19">
        <v>2</v>
      </c>
    </row>
    <row r="20" spans="1:7" ht="30" x14ac:dyDescent="0.25">
      <c r="A20" s="268" t="s">
        <v>459</v>
      </c>
      <c r="B20" s="214" t="s">
        <v>533</v>
      </c>
      <c r="C20" s="269" t="s">
        <v>517</v>
      </c>
      <c r="F20" t="s">
        <v>653</v>
      </c>
      <c r="G20">
        <v>1</v>
      </c>
    </row>
    <row r="21" spans="1:7" ht="30" x14ac:dyDescent="0.25">
      <c r="A21" s="268" t="s">
        <v>459</v>
      </c>
      <c r="B21" s="214" t="s">
        <v>535</v>
      </c>
      <c r="C21" s="269" t="s">
        <v>517</v>
      </c>
    </row>
    <row r="22" spans="1:7" ht="15.75" thickBot="1" x14ac:dyDescent="0.3">
      <c r="A22" s="275" t="s">
        <v>459</v>
      </c>
      <c r="B22" s="276" t="s">
        <v>536</v>
      </c>
      <c r="C22" s="277" t="s">
        <v>517</v>
      </c>
    </row>
    <row r="23" spans="1:7" ht="15.75" thickTop="1" x14ac:dyDescent="0.25">
      <c r="A23" s="273" t="s">
        <v>459</v>
      </c>
      <c r="B23" s="280" t="s">
        <v>531</v>
      </c>
      <c r="C23" s="274" t="s">
        <v>518</v>
      </c>
    </row>
    <row r="24" spans="1:7" ht="30" x14ac:dyDescent="0.25">
      <c r="A24" s="268" t="s">
        <v>459</v>
      </c>
      <c r="B24" s="214" t="s">
        <v>534</v>
      </c>
      <c r="C24" s="269" t="s">
        <v>518</v>
      </c>
    </row>
    <row r="25" spans="1:7" ht="45.75" thickBot="1" x14ac:dyDescent="0.3">
      <c r="A25" s="275" t="s">
        <v>459</v>
      </c>
      <c r="B25" s="276" t="s">
        <v>537</v>
      </c>
      <c r="C25" s="277" t="s">
        <v>518</v>
      </c>
    </row>
    <row r="26" spans="1:7" ht="15.75" thickTop="1" x14ac:dyDescent="0.25">
      <c r="A26" s="273" t="s">
        <v>459</v>
      </c>
      <c r="B26" s="280" t="s">
        <v>532</v>
      </c>
      <c r="C26" s="274" t="s">
        <v>519</v>
      </c>
    </row>
    <row r="27" spans="1:7" ht="30.75" thickBot="1" x14ac:dyDescent="0.3">
      <c r="A27" s="270" t="s">
        <v>459</v>
      </c>
      <c r="B27" s="271" t="s">
        <v>528</v>
      </c>
      <c r="C27" s="272" t="s">
        <v>519</v>
      </c>
    </row>
    <row r="28" spans="1:7" x14ac:dyDescent="0.25">
      <c r="A28" s="266" t="s">
        <v>538</v>
      </c>
      <c r="B28" s="282" t="s">
        <v>539</v>
      </c>
      <c r="C28" s="267" t="s">
        <v>517</v>
      </c>
    </row>
    <row r="29" spans="1:7" ht="30" x14ac:dyDescent="0.25">
      <c r="A29" s="268" t="s">
        <v>538</v>
      </c>
      <c r="B29" s="214" t="s">
        <v>543</v>
      </c>
      <c r="C29" s="269" t="s">
        <v>517</v>
      </c>
    </row>
    <row r="30" spans="1:7" x14ac:dyDescent="0.25">
      <c r="A30" s="268" t="s">
        <v>538</v>
      </c>
      <c r="B30" s="214" t="s">
        <v>546</v>
      </c>
      <c r="C30" s="269" t="s">
        <v>517</v>
      </c>
    </row>
    <row r="31" spans="1:7" ht="15.75" thickBot="1" x14ac:dyDescent="0.3">
      <c r="A31" s="275" t="s">
        <v>538</v>
      </c>
      <c r="B31" s="276" t="s">
        <v>547</v>
      </c>
      <c r="C31" s="277" t="s">
        <v>517</v>
      </c>
    </row>
    <row r="32" spans="1:7" ht="15.75" thickTop="1" x14ac:dyDescent="0.25">
      <c r="A32" s="273" t="s">
        <v>538</v>
      </c>
      <c r="B32" s="280" t="s">
        <v>540</v>
      </c>
      <c r="C32" s="274" t="s">
        <v>518</v>
      </c>
    </row>
    <row r="33" spans="1:3" ht="30" x14ac:dyDescent="0.25">
      <c r="A33" s="268" t="s">
        <v>538</v>
      </c>
      <c r="B33" s="214" t="s">
        <v>545</v>
      </c>
      <c r="C33" s="269" t="s">
        <v>518</v>
      </c>
    </row>
    <row r="34" spans="1:3" ht="30.75" thickBot="1" x14ac:dyDescent="0.3">
      <c r="A34" s="275" t="s">
        <v>538</v>
      </c>
      <c r="B34" s="276" t="s">
        <v>548</v>
      </c>
      <c r="C34" s="277" t="s">
        <v>518</v>
      </c>
    </row>
    <row r="35" spans="1:3" ht="15.75" thickTop="1" x14ac:dyDescent="0.25">
      <c r="A35" s="273" t="s">
        <v>538</v>
      </c>
      <c r="B35" s="280" t="s">
        <v>541</v>
      </c>
      <c r="C35" s="274" t="s">
        <v>519</v>
      </c>
    </row>
    <row r="36" spans="1:3" ht="15.75" thickBot="1" x14ac:dyDescent="0.3">
      <c r="A36" s="270" t="s">
        <v>538</v>
      </c>
      <c r="B36" s="271" t="s">
        <v>544</v>
      </c>
      <c r="C36" s="272" t="s">
        <v>519</v>
      </c>
    </row>
    <row r="37" spans="1:3" x14ac:dyDescent="0.25">
      <c r="A37" s="266" t="s">
        <v>550</v>
      </c>
      <c r="B37" s="282" t="s">
        <v>551</v>
      </c>
      <c r="C37" s="267" t="s">
        <v>517</v>
      </c>
    </row>
    <row r="38" spans="1:3" x14ac:dyDescent="0.25">
      <c r="A38" s="268" t="s">
        <v>550</v>
      </c>
      <c r="B38" s="214" t="s">
        <v>554</v>
      </c>
      <c r="C38" s="269" t="s">
        <v>517</v>
      </c>
    </row>
    <row r="39" spans="1:3" x14ac:dyDescent="0.25">
      <c r="A39" s="268" t="s">
        <v>550</v>
      </c>
      <c r="B39" s="214" t="s">
        <v>555</v>
      </c>
      <c r="C39" s="269" t="s">
        <v>517</v>
      </c>
    </row>
    <row r="40" spans="1:3" ht="15.75" thickBot="1" x14ac:dyDescent="0.3">
      <c r="A40" s="275" t="s">
        <v>550</v>
      </c>
      <c r="B40" s="276" t="s">
        <v>559</v>
      </c>
      <c r="C40" s="277" t="s">
        <v>517</v>
      </c>
    </row>
    <row r="41" spans="1:3" ht="15.75" thickTop="1" x14ac:dyDescent="0.25">
      <c r="A41" s="273" t="s">
        <v>550</v>
      </c>
      <c r="B41" s="280" t="s">
        <v>552</v>
      </c>
      <c r="C41" s="274" t="s">
        <v>518</v>
      </c>
    </row>
    <row r="42" spans="1:3" ht="30" x14ac:dyDescent="0.25">
      <c r="A42" s="268" t="s">
        <v>550</v>
      </c>
      <c r="B42" s="214" t="s">
        <v>558</v>
      </c>
      <c r="C42" s="269" t="s">
        <v>518</v>
      </c>
    </row>
    <row r="43" spans="1:3" ht="15.75" thickBot="1" x14ac:dyDescent="0.3">
      <c r="A43" s="275" t="s">
        <v>550</v>
      </c>
      <c r="B43" s="276" t="s">
        <v>556</v>
      </c>
      <c r="C43" s="277" t="s">
        <v>518</v>
      </c>
    </row>
    <row r="44" spans="1:3" ht="15.75" thickTop="1" x14ac:dyDescent="0.25">
      <c r="A44" s="273" t="s">
        <v>550</v>
      </c>
      <c r="B44" s="280" t="s">
        <v>553</v>
      </c>
      <c r="C44" s="274" t="s">
        <v>519</v>
      </c>
    </row>
    <row r="45" spans="1:3" ht="30.75" thickBot="1" x14ac:dyDescent="0.3">
      <c r="A45" s="270" t="s">
        <v>550</v>
      </c>
      <c r="B45" s="271" t="s">
        <v>557</v>
      </c>
      <c r="C45" s="272" t="s">
        <v>519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zoomScale="85" zoomScaleNormal="85" workbookViewId="0">
      <selection activeCell="B75" sqref="B75"/>
    </sheetView>
  </sheetViews>
  <sheetFormatPr defaultRowHeight="15" x14ac:dyDescent="0.25"/>
  <cols>
    <col min="1" max="1" width="32.42578125" style="254" customWidth="1"/>
    <col min="2" max="2" width="4.7109375" style="249" customWidth="1"/>
    <col min="3" max="3" width="16.5703125" customWidth="1"/>
    <col min="4" max="4" width="18.42578125" customWidth="1"/>
    <col min="10" max="10" width="25.85546875" customWidth="1"/>
  </cols>
  <sheetData>
    <row r="1" spans="1:10" ht="21" x14ac:dyDescent="0.35">
      <c r="A1" s="60" t="s">
        <v>473</v>
      </c>
      <c r="B1" s="261" t="s">
        <v>505</v>
      </c>
    </row>
    <row r="2" spans="1:10" x14ac:dyDescent="0.25">
      <c r="A2" s="481" t="s">
        <v>460</v>
      </c>
      <c r="B2" s="482"/>
      <c r="C2" s="483"/>
      <c r="D2" s="478">
        <f>AVERAGE(C3,C25,C46)</f>
        <v>0.26914682539682538</v>
      </c>
      <c r="J2" s="286"/>
    </row>
    <row r="3" spans="1:10" ht="17.25" customHeight="1" x14ac:dyDescent="0.25">
      <c r="A3" s="116" t="s">
        <v>0</v>
      </c>
      <c r="B3" s="258">
        <v>1</v>
      </c>
      <c r="C3" s="480">
        <f>AVERAGE(B3:B23)</f>
        <v>0.47619047619047616</v>
      </c>
      <c r="D3" s="479"/>
      <c r="J3" s="255"/>
    </row>
    <row r="4" spans="1:10" ht="16.5" customHeight="1" x14ac:dyDescent="0.25">
      <c r="A4" s="116" t="s">
        <v>65</v>
      </c>
      <c r="B4" s="258">
        <v>1</v>
      </c>
      <c r="C4" s="480"/>
      <c r="D4" s="479"/>
      <c r="J4" s="255"/>
    </row>
    <row r="5" spans="1:10" x14ac:dyDescent="0.25">
      <c r="A5" s="116" t="s">
        <v>60</v>
      </c>
      <c r="B5" s="258">
        <v>1</v>
      </c>
      <c r="C5" s="480"/>
      <c r="D5" s="479"/>
      <c r="J5" s="255"/>
    </row>
    <row r="6" spans="1:10" x14ac:dyDescent="0.25">
      <c r="A6" s="116" t="s">
        <v>2</v>
      </c>
      <c r="B6" s="258">
        <v>1</v>
      </c>
      <c r="C6" s="480"/>
      <c r="D6" s="479"/>
      <c r="J6" s="255"/>
    </row>
    <row r="7" spans="1:10" x14ac:dyDescent="0.25">
      <c r="A7" s="116" t="s">
        <v>55</v>
      </c>
      <c r="B7" s="258">
        <v>0</v>
      </c>
      <c r="C7" s="480"/>
      <c r="D7" s="479"/>
      <c r="J7" s="255"/>
    </row>
    <row r="8" spans="1:10" x14ac:dyDescent="0.25">
      <c r="A8" s="116" t="s">
        <v>7</v>
      </c>
      <c r="B8" s="258">
        <v>1</v>
      </c>
      <c r="C8" s="480"/>
      <c r="D8" s="479"/>
      <c r="J8" s="255"/>
    </row>
    <row r="9" spans="1:10" x14ac:dyDescent="0.25">
      <c r="A9" s="116" t="s">
        <v>3</v>
      </c>
      <c r="B9" s="258">
        <v>1</v>
      </c>
      <c r="C9" s="480"/>
      <c r="D9" s="479"/>
      <c r="J9" s="255"/>
    </row>
    <row r="10" spans="1:10" x14ac:dyDescent="0.25">
      <c r="A10" s="116" t="s">
        <v>8</v>
      </c>
      <c r="B10" s="258">
        <v>1</v>
      </c>
      <c r="C10" s="480"/>
      <c r="D10" s="479"/>
      <c r="J10" s="255"/>
    </row>
    <row r="11" spans="1:10" x14ac:dyDescent="0.25">
      <c r="A11" s="116" t="s">
        <v>56</v>
      </c>
      <c r="B11" s="258">
        <v>1</v>
      </c>
      <c r="C11" s="480"/>
      <c r="D11" s="479"/>
      <c r="J11" s="255"/>
    </row>
    <row r="12" spans="1:10" x14ac:dyDescent="0.25">
      <c r="A12" s="116" t="s">
        <v>247</v>
      </c>
      <c r="B12" s="258">
        <v>1</v>
      </c>
      <c r="C12" s="480"/>
      <c r="D12" s="479"/>
      <c r="J12" s="255"/>
    </row>
    <row r="13" spans="1:10" x14ac:dyDescent="0.25">
      <c r="A13" s="116" t="s">
        <v>248</v>
      </c>
      <c r="B13" s="258">
        <v>1</v>
      </c>
      <c r="C13" s="480"/>
      <c r="D13" s="479"/>
      <c r="J13" s="255"/>
    </row>
    <row r="14" spans="1:10" x14ac:dyDescent="0.25">
      <c r="A14" s="116" t="s">
        <v>249</v>
      </c>
      <c r="B14" s="258">
        <v>0</v>
      </c>
      <c r="C14" s="480"/>
      <c r="D14" s="479"/>
      <c r="J14" s="255"/>
    </row>
    <row r="15" spans="1:10" x14ac:dyDescent="0.25">
      <c r="A15" s="116" t="s">
        <v>250</v>
      </c>
      <c r="B15" s="258">
        <v>0</v>
      </c>
      <c r="C15" s="480"/>
      <c r="D15" s="479"/>
    </row>
    <row r="16" spans="1:10" x14ac:dyDescent="0.25">
      <c r="A16" s="116" t="s">
        <v>261</v>
      </c>
      <c r="B16" s="258">
        <v>0</v>
      </c>
      <c r="C16" s="480"/>
      <c r="D16" s="479"/>
    </row>
    <row r="17" spans="1:10" x14ac:dyDescent="0.25">
      <c r="A17" s="116" t="s">
        <v>57</v>
      </c>
      <c r="B17" s="258">
        <v>0</v>
      </c>
      <c r="C17" s="480"/>
      <c r="D17" s="479"/>
    </row>
    <row r="18" spans="1:10" x14ac:dyDescent="0.25">
      <c r="A18" s="116" t="s">
        <v>58</v>
      </c>
      <c r="B18" s="258">
        <v>0</v>
      </c>
      <c r="C18" s="480"/>
      <c r="D18" s="479"/>
    </row>
    <row r="19" spans="1:10" x14ac:dyDescent="0.25">
      <c r="A19" s="116" t="s">
        <v>1</v>
      </c>
      <c r="B19" s="258">
        <v>0</v>
      </c>
      <c r="C19" s="480"/>
      <c r="D19" s="479"/>
    </row>
    <row r="20" spans="1:10" x14ac:dyDescent="0.25">
      <c r="A20" s="116" t="s">
        <v>59</v>
      </c>
      <c r="B20" s="258">
        <v>0</v>
      </c>
      <c r="C20" s="480"/>
      <c r="D20" s="479"/>
    </row>
    <row r="21" spans="1:10" x14ac:dyDescent="0.25">
      <c r="A21" s="116" t="s">
        <v>61</v>
      </c>
      <c r="B21" s="258">
        <v>0</v>
      </c>
      <c r="C21" s="480"/>
      <c r="D21" s="479"/>
    </row>
    <row r="22" spans="1:10" x14ac:dyDescent="0.25">
      <c r="A22" s="116" t="s">
        <v>62</v>
      </c>
      <c r="B22" s="258">
        <v>0</v>
      </c>
      <c r="C22" s="480"/>
      <c r="D22" s="479"/>
    </row>
    <row r="23" spans="1:10" x14ac:dyDescent="0.25">
      <c r="A23" s="116" t="s">
        <v>63</v>
      </c>
      <c r="B23" s="258">
        <v>0</v>
      </c>
      <c r="C23" s="480"/>
      <c r="D23" s="479"/>
    </row>
    <row r="24" spans="1:10" x14ac:dyDescent="0.25">
      <c r="A24" s="484" t="s">
        <v>474</v>
      </c>
      <c r="B24" s="484"/>
      <c r="C24" s="484"/>
      <c r="D24" s="479"/>
    </row>
    <row r="25" spans="1:10" ht="15" customHeight="1" x14ac:dyDescent="0.25">
      <c r="A25" s="260" t="s">
        <v>475</v>
      </c>
      <c r="B25" s="258">
        <v>1</v>
      </c>
      <c r="C25" s="480">
        <f>AVERAGE(B25:B44)</f>
        <v>0.05</v>
      </c>
      <c r="D25" s="479"/>
      <c r="J25" s="7" t="s">
        <v>56</v>
      </c>
    </row>
    <row r="26" spans="1:10" x14ac:dyDescent="0.25">
      <c r="A26" s="260" t="s">
        <v>478</v>
      </c>
      <c r="B26" s="258">
        <v>0</v>
      </c>
      <c r="C26" s="480"/>
      <c r="D26" s="479"/>
      <c r="J26" s="7" t="s">
        <v>247</v>
      </c>
    </row>
    <row r="27" spans="1:10" x14ac:dyDescent="0.25">
      <c r="A27" s="260" t="s">
        <v>476</v>
      </c>
      <c r="B27" s="258">
        <v>0</v>
      </c>
      <c r="C27" s="480"/>
      <c r="D27" s="479"/>
      <c r="J27" s="7" t="s">
        <v>248</v>
      </c>
    </row>
    <row r="28" spans="1:10" x14ac:dyDescent="0.25">
      <c r="A28" s="260" t="s">
        <v>477</v>
      </c>
      <c r="B28" s="258">
        <v>0</v>
      </c>
      <c r="C28" s="480"/>
      <c r="D28" s="479"/>
      <c r="J28" s="7" t="s">
        <v>249</v>
      </c>
    </row>
    <row r="29" spans="1:10" x14ac:dyDescent="0.25">
      <c r="A29" s="260" t="s">
        <v>479</v>
      </c>
      <c r="B29" s="258">
        <v>0</v>
      </c>
      <c r="C29" s="480"/>
      <c r="D29" s="479"/>
      <c r="J29" s="7" t="s">
        <v>250</v>
      </c>
    </row>
    <row r="30" spans="1:10" x14ac:dyDescent="0.25">
      <c r="A30" s="260" t="s">
        <v>480</v>
      </c>
      <c r="B30" s="258">
        <v>0</v>
      </c>
      <c r="C30" s="480"/>
      <c r="D30" s="479"/>
      <c r="J30" s="7" t="s">
        <v>261</v>
      </c>
    </row>
    <row r="31" spans="1:10" x14ac:dyDescent="0.25">
      <c r="A31" s="260" t="s">
        <v>481</v>
      </c>
      <c r="B31" s="258">
        <v>0</v>
      </c>
      <c r="C31" s="480"/>
      <c r="D31" s="479"/>
      <c r="J31" s="7" t="s">
        <v>57</v>
      </c>
    </row>
    <row r="32" spans="1:10" x14ac:dyDescent="0.25">
      <c r="A32" s="260" t="s">
        <v>482</v>
      </c>
      <c r="B32" s="258">
        <v>0</v>
      </c>
      <c r="C32" s="480"/>
      <c r="D32" s="479"/>
      <c r="J32" s="7" t="s">
        <v>58</v>
      </c>
    </row>
    <row r="33" spans="1:10" x14ac:dyDescent="0.25">
      <c r="A33" s="260" t="s">
        <v>483</v>
      </c>
      <c r="B33" s="258">
        <v>0</v>
      </c>
      <c r="C33" s="480"/>
      <c r="D33" s="479"/>
      <c r="J33" s="7" t="s">
        <v>1</v>
      </c>
    </row>
    <row r="34" spans="1:10" x14ac:dyDescent="0.25">
      <c r="A34" s="260" t="s">
        <v>484</v>
      </c>
      <c r="B34" s="258">
        <v>0</v>
      </c>
      <c r="C34" s="480"/>
      <c r="D34" s="479"/>
      <c r="J34" s="7" t="s">
        <v>59</v>
      </c>
    </row>
    <row r="35" spans="1:10" x14ac:dyDescent="0.25">
      <c r="A35" s="260" t="s">
        <v>485</v>
      </c>
      <c r="B35" s="258">
        <v>0</v>
      </c>
      <c r="C35" s="480"/>
      <c r="D35" s="479"/>
      <c r="J35" s="7" t="s">
        <v>61</v>
      </c>
    </row>
    <row r="36" spans="1:10" x14ac:dyDescent="0.25">
      <c r="A36" s="260" t="s">
        <v>486</v>
      </c>
      <c r="B36" s="258">
        <v>0</v>
      </c>
      <c r="C36" s="480"/>
      <c r="D36" s="479"/>
      <c r="J36" s="7" t="s">
        <v>62</v>
      </c>
    </row>
    <row r="37" spans="1:10" x14ac:dyDescent="0.25">
      <c r="A37" s="260" t="s">
        <v>487</v>
      </c>
      <c r="B37" s="258">
        <v>0</v>
      </c>
      <c r="C37" s="480"/>
      <c r="D37" s="479"/>
      <c r="J37" s="7" t="s">
        <v>63</v>
      </c>
    </row>
    <row r="38" spans="1:10" x14ac:dyDescent="0.25">
      <c r="A38" s="260" t="s">
        <v>488</v>
      </c>
      <c r="B38" s="258">
        <v>0</v>
      </c>
      <c r="C38" s="480"/>
      <c r="D38" s="479"/>
    </row>
    <row r="39" spans="1:10" x14ac:dyDescent="0.25">
      <c r="A39" s="260" t="s">
        <v>489</v>
      </c>
      <c r="B39" s="258">
        <v>0</v>
      </c>
      <c r="C39" s="480"/>
      <c r="D39" s="479"/>
    </row>
    <row r="40" spans="1:10" x14ac:dyDescent="0.25">
      <c r="A40" s="260" t="s">
        <v>490</v>
      </c>
      <c r="B40" s="258">
        <v>0</v>
      </c>
      <c r="C40" s="480"/>
      <c r="D40" s="479"/>
    </row>
    <row r="41" spans="1:10" x14ac:dyDescent="0.25">
      <c r="A41" s="260" t="s">
        <v>491</v>
      </c>
      <c r="B41" s="258">
        <v>0</v>
      </c>
      <c r="C41" s="480"/>
      <c r="D41" s="479"/>
    </row>
    <row r="42" spans="1:10" x14ac:dyDescent="0.25">
      <c r="A42" s="260" t="s">
        <v>492</v>
      </c>
      <c r="B42" s="258">
        <v>0</v>
      </c>
      <c r="C42" s="480"/>
      <c r="D42" s="479"/>
    </row>
    <row r="43" spans="1:10" x14ac:dyDescent="0.25">
      <c r="A43" s="260" t="s">
        <v>493</v>
      </c>
      <c r="B43" s="258">
        <v>0</v>
      </c>
      <c r="C43" s="480"/>
      <c r="D43" s="479"/>
    </row>
    <row r="44" spans="1:10" x14ac:dyDescent="0.25">
      <c r="A44" s="260" t="s">
        <v>494</v>
      </c>
      <c r="B44" s="258">
        <v>0</v>
      </c>
      <c r="C44" s="480"/>
      <c r="D44" s="479"/>
    </row>
    <row r="45" spans="1:10" x14ac:dyDescent="0.25">
      <c r="A45" s="484" t="s">
        <v>495</v>
      </c>
      <c r="B45" s="484"/>
      <c r="C45" s="484"/>
      <c r="D45" s="479"/>
    </row>
    <row r="46" spans="1:10" ht="15" customHeight="1" x14ac:dyDescent="0.25">
      <c r="A46" s="260" t="s">
        <v>496</v>
      </c>
      <c r="B46" s="258">
        <v>1</v>
      </c>
      <c r="C46" s="475">
        <f>AVERAGE(B46:B109)</f>
        <v>0.28125</v>
      </c>
      <c r="D46" s="479"/>
    </row>
    <row r="47" spans="1:10" x14ac:dyDescent="0.25">
      <c r="A47" s="260" t="s">
        <v>497</v>
      </c>
      <c r="B47" s="258">
        <v>1</v>
      </c>
      <c r="C47" s="476"/>
      <c r="D47" s="479"/>
    </row>
    <row r="48" spans="1:10" x14ac:dyDescent="0.25">
      <c r="A48" s="260" t="s">
        <v>498</v>
      </c>
      <c r="B48" s="258">
        <v>0</v>
      </c>
      <c r="C48" s="476"/>
      <c r="D48" s="479"/>
      <c r="J48" s="255"/>
    </row>
    <row r="49" spans="1:10" x14ac:dyDescent="0.25">
      <c r="A49" s="260" t="s">
        <v>499</v>
      </c>
      <c r="B49" s="258">
        <v>0</v>
      </c>
      <c r="C49" s="476"/>
      <c r="D49" s="479"/>
      <c r="J49" s="255"/>
    </row>
    <row r="50" spans="1:10" x14ac:dyDescent="0.25">
      <c r="A50" s="260" t="s">
        <v>500</v>
      </c>
      <c r="B50" s="258">
        <v>0</v>
      </c>
      <c r="C50" s="476"/>
      <c r="D50" s="479"/>
      <c r="J50" s="255"/>
    </row>
    <row r="51" spans="1:10" x14ac:dyDescent="0.25">
      <c r="A51" s="260" t="s">
        <v>69</v>
      </c>
      <c r="B51" s="258">
        <v>1</v>
      </c>
      <c r="C51" s="476"/>
      <c r="D51" s="479"/>
      <c r="J51" s="255"/>
    </row>
    <row r="52" spans="1:10" x14ac:dyDescent="0.25">
      <c r="A52" s="260" t="s">
        <v>501</v>
      </c>
      <c r="B52" s="258">
        <v>1</v>
      </c>
      <c r="C52" s="476"/>
      <c r="D52" s="479"/>
      <c r="J52" s="255"/>
    </row>
    <row r="53" spans="1:10" x14ac:dyDescent="0.25">
      <c r="A53" s="260" t="s">
        <v>75</v>
      </c>
      <c r="B53" s="258">
        <v>0</v>
      </c>
      <c r="C53" s="476"/>
      <c r="D53" s="479"/>
      <c r="J53" s="255"/>
    </row>
    <row r="54" spans="1:10" x14ac:dyDescent="0.25">
      <c r="A54" s="260" t="s">
        <v>76</v>
      </c>
      <c r="B54" s="258">
        <v>0</v>
      </c>
      <c r="C54" s="476"/>
      <c r="D54" s="479"/>
      <c r="J54" s="255"/>
    </row>
    <row r="55" spans="1:10" x14ac:dyDescent="0.25">
      <c r="A55" s="260" t="s">
        <v>77</v>
      </c>
      <c r="B55" s="258">
        <v>1</v>
      </c>
      <c r="C55" s="476"/>
      <c r="D55" s="479"/>
      <c r="J55" s="255"/>
    </row>
    <row r="56" spans="1:10" x14ac:dyDescent="0.25">
      <c r="A56" s="260" t="s">
        <v>79</v>
      </c>
      <c r="B56" s="258">
        <v>1</v>
      </c>
      <c r="C56" s="476"/>
      <c r="D56" s="479"/>
      <c r="J56" s="255"/>
    </row>
    <row r="57" spans="1:10" x14ac:dyDescent="0.25">
      <c r="A57" s="260" t="s">
        <v>83</v>
      </c>
      <c r="B57" s="258">
        <v>0</v>
      </c>
      <c r="C57" s="476"/>
      <c r="D57" s="479"/>
      <c r="J57" s="255"/>
    </row>
    <row r="58" spans="1:10" x14ac:dyDescent="0.25">
      <c r="A58" s="260" t="s">
        <v>85</v>
      </c>
      <c r="B58" s="258">
        <v>0</v>
      </c>
      <c r="C58" s="476"/>
      <c r="D58" s="479"/>
      <c r="J58" s="255"/>
    </row>
    <row r="59" spans="1:10" x14ac:dyDescent="0.25">
      <c r="A59" s="260" t="s">
        <v>92</v>
      </c>
      <c r="B59" s="258">
        <v>1</v>
      </c>
      <c r="C59" s="476"/>
      <c r="D59" s="479"/>
      <c r="J59" s="255"/>
    </row>
    <row r="60" spans="1:10" x14ac:dyDescent="0.25">
      <c r="A60" s="260" t="s">
        <v>89</v>
      </c>
      <c r="B60" s="258">
        <v>0</v>
      </c>
      <c r="C60" s="476"/>
      <c r="D60" s="479"/>
      <c r="J60" s="255"/>
    </row>
    <row r="61" spans="1:10" x14ac:dyDescent="0.25">
      <c r="A61" s="260" t="s">
        <v>90</v>
      </c>
      <c r="B61" s="258">
        <v>0</v>
      </c>
      <c r="C61" s="476"/>
      <c r="D61" s="479"/>
      <c r="J61" s="255"/>
    </row>
    <row r="62" spans="1:10" x14ac:dyDescent="0.25">
      <c r="A62" s="260" t="s">
        <v>91</v>
      </c>
      <c r="B62" s="258">
        <v>0</v>
      </c>
      <c r="C62" s="476"/>
      <c r="D62" s="479"/>
      <c r="J62" s="255"/>
    </row>
    <row r="63" spans="1:10" x14ac:dyDescent="0.25">
      <c r="A63" s="260" t="s">
        <v>97</v>
      </c>
      <c r="B63" s="258">
        <v>1</v>
      </c>
      <c r="C63" s="476"/>
      <c r="D63" s="479"/>
      <c r="J63" s="255"/>
    </row>
    <row r="64" spans="1:10" x14ac:dyDescent="0.25">
      <c r="A64" s="260" t="s">
        <v>98</v>
      </c>
      <c r="B64" s="258">
        <v>0</v>
      </c>
      <c r="C64" s="476"/>
      <c r="D64" s="479"/>
      <c r="J64" s="255"/>
    </row>
    <row r="65" spans="1:10" x14ac:dyDescent="0.25">
      <c r="A65" s="260" t="s">
        <v>99</v>
      </c>
      <c r="B65" s="258">
        <v>0</v>
      </c>
      <c r="C65" s="476"/>
      <c r="D65" s="479"/>
      <c r="J65" s="255"/>
    </row>
    <row r="66" spans="1:10" ht="15" customHeight="1" x14ac:dyDescent="0.25">
      <c r="A66" s="260" t="s">
        <v>100</v>
      </c>
      <c r="B66" s="258">
        <v>0</v>
      </c>
      <c r="C66" s="476"/>
      <c r="D66" s="479"/>
      <c r="J66" s="255"/>
    </row>
    <row r="67" spans="1:10" x14ac:dyDescent="0.25">
      <c r="A67" s="260" t="s">
        <v>104</v>
      </c>
      <c r="B67" s="258">
        <v>1</v>
      </c>
      <c r="C67" s="476"/>
      <c r="D67" s="479"/>
      <c r="J67" s="255"/>
    </row>
    <row r="68" spans="1:10" x14ac:dyDescent="0.25">
      <c r="A68" s="260" t="s">
        <v>105</v>
      </c>
      <c r="B68" s="258">
        <v>1</v>
      </c>
      <c r="C68" s="476"/>
      <c r="D68" s="479"/>
      <c r="J68" s="255"/>
    </row>
    <row r="69" spans="1:10" x14ac:dyDescent="0.25">
      <c r="A69" s="260" t="s">
        <v>106</v>
      </c>
      <c r="B69" s="258">
        <v>0</v>
      </c>
      <c r="C69" s="476"/>
      <c r="D69" s="479"/>
      <c r="J69" s="255"/>
    </row>
    <row r="70" spans="1:10" x14ac:dyDescent="0.25">
      <c r="A70" s="260" t="s">
        <v>111</v>
      </c>
      <c r="B70" s="258">
        <v>1</v>
      </c>
      <c r="C70" s="476"/>
      <c r="D70" s="479"/>
      <c r="J70" s="255"/>
    </row>
    <row r="71" spans="1:10" x14ac:dyDescent="0.25">
      <c r="A71" s="260" t="s">
        <v>112</v>
      </c>
      <c r="B71" s="258">
        <v>1</v>
      </c>
      <c r="C71" s="476"/>
      <c r="D71" s="479"/>
      <c r="J71" s="255"/>
    </row>
    <row r="72" spans="1:10" x14ac:dyDescent="0.25">
      <c r="A72" s="260" t="s">
        <v>113</v>
      </c>
      <c r="B72" s="258">
        <v>0</v>
      </c>
      <c r="C72" s="476"/>
      <c r="D72" s="479"/>
      <c r="J72" s="255"/>
    </row>
    <row r="73" spans="1:10" x14ac:dyDescent="0.25">
      <c r="A73" s="260" t="s">
        <v>117</v>
      </c>
      <c r="B73" s="258">
        <v>1</v>
      </c>
      <c r="C73" s="476"/>
      <c r="D73" s="479"/>
      <c r="J73" s="255"/>
    </row>
    <row r="74" spans="1:10" x14ac:dyDescent="0.25">
      <c r="A74" s="260" t="s">
        <v>118</v>
      </c>
      <c r="B74" s="258">
        <v>1</v>
      </c>
      <c r="C74" s="476"/>
      <c r="D74" s="479"/>
      <c r="J74" s="255"/>
    </row>
    <row r="75" spans="1:10" x14ac:dyDescent="0.25">
      <c r="A75" s="260" t="s">
        <v>119</v>
      </c>
      <c r="B75" s="258">
        <v>0</v>
      </c>
      <c r="C75" s="476"/>
      <c r="D75" s="479"/>
    </row>
    <row r="76" spans="1:10" x14ac:dyDescent="0.25">
      <c r="A76" s="260" t="s">
        <v>124</v>
      </c>
      <c r="B76" s="258">
        <v>1</v>
      </c>
      <c r="C76" s="476"/>
      <c r="D76" s="479"/>
    </row>
    <row r="77" spans="1:10" x14ac:dyDescent="0.25">
      <c r="A77" s="260" t="s">
        <v>127</v>
      </c>
      <c r="B77" s="258">
        <v>0</v>
      </c>
      <c r="C77" s="476"/>
      <c r="D77" s="479"/>
      <c r="J77" s="256"/>
    </row>
    <row r="78" spans="1:10" x14ac:dyDescent="0.25">
      <c r="A78" s="260" t="s">
        <v>125</v>
      </c>
      <c r="B78" s="258">
        <v>0</v>
      </c>
      <c r="C78" s="476"/>
      <c r="D78" s="479"/>
      <c r="J78" s="257"/>
    </row>
    <row r="79" spans="1:10" x14ac:dyDescent="0.25">
      <c r="A79" s="260" t="s">
        <v>126</v>
      </c>
      <c r="B79" s="258">
        <v>0</v>
      </c>
      <c r="C79" s="476"/>
      <c r="D79" s="479"/>
      <c r="J79" s="256"/>
    </row>
    <row r="80" spans="1:10" x14ac:dyDescent="0.25">
      <c r="A80" s="260" t="s">
        <v>134</v>
      </c>
      <c r="B80" s="258">
        <v>0</v>
      </c>
      <c r="C80" s="476"/>
      <c r="D80" s="479"/>
      <c r="J80" s="257"/>
    </row>
    <row r="81" spans="1:10" x14ac:dyDescent="0.25">
      <c r="A81" s="260" t="s">
        <v>135</v>
      </c>
      <c r="B81" s="258">
        <v>0</v>
      </c>
      <c r="C81" s="476"/>
      <c r="D81" s="479"/>
      <c r="J81" s="256"/>
    </row>
    <row r="82" spans="1:10" x14ac:dyDescent="0.25">
      <c r="A82" s="260" t="s">
        <v>54</v>
      </c>
      <c r="B82" s="258">
        <v>0</v>
      </c>
      <c r="C82" s="476"/>
      <c r="D82" s="479"/>
      <c r="J82" s="257"/>
    </row>
    <row r="83" spans="1:10" x14ac:dyDescent="0.25">
      <c r="A83" s="260" t="s">
        <v>192</v>
      </c>
      <c r="B83" s="258">
        <v>0</v>
      </c>
      <c r="C83" s="476"/>
      <c r="D83" s="479"/>
      <c r="J83" s="256"/>
    </row>
    <row r="84" spans="1:10" x14ac:dyDescent="0.25">
      <c r="A84" s="260" t="s">
        <v>42</v>
      </c>
      <c r="B84" s="258">
        <v>0</v>
      </c>
      <c r="C84" s="476"/>
      <c r="D84" s="479"/>
      <c r="J84" s="257"/>
    </row>
    <row r="85" spans="1:10" x14ac:dyDescent="0.25">
      <c r="A85" s="260" t="s">
        <v>47</v>
      </c>
      <c r="B85" s="258">
        <v>0</v>
      </c>
      <c r="C85" s="476"/>
      <c r="D85" s="479"/>
      <c r="J85" s="256"/>
    </row>
    <row r="86" spans="1:10" x14ac:dyDescent="0.25">
      <c r="A86" s="260" t="s">
        <v>45</v>
      </c>
      <c r="B86" s="259">
        <v>0</v>
      </c>
      <c r="C86" s="476"/>
      <c r="D86" s="479"/>
      <c r="J86" s="257"/>
    </row>
    <row r="87" spans="1:10" x14ac:dyDescent="0.25">
      <c r="A87" s="260" t="s">
        <v>193</v>
      </c>
      <c r="B87" s="259">
        <v>0</v>
      </c>
      <c r="C87" s="476"/>
      <c r="D87" s="479"/>
      <c r="J87" s="256"/>
    </row>
    <row r="88" spans="1:10" x14ac:dyDescent="0.25">
      <c r="A88" s="260" t="s">
        <v>502</v>
      </c>
      <c r="B88" s="259">
        <v>0</v>
      </c>
      <c r="C88" s="476"/>
      <c r="D88" s="479"/>
      <c r="J88" s="257"/>
    </row>
    <row r="89" spans="1:10" x14ac:dyDescent="0.25">
      <c r="A89" s="260" t="s">
        <v>46</v>
      </c>
      <c r="B89" s="259">
        <v>0</v>
      </c>
      <c r="C89" s="476"/>
      <c r="D89" s="479"/>
      <c r="J89" s="256"/>
    </row>
    <row r="90" spans="1:10" x14ac:dyDescent="0.25">
      <c r="A90" s="260" t="s">
        <v>44</v>
      </c>
      <c r="B90" s="259">
        <v>0</v>
      </c>
      <c r="C90" s="476"/>
      <c r="D90" s="479"/>
      <c r="J90" s="257"/>
    </row>
    <row r="91" spans="1:10" x14ac:dyDescent="0.25">
      <c r="A91" s="260" t="s">
        <v>48</v>
      </c>
      <c r="B91" s="259">
        <v>0</v>
      </c>
      <c r="C91" s="476"/>
      <c r="D91" s="479"/>
      <c r="J91" s="256"/>
    </row>
    <row r="92" spans="1:10" x14ac:dyDescent="0.25">
      <c r="A92" s="260" t="s">
        <v>503</v>
      </c>
      <c r="B92" s="259">
        <v>0</v>
      </c>
      <c r="C92" s="476"/>
      <c r="D92" s="479"/>
      <c r="J92" s="257"/>
    </row>
    <row r="93" spans="1:10" x14ac:dyDescent="0.25">
      <c r="A93" s="260" t="s">
        <v>49</v>
      </c>
      <c r="B93" s="259">
        <v>0</v>
      </c>
      <c r="C93" s="476"/>
      <c r="D93" s="479"/>
      <c r="J93" s="256"/>
    </row>
    <row r="94" spans="1:10" x14ac:dyDescent="0.25">
      <c r="A94" s="260" t="s">
        <v>50</v>
      </c>
      <c r="B94" s="259">
        <v>0</v>
      </c>
      <c r="C94" s="476"/>
      <c r="D94" s="479"/>
      <c r="J94" s="257"/>
    </row>
    <row r="95" spans="1:10" x14ac:dyDescent="0.25">
      <c r="A95" s="260" t="s">
        <v>222</v>
      </c>
      <c r="B95" s="259">
        <v>0</v>
      </c>
      <c r="C95" s="476"/>
      <c r="D95" s="479"/>
      <c r="J95" s="256"/>
    </row>
    <row r="96" spans="1:10" x14ac:dyDescent="0.25">
      <c r="A96" s="260" t="s">
        <v>51</v>
      </c>
      <c r="B96" s="259">
        <v>0</v>
      </c>
      <c r="C96" s="476"/>
      <c r="D96" s="479"/>
      <c r="J96" s="257"/>
    </row>
    <row r="97" spans="1:10" x14ac:dyDescent="0.25">
      <c r="A97" s="260" t="s">
        <v>138</v>
      </c>
      <c r="B97" s="259">
        <v>1</v>
      </c>
      <c r="C97" s="476"/>
      <c r="D97" s="479"/>
      <c r="J97" s="255"/>
    </row>
    <row r="98" spans="1:10" x14ac:dyDescent="0.25">
      <c r="A98" s="260" t="s">
        <v>139</v>
      </c>
      <c r="B98" s="259">
        <v>1</v>
      </c>
      <c r="C98" s="476"/>
      <c r="D98" s="479"/>
      <c r="J98" s="255"/>
    </row>
    <row r="99" spans="1:10" x14ac:dyDescent="0.25">
      <c r="A99" s="260" t="s">
        <v>140</v>
      </c>
      <c r="B99" s="259">
        <v>0</v>
      </c>
      <c r="C99" s="476"/>
      <c r="D99" s="479"/>
      <c r="J99" s="255"/>
    </row>
    <row r="100" spans="1:10" x14ac:dyDescent="0.25">
      <c r="A100" s="260" t="s">
        <v>504</v>
      </c>
      <c r="B100" s="259">
        <v>0</v>
      </c>
      <c r="C100" s="476"/>
      <c r="D100" s="479"/>
      <c r="J100" s="255"/>
    </row>
    <row r="101" spans="1:10" x14ac:dyDescent="0.25">
      <c r="A101" s="260" t="s">
        <v>142</v>
      </c>
      <c r="B101" s="259">
        <v>0</v>
      </c>
      <c r="C101" s="476"/>
      <c r="D101" s="479"/>
      <c r="J101" s="255"/>
    </row>
    <row r="102" spans="1:10" x14ac:dyDescent="0.25">
      <c r="A102" s="260" t="s">
        <v>143</v>
      </c>
      <c r="B102" s="259">
        <v>0</v>
      </c>
      <c r="C102" s="476"/>
      <c r="D102" s="479"/>
      <c r="J102" s="255"/>
    </row>
    <row r="103" spans="1:10" x14ac:dyDescent="0.25">
      <c r="A103" s="260" t="s">
        <v>144</v>
      </c>
      <c r="B103" s="259">
        <v>0</v>
      </c>
      <c r="C103" s="476"/>
      <c r="D103" s="479"/>
      <c r="J103" s="255"/>
    </row>
    <row r="104" spans="1:10" x14ac:dyDescent="0.25">
      <c r="A104" s="260" t="s">
        <v>145</v>
      </c>
      <c r="B104" s="259">
        <v>1</v>
      </c>
      <c r="C104" s="476"/>
      <c r="D104" s="479"/>
      <c r="J104" s="255"/>
    </row>
    <row r="105" spans="1:10" x14ac:dyDescent="0.25">
      <c r="A105" s="260" t="s">
        <v>146</v>
      </c>
      <c r="B105" s="259">
        <v>0</v>
      </c>
      <c r="C105" s="476"/>
      <c r="D105" s="479"/>
      <c r="J105" s="255"/>
    </row>
    <row r="106" spans="1:10" x14ac:dyDescent="0.25">
      <c r="A106" s="260" t="s">
        <v>43</v>
      </c>
      <c r="B106" s="259">
        <v>0</v>
      </c>
      <c r="C106" s="476"/>
      <c r="D106" s="479"/>
      <c r="J106" s="255"/>
    </row>
    <row r="107" spans="1:10" x14ac:dyDescent="0.25">
      <c r="A107" s="260" t="s">
        <v>147</v>
      </c>
      <c r="B107" s="259">
        <v>0</v>
      </c>
      <c r="C107" s="476"/>
      <c r="D107" s="479"/>
      <c r="J107" s="255"/>
    </row>
    <row r="108" spans="1:10" x14ac:dyDescent="0.25">
      <c r="A108" s="260" t="s">
        <v>53</v>
      </c>
      <c r="B108" s="259">
        <v>0</v>
      </c>
      <c r="C108" s="476"/>
      <c r="D108" s="479"/>
      <c r="J108" s="255"/>
    </row>
    <row r="109" spans="1:10" x14ac:dyDescent="0.25">
      <c r="A109" s="260" t="s">
        <v>148</v>
      </c>
      <c r="B109" s="259">
        <v>0</v>
      </c>
      <c r="C109" s="477"/>
      <c r="D109" s="479"/>
      <c r="J109" s="255"/>
    </row>
  </sheetData>
  <mergeCells count="7">
    <mergeCell ref="C46:C109"/>
    <mergeCell ref="D2:D109"/>
    <mergeCell ref="C3:C23"/>
    <mergeCell ref="A2:C2"/>
    <mergeCell ref="A24:C24"/>
    <mergeCell ref="C25:C44"/>
    <mergeCell ref="A45:C45"/>
  </mergeCells>
  <conditionalFormatting sqref="B3:B23">
    <cfRule type="colorScale" priority="3">
      <colorScale>
        <cfvo type="min"/>
        <cfvo type="percentile" val="50"/>
        <cfvo type="max"/>
        <color rgb="FFF8696B"/>
        <color rgb="FFFFEB84"/>
        <color rgb="FF63BE7B"/>
      </colorScale>
    </cfRule>
  </conditionalFormatting>
  <conditionalFormatting sqref="B25:B44">
    <cfRule type="colorScale" priority="2">
      <colorScale>
        <cfvo type="min"/>
        <cfvo type="percentile" val="50"/>
        <cfvo type="max"/>
        <color rgb="FFF8696B"/>
        <color rgb="FFFFEB84"/>
        <color rgb="FF63BE7B"/>
      </colorScale>
    </cfRule>
  </conditionalFormatting>
  <conditionalFormatting sqref="B46:B10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8" workbookViewId="0">
      <selection activeCell="C21" sqref="C21"/>
    </sheetView>
  </sheetViews>
  <sheetFormatPr defaultRowHeight="15" x14ac:dyDescent="0.25"/>
  <cols>
    <col min="1" max="1" width="13.42578125" style="298" customWidth="1"/>
    <col min="2" max="2" width="18.140625" style="298" customWidth="1"/>
    <col min="3" max="3" width="54.85546875" style="214" customWidth="1"/>
  </cols>
  <sheetData>
    <row r="1" spans="1:3" ht="21" x14ac:dyDescent="0.35">
      <c r="A1" s="297" t="s">
        <v>203</v>
      </c>
      <c r="B1" s="297" t="s">
        <v>440</v>
      </c>
      <c r="C1" s="296" t="s">
        <v>608</v>
      </c>
    </row>
    <row r="2" spans="1:3" x14ac:dyDescent="0.25">
      <c r="A2" s="298">
        <v>1</v>
      </c>
      <c r="B2" s="298">
        <v>10</v>
      </c>
    </row>
    <row r="3" spans="1:3" x14ac:dyDescent="0.25">
      <c r="A3" s="298">
        <v>2</v>
      </c>
      <c r="B3" s="298">
        <f>B2+15*(A3-1)</f>
        <v>25</v>
      </c>
      <c r="C3" s="214" t="s">
        <v>609</v>
      </c>
    </row>
    <row r="4" spans="1:3" x14ac:dyDescent="0.25">
      <c r="A4" s="298">
        <v>3</v>
      </c>
      <c r="B4" s="298">
        <f t="shared" ref="B4:B31" si="0">B3+15*(A4-1)</f>
        <v>55</v>
      </c>
      <c r="C4" s="214" t="s">
        <v>617</v>
      </c>
    </row>
    <row r="5" spans="1:3" x14ac:dyDescent="0.25">
      <c r="A5" s="298">
        <v>4</v>
      </c>
      <c r="B5" s="298">
        <f t="shared" si="0"/>
        <v>100</v>
      </c>
      <c r="C5" s="214" t="s">
        <v>610</v>
      </c>
    </row>
    <row r="6" spans="1:3" ht="30" x14ac:dyDescent="0.25">
      <c r="A6" s="298">
        <v>5</v>
      </c>
      <c r="B6" s="298">
        <f t="shared" si="0"/>
        <v>160</v>
      </c>
      <c r="C6" s="214" t="s">
        <v>611</v>
      </c>
    </row>
    <row r="7" spans="1:3" x14ac:dyDescent="0.25">
      <c r="A7" s="298">
        <v>6</v>
      </c>
      <c r="B7" s="298">
        <f t="shared" si="0"/>
        <v>235</v>
      </c>
    </row>
    <row r="8" spans="1:3" x14ac:dyDescent="0.25">
      <c r="A8" s="298">
        <v>7</v>
      </c>
      <c r="B8" s="298">
        <f t="shared" si="0"/>
        <v>325</v>
      </c>
      <c r="C8" s="214" t="s">
        <v>610</v>
      </c>
    </row>
    <row r="9" spans="1:3" x14ac:dyDescent="0.25">
      <c r="A9" s="298">
        <v>8</v>
      </c>
      <c r="B9" s="298">
        <f t="shared" si="0"/>
        <v>430</v>
      </c>
    </row>
    <row r="10" spans="1:3" x14ac:dyDescent="0.25">
      <c r="A10" s="298">
        <v>9</v>
      </c>
      <c r="B10" s="298">
        <f t="shared" si="0"/>
        <v>550</v>
      </c>
      <c r="C10" s="214" t="s">
        <v>613</v>
      </c>
    </row>
    <row r="11" spans="1:3" ht="45" x14ac:dyDescent="0.25">
      <c r="A11" s="298">
        <v>10</v>
      </c>
      <c r="B11" s="298">
        <f t="shared" si="0"/>
        <v>685</v>
      </c>
      <c r="C11" s="214" t="s">
        <v>626</v>
      </c>
    </row>
    <row r="12" spans="1:3" x14ac:dyDescent="0.25">
      <c r="A12" s="298">
        <v>11</v>
      </c>
      <c r="B12" s="298">
        <f t="shared" si="0"/>
        <v>835</v>
      </c>
    </row>
    <row r="13" spans="1:3" x14ac:dyDescent="0.25">
      <c r="A13" s="298">
        <v>12</v>
      </c>
      <c r="B13" s="298">
        <f t="shared" si="0"/>
        <v>1000</v>
      </c>
      <c r="C13" s="214" t="s">
        <v>613</v>
      </c>
    </row>
    <row r="14" spans="1:3" x14ac:dyDescent="0.25">
      <c r="A14" s="298">
        <v>13</v>
      </c>
      <c r="B14" s="298">
        <f t="shared" si="0"/>
        <v>1180</v>
      </c>
      <c r="C14" s="214" t="s">
        <v>614</v>
      </c>
    </row>
    <row r="15" spans="1:3" x14ac:dyDescent="0.25">
      <c r="A15" s="298">
        <v>14</v>
      </c>
      <c r="B15" s="298">
        <f t="shared" si="0"/>
        <v>1375</v>
      </c>
    </row>
    <row r="16" spans="1:3" ht="30" x14ac:dyDescent="0.25">
      <c r="A16" s="298">
        <v>15</v>
      </c>
      <c r="B16" s="298">
        <f t="shared" si="0"/>
        <v>1585</v>
      </c>
      <c r="C16" s="214" t="s">
        <v>612</v>
      </c>
    </row>
    <row r="17" spans="1:3" x14ac:dyDescent="0.25">
      <c r="A17" s="298">
        <v>16</v>
      </c>
      <c r="B17" s="298">
        <f t="shared" si="0"/>
        <v>1810</v>
      </c>
    </row>
    <row r="18" spans="1:3" x14ac:dyDescent="0.25">
      <c r="A18" s="298">
        <v>17</v>
      </c>
      <c r="B18" s="298">
        <f t="shared" si="0"/>
        <v>2050</v>
      </c>
      <c r="C18" s="214" t="s">
        <v>610</v>
      </c>
    </row>
    <row r="19" spans="1:3" x14ac:dyDescent="0.25">
      <c r="A19" s="298">
        <v>18</v>
      </c>
      <c r="B19" s="298">
        <f t="shared" si="0"/>
        <v>2305</v>
      </c>
    </row>
    <row r="20" spans="1:3" x14ac:dyDescent="0.25">
      <c r="A20" s="298">
        <v>19</v>
      </c>
      <c r="B20" s="298">
        <f t="shared" si="0"/>
        <v>2575</v>
      </c>
      <c r="C20" s="214" t="s">
        <v>615</v>
      </c>
    </row>
    <row r="21" spans="1:3" ht="45" x14ac:dyDescent="0.25">
      <c r="A21" s="298">
        <v>20</v>
      </c>
      <c r="B21" s="298">
        <f t="shared" si="0"/>
        <v>2860</v>
      </c>
      <c r="C21" s="214" t="s">
        <v>627</v>
      </c>
    </row>
    <row r="22" spans="1:3" x14ac:dyDescent="0.25">
      <c r="A22" s="298">
        <v>21</v>
      </c>
      <c r="B22" s="298">
        <f t="shared" si="0"/>
        <v>3160</v>
      </c>
    </row>
    <row r="23" spans="1:3" x14ac:dyDescent="0.25">
      <c r="A23" s="298">
        <v>22</v>
      </c>
      <c r="B23" s="298">
        <f t="shared" si="0"/>
        <v>3475</v>
      </c>
      <c r="C23" s="214" t="s">
        <v>610</v>
      </c>
    </row>
    <row r="24" spans="1:3" x14ac:dyDescent="0.25">
      <c r="A24" s="298">
        <v>23</v>
      </c>
      <c r="B24" s="298">
        <f t="shared" si="0"/>
        <v>3805</v>
      </c>
    </row>
    <row r="25" spans="1:3" x14ac:dyDescent="0.25">
      <c r="A25" s="298">
        <v>24</v>
      </c>
      <c r="B25" s="298">
        <f t="shared" si="0"/>
        <v>4150</v>
      </c>
      <c r="C25" s="214" t="s">
        <v>613</v>
      </c>
    </row>
    <row r="26" spans="1:3" x14ac:dyDescent="0.25">
      <c r="A26" s="298">
        <v>25</v>
      </c>
      <c r="B26" s="298">
        <f t="shared" si="0"/>
        <v>4510</v>
      </c>
    </row>
    <row r="27" spans="1:3" x14ac:dyDescent="0.25">
      <c r="A27" s="298">
        <v>26</v>
      </c>
      <c r="B27" s="298">
        <f t="shared" si="0"/>
        <v>4885</v>
      </c>
      <c r="C27" s="214" t="s">
        <v>610</v>
      </c>
    </row>
    <row r="28" spans="1:3" x14ac:dyDescent="0.25">
      <c r="A28" s="298">
        <v>27</v>
      </c>
      <c r="B28" s="298">
        <f t="shared" si="0"/>
        <v>5275</v>
      </c>
    </row>
    <row r="29" spans="1:3" x14ac:dyDescent="0.25">
      <c r="A29" s="298">
        <v>28</v>
      </c>
      <c r="B29" s="298">
        <f t="shared" si="0"/>
        <v>5680</v>
      </c>
      <c r="C29" s="214" t="s">
        <v>613</v>
      </c>
    </row>
    <row r="30" spans="1:3" x14ac:dyDescent="0.25">
      <c r="A30" s="298">
        <v>29</v>
      </c>
      <c r="B30" s="298">
        <f t="shared" si="0"/>
        <v>6100</v>
      </c>
    </row>
    <row r="31" spans="1:3" x14ac:dyDescent="0.25">
      <c r="A31" s="298">
        <v>30</v>
      </c>
      <c r="B31" s="298">
        <f t="shared" si="0"/>
        <v>6535</v>
      </c>
      <c r="C31" s="214" t="s">
        <v>616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6" zoomScale="70" zoomScaleNormal="70" workbookViewId="0">
      <selection activeCell="C15" sqref="C15"/>
    </sheetView>
  </sheetViews>
  <sheetFormatPr defaultRowHeight="15" x14ac:dyDescent="0.25"/>
  <cols>
    <col min="1" max="1" width="13.5703125" style="394" customWidth="1"/>
    <col min="2" max="2" width="54.85546875" style="395" customWidth="1"/>
    <col min="3" max="3" width="54.85546875" style="214" customWidth="1"/>
  </cols>
  <sheetData>
    <row r="1" spans="1:3" ht="21" x14ac:dyDescent="0.25">
      <c r="A1" s="297" t="s">
        <v>792</v>
      </c>
      <c r="B1" s="299" t="s">
        <v>791</v>
      </c>
      <c r="C1" s="299" t="s">
        <v>784</v>
      </c>
    </row>
    <row r="2" spans="1:3" ht="75" x14ac:dyDescent="0.25">
      <c r="A2" s="487" t="s">
        <v>793</v>
      </c>
      <c r="B2" s="485" t="s">
        <v>732</v>
      </c>
      <c r="C2" s="214" t="s">
        <v>812</v>
      </c>
    </row>
    <row r="3" spans="1:3" ht="45" x14ac:dyDescent="0.25">
      <c r="A3" s="488"/>
      <c r="B3" s="486"/>
      <c r="C3" s="214" t="s">
        <v>797</v>
      </c>
    </row>
    <row r="4" spans="1:3" ht="60" x14ac:dyDescent="0.25">
      <c r="A4" s="487" t="s">
        <v>794</v>
      </c>
      <c r="B4" s="485" t="s">
        <v>796</v>
      </c>
      <c r="C4" s="214" t="s">
        <v>811</v>
      </c>
    </row>
    <row r="5" spans="1:3" x14ac:dyDescent="0.25">
      <c r="A5" s="490"/>
      <c r="B5" s="489"/>
      <c r="C5" s="214" t="s">
        <v>798</v>
      </c>
    </row>
    <row r="6" spans="1:3" ht="30" x14ac:dyDescent="0.25">
      <c r="A6" s="490"/>
      <c r="B6" s="489"/>
      <c r="C6" s="214" t="s">
        <v>799</v>
      </c>
    </row>
    <row r="7" spans="1:3" ht="30" x14ac:dyDescent="0.25">
      <c r="A7" s="488"/>
      <c r="B7" s="486"/>
      <c r="C7" s="214" t="s">
        <v>800</v>
      </c>
    </row>
    <row r="8" spans="1:3" ht="90" x14ac:dyDescent="0.25">
      <c r="A8" s="487" t="s">
        <v>795</v>
      </c>
      <c r="B8" s="485" t="s">
        <v>810</v>
      </c>
      <c r="C8" s="214" t="s">
        <v>801</v>
      </c>
    </row>
    <row r="9" spans="1:3" ht="30" x14ac:dyDescent="0.25">
      <c r="A9" s="490"/>
      <c r="B9" s="489"/>
      <c r="C9" s="214" t="s">
        <v>802</v>
      </c>
    </row>
    <row r="10" spans="1:3" ht="30" x14ac:dyDescent="0.25">
      <c r="A10" s="490"/>
      <c r="B10" s="489"/>
      <c r="C10" s="214" t="s">
        <v>803</v>
      </c>
    </row>
    <row r="11" spans="1:3" x14ac:dyDescent="0.25">
      <c r="A11" s="490"/>
      <c r="B11" s="489"/>
      <c r="C11" s="214" t="s">
        <v>804</v>
      </c>
    </row>
    <row r="12" spans="1:3" ht="45" x14ac:dyDescent="0.25">
      <c r="A12" s="490"/>
      <c r="B12" s="489"/>
      <c r="C12" s="214" t="s">
        <v>805</v>
      </c>
    </row>
    <row r="13" spans="1:3" x14ac:dyDescent="0.25">
      <c r="A13" s="490"/>
      <c r="B13" s="489"/>
      <c r="C13" s="214" t="s">
        <v>806</v>
      </c>
    </row>
    <row r="14" spans="1:3" x14ac:dyDescent="0.25">
      <c r="A14" s="490"/>
      <c r="B14" s="489"/>
      <c r="C14" s="214" t="s">
        <v>807</v>
      </c>
    </row>
    <row r="15" spans="1:3" ht="30" x14ac:dyDescent="0.25">
      <c r="A15" s="490"/>
      <c r="B15" s="489"/>
      <c r="C15" s="214" t="s">
        <v>808</v>
      </c>
    </row>
    <row r="16" spans="1:3" ht="45" x14ac:dyDescent="0.25">
      <c r="A16" s="488"/>
      <c r="B16" s="486"/>
      <c r="C16" s="214" t="s">
        <v>809</v>
      </c>
    </row>
  </sheetData>
  <mergeCells count="6">
    <mergeCell ref="B2:B3"/>
    <mergeCell ref="A2:A3"/>
    <mergeCell ref="B4:B7"/>
    <mergeCell ref="A4:A7"/>
    <mergeCell ref="B8:B16"/>
    <mergeCell ref="A8:A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3" workbookViewId="0">
      <selection activeCell="A19" sqref="A19"/>
    </sheetView>
  </sheetViews>
  <sheetFormatPr defaultRowHeight="21" x14ac:dyDescent="0.35"/>
  <cols>
    <col min="1" max="1" width="80.85546875" style="222" customWidth="1"/>
    <col min="2" max="2" width="38.5703125" style="391" customWidth="1"/>
    <col min="5" max="5" width="9.140625" customWidth="1"/>
  </cols>
  <sheetData>
    <row r="1" spans="1:5" ht="28.5" x14ac:dyDescent="0.45">
      <c r="A1" s="491" t="s">
        <v>732</v>
      </c>
      <c r="B1" s="491"/>
      <c r="C1" s="389"/>
      <c r="D1" s="389"/>
      <c r="E1" s="389"/>
    </row>
    <row r="2" spans="1:5" x14ac:dyDescent="0.35">
      <c r="A2" s="296" t="s">
        <v>731</v>
      </c>
      <c r="B2" s="390" t="s">
        <v>740</v>
      </c>
    </row>
    <row r="3" spans="1:5" ht="15" x14ac:dyDescent="0.25">
      <c r="A3" s="222" t="s">
        <v>741</v>
      </c>
      <c r="B3" s="222" t="s">
        <v>753</v>
      </c>
    </row>
    <row r="4" spans="1:5" ht="15" x14ac:dyDescent="0.25">
      <c r="A4" s="222" t="s">
        <v>742</v>
      </c>
      <c r="B4" s="222" t="s">
        <v>754</v>
      </c>
    </row>
    <row r="5" spans="1:5" ht="15" x14ac:dyDescent="0.25">
      <c r="A5" s="222" t="s">
        <v>743</v>
      </c>
      <c r="B5" s="222" t="s">
        <v>756</v>
      </c>
    </row>
    <row r="6" spans="1:5" ht="15" x14ac:dyDescent="0.25">
      <c r="A6" s="222" t="s">
        <v>744</v>
      </c>
      <c r="B6" s="222" t="s">
        <v>755</v>
      </c>
    </row>
    <row r="7" spans="1:5" ht="15" x14ac:dyDescent="0.25">
      <c r="A7" s="222" t="s">
        <v>745</v>
      </c>
      <c r="B7" s="222" t="s">
        <v>754</v>
      </c>
    </row>
    <row r="8" spans="1:5" ht="15" x14ac:dyDescent="0.25">
      <c r="A8" s="222" t="s">
        <v>746</v>
      </c>
      <c r="B8" s="222" t="s">
        <v>757</v>
      </c>
    </row>
    <row r="9" spans="1:5" ht="15" x14ac:dyDescent="0.25">
      <c r="A9" s="222" t="s">
        <v>747</v>
      </c>
      <c r="B9" s="222"/>
    </row>
    <row r="10" spans="1:5" ht="15" x14ac:dyDescent="0.25">
      <c r="A10" s="222" t="s">
        <v>748</v>
      </c>
      <c r="B10" s="222"/>
    </row>
    <row r="11" spans="1:5" ht="15" x14ac:dyDescent="0.25">
      <c r="A11" s="222" t="s">
        <v>749</v>
      </c>
      <c r="B11" s="222"/>
    </row>
    <row r="12" spans="1:5" ht="15" x14ac:dyDescent="0.25">
      <c r="A12" s="222" t="s">
        <v>750</v>
      </c>
      <c r="B12" s="222"/>
    </row>
    <row r="13" spans="1:5" ht="15" x14ac:dyDescent="0.25">
      <c r="A13" s="222" t="s">
        <v>751</v>
      </c>
      <c r="B13" s="222"/>
    </row>
    <row r="14" spans="1:5" ht="15" x14ac:dyDescent="0.25">
      <c r="A14" s="222" t="s">
        <v>752</v>
      </c>
      <c r="B14" s="222"/>
    </row>
    <row r="15" spans="1:5" ht="15" x14ac:dyDescent="0.25">
      <c r="B15" s="222"/>
    </row>
    <row r="16" spans="1:5" ht="15" x14ac:dyDescent="0.25">
      <c r="B16" s="222"/>
    </row>
    <row r="17" spans="1:2" ht="15" x14ac:dyDescent="0.25">
      <c r="B17" s="222"/>
    </row>
    <row r="18" spans="1:2" ht="26.25" x14ac:dyDescent="0.4">
      <c r="A18" s="393" t="s">
        <v>790</v>
      </c>
      <c r="B18" s="22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3" sqref="B3"/>
    </sheetView>
  </sheetViews>
  <sheetFormatPr defaultRowHeight="23.25" x14ac:dyDescent="0.35"/>
  <cols>
    <col min="1" max="1" width="26.28515625" style="116" customWidth="1"/>
    <col min="2" max="2" width="43.140625" style="119" customWidth="1"/>
    <col min="3" max="3" width="10.28515625" style="202" customWidth="1"/>
    <col min="4" max="4" width="19.85546875" style="162" customWidth="1"/>
    <col min="5" max="5" width="34.42578125" style="5" customWidth="1"/>
    <col min="6" max="6" width="13.28515625" style="109" customWidth="1"/>
    <col min="7" max="7" width="14.85546875" style="106" customWidth="1"/>
    <col min="8" max="8" width="11.7109375" style="187" customWidth="1"/>
    <col min="9" max="9" width="10.28515625" style="188" customWidth="1"/>
    <col min="10" max="10" width="9.42578125" style="189" customWidth="1"/>
  </cols>
  <sheetData>
    <row r="1" spans="1:10" ht="21.75" thickBot="1" x14ac:dyDescent="0.4">
      <c r="A1" s="60" t="s">
        <v>227</v>
      </c>
      <c r="B1" s="117" t="s">
        <v>67</v>
      </c>
      <c r="C1" s="195" t="s">
        <v>228</v>
      </c>
      <c r="D1" s="160" t="s">
        <v>38</v>
      </c>
      <c r="E1" s="64" t="s">
        <v>229</v>
      </c>
      <c r="F1" s="104" t="s">
        <v>233</v>
      </c>
      <c r="G1" s="110" t="s">
        <v>234</v>
      </c>
      <c r="H1" s="163" t="s">
        <v>306</v>
      </c>
      <c r="I1" s="164" t="s">
        <v>60</v>
      </c>
      <c r="J1" s="165" t="s">
        <v>307</v>
      </c>
    </row>
    <row r="2" spans="1:10" ht="25.5" customHeight="1" x14ac:dyDescent="0.25">
      <c r="A2" s="252" t="s">
        <v>0</v>
      </c>
      <c r="B2" s="21" t="s">
        <v>238</v>
      </c>
      <c r="C2" s="196">
        <v>0</v>
      </c>
      <c r="D2" s="190">
        <v>1</v>
      </c>
      <c r="E2" s="23" t="s">
        <v>230</v>
      </c>
      <c r="F2" s="111">
        <v>2</v>
      </c>
      <c r="G2" s="112">
        <v>15</v>
      </c>
      <c r="H2" s="166" t="s">
        <v>308</v>
      </c>
      <c r="I2" s="167" t="s">
        <v>308</v>
      </c>
      <c r="J2" s="168"/>
    </row>
    <row r="3" spans="1:10" ht="25.5" x14ac:dyDescent="0.25">
      <c r="A3" s="253" t="s">
        <v>65</v>
      </c>
      <c r="B3" s="12" t="s">
        <v>239</v>
      </c>
      <c r="C3" s="197">
        <v>1</v>
      </c>
      <c r="D3" s="161">
        <v>1</v>
      </c>
      <c r="E3" s="9" t="s">
        <v>231</v>
      </c>
      <c r="F3" s="108">
        <v>3</v>
      </c>
      <c r="G3" s="113">
        <v>20</v>
      </c>
      <c r="H3" s="169" t="s">
        <v>308</v>
      </c>
      <c r="I3" s="170"/>
      <c r="J3" s="171"/>
    </row>
    <row r="4" spans="1:10" ht="25.5" x14ac:dyDescent="0.25">
      <c r="A4" s="33" t="s">
        <v>60</v>
      </c>
      <c r="B4" s="12" t="s">
        <v>243</v>
      </c>
      <c r="C4" s="197">
        <v>0</v>
      </c>
      <c r="D4" s="161">
        <v>1</v>
      </c>
      <c r="E4" s="9" t="s">
        <v>242</v>
      </c>
      <c r="F4" s="108">
        <v>2</v>
      </c>
      <c r="G4" s="113">
        <v>20</v>
      </c>
      <c r="H4" s="169"/>
      <c r="I4" s="170" t="s">
        <v>308</v>
      </c>
      <c r="J4" s="171"/>
    </row>
    <row r="5" spans="1:10" ht="25.5" x14ac:dyDescent="0.25">
      <c r="A5" s="253" t="s">
        <v>2</v>
      </c>
      <c r="B5" s="12" t="s">
        <v>240</v>
      </c>
      <c r="C5" s="197">
        <v>0</v>
      </c>
      <c r="D5" s="161">
        <v>1</v>
      </c>
      <c r="E5" s="9" t="s">
        <v>232</v>
      </c>
      <c r="F5" s="108">
        <v>5</v>
      </c>
      <c r="G5" s="113">
        <v>40</v>
      </c>
      <c r="H5" s="169" t="s">
        <v>308</v>
      </c>
      <c r="I5" s="170" t="s">
        <v>308</v>
      </c>
      <c r="J5" s="171"/>
    </row>
    <row r="6" spans="1:10" ht="25.5" x14ac:dyDescent="0.25">
      <c r="A6" s="253" t="s">
        <v>7</v>
      </c>
      <c r="B6" s="12" t="s">
        <v>241</v>
      </c>
      <c r="C6" s="197">
        <v>0</v>
      </c>
      <c r="D6" s="161">
        <v>1</v>
      </c>
      <c r="E6" s="9" t="s">
        <v>232</v>
      </c>
      <c r="F6" s="108">
        <v>5</v>
      </c>
      <c r="G6" s="113">
        <v>40</v>
      </c>
      <c r="H6" s="169" t="s">
        <v>308</v>
      </c>
      <c r="I6" s="170"/>
      <c r="J6" s="171"/>
    </row>
    <row r="7" spans="1:10" ht="25.5" x14ac:dyDescent="0.25">
      <c r="A7" s="253" t="s">
        <v>55</v>
      </c>
      <c r="B7" s="12" t="s">
        <v>244</v>
      </c>
      <c r="C7" s="197">
        <v>0</v>
      </c>
      <c r="D7" s="161">
        <v>1</v>
      </c>
      <c r="E7" s="9" t="s">
        <v>232</v>
      </c>
      <c r="F7" s="108">
        <v>8</v>
      </c>
      <c r="G7" s="113">
        <v>70</v>
      </c>
      <c r="H7" s="169"/>
      <c r="I7" s="170" t="s">
        <v>308</v>
      </c>
      <c r="J7" s="171"/>
    </row>
    <row r="8" spans="1:10" ht="30" x14ac:dyDescent="0.25">
      <c r="A8" s="253" t="s">
        <v>3</v>
      </c>
      <c r="B8" s="12" t="s">
        <v>245</v>
      </c>
      <c r="C8" s="197">
        <v>0</v>
      </c>
      <c r="D8" s="161">
        <v>1</v>
      </c>
      <c r="E8" s="9" t="s">
        <v>236</v>
      </c>
      <c r="F8" s="108">
        <v>10</v>
      </c>
      <c r="G8" s="113">
        <v>95</v>
      </c>
      <c r="H8" s="169"/>
      <c r="I8" s="170" t="s">
        <v>308</v>
      </c>
      <c r="J8" s="171" t="s">
        <v>308</v>
      </c>
    </row>
    <row r="9" spans="1:10" ht="26.25" thickBot="1" x14ac:dyDescent="0.3">
      <c r="A9" s="26" t="s">
        <v>8</v>
      </c>
      <c r="B9" s="27" t="s">
        <v>246</v>
      </c>
      <c r="C9" s="198">
        <v>0</v>
      </c>
      <c r="D9" s="191">
        <v>1</v>
      </c>
      <c r="E9" s="29" t="s">
        <v>237</v>
      </c>
      <c r="F9" s="114">
        <v>14</v>
      </c>
      <c r="G9" s="115">
        <v>130</v>
      </c>
      <c r="H9" s="172" t="s">
        <v>308</v>
      </c>
      <c r="I9" s="173" t="s">
        <v>308</v>
      </c>
      <c r="J9" s="174"/>
    </row>
    <row r="10" spans="1:10" ht="27" thickBot="1" x14ac:dyDescent="0.3">
      <c r="A10" s="120" t="s">
        <v>56</v>
      </c>
      <c r="B10" s="118" t="s">
        <v>251</v>
      </c>
      <c r="C10" s="198">
        <v>2</v>
      </c>
      <c r="D10" s="191">
        <v>0</v>
      </c>
      <c r="E10" s="29" t="s">
        <v>256</v>
      </c>
      <c r="F10" s="114">
        <v>10</v>
      </c>
      <c r="G10" s="115">
        <v>100</v>
      </c>
      <c r="H10" s="172" t="s">
        <v>308</v>
      </c>
      <c r="I10" s="173"/>
      <c r="J10" s="174"/>
    </row>
    <row r="11" spans="1:10" ht="26.25" thickBot="1" x14ac:dyDescent="0.3">
      <c r="A11" s="33" t="s">
        <v>247</v>
      </c>
      <c r="B11" s="12" t="s">
        <v>252</v>
      </c>
      <c r="C11" s="198">
        <v>2</v>
      </c>
      <c r="D11" s="191">
        <v>0</v>
      </c>
      <c r="E11" s="29" t="s">
        <v>257</v>
      </c>
      <c r="F11" s="114">
        <v>12</v>
      </c>
      <c r="G11" s="115">
        <v>130</v>
      </c>
      <c r="H11" s="172" t="s">
        <v>308</v>
      </c>
      <c r="I11" s="173"/>
      <c r="J11" s="174"/>
    </row>
    <row r="12" spans="1:10" ht="26.25" thickBot="1" x14ac:dyDescent="0.3">
      <c r="A12" s="33" t="s">
        <v>248</v>
      </c>
      <c r="B12" s="12" t="s">
        <v>253</v>
      </c>
      <c r="C12" s="198">
        <v>2</v>
      </c>
      <c r="D12" s="191">
        <v>0</v>
      </c>
      <c r="E12" s="29" t="s">
        <v>258</v>
      </c>
      <c r="F12" s="114">
        <v>13</v>
      </c>
      <c r="G12" s="115">
        <v>150</v>
      </c>
      <c r="H12" s="172" t="s">
        <v>308</v>
      </c>
      <c r="I12" s="173"/>
      <c r="J12" s="174"/>
    </row>
    <row r="13" spans="1:10" ht="26.25" thickBot="1" x14ac:dyDescent="0.3">
      <c r="A13" s="33" t="s">
        <v>249</v>
      </c>
      <c r="B13" s="12" t="s">
        <v>254</v>
      </c>
      <c r="C13" s="198">
        <v>2</v>
      </c>
      <c r="D13" s="191">
        <v>0</v>
      </c>
      <c r="E13" s="29" t="s">
        <v>259</v>
      </c>
      <c r="F13" s="114">
        <v>12</v>
      </c>
      <c r="G13" s="115">
        <v>110</v>
      </c>
      <c r="H13" s="172" t="s">
        <v>308</v>
      </c>
      <c r="I13" s="173"/>
      <c r="J13" s="174"/>
    </row>
    <row r="14" spans="1:10" ht="26.25" thickBot="1" x14ac:dyDescent="0.3">
      <c r="A14" s="26" t="s">
        <v>250</v>
      </c>
      <c r="B14" s="27" t="s">
        <v>255</v>
      </c>
      <c r="C14" s="198">
        <v>2</v>
      </c>
      <c r="D14" s="191">
        <v>0</v>
      </c>
      <c r="E14" s="29" t="s">
        <v>260</v>
      </c>
      <c r="F14" s="114">
        <v>12</v>
      </c>
      <c r="G14" s="115">
        <v>90</v>
      </c>
      <c r="H14" s="172" t="s">
        <v>308</v>
      </c>
      <c r="I14" s="173"/>
      <c r="J14" s="174"/>
    </row>
    <row r="15" spans="1:10" ht="24" thickBot="1" x14ac:dyDescent="0.3">
      <c r="A15" s="20" t="s">
        <v>261</v>
      </c>
      <c r="B15" s="21" t="s">
        <v>262</v>
      </c>
      <c r="C15" s="199">
        <v>0</v>
      </c>
      <c r="D15" s="192">
        <v>2</v>
      </c>
      <c r="E15" s="57" t="s">
        <v>270</v>
      </c>
      <c r="F15" s="124">
        <v>7</v>
      </c>
      <c r="G15" s="125">
        <v>130</v>
      </c>
      <c r="H15" s="175" t="s">
        <v>308</v>
      </c>
      <c r="I15" s="176" t="s">
        <v>308</v>
      </c>
      <c r="J15" s="177"/>
    </row>
    <row r="16" spans="1:10" ht="24" thickBot="1" x14ac:dyDescent="0.3">
      <c r="A16" s="33" t="s">
        <v>57</v>
      </c>
      <c r="B16" s="12" t="s">
        <v>263</v>
      </c>
      <c r="C16" s="198">
        <v>0</v>
      </c>
      <c r="D16" s="191">
        <v>2</v>
      </c>
      <c r="E16" s="29" t="s">
        <v>271</v>
      </c>
      <c r="F16" s="114">
        <v>9</v>
      </c>
      <c r="G16" s="115">
        <v>150</v>
      </c>
      <c r="H16" s="172" t="s">
        <v>308</v>
      </c>
      <c r="I16" s="173" t="s">
        <v>308</v>
      </c>
      <c r="J16" s="174"/>
    </row>
    <row r="17" spans="1:10" ht="24" thickBot="1" x14ac:dyDescent="0.3">
      <c r="A17" s="33" t="s">
        <v>58</v>
      </c>
      <c r="B17" s="12" t="s">
        <v>264</v>
      </c>
      <c r="C17" s="198">
        <v>0</v>
      </c>
      <c r="D17" s="191">
        <v>2</v>
      </c>
      <c r="E17" s="29" t="s">
        <v>272</v>
      </c>
      <c r="F17" s="114">
        <v>11</v>
      </c>
      <c r="G17" s="115">
        <v>185</v>
      </c>
      <c r="H17" s="172" t="s">
        <v>308</v>
      </c>
      <c r="I17" s="173" t="s">
        <v>308</v>
      </c>
      <c r="J17" s="174"/>
    </row>
    <row r="18" spans="1:10" ht="24" thickBot="1" x14ac:dyDescent="0.3">
      <c r="A18" s="33" t="s">
        <v>1</v>
      </c>
      <c r="B18" s="12" t="s">
        <v>265</v>
      </c>
      <c r="C18" s="198">
        <v>0</v>
      </c>
      <c r="D18" s="191">
        <v>3</v>
      </c>
      <c r="E18" s="29" t="s">
        <v>273</v>
      </c>
      <c r="F18" s="114">
        <v>14</v>
      </c>
      <c r="G18" s="115">
        <v>200</v>
      </c>
      <c r="H18" s="172" t="s">
        <v>308</v>
      </c>
      <c r="I18" s="173" t="s">
        <v>308</v>
      </c>
      <c r="J18" s="174"/>
    </row>
    <row r="19" spans="1:10" ht="24" thickBot="1" x14ac:dyDescent="0.3">
      <c r="A19" s="126" t="s">
        <v>59</v>
      </c>
      <c r="B19" s="127" t="s">
        <v>266</v>
      </c>
      <c r="C19" s="200">
        <v>0</v>
      </c>
      <c r="D19" s="193">
        <v>3</v>
      </c>
      <c r="E19" s="128" t="s">
        <v>274</v>
      </c>
      <c r="F19" s="129">
        <v>17</v>
      </c>
      <c r="G19" s="130">
        <v>250</v>
      </c>
      <c r="H19" s="178" t="s">
        <v>308</v>
      </c>
      <c r="I19" s="179" t="s">
        <v>308</v>
      </c>
      <c r="J19" s="180"/>
    </row>
    <row r="20" spans="1:10" s="131" customFormat="1" ht="24" thickBot="1" x14ac:dyDescent="0.3">
      <c r="A20" s="20" t="s">
        <v>61</v>
      </c>
      <c r="B20" s="21" t="s">
        <v>267</v>
      </c>
      <c r="C20" s="199">
        <v>1</v>
      </c>
      <c r="D20" s="192">
        <v>0</v>
      </c>
      <c r="E20" s="57" t="s">
        <v>275</v>
      </c>
      <c r="F20" s="124">
        <v>3</v>
      </c>
      <c r="G20" s="125">
        <v>45</v>
      </c>
      <c r="H20" s="175"/>
      <c r="I20" s="176"/>
      <c r="J20" s="177" t="s">
        <v>308</v>
      </c>
    </row>
    <row r="21" spans="1:10" s="105" customFormat="1" ht="24" thickBot="1" x14ac:dyDescent="0.3">
      <c r="A21" s="33" t="s">
        <v>62</v>
      </c>
      <c r="B21" s="12" t="s">
        <v>268</v>
      </c>
      <c r="C21" s="198">
        <v>0</v>
      </c>
      <c r="D21" s="191">
        <v>2</v>
      </c>
      <c r="E21" s="29" t="s">
        <v>276</v>
      </c>
      <c r="F21" s="114">
        <v>7</v>
      </c>
      <c r="G21" s="115">
        <v>115</v>
      </c>
      <c r="H21" s="172"/>
      <c r="I21" s="173"/>
      <c r="J21" s="174" t="s">
        <v>308</v>
      </c>
    </row>
    <row r="22" spans="1:10" s="132" customFormat="1" ht="24" thickBot="1" x14ac:dyDescent="0.3">
      <c r="A22" s="26" t="s">
        <v>63</v>
      </c>
      <c r="B22" s="27" t="s">
        <v>269</v>
      </c>
      <c r="C22" s="198">
        <v>1</v>
      </c>
      <c r="D22" s="191">
        <v>1</v>
      </c>
      <c r="E22" s="29" t="s">
        <v>277</v>
      </c>
      <c r="F22" s="114">
        <v>9</v>
      </c>
      <c r="G22" s="115">
        <v>140</v>
      </c>
      <c r="H22" s="172"/>
      <c r="I22" s="173"/>
      <c r="J22" s="174" t="s">
        <v>308</v>
      </c>
    </row>
    <row r="23" spans="1:10" ht="24" thickBot="1" x14ac:dyDescent="0.3">
      <c r="A23" s="14"/>
      <c r="B23" s="15"/>
      <c r="C23" s="201"/>
      <c r="D23" s="194"/>
      <c r="E23" s="121"/>
      <c r="F23" s="122"/>
      <c r="G23" s="123"/>
      <c r="H23" s="181"/>
      <c r="I23" s="182"/>
      <c r="J23" s="183"/>
    </row>
    <row r="24" spans="1:10" ht="24" thickBot="1" x14ac:dyDescent="0.3">
      <c r="A24" s="8"/>
      <c r="B24" s="12"/>
      <c r="C24" s="198"/>
      <c r="D24" s="191"/>
      <c r="E24" s="29"/>
      <c r="F24" s="114"/>
      <c r="G24" s="115"/>
      <c r="H24" s="172"/>
      <c r="I24" s="173"/>
      <c r="J24" s="174"/>
    </row>
    <row r="25" spans="1:10" ht="24" thickBot="1" x14ac:dyDescent="0.3">
      <c r="A25" s="8"/>
      <c r="B25" s="12"/>
      <c r="C25" s="198"/>
      <c r="D25" s="191"/>
      <c r="E25" s="29"/>
      <c r="F25" s="114"/>
      <c r="G25" s="115"/>
      <c r="H25" s="172"/>
      <c r="I25" s="173"/>
      <c r="J25" s="174"/>
    </row>
    <row r="26" spans="1:10" ht="24" thickBot="1" x14ac:dyDescent="0.3">
      <c r="A26" s="8"/>
      <c r="B26" s="12"/>
      <c r="C26" s="198"/>
      <c r="D26" s="191"/>
      <c r="E26" s="29"/>
      <c r="F26" s="114"/>
      <c r="G26" s="115"/>
      <c r="H26" s="172"/>
      <c r="I26" s="173"/>
      <c r="J26" s="174"/>
    </row>
    <row r="27" spans="1:10" ht="24" thickBot="1" x14ac:dyDescent="0.3">
      <c r="A27" s="8"/>
      <c r="B27" s="12"/>
      <c r="C27" s="198"/>
      <c r="D27" s="191"/>
      <c r="E27" s="29"/>
      <c r="F27" s="114"/>
      <c r="G27" s="115"/>
      <c r="H27" s="172"/>
      <c r="I27" s="173"/>
      <c r="J27" s="174"/>
    </row>
    <row r="28" spans="1:10" ht="24" thickBot="1" x14ac:dyDescent="0.3">
      <c r="A28" s="8"/>
      <c r="B28" s="12"/>
      <c r="C28" s="198"/>
      <c r="D28" s="191"/>
      <c r="E28" s="29"/>
      <c r="F28" s="114"/>
      <c r="G28" s="115"/>
      <c r="H28" s="172"/>
      <c r="I28" s="173"/>
      <c r="J28" s="174"/>
    </row>
    <row r="29" spans="1:10" ht="24" thickBot="1" x14ac:dyDescent="0.3">
      <c r="A29" s="8"/>
      <c r="B29" s="12"/>
      <c r="C29" s="198"/>
      <c r="D29" s="191"/>
      <c r="E29" s="29"/>
      <c r="F29" s="114"/>
      <c r="G29" s="115"/>
      <c r="H29" s="172"/>
      <c r="I29" s="173"/>
      <c r="J29" s="174"/>
    </row>
    <row r="30" spans="1:10" ht="24" thickBot="1" x14ac:dyDescent="0.3">
      <c r="A30" s="8"/>
      <c r="B30" s="12"/>
      <c r="C30" s="198"/>
      <c r="D30" s="191"/>
      <c r="E30" s="29"/>
      <c r="F30" s="114"/>
      <c r="G30" s="115"/>
      <c r="H30" s="172"/>
      <c r="I30" s="173"/>
      <c r="J30" s="174"/>
    </row>
    <row r="31" spans="1:10" ht="24" thickBot="1" x14ac:dyDescent="0.3">
      <c r="A31" s="8"/>
      <c r="B31" s="12"/>
      <c r="C31" s="198"/>
      <c r="D31" s="191"/>
      <c r="E31" s="29"/>
      <c r="F31" s="114"/>
      <c r="G31" s="115"/>
      <c r="H31" s="172"/>
      <c r="I31" s="173"/>
      <c r="J31" s="174"/>
    </row>
    <row r="32" spans="1:10" ht="24" thickBot="1" x14ac:dyDescent="0.3">
      <c r="A32" s="8"/>
      <c r="B32" s="12"/>
      <c r="C32" s="198"/>
      <c r="D32" s="191"/>
      <c r="E32" s="29"/>
      <c r="F32" s="114"/>
      <c r="G32" s="115"/>
      <c r="H32" s="172"/>
      <c r="I32" s="173"/>
      <c r="J32" s="174"/>
    </row>
    <row r="33" spans="1:10" ht="24" thickBot="1" x14ac:dyDescent="0.3">
      <c r="A33" s="8"/>
      <c r="B33" s="12"/>
      <c r="C33" s="198"/>
      <c r="D33" s="191"/>
      <c r="E33" s="29"/>
      <c r="F33" s="114"/>
      <c r="G33" s="115"/>
      <c r="H33" s="172"/>
      <c r="I33" s="173"/>
      <c r="J33" s="174"/>
    </row>
    <row r="34" spans="1:10" ht="24" thickBot="1" x14ac:dyDescent="0.3">
      <c r="A34" s="8"/>
      <c r="B34" s="12"/>
      <c r="C34" s="198"/>
      <c r="D34" s="191"/>
      <c r="E34" s="29"/>
      <c r="F34" s="114"/>
      <c r="G34" s="115"/>
      <c r="H34" s="172"/>
      <c r="I34" s="173"/>
      <c r="J34" s="174"/>
    </row>
    <row r="35" spans="1:10" ht="24" thickBot="1" x14ac:dyDescent="0.3">
      <c r="A35" s="8"/>
      <c r="B35" s="12"/>
      <c r="C35" s="198"/>
      <c r="D35" s="191"/>
      <c r="E35" s="29"/>
      <c r="F35" s="114"/>
      <c r="G35" s="115"/>
      <c r="H35" s="172"/>
      <c r="I35" s="173"/>
      <c r="J35" s="174"/>
    </row>
    <row r="36" spans="1:10" ht="24" thickBot="1" x14ac:dyDescent="0.3">
      <c r="A36" s="8"/>
      <c r="B36" s="12"/>
      <c r="C36" s="198"/>
      <c r="D36" s="191"/>
      <c r="E36" s="29"/>
      <c r="F36" s="114"/>
      <c r="G36" s="115"/>
      <c r="H36" s="172"/>
      <c r="I36" s="173"/>
      <c r="J36" s="174"/>
    </row>
    <row r="37" spans="1:10" ht="24" thickBot="1" x14ac:dyDescent="0.3">
      <c r="A37" s="8"/>
      <c r="B37" s="12"/>
      <c r="C37" s="198"/>
      <c r="D37" s="191"/>
      <c r="E37" s="29"/>
      <c r="F37" s="114"/>
      <c r="G37" s="115"/>
      <c r="H37" s="172"/>
      <c r="I37" s="173"/>
      <c r="J37" s="174"/>
    </row>
    <row r="38" spans="1:10" x14ac:dyDescent="0.35">
      <c r="G38" s="107"/>
      <c r="H38" s="184"/>
      <c r="I38" s="185"/>
      <c r="J38" s="186"/>
    </row>
    <row r="39" spans="1:10" x14ac:dyDescent="0.35">
      <c r="G39" s="107"/>
      <c r="H39" s="184"/>
      <c r="I39" s="185"/>
      <c r="J39" s="186"/>
    </row>
    <row r="40" spans="1:10" x14ac:dyDescent="0.35">
      <c r="G40" s="107"/>
      <c r="H40" s="184"/>
      <c r="I40" s="185"/>
      <c r="J40" s="186"/>
    </row>
    <row r="41" spans="1:10" x14ac:dyDescent="0.35">
      <c r="G41" s="107"/>
      <c r="H41" s="184"/>
      <c r="I41" s="185"/>
      <c r="J41" s="186"/>
    </row>
    <row r="42" spans="1:10" x14ac:dyDescent="0.35">
      <c r="G42" s="107"/>
      <c r="H42" s="184"/>
      <c r="I42" s="185"/>
      <c r="J42" s="186"/>
    </row>
    <row r="43" spans="1:10" x14ac:dyDescent="0.35">
      <c r="G43" s="107"/>
      <c r="H43" s="184"/>
      <c r="I43" s="185"/>
      <c r="J43" s="186"/>
    </row>
    <row r="44" spans="1:10" x14ac:dyDescent="0.35">
      <c r="G44" s="107"/>
      <c r="H44" s="184"/>
      <c r="I44" s="185"/>
      <c r="J44" s="186"/>
    </row>
    <row r="45" spans="1:10" x14ac:dyDescent="0.35">
      <c r="G45" s="107"/>
      <c r="H45" s="184"/>
      <c r="I45" s="185"/>
      <c r="J45" s="186"/>
    </row>
    <row r="46" spans="1:10" x14ac:dyDescent="0.35">
      <c r="G46" s="107"/>
      <c r="H46" s="184"/>
      <c r="I46" s="185"/>
      <c r="J46" s="186"/>
    </row>
    <row r="47" spans="1:10" x14ac:dyDescent="0.35">
      <c r="G47" s="107"/>
      <c r="H47" s="184"/>
      <c r="I47" s="185"/>
      <c r="J47" s="186"/>
    </row>
    <row r="48" spans="1:10" x14ac:dyDescent="0.35">
      <c r="G48" s="107"/>
      <c r="H48" s="184"/>
      <c r="I48" s="185"/>
      <c r="J48" s="186"/>
    </row>
    <row r="49" spans="7:10" x14ac:dyDescent="0.35">
      <c r="G49" s="107"/>
      <c r="H49" s="184"/>
      <c r="I49" s="185"/>
      <c r="J49" s="18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37" zoomScaleNormal="100" workbookViewId="0">
      <pane xSplit="1" topLeftCell="B1" activePane="topRight" state="frozen"/>
      <selection pane="topRight" activeCell="B7" sqref="B7"/>
    </sheetView>
  </sheetViews>
  <sheetFormatPr defaultRowHeight="15" x14ac:dyDescent="0.25"/>
  <cols>
    <col min="1" max="1" width="34.42578125" style="7" customWidth="1"/>
    <col min="2" max="2" width="43.140625" style="13" customWidth="1"/>
    <col min="3" max="3" width="20.7109375" style="4" customWidth="1"/>
    <col min="4" max="4" width="35.5703125" style="5" customWidth="1"/>
    <col min="5" max="5" width="16.28515625" style="11" customWidth="1"/>
    <col min="6" max="6" width="10.85546875" style="11" customWidth="1"/>
    <col min="7" max="7" width="9.140625" style="135"/>
    <col min="8" max="8" width="9.140625" style="144"/>
    <col min="9" max="9" width="9.140625" style="141"/>
    <col min="10" max="10" width="9.140625" style="145"/>
    <col min="11" max="11" width="9.140625" style="148"/>
    <col min="12" max="12" width="9.140625" style="138"/>
    <col min="13" max="13" width="11.140625" style="151" customWidth="1"/>
  </cols>
  <sheetData>
    <row r="1" spans="1:13" ht="21.75" thickBot="1" x14ac:dyDescent="0.4">
      <c r="A1" s="60" t="s">
        <v>66</v>
      </c>
      <c r="B1" s="61" t="s">
        <v>67</v>
      </c>
      <c r="C1" s="63" t="s">
        <v>38</v>
      </c>
      <c r="D1" s="64" t="s">
        <v>68</v>
      </c>
      <c r="E1" s="65" t="s">
        <v>80</v>
      </c>
      <c r="F1" s="65" t="s">
        <v>64</v>
      </c>
      <c r="G1" s="133" t="s">
        <v>280</v>
      </c>
      <c r="H1" s="142" t="s">
        <v>278</v>
      </c>
      <c r="I1" s="139" t="s">
        <v>279</v>
      </c>
      <c r="J1" s="62" t="s">
        <v>281</v>
      </c>
      <c r="K1" s="146" t="s">
        <v>7</v>
      </c>
      <c r="L1" s="136" t="s">
        <v>282</v>
      </c>
      <c r="M1" s="149" t="s">
        <v>3</v>
      </c>
    </row>
    <row r="2" spans="1:13" ht="39" customHeight="1" thickBot="1" x14ac:dyDescent="0.3">
      <c r="A2" s="203" t="s">
        <v>322</v>
      </c>
      <c r="B2" s="210" t="s">
        <v>283</v>
      </c>
      <c r="C2" s="56">
        <v>0</v>
      </c>
      <c r="D2" s="57" t="s">
        <v>284</v>
      </c>
      <c r="E2" s="58">
        <v>1</v>
      </c>
      <c r="F2" s="59" t="s">
        <v>86</v>
      </c>
      <c r="G2" s="134">
        <v>0</v>
      </c>
      <c r="H2" s="143">
        <v>0</v>
      </c>
      <c r="I2" s="140">
        <v>0</v>
      </c>
      <c r="J2" s="55">
        <v>0</v>
      </c>
      <c r="K2" s="147">
        <v>0</v>
      </c>
      <c r="L2" s="137">
        <v>0</v>
      </c>
      <c r="M2" s="150">
        <v>0</v>
      </c>
    </row>
    <row r="3" spans="1:13" ht="24" thickBot="1" x14ac:dyDescent="0.3">
      <c r="A3" s="203" t="s">
        <v>69</v>
      </c>
      <c r="B3" s="54" t="s">
        <v>70</v>
      </c>
      <c r="C3" s="56">
        <v>10</v>
      </c>
      <c r="D3" s="57" t="s">
        <v>71</v>
      </c>
      <c r="E3" s="58" t="s">
        <v>81</v>
      </c>
      <c r="F3" s="59" t="s">
        <v>110</v>
      </c>
      <c r="G3" s="134">
        <v>1</v>
      </c>
      <c r="H3" s="143">
        <v>0</v>
      </c>
      <c r="I3" s="140">
        <v>0</v>
      </c>
      <c r="J3" s="55">
        <v>0</v>
      </c>
      <c r="K3" s="147">
        <v>0</v>
      </c>
      <c r="L3" s="137">
        <v>0</v>
      </c>
      <c r="M3" s="150">
        <v>0</v>
      </c>
    </row>
    <row r="4" spans="1:13" ht="24" thickBot="1" x14ac:dyDescent="0.3">
      <c r="A4" s="204" t="s">
        <v>72</v>
      </c>
      <c r="B4" s="21" t="s">
        <v>73</v>
      </c>
      <c r="C4" s="22">
        <v>25</v>
      </c>
      <c r="D4" s="23" t="s">
        <v>74</v>
      </c>
      <c r="E4" s="24" t="s">
        <v>81</v>
      </c>
      <c r="F4" s="51" t="s">
        <v>87</v>
      </c>
      <c r="G4" s="134">
        <v>1</v>
      </c>
      <c r="H4" s="143">
        <v>0</v>
      </c>
      <c r="I4" s="140">
        <v>0</v>
      </c>
      <c r="J4" s="55">
        <v>0</v>
      </c>
      <c r="K4" s="147">
        <v>0</v>
      </c>
      <c r="L4" s="137">
        <v>0</v>
      </c>
      <c r="M4" s="150">
        <v>0</v>
      </c>
    </row>
    <row r="5" spans="1:13" ht="24" thickBot="1" x14ac:dyDescent="0.3">
      <c r="A5" s="33" t="s">
        <v>75</v>
      </c>
      <c r="B5" s="12" t="s">
        <v>331</v>
      </c>
      <c r="C5" s="6">
        <v>50</v>
      </c>
      <c r="D5" s="9" t="s">
        <v>9</v>
      </c>
      <c r="E5" s="10" t="s">
        <v>81</v>
      </c>
      <c r="F5" s="52" t="s">
        <v>87</v>
      </c>
      <c r="G5" s="134">
        <v>2</v>
      </c>
      <c r="H5" s="143">
        <v>1</v>
      </c>
      <c r="I5" s="140">
        <v>0</v>
      </c>
      <c r="J5" s="55">
        <v>0</v>
      </c>
      <c r="K5" s="147">
        <v>0</v>
      </c>
      <c r="L5" s="137">
        <v>0</v>
      </c>
      <c r="M5" s="150">
        <v>0</v>
      </c>
    </row>
    <row r="6" spans="1:13" ht="24" thickBot="1" x14ac:dyDescent="0.3">
      <c r="A6" s="26" t="s">
        <v>76</v>
      </c>
      <c r="B6" s="27" t="s">
        <v>332</v>
      </c>
      <c r="C6" s="28">
        <v>150</v>
      </c>
      <c r="D6" s="29" t="s">
        <v>11</v>
      </c>
      <c r="E6" s="30" t="s">
        <v>81</v>
      </c>
      <c r="F6" s="53" t="s">
        <v>87</v>
      </c>
      <c r="G6" s="134">
        <v>2</v>
      </c>
      <c r="H6" s="143">
        <v>2</v>
      </c>
      <c r="I6" s="140">
        <v>1</v>
      </c>
      <c r="J6" s="55">
        <v>0</v>
      </c>
      <c r="K6" s="147">
        <v>0</v>
      </c>
      <c r="L6" s="137">
        <v>0</v>
      </c>
      <c r="M6" s="150">
        <v>0</v>
      </c>
    </row>
    <row r="7" spans="1:13" ht="26.25" thickBot="1" x14ac:dyDescent="0.3">
      <c r="A7" s="204" t="s">
        <v>77</v>
      </c>
      <c r="B7" s="91" t="s">
        <v>78</v>
      </c>
      <c r="C7" s="22">
        <v>40</v>
      </c>
      <c r="D7" s="23" t="s">
        <v>74</v>
      </c>
      <c r="E7" s="24">
        <v>1</v>
      </c>
      <c r="F7" s="48" t="s">
        <v>88</v>
      </c>
      <c r="G7" s="134">
        <v>1</v>
      </c>
      <c r="H7" s="143">
        <v>0</v>
      </c>
      <c r="I7" s="140">
        <v>0</v>
      </c>
      <c r="J7" s="55">
        <v>0</v>
      </c>
      <c r="K7" s="147">
        <v>0</v>
      </c>
      <c r="L7" s="137">
        <v>0</v>
      </c>
      <c r="M7" s="150">
        <v>0</v>
      </c>
    </row>
    <row r="8" spans="1:13" ht="26.25" thickBot="1" x14ac:dyDescent="0.3">
      <c r="A8" s="397" t="s">
        <v>818</v>
      </c>
      <c r="B8" s="93" t="s">
        <v>82</v>
      </c>
      <c r="C8" s="6">
        <v>60</v>
      </c>
      <c r="D8" s="9" t="s">
        <v>74</v>
      </c>
      <c r="E8" s="10">
        <v>1</v>
      </c>
      <c r="F8" s="49" t="s">
        <v>88</v>
      </c>
      <c r="G8" s="134">
        <v>1</v>
      </c>
      <c r="H8" s="143">
        <v>1</v>
      </c>
      <c r="I8" s="140">
        <v>0</v>
      </c>
      <c r="J8" s="55">
        <v>0</v>
      </c>
      <c r="K8" s="147">
        <v>0</v>
      </c>
      <c r="L8" s="137">
        <v>0</v>
      </c>
      <c r="M8" s="150">
        <v>0</v>
      </c>
    </row>
    <row r="9" spans="1:13" ht="24" thickBot="1" x14ac:dyDescent="0.3">
      <c r="A9" s="33" t="s">
        <v>83</v>
      </c>
      <c r="B9" s="93" t="s">
        <v>84</v>
      </c>
      <c r="C9" s="6">
        <v>100</v>
      </c>
      <c r="D9" s="9">
        <v>0</v>
      </c>
      <c r="E9" s="10">
        <v>1</v>
      </c>
      <c r="F9" s="49" t="s">
        <v>88</v>
      </c>
      <c r="G9" s="134">
        <v>1</v>
      </c>
      <c r="H9" s="143">
        <v>5</v>
      </c>
      <c r="I9" s="140">
        <v>2</v>
      </c>
      <c r="J9" s="55">
        <v>0</v>
      </c>
      <c r="K9" s="147">
        <v>0</v>
      </c>
      <c r="L9" s="137">
        <v>2</v>
      </c>
      <c r="M9" s="150">
        <v>0</v>
      </c>
    </row>
    <row r="10" spans="1:13" ht="24" thickBot="1" x14ac:dyDescent="0.3">
      <c r="A10" s="26" t="s">
        <v>85</v>
      </c>
      <c r="B10" s="97" t="s">
        <v>133</v>
      </c>
      <c r="C10" s="28">
        <v>250</v>
      </c>
      <c r="D10" s="29" t="s">
        <v>10</v>
      </c>
      <c r="E10" s="30">
        <v>1</v>
      </c>
      <c r="F10" s="50" t="s">
        <v>88</v>
      </c>
      <c r="G10" s="134">
        <v>2</v>
      </c>
      <c r="H10" s="143">
        <v>5</v>
      </c>
      <c r="I10" s="140">
        <v>4</v>
      </c>
      <c r="J10" s="55">
        <v>2</v>
      </c>
      <c r="K10" s="147">
        <v>0</v>
      </c>
      <c r="L10" s="137">
        <v>4</v>
      </c>
      <c r="M10" s="150">
        <v>0</v>
      </c>
    </row>
    <row r="11" spans="1:13" ht="24" thickBot="1" x14ac:dyDescent="0.3">
      <c r="A11" s="204" t="s">
        <v>92</v>
      </c>
      <c r="B11" s="91" t="s">
        <v>93</v>
      </c>
      <c r="C11" s="22">
        <v>35</v>
      </c>
      <c r="D11" s="23" t="s">
        <v>74</v>
      </c>
      <c r="E11" s="24">
        <v>1</v>
      </c>
      <c r="F11" s="45" t="s">
        <v>96</v>
      </c>
      <c r="G11" s="134">
        <v>1</v>
      </c>
      <c r="H11" s="143">
        <v>2</v>
      </c>
      <c r="I11" s="140">
        <v>1</v>
      </c>
      <c r="J11" s="55">
        <v>0</v>
      </c>
      <c r="K11" s="147">
        <v>0</v>
      </c>
      <c r="L11" s="137">
        <v>0</v>
      </c>
      <c r="M11" s="150">
        <v>0</v>
      </c>
    </row>
    <row r="12" spans="1:13" ht="26.25" thickBot="1" x14ac:dyDescent="0.3">
      <c r="A12" s="33" t="s">
        <v>89</v>
      </c>
      <c r="B12" s="93" t="s">
        <v>94</v>
      </c>
      <c r="C12" s="6">
        <v>70</v>
      </c>
      <c r="D12" s="9" t="s">
        <v>9</v>
      </c>
      <c r="E12" s="10">
        <v>1</v>
      </c>
      <c r="F12" s="46" t="s">
        <v>96</v>
      </c>
      <c r="G12" s="134">
        <v>2</v>
      </c>
      <c r="H12" s="143">
        <v>4</v>
      </c>
      <c r="I12" s="140">
        <v>3</v>
      </c>
      <c r="J12" s="55">
        <v>0</v>
      </c>
      <c r="K12" s="147">
        <v>0</v>
      </c>
      <c r="L12" s="137">
        <v>0</v>
      </c>
      <c r="M12" s="150">
        <v>0</v>
      </c>
    </row>
    <row r="13" spans="1:13" ht="26.25" thickBot="1" x14ac:dyDescent="0.3">
      <c r="A13" s="33" t="s">
        <v>90</v>
      </c>
      <c r="B13" s="93" t="s">
        <v>95</v>
      </c>
      <c r="C13" s="6">
        <v>150</v>
      </c>
      <c r="D13" s="9" t="s">
        <v>11</v>
      </c>
      <c r="E13" s="10">
        <v>1</v>
      </c>
      <c r="F13" s="46" t="s">
        <v>96</v>
      </c>
      <c r="G13" s="134">
        <v>1</v>
      </c>
      <c r="H13" s="143">
        <v>5</v>
      </c>
      <c r="I13" s="140">
        <v>5</v>
      </c>
      <c r="J13" s="55">
        <v>0</v>
      </c>
      <c r="K13" s="147">
        <v>2</v>
      </c>
      <c r="L13" s="137">
        <v>3</v>
      </c>
      <c r="M13" s="150">
        <v>1</v>
      </c>
    </row>
    <row r="14" spans="1:13" ht="24" thickBot="1" x14ac:dyDescent="0.3">
      <c r="A14" s="26" t="s">
        <v>91</v>
      </c>
      <c r="B14" s="97" t="s">
        <v>309</v>
      </c>
      <c r="C14" s="28">
        <v>250</v>
      </c>
      <c r="D14" s="29" t="s">
        <v>12</v>
      </c>
      <c r="E14" s="30">
        <v>1</v>
      </c>
      <c r="F14" s="47" t="s">
        <v>96</v>
      </c>
      <c r="G14" s="134">
        <v>1</v>
      </c>
      <c r="H14" s="143">
        <v>7</v>
      </c>
      <c r="I14" s="140">
        <v>9</v>
      </c>
      <c r="J14" s="55">
        <v>2</v>
      </c>
      <c r="K14" s="147">
        <v>5</v>
      </c>
      <c r="L14" s="137">
        <v>8</v>
      </c>
      <c r="M14" s="150">
        <v>3</v>
      </c>
    </row>
    <row r="15" spans="1:13" ht="24" thickBot="1" x14ac:dyDescent="0.3">
      <c r="A15" s="204" t="s">
        <v>97</v>
      </c>
      <c r="B15" s="91" t="s">
        <v>101</v>
      </c>
      <c r="C15" s="22">
        <v>45</v>
      </c>
      <c r="D15" s="23" t="s">
        <v>74</v>
      </c>
      <c r="E15" s="24">
        <v>1</v>
      </c>
      <c r="F15" s="42" t="s">
        <v>103</v>
      </c>
      <c r="G15" s="134">
        <v>1</v>
      </c>
      <c r="H15" s="143">
        <v>1</v>
      </c>
      <c r="I15" s="140">
        <v>0</v>
      </c>
      <c r="J15" s="55">
        <v>0</v>
      </c>
      <c r="K15" s="147">
        <v>0</v>
      </c>
      <c r="L15" s="137">
        <v>0</v>
      </c>
      <c r="M15" s="150">
        <v>0</v>
      </c>
    </row>
    <row r="16" spans="1:13" ht="24" thickBot="1" x14ac:dyDescent="0.3">
      <c r="A16" s="397" t="s">
        <v>98</v>
      </c>
      <c r="B16" s="93" t="s">
        <v>624</v>
      </c>
      <c r="C16" s="6">
        <v>90</v>
      </c>
      <c r="D16" s="9" t="s">
        <v>10</v>
      </c>
      <c r="E16" s="10">
        <v>1</v>
      </c>
      <c r="F16" s="43" t="s">
        <v>103</v>
      </c>
      <c r="G16" s="134">
        <v>1</v>
      </c>
      <c r="H16" s="143">
        <v>2</v>
      </c>
      <c r="I16" s="140">
        <v>2</v>
      </c>
      <c r="J16" s="55">
        <v>0</v>
      </c>
      <c r="K16" s="147">
        <v>0</v>
      </c>
      <c r="L16" s="137">
        <v>0</v>
      </c>
      <c r="M16" s="150">
        <v>0</v>
      </c>
    </row>
    <row r="17" spans="1:13" ht="24" thickBot="1" x14ac:dyDescent="0.3">
      <c r="A17" s="33" t="s">
        <v>99</v>
      </c>
      <c r="B17" s="93" t="s">
        <v>330</v>
      </c>
      <c r="C17" s="6">
        <v>150</v>
      </c>
      <c r="D17" s="9" t="s">
        <v>11</v>
      </c>
      <c r="E17" s="10">
        <v>1</v>
      </c>
      <c r="F17" s="43" t="s">
        <v>103</v>
      </c>
      <c r="G17" s="134">
        <v>2</v>
      </c>
      <c r="H17" s="143">
        <v>4</v>
      </c>
      <c r="I17" s="140">
        <v>5</v>
      </c>
      <c r="J17" s="55">
        <v>1</v>
      </c>
      <c r="K17" s="147">
        <v>0</v>
      </c>
      <c r="L17" s="137">
        <v>1</v>
      </c>
      <c r="M17" s="150">
        <v>0</v>
      </c>
    </row>
    <row r="18" spans="1:13" ht="24" thickBot="1" x14ac:dyDescent="0.3">
      <c r="A18" s="26" t="s">
        <v>100</v>
      </c>
      <c r="B18" s="97" t="s">
        <v>102</v>
      </c>
      <c r="C18" s="28">
        <v>250</v>
      </c>
      <c r="D18" s="29" t="s">
        <v>12</v>
      </c>
      <c r="E18" s="30">
        <v>1</v>
      </c>
      <c r="F18" s="44" t="s">
        <v>103</v>
      </c>
      <c r="G18" s="134">
        <v>2</v>
      </c>
      <c r="H18" s="143">
        <v>5</v>
      </c>
      <c r="I18" s="140">
        <v>8</v>
      </c>
      <c r="J18" s="55">
        <v>1</v>
      </c>
      <c r="K18" s="147">
        <v>0</v>
      </c>
      <c r="L18" s="137">
        <v>4</v>
      </c>
      <c r="M18" s="150">
        <v>1</v>
      </c>
    </row>
    <row r="19" spans="1:13" ht="24" thickBot="1" x14ac:dyDescent="0.3">
      <c r="A19" s="204" t="s">
        <v>104</v>
      </c>
      <c r="B19" s="91" t="s">
        <v>107</v>
      </c>
      <c r="C19" s="22">
        <v>40</v>
      </c>
      <c r="D19" s="23" t="s">
        <v>74</v>
      </c>
      <c r="E19" s="24">
        <v>1</v>
      </c>
      <c r="F19" s="32" t="s">
        <v>109</v>
      </c>
      <c r="G19" s="134">
        <v>0</v>
      </c>
      <c r="H19" s="143">
        <v>2</v>
      </c>
      <c r="I19" s="140">
        <v>0</v>
      </c>
      <c r="J19" s="55">
        <v>0</v>
      </c>
      <c r="K19" s="147">
        <v>0</v>
      </c>
      <c r="L19" s="137">
        <v>0</v>
      </c>
      <c r="M19" s="150">
        <v>0</v>
      </c>
    </row>
    <row r="20" spans="1:13" ht="24" thickBot="1" x14ac:dyDescent="0.3">
      <c r="A20" s="397" t="s">
        <v>105</v>
      </c>
      <c r="B20" s="93" t="s">
        <v>108</v>
      </c>
      <c r="C20" s="6">
        <v>80</v>
      </c>
      <c r="D20" s="9" t="s">
        <v>9</v>
      </c>
      <c r="E20" s="10">
        <v>1</v>
      </c>
      <c r="F20" s="34" t="s">
        <v>109</v>
      </c>
      <c r="G20" s="134">
        <v>2</v>
      </c>
      <c r="H20" s="143">
        <v>1</v>
      </c>
      <c r="I20" s="140">
        <v>0</v>
      </c>
      <c r="J20" s="55">
        <v>0</v>
      </c>
      <c r="K20" s="147">
        <v>0</v>
      </c>
      <c r="L20" s="137">
        <v>0</v>
      </c>
      <c r="M20" s="150">
        <v>0</v>
      </c>
    </row>
    <row r="21" spans="1:13" ht="24" thickBot="1" x14ac:dyDescent="0.3">
      <c r="A21" s="26" t="s">
        <v>106</v>
      </c>
      <c r="B21" s="97" t="s">
        <v>108</v>
      </c>
      <c r="C21" s="28">
        <v>120</v>
      </c>
      <c r="D21" s="29" t="s">
        <v>9</v>
      </c>
      <c r="E21" s="30">
        <v>1</v>
      </c>
      <c r="F21" s="35" t="s">
        <v>109</v>
      </c>
      <c r="G21" s="134">
        <v>0</v>
      </c>
      <c r="H21" s="143">
        <v>1</v>
      </c>
      <c r="I21" s="140">
        <v>4</v>
      </c>
      <c r="J21" s="55">
        <v>0</v>
      </c>
      <c r="K21" s="147">
        <v>0</v>
      </c>
      <c r="L21" s="137">
        <v>1</v>
      </c>
      <c r="M21" s="150">
        <v>0</v>
      </c>
    </row>
    <row r="22" spans="1:13" ht="24" thickBot="1" x14ac:dyDescent="0.3">
      <c r="A22" s="204" t="s">
        <v>111</v>
      </c>
      <c r="B22" s="91" t="s">
        <v>114</v>
      </c>
      <c r="C22" s="22">
        <v>35</v>
      </c>
      <c r="D22" s="23" t="s">
        <v>74</v>
      </c>
      <c r="E22" s="24">
        <v>1</v>
      </c>
      <c r="F22" s="39" t="s">
        <v>116</v>
      </c>
      <c r="G22" s="134">
        <v>1</v>
      </c>
      <c r="H22" s="143">
        <v>5</v>
      </c>
      <c r="I22" s="140">
        <v>0</v>
      </c>
      <c r="J22" s="55">
        <v>0</v>
      </c>
      <c r="K22" s="147">
        <v>0</v>
      </c>
      <c r="L22" s="137">
        <v>0</v>
      </c>
      <c r="M22" s="150">
        <v>0</v>
      </c>
    </row>
    <row r="23" spans="1:13" ht="24" thickBot="1" x14ac:dyDescent="0.3">
      <c r="A23" s="397" t="s">
        <v>112</v>
      </c>
      <c r="B23" s="93" t="s">
        <v>549</v>
      </c>
      <c r="C23" s="6">
        <v>80</v>
      </c>
      <c r="D23" s="9" t="s">
        <v>9</v>
      </c>
      <c r="E23" s="10">
        <v>1</v>
      </c>
      <c r="F23" s="40" t="s">
        <v>116</v>
      </c>
      <c r="G23" s="134">
        <v>1</v>
      </c>
      <c r="H23" s="143">
        <v>4</v>
      </c>
      <c r="I23" s="140">
        <v>2</v>
      </c>
      <c r="J23" s="55">
        <v>0</v>
      </c>
      <c r="K23" s="147">
        <v>0</v>
      </c>
      <c r="L23" s="137">
        <v>0</v>
      </c>
      <c r="M23" s="150">
        <v>0</v>
      </c>
    </row>
    <row r="24" spans="1:13" ht="24" thickBot="1" x14ac:dyDescent="0.3">
      <c r="A24" s="26" t="s">
        <v>113</v>
      </c>
      <c r="B24" s="97" t="s">
        <v>115</v>
      </c>
      <c r="C24" s="28">
        <v>150</v>
      </c>
      <c r="D24" s="29" t="s">
        <v>11</v>
      </c>
      <c r="E24" s="30">
        <v>1</v>
      </c>
      <c r="F24" s="41" t="s">
        <v>116</v>
      </c>
      <c r="G24" s="134">
        <v>0</v>
      </c>
      <c r="H24" s="143">
        <v>0</v>
      </c>
      <c r="I24" s="140">
        <v>0</v>
      </c>
      <c r="J24" s="55">
        <v>0</v>
      </c>
      <c r="K24" s="147">
        <v>0</v>
      </c>
      <c r="L24" s="137">
        <v>0</v>
      </c>
      <c r="M24" s="150">
        <v>0</v>
      </c>
    </row>
    <row r="25" spans="1:13" ht="24" thickBot="1" x14ac:dyDescent="0.3">
      <c r="A25" s="204" t="s">
        <v>117</v>
      </c>
      <c r="B25" s="91" t="s">
        <v>120</v>
      </c>
      <c r="C25" s="22">
        <v>35</v>
      </c>
      <c r="D25" s="23" t="s">
        <v>74</v>
      </c>
      <c r="E25" s="24">
        <v>1</v>
      </c>
      <c r="F25" s="36" t="s">
        <v>123</v>
      </c>
      <c r="G25" s="134">
        <v>0</v>
      </c>
      <c r="H25" s="143">
        <v>0</v>
      </c>
      <c r="I25" s="140">
        <v>0</v>
      </c>
      <c r="J25" s="55">
        <v>0</v>
      </c>
      <c r="K25" s="147">
        <v>0</v>
      </c>
      <c r="L25" s="137">
        <v>0</v>
      </c>
      <c r="M25" s="150">
        <v>0</v>
      </c>
    </row>
    <row r="26" spans="1:13" ht="24" thickBot="1" x14ac:dyDescent="0.3">
      <c r="A26" s="397" t="s">
        <v>118</v>
      </c>
      <c r="B26" s="93" t="s">
        <v>121</v>
      </c>
      <c r="C26" s="6">
        <v>80</v>
      </c>
      <c r="D26" s="9" t="s">
        <v>9</v>
      </c>
      <c r="E26" s="10">
        <v>1</v>
      </c>
      <c r="F26" s="37" t="s">
        <v>123</v>
      </c>
      <c r="G26" s="134">
        <v>0</v>
      </c>
      <c r="H26" s="143">
        <v>0</v>
      </c>
      <c r="I26" s="140">
        <v>0</v>
      </c>
      <c r="J26" s="55">
        <v>0</v>
      </c>
      <c r="K26" s="147">
        <v>0</v>
      </c>
      <c r="L26" s="137">
        <v>0</v>
      </c>
      <c r="M26" s="150">
        <v>0</v>
      </c>
    </row>
    <row r="27" spans="1:13" ht="24" thickBot="1" x14ac:dyDescent="0.3">
      <c r="A27" s="26" t="s">
        <v>119</v>
      </c>
      <c r="B27" s="97" t="s">
        <v>122</v>
      </c>
      <c r="C27" s="28">
        <v>150</v>
      </c>
      <c r="D27" s="29" t="s">
        <v>11</v>
      </c>
      <c r="E27" s="30">
        <v>1</v>
      </c>
      <c r="F27" s="38" t="s">
        <v>123</v>
      </c>
      <c r="G27" s="134">
        <v>0</v>
      </c>
      <c r="H27" s="143">
        <v>0</v>
      </c>
      <c r="I27" s="140">
        <v>0</v>
      </c>
      <c r="J27" s="55">
        <v>0</v>
      </c>
      <c r="K27" s="147">
        <v>0</v>
      </c>
      <c r="L27" s="137">
        <v>0</v>
      </c>
      <c r="M27" s="150">
        <v>0</v>
      </c>
    </row>
    <row r="28" spans="1:13" ht="24" thickBot="1" x14ac:dyDescent="0.3">
      <c r="A28" s="204" t="s">
        <v>124</v>
      </c>
      <c r="B28" s="91" t="s">
        <v>128</v>
      </c>
      <c r="C28" s="22">
        <v>40</v>
      </c>
      <c r="D28" s="23">
        <v>0</v>
      </c>
      <c r="E28" s="24">
        <v>1</v>
      </c>
      <c r="F28" s="32" t="s">
        <v>132</v>
      </c>
      <c r="G28" s="134">
        <v>0</v>
      </c>
      <c r="H28" s="143">
        <v>0</v>
      </c>
      <c r="I28" s="140">
        <v>0</v>
      </c>
      <c r="J28" s="55">
        <v>0</v>
      </c>
      <c r="K28" s="147">
        <v>0</v>
      </c>
      <c r="L28" s="137">
        <v>0</v>
      </c>
      <c r="M28" s="150">
        <v>0</v>
      </c>
    </row>
    <row r="29" spans="1:13" ht="24" thickBot="1" x14ac:dyDescent="0.3">
      <c r="A29" s="33" t="s">
        <v>127</v>
      </c>
      <c r="B29" s="93" t="s">
        <v>129</v>
      </c>
      <c r="C29" s="6">
        <v>120</v>
      </c>
      <c r="D29" s="9">
        <v>0</v>
      </c>
      <c r="E29" s="10">
        <v>1</v>
      </c>
      <c r="F29" s="34" t="s">
        <v>132</v>
      </c>
      <c r="G29" s="134">
        <v>0</v>
      </c>
      <c r="H29" s="143">
        <v>0</v>
      </c>
      <c r="I29" s="140">
        <v>0</v>
      </c>
      <c r="J29" s="55">
        <v>0</v>
      </c>
      <c r="K29" s="147">
        <v>0</v>
      </c>
      <c r="L29" s="137">
        <v>0</v>
      </c>
      <c r="M29" s="150">
        <v>0</v>
      </c>
    </row>
    <row r="30" spans="1:13" ht="26.25" thickBot="1" x14ac:dyDescent="0.3">
      <c r="A30" s="33" t="s">
        <v>125</v>
      </c>
      <c r="B30" s="93" t="s">
        <v>130</v>
      </c>
      <c r="C30" s="6">
        <v>200</v>
      </c>
      <c r="D30" s="9">
        <v>0</v>
      </c>
      <c r="E30" s="10">
        <v>1</v>
      </c>
      <c r="F30" s="34" t="s">
        <v>132</v>
      </c>
      <c r="G30" s="134">
        <v>0</v>
      </c>
      <c r="H30" s="143">
        <v>0</v>
      </c>
      <c r="I30" s="140">
        <v>0</v>
      </c>
      <c r="J30" s="55">
        <v>0</v>
      </c>
      <c r="K30" s="147">
        <v>0</v>
      </c>
      <c r="L30" s="137">
        <v>0</v>
      </c>
      <c r="M30" s="150">
        <v>0</v>
      </c>
    </row>
    <row r="31" spans="1:13" ht="24" thickBot="1" x14ac:dyDescent="0.3">
      <c r="A31" s="26" t="s">
        <v>126</v>
      </c>
      <c r="B31" s="97" t="s">
        <v>131</v>
      </c>
      <c r="C31" s="28">
        <v>210</v>
      </c>
      <c r="D31" s="29">
        <v>0</v>
      </c>
      <c r="E31" s="30">
        <v>1</v>
      </c>
      <c r="F31" s="35" t="s">
        <v>132</v>
      </c>
      <c r="G31" s="134">
        <v>0</v>
      </c>
      <c r="H31" s="143">
        <v>0</v>
      </c>
      <c r="I31" s="140">
        <v>0</v>
      </c>
      <c r="J31" s="55">
        <v>0</v>
      </c>
      <c r="K31" s="147">
        <v>0</v>
      </c>
      <c r="L31" s="137">
        <v>0</v>
      </c>
      <c r="M31" s="150">
        <v>0</v>
      </c>
    </row>
    <row r="32" spans="1:13" ht="24" thickBot="1" x14ac:dyDescent="0.3">
      <c r="A32" s="20" t="s">
        <v>134</v>
      </c>
      <c r="B32" s="21" t="s">
        <v>293</v>
      </c>
      <c r="C32" s="22">
        <v>200</v>
      </c>
      <c r="D32" s="23" t="s">
        <v>9</v>
      </c>
      <c r="E32" s="24" t="s">
        <v>81</v>
      </c>
      <c r="F32" s="25" t="s">
        <v>137</v>
      </c>
      <c r="G32" s="134">
        <v>0</v>
      </c>
      <c r="H32" s="143">
        <v>0</v>
      </c>
      <c r="I32" s="140">
        <v>0</v>
      </c>
      <c r="J32" s="55">
        <v>0</v>
      </c>
      <c r="K32" s="147">
        <v>0</v>
      </c>
      <c r="L32" s="137">
        <v>0</v>
      </c>
      <c r="M32" s="150">
        <v>0</v>
      </c>
    </row>
    <row r="33" spans="1:13" ht="24" thickBot="1" x14ac:dyDescent="0.3">
      <c r="A33" s="26" t="s">
        <v>135</v>
      </c>
      <c r="B33" s="211" t="s">
        <v>136</v>
      </c>
      <c r="C33" s="28">
        <v>200</v>
      </c>
      <c r="D33" s="29" t="s">
        <v>10</v>
      </c>
      <c r="E33" s="30">
        <v>1</v>
      </c>
      <c r="F33" s="31" t="s">
        <v>137</v>
      </c>
      <c r="G33" s="134">
        <v>0</v>
      </c>
      <c r="H33" s="143">
        <v>0</v>
      </c>
      <c r="I33" s="140">
        <v>0</v>
      </c>
      <c r="J33" s="55">
        <v>0</v>
      </c>
      <c r="K33" s="147">
        <v>0</v>
      </c>
      <c r="L33" s="137">
        <v>0</v>
      </c>
      <c r="M33" s="150">
        <v>0</v>
      </c>
    </row>
    <row r="34" spans="1:13" ht="23.25" x14ac:dyDescent="0.25">
      <c r="A34" s="14"/>
      <c r="B34" s="15"/>
      <c r="C34" s="16"/>
      <c r="D34" s="17"/>
      <c r="E34" s="18"/>
      <c r="F34" s="19"/>
    </row>
    <row r="35" spans="1:13" ht="23.25" x14ac:dyDescent="0.25">
      <c r="A35" s="8"/>
      <c r="B35" s="12"/>
      <c r="C35" s="6"/>
      <c r="D35" s="9"/>
      <c r="E35" s="10"/>
    </row>
    <row r="36" spans="1:13" ht="23.25" x14ac:dyDescent="0.25">
      <c r="A36" s="8"/>
      <c r="B36" s="12"/>
      <c r="C36" s="6"/>
      <c r="D36" s="9"/>
      <c r="E36" s="10"/>
    </row>
    <row r="37" spans="1:13" ht="23.25" x14ac:dyDescent="0.25">
      <c r="A37" s="8"/>
      <c r="B37" s="12"/>
      <c r="C37" s="6"/>
      <c r="D37" s="9"/>
      <c r="E37"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9" sqref="B9"/>
    </sheetView>
  </sheetViews>
  <sheetFormatPr defaultRowHeight="15" x14ac:dyDescent="0.25"/>
  <cols>
    <col min="1" max="1" width="34.42578125" style="7" customWidth="1"/>
    <col min="2" max="2" width="43.140625" style="13" customWidth="1"/>
    <col min="3" max="3" width="20.7109375" style="4" customWidth="1"/>
    <col min="4" max="4" width="35.5703125" style="5" customWidth="1"/>
  </cols>
  <sheetData>
    <row r="1" spans="1:4" ht="21" x14ac:dyDescent="0.35">
      <c r="A1" s="60" t="s">
        <v>66</v>
      </c>
      <c r="B1" s="61" t="s">
        <v>67</v>
      </c>
      <c r="C1" s="63" t="s">
        <v>38</v>
      </c>
      <c r="D1" s="64" t="s">
        <v>68</v>
      </c>
    </row>
    <row r="2" spans="1:4" ht="28.5" customHeight="1" x14ac:dyDescent="0.25">
      <c r="A2" s="8" t="s">
        <v>138</v>
      </c>
      <c r="B2" s="12" t="s">
        <v>149</v>
      </c>
      <c r="C2" s="6">
        <v>600</v>
      </c>
      <c r="D2" s="9" t="s">
        <v>11</v>
      </c>
    </row>
    <row r="3" spans="1:4" ht="25.5" x14ac:dyDescent="0.25">
      <c r="A3" s="8" t="s">
        <v>139</v>
      </c>
      <c r="B3" s="12" t="s">
        <v>150</v>
      </c>
      <c r="C3" s="6">
        <v>600</v>
      </c>
      <c r="D3" s="9" t="s">
        <v>11</v>
      </c>
    </row>
    <row r="4" spans="1:4" ht="23.25" x14ac:dyDescent="0.25">
      <c r="A4" s="8" t="s">
        <v>140</v>
      </c>
      <c r="B4" s="12" t="s">
        <v>151</v>
      </c>
      <c r="C4" s="6">
        <v>600</v>
      </c>
      <c r="D4" s="9" t="s">
        <v>11</v>
      </c>
    </row>
    <row r="5" spans="1:4" ht="23.25" x14ac:dyDescent="0.25">
      <c r="A5" s="8" t="s">
        <v>141</v>
      </c>
      <c r="B5" s="12" t="s">
        <v>152</v>
      </c>
      <c r="C5" s="6">
        <v>600</v>
      </c>
      <c r="D5" s="9" t="s">
        <v>11</v>
      </c>
    </row>
    <row r="6" spans="1:4" ht="23.25" x14ac:dyDescent="0.25">
      <c r="A6" s="8" t="s">
        <v>142</v>
      </c>
      <c r="B6" s="12" t="s">
        <v>153</v>
      </c>
      <c r="C6" s="6">
        <v>600</v>
      </c>
      <c r="D6" s="9" t="s">
        <v>11</v>
      </c>
    </row>
    <row r="7" spans="1:4" ht="23.25" x14ac:dyDescent="0.25">
      <c r="A7" s="8" t="s">
        <v>143</v>
      </c>
      <c r="B7" s="12" t="s">
        <v>336</v>
      </c>
      <c r="C7" s="6">
        <v>600</v>
      </c>
      <c r="D7" s="9" t="s">
        <v>11</v>
      </c>
    </row>
    <row r="8" spans="1:4" ht="23.25" x14ac:dyDescent="0.25">
      <c r="A8" s="8" t="s">
        <v>144</v>
      </c>
      <c r="B8" s="12" t="s">
        <v>337</v>
      </c>
      <c r="C8" s="6">
        <v>600</v>
      </c>
      <c r="D8" s="9" t="s">
        <v>11</v>
      </c>
    </row>
    <row r="9" spans="1:4" ht="23.25" x14ac:dyDescent="0.25">
      <c r="A9" s="8" t="s">
        <v>145</v>
      </c>
      <c r="B9" s="12" t="s">
        <v>154</v>
      </c>
      <c r="C9" s="6">
        <v>600</v>
      </c>
      <c r="D9" s="9" t="s">
        <v>11</v>
      </c>
    </row>
    <row r="10" spans="1:4" ht="23.25" x14ac:dyDescent="0.25">
      <c r="A10" s="8" t="s">
        <v>146</v>
      </c>
      <c r="B10" s="12" t="s">
        <v>338</v>
      </c>
      <c r="C10" s="6">
        <v>600</v>
      </c>
      <c r="D10" s="9" t="s">
        <v>11</v>
      </c>
    </row>
    <row r="11" spans="1:4" ht="23.25" x14ac:dyDescent="0.25">
      <c r="A11" s="8" t="s">
        <v>43</v>
      </c>
      <c r="B11" s="12" t="s">
        <v>339</v>
      </c>
      <c r="C11" s="6">
        <v>600</v>
      </c>
      <c r="D11" s="9" t="s">
        <v>11</v>
      </c>
    </row>
    <row r="12" spans="1:4" ht="23.25" x14ac:dyDescent="0.25">
      <c r="A12" s="8" t="s">
        <v>147</v>
      </c>
      <c r="B12" s="12" t="s">
        <v>340</v>
      </c>
      <c r="C12" s="6">
        <v>600</v>
      </c>
      <c r="D12" s="9" t="s">
        <v>11</v>
      </c>
    </row>
    <row r="13" spans="1:4" ht="25.5" x14ac:dyDescent="0.25">
      <c r="A13" s="8" t="s">
        <v>53</v>
      </c>
      <c r="B13" s="12" t="s">
        <v>341</v>
      </c>
      <c r="C13" s="6">
        <v>600</v>
      </c>
      <c r="D13" s="9" t="s">
        <v>11</v>
      </c>
    </row>
    <row r="14" spans="1:4" ht="23.25" x14ac:dyDescent="0.25">
      <c r="A14" s="8" t="s">
        <v>148</v>
      </c>
      <c r="B14" s="12" t="s">
        <v>342</v>
      </c>
      <c r="C14" s="6">
        <v>600</v>
      </c>
      <c r="D14" s="9" t="s">
        <v>11</v>
      </c>
    </row>
    <row r="15" spans="1:4" ht="23.25" x14ac:dyDescent="0.25">
      <c r="A15" s="8"/>
      <c r="B15" s="12"/>
      <c r="C15" s="6"/>
      <c r="D15" s="9"/>
    </row>
    <row r="16" spans="1:4" ht="23.25" x14ac:dyDescent="0.25">
      <c r="A16" s="8"/>
      <c r="B16" s="12"/>
      <c r="C16" s="6"/>
      <c r="D16" s="9"/>
    </row>
    <row r="17" spans="1:4" ht="23.25" x14ac:dyDescent="0.25">
      <c r="A17" s="8"/>
      <c r="B17" s="12"/>
      <c r="C17" s="6"/>
      <c r="D17" s="9"/>
    </row>
    <row r="18" spans="1:4" ht="23.25" x14ac:dyDescent="0.25">
      <c r="A18" s="8"/>
      <c r="B18" s="12"/>
      <c r="C18" s="6"/>
      <c r="D18" s="9"/>
    </row>
    <row r="19" spans="1:4" ht="23.25" x14ac:dyDescent="0.25">
      <c r="A19" s="8"/>
      <c r="B19" s="12"/>
      <c r="C19" s="6"/>
      <c r="D19" s="9"/>
    </row>
    <row r="20" spans="1:4" ht="23.25" x14ac:dyDescent="0.25">
      <c r="A20" s="8"/>
      <c r="B20" s="12"/>
      <c r="C20" s="6"/>
      <c r="D20" s="9"/>
    </row>
    <row r="21" spans="1:4" ht="23.25" x14ac:dyDescent="0.25">
      <c r="A21" s="8"/>
      <c r="B21" s="12"/>
      <c r="C21" s="6"/>
      <c r="D21" s="9"/>
    </row>
    <row r="22" spans="1:4" ht="23.25" x14ac:dyDescent="0.25">
      <c r="A22" s="8"/>
      <c r="B22" s="12"/>
      <c r="C22" s="6"/>
      <c r="D22" s="9"/>
    </row>
    <row r="23" spans="1:4" ht="23.25" x14ac:dyDescent="0.25">
      <c r="A23" s="8"/>
      <c r="B23" s="12"/>
      <c r="C23" s="6"/>
      <c r="D23" s="9"/>
    </row>
    <row r="24" spans="1:4" ht="23.25" x14ac:dyDescent="0.25">
      <c r="A24" s="8"/>
      <c r="B24" s="12"/>
      <c r="C24" s="6"/>
      <c r="D24" s="9"/>
    </row>
    <row r="25" spans="1:4" ht="23.25" x14ac:dyDescent="0.25">
      <c r="A25" s="8"/>
      <c r="B25" s="12"/>
      <c r="C25" s="6"/>
      <c r="D25" s="9"/>
    </row>
    <row r="26" spans="1:4" ht="23.25" x14ac:dyDescent="0.25">
      <c r="A26" s="8"/>
      <c r="B26" s="12"/>
      <c r="C26" s="6"/>
      <c r="D26" s="9"/>
    </row>
    <row r="27" spans="1:4" ht="23.25" x14ac:dyDescent="0.25">
      <c r="A27" s="8"/>
      <c r="B27" s="12"/>
      <c r="C27" s="6"/>
      <c r="D27" s="9"/>
    </row>
    <row r="28" spans="1:4" ht="23.25" x14ac:dyDescent="0.25">
      <c r="A28" s="8"/>
      <c r="B28" s="12"/>
      <c r="C28" s="6"/>
      <c r="D28" s="9"/>
    </row>
    <row r="29" spans="1:4" ht="23.25" x14ac:dyDescent="0.25">
      <c r="A29" s="8"/>
      <c r="B29" s="12"/>
      <c r="C29" s="6"/>
      <c r="D29" s="9"/>
    </row>
    <row r="30" spans="1:4" ht="23.25" x14ac:dyDescent="0.25">
      <c r="A30" s="8"/>
      <c r="B30" s="12"/>
      <c r="C30" s="6"/>
      <c r="D30" s="9"/>
    </row>
    <row r="31" spans="1:4" ht="23.25" x14ac:dyDescent="0.25">
      <c r="A31" s="8"/>
      <c r="B31" s="12"/>
      <c r="C31" s="6"/>
      <c r="D31" s="9"/>
    </row>
    <row r="32" spans="1:4" ht="23.25" x14ac:dyDescent="0.25">
      <c r="A32" s="8"/>
      <c r="B32" s="12"/>
      <c r="C32" s="6"/>
      <c r="D32" s="9"/>
    </row>
    <row r="33" spans="1:4" ht="23.25" x14ac:dyDescent="0.25">
      <c r="A33" s="8"/>
      <c r="B33" s="12"/>
      <c r="C33" s="6"/>
      <c r="D33" s="9"/>
    </row>
    <row r="34" spans="1:4" ht="23.25" x14ac:dyDescent="0.25">
      <c r="A34" s="14"/>
      <c r="B34" s="15"/>
      <c r="C34" s="16"/>
      <c r="D34" s="17"/>
    </row>
    <row r="35" spans="1:4" ht="23.25" x14ac:dyDescent="0.25">
      <c r="A35" s="8"/>
      <c r="B35" s="12"/>
      <c r="C35" s="6"/>
      <c r="D35" s="9"/>
    </row>
    <row r="36" spans="1:4" ht="23.25" x14ac:dyDescent="0.25">
      <c r="A36" s="8"/>
      <c r="B36" s="12"/>
      <c r="C36" s="6"/>
      <c r="D36" s="9"/>
    </row>
    <row r="37" spans="1:4" ht="23.25" x14ac:dyDescent="0.25">
      <c r="A37" s="8"/>
      <c r="B37" s="12"/>
      <c r="C37" s="6"/>
      <c r="D37"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B6" sqref="B6"/>
    </sheetView>
  </sheetViews>
  <sheetFormatPr defaultRowHeight="15" x14ac:dyDescent="0.25"/>
  <cols>
    <col min="1" max="1" width="34.42578125" style="7" customWidth="1"/>
    <col min="2" max="2" width="43.140625" style="13" customWidth="1"/>
    <col min="3" max="3" width="20.7109375" style="76" customWidth="1"/>
    <col min="4" max="4" width="35.5703125" style="77" customWidth="1"/>
  </cols>
  <sheetData>
    <row r="1" spans="1:4" ht="21.75" thickBot="1" x14ac:dyDescent="0.4">
      <c r="A1" s="60" t="s">
        <v>203</v>
      </c>
      <c r="B1" s="61" t="s">
        <v>156</v>
      </c>
      <c r="C1" s="73" t="s">
        <v>34</v>
      </c>
      <c r="D1" s="78"/>
    </row>
    <row r="2" spans="1:4" ht="28.5" customHeight="1" thickBot="1" x14ac:dyDescent="0.3">
      <c r="A2" s="90" t="s">
        <v>4</v>
      </c>
      <c r="B2" s="91" t="s">
        <v>204</v>
      </c>
      <c r="C2" s="81">
        <v>300</v>
      </c>
      <c r="D2" s="79" t="s">
        <v>295</v>
      </c>
    </row>
    <row r="3" spans="1:4" ht="24" thickBot="1" x14ac:dyDescent="0.3">
      <c r="A3" s="92" t="s">
        <v>4</v>
      </c>
      <c r="B3" s="93" t="s">
        <v>625</v>
      </c>
      <c r="C3" s="81">
        <v>300</v>
      </c>
      <c r="D3" s="79" t="s">
        <v>298</v>
      </c>
    </row>
    <row r="4" spans="1:4" ht="24" thickBot="1" x14ac:dyDescent="0.3">
      <c r="A4" s="92" t="s">
        <v>4</v>
      </c>
      <c r="B4" s="93" t="s">
        <v>205</v>
      </c>
      <c r="C4" s="81">
        <v>300</v>
      </c>
      <c r="D4" s="79"/>
    </row>
    <row r="5" spans="1:4" ht="26.25" thickBot="1" x14ac:dyDescent="0.3">
      <c r="A5" s="92" t="s">
        <v>4</v>
      </c>
      <c r="B5" s="93" t="s">
        <v>321</v>
      </c>
      <c r="C5" s="81">
        <v>300</v>
      </c>
      <c r="D5" s="79"/>
    </row>
    <row r="6" spans="1:4" ht="24" thickBot="1" x14ac:dyDescent="0.3">
      <c r="A6" s="92" t="s">
        <v>4</v>
      </c>
      <c r="B6" s="93" t="s">
        <v>206</v>
      </c>
      <c r="C6" s="81">
        <v>300</v>
      </c>
      <c r="D6" s="79"/>
    </row>
    <row r="7" spans="1:4" ht="26.25" thickBot="1" x14ac:dyDescent="0.3">
      <c r="A7" s="92" t="s">
        <v>4</v>
      </c>
      <c r="B7" s="93" t="s">
        <v>320</v>
      </c>
      <c r="C7" s="81">
        <v>300</v>
      </c>
      <c r="D7" s="79"/>
    </row>
    <row r="8" spans="1:4" ht="24" thickBot="1" x14ac:dyDescent="0.3">
      <c r="A8" s="94" t="s">
        <v>4</v>
      </c>
      <c r="B8" s="95" t="s">
        <v>207</v>
      </c>
      <c r="C8" s="81">
        <v>300</v>
      </c>
      <c r="D8" s="79"/>
    </row>
    <row r="9" spans="1:4" ht="24" thickBot="1" x14ac:dyDescent="0.3">
      <c r="A9" s="96" t="s">
        <v>4</v>
      </c>
      <c r="B9" s="97" t="s">
        <v>235</v>
      </c>
      <c r="C9" s="81">
        <v>300</v>
      </c>
      <c r="D9" s="79"/>
    </row>
    <row r="10" spans="1:4" ht="30" x14ac:dyDescent="0.25">
      <c r="A10" s="98" t="s">
        <v>5</v>
      </c>
      <c r="B10" s="99" t="s">
        <v>208</v>
      </c>
      <c r="C10" s="81">
        <v>700</v>
      </c>
      <c r="D10" s="79" t="s">
        <v>296</v>
      </c>
    </row>
    <row r="11" spans="1:4" ht="23.25" x14ac:dyDescent="0.25">
      <c r="A11" s="100" t="s">
        <v>5</v>
      </c>
      <c r="B11" s="101" t="s">
        <v>209</v>
      </c>
      <c r="C11" s="82">
        <v>700</v>
      </c>
      <c r="D11" s="79" t="s">
        <v>299</v>
      </c>
    </row>
    <row r="12" spans="1:4" ht="25.5" x14ac:dyDescent="0.25">
      <c r="A12" s="100" t="s">
        <v>5</v>
      </c>
      <c r="B12" s="101" t="s">
        <v>294</v>
      </c>
      <c r="C12" s="82">
        <v>700</v>
      </c>
      <c r="D12" s="79"/>
    </row>
    <row r="13" spans="1:4" ht="23.25" x14ac:dyDescent="0.25">
      <c r="A13" s="100" t="s">
        <v>5</v>
      </c>
      <c r="B13" s="101" t="s">
        <v>343</v>
      </c>
      <c r="C13" s="82">
        <v>700</v>
      </c>
      <c r="D13" s="79"/>
    </row>
    <row r="14" spans="1:4" ht="25.5" x14ac:dyDescent="0.25">
      <c r="A14" s="100" t="s">
        <v>5</v>
      </c>
      <c r="B14" s="101" t="s">
        <v>210</v>
      </c>
      <c r="C14" s="82">
        <v>700</v>
      </c>
      <c r="D14" s="79"/>
    </row>
    <row r="15" spans="1:4" ht="25.5" x14ac:dyDescent="0.25">
      <c r="A15" s="100" t="s">
        <v>5</v>
      </c>
      <c r="B15" s="101" t="s">
        <v>328</v>
      </c>
      <c r="C15" s="82">
        <v>700</v>
      </c>
      <c r="D15" s="79"/>
    </row>
    <row r="16" spans="1:4" ht="24" thickBot="1" x14ac:dyDescent="0.3">
      <c r="A16" s="102" t="s">
        <v>5</v>
      </c>
      <c r="B16" s="103" t="s">
        <v>211</v>
      </c>
      <c r="C16" s="83">
        <v>700</v>
      </c>
      <c r="D16" s="79"/>
    </row>
    <row r="17" spans="1:4" ht="30" x14ac:dyDescent="0.25">
      <c r="A17" s="84" t="s">
        <v>6</v>
      </c>
      <c r="B17" s="85" t="s">
        <v>319</v>
      </c>
      <c r="C17" s="81">
        <v>1500</v>
      </c>
      <c r="D17" s="79" t="s">
        <v>297</v>
      </c>
    </row>
    <row r="18" spans="1:4" ht="23.25" x14ac:dyDescent="0.25">
      <c r="A18" s="86" t="s">
        <v>6</v>
      </c>
      <c r="B18" s="87" t="s">
        <v>212</v>
      </c>
      <c r="C18" s="82">
        <v>1500</v>
      </c>
      <c r="D18" s="79" t="s">
        <v>300</v>
      </c>
    </row>
    <row r="19" spans="1:4" ht="25.5" x14ac:dyDescent="0.25">
      <c r="A19" s="86" t="s">
        <v>6</v>
      </c>
      <c r="B19" s="87" t="s">
        <v>213</v>
      </c>
      <c r="C19" s="82">
        <v>1500</v>
      </c>
      <c r="D19" s="79"/>
    </row>
    <row r="20" spans="1:4" ht="25.5" x14ac:dyDescent="0.25">
      <c r="A20" s="86" t="s">
        <v>6</v>
      </c>
      <c r="B20" s="87" t="s">
        <v>304</v>
      </c>
      <c r="C20" s="82">
        <v>1500</v>
      </c>
      <c r="D20" s="79"/>
    </row>
    <row r="21" spans="1:4" ht="25.5" x14ac:dyDescent="0.25">
      <c r="A21" s="86" t="s">
        <v>6</v>
      </c>
      <c r="B21" s="87" t="s">
        <v>344</v>
      </c>
      <c r="C21" s="82">
        <v>1500</v>
      </c>
      <c r="D21" s="79"/>
    </row>
    <row r="22" spans="1:4" ht="26.25" thickBot="1" x14ac:dyDescent="0.3">
      <c r="A22" s="88" t="s">
        <v>6</v>
      </c>
      <c r="B22" s="89" t="s">
        <v>305</v>
      </c>
      <c r="C22" s="83">
        <v>1500</v>
      </c>
      <c r="D22" s="79"/>
    </row>
    <row r="23" spans="1:4" ht="23.25" x14ac:dyDescent="0.25">
      <c r="A23" s="80"/>
      <c r="B23" s="15"/>
      <c r="C23" s="75"/>
      <c r="D23" s="71"/>
    </row>
    <row r="24" spans="1:4" ht="23.25" x14ac:dyDescent="0.25">
      <c r="A24" s="8"/>
      <c r="B24" s="12"/>
      <c r="C24" s="6"/>
      <c r="D24" s="71"/>
    </row>
    <row r="25" spans="1:4" ht="23.25" x14ac:dyDescent="0.25">
      <c r="A25" s="8"/>
      <c r="B25" s="12"/>
      <c r="C25" s="6"/>
      <c r="D25" s="71"/>
    </row>
    <row r="26" spans="1:4" ht="23.25" x14ac:dyDescent="0.25">
      <c r="A26" s="8"/>
      <c r="B26" s="12"/>
      <c r="C26" s="6"/>
      <c r="D26" s="71"/>
    </row>
    <row r="27" spans="1:4" ht="23.25" x14ac:dyDescent="0.25">
      <c r="A27" s="8"/>
      <c r="B27" s="12"/>
      <c r="C27" s="6"/>
      <c r="D27" s="71"/>
    </row>
    <row r="28" spans="1:4" ht="23.25" x14ac:dyDescent="0.25">
      <c r="A28" s="8"/>
      <c r="B28" s="12"/>
      <c r="C28" s="6"/>
      <c r="D28" s="71"/>
    </row>
    <row r="29" spans="1:4" ht="23.25" x14ac:dyDescent="0.25">
      <c r="A29" s="8"/>
      <c r="B29" s="12"/>
      <c r="C29" s="6"/>
      <c r="D29" s="71"/>
    </row>
    <row r="30" spans="1:4" ht="23.25" x14ac:dyDescent="0.25">
      <c r="A30" s="8"/>
      <c r="B30" s="12"/>
      <c r="C30" s="6"/>
      <c r="D30" s="71"/>
    </row>
    <row r="31" spans="1:4" ht="23.25" x14ac:dyDescent="0.25">
      <c r="A31" s="8"/>
      <c r="B31" s="12"/>
      <c r="C31" s="6"/>
      <c r="D31" s="71"/>
    </row>
    <row r="32" spans="1:4" ht="23.25" x14ac:dyDescent="0.25">
      <c r="A32" s="8"/>
      <c r="B32" s="12"/>
      <c r="C32" s="6"/>
      <c r="D32" s="71"/>
    </row>
    <row r="33" spans="1:4" ht="23.25" x14ac:dyDescent="0.25">
      <c r="A33" s="8"/>
      <c r="B33" s="12"/>
      <c r="C33" s="74"/>
      <c r="D33" s="71"/>
    </row>
    <row r="34" spans="1:4" ht="23.25" x14ac:dyDescent="0.25">
      <c r="A34" s="14"/>
      <c r="B34" s="15"/>
      <c r="C34" s="75"/>
      <c r="D34" s="71"/>
    </row>
    <row r="35" spans="1:4" ht="23.25" x14ac:dyDescent="0.25">
      <c r="A35" s="8"/>
      <c r="B35" s="12"/>
      <c r="C35" s="74"/>
      <c r="D35" s="71"/>
    </row>
    <row r="36" spans="1:4" ht="23.25" x14ac:dyDescent="0.25">
      <c r="A36" s="8"/>
      <c r="B36" s="12"/>
      <c r="C36" s="74"/>
      <c r="D36" s="71"/>
    </row>
    <row r="37" spans="1:4" ht="23.25" x14ac:dyDescent="0.25">
      <c r="A37" s="8"/>
      <c r="B37" s="12"/>
      <c r="C37" s="74"/>
      <c r="D37" s="71"/>
    </row>
    <row r="38" spans="1:4" x14ac:dyDescent="0.25">
      <c r="D38" s="72"/>
    </row>
    <row r="39" spans="1:4" x14ac:dyDescent="0.25">
      <c r="D39" s="72"/>
    </row>
    <row r="40" spans="1:4" x14ac:dyDescent="0.25">
      <c r="D40" s="72"/>
    </row>
    <row r="41" spans="1:4" x14ac:dyDescent="0.25">
      <c r="D41" s="72"/>
    </row>
    <row r="42" spans="1:4" x14ac:dyDescent="0.25">
      <c r="D42" s="72"/>
    </row>
    <row r="43" spans="1:4" x14ac:dyDescent="0.25">
      <c r="D43" s="72"/>
    </row>
    <row r="44" spans="1:4" x14ac:dyDescent="0.25">
      <c r="D44" s="72"/>
    </row>
    <row r="45" spans="1:4" x14ac:dyDescent="0.25">
      <c r="D45" s="72"/>
    </row>
    <row r="46" spans="1:4" x14ac:dyDescent="0.25">
      <c r="D46" s="72"/>
    </row>
    <row r="47" spans="1:4" x14ac:dyDescent="0.25">
      <c r="D47" s="72"/>
    </row>
    <row r="48" spans="1:4" x14ac:dyDescent="0.25">
      <c r="D48" s="72"/>
    </row>
    <row r="49" spans="4:4" x14ac:dyDescent="0.25">
      <c r="D49" s="72"/>
    </row>
    <row r="50" spans="4:4" x14ac:dyDescent="0.25">
      <c r="D50" s="72"/>
    </row>
    <row r="51" spans="4:4" x14ac:dyDescent="0.25">
      <c r="D51" s="72"/>
    </row>
    <row r="52" spans="4:4" x14ac:dyDescent="0.25">
      <c r="D52" s="72"/>
    </row>
    <row r="53" spans="4:4" x14ac:dyDescent="0.25">
      <c r="D53" s="72"/>
    </row>
    <row r="54" spans="4:4" x14ac:dyDescent="0.25">
      <c r="D54" s="72"/>
    </row>
    <row r="55" spans="4:4" x14ac:dyDescent="0.25">
      <c r="D55" s="72"/>
    </row>
    <row r="56" spans="4:4" x14ac:dyDescent="0.25">
      <c r="D56" s="72"/>
    </row>
    <row r="57" spans="4:4" x14ac:dyDescent="0.25">
      <c r="D57" s="72"/>
    </row>
    <row r="58" spans="4:4" x14ac:dyDescent="0.25">
      <c r="D58" s="72"/>
    </row>
    <row r="59" spans="4:4" x14ac:dyDescent="0.25">
      <c r="D59" s="72"/>
    </row>
    <row r="60" spans="4:4" x14ac:dyDescent="0.25">
      <c r="D60" s="72"/>
    </row>
    <row r="61" spans="4:4" x14ac:dyDescent="0.25">
      <c r="D61" s="72"/>
    </row>
    <row r="62" spans="4:4" x14ac:dyDescent="0.25">
      <c r="D62" s="72"/>
    </row>
    <row r="63" spans="4:4" x14ac:dyDescent="0.25">
      <c r="D63" s="72"/>
    </row>
    <row r="64" spans="4:4" x14ac:dyDescent="0.25">
      <c r="D64" s="72"/>
    </row>
    <row r="65" spans="4:4" x14ac:dyDescent="0.25">
      <c r="D65" s="72"/>
    </row>
    <row r="66" spans="4:4" x14ac:dyDescent="0.25">
      <c r="D66" s="72"/>
    </row>
    <row r="67" spans="4:4" x14ac:dyDescent="0.25">
      <c r="D67" s="72"/>
    </row>
    <row r="68" spans="4:4" x14ac:dyDescent="0.25">
      <c r="D68" s="72"/>
    </row>
    <row r="69" spans="4:4" x14ac:dyDescent="0.25">
      <c r="D69"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7" workbookViewId="0">
      <selection activeCell="A33" sqref="A33"/>
    </sheetView>
  </sheetViews>
  <sheetFormatPr defaultRowHeight="15" x14ac:dyDescent="0.25"/>
  <cols>
    <col min="1" max="1" width="34.42578125" style="7" customWidth="1"/>
    <col min="2" max="2" width="43.140625" style="13" customWidth="1"/>
    <col min="3" max="3" width="20.7109375" style="4" customWidth="1"/>
    <col min="4" max="4" width="24.28515625" style="5" customWidth="1"/>
    <col min="5" max="5" width="24.28515625" style="208" customWidth="1"/>
  </cols>
  <sheetData>
    <row r="1" spans="1:7" ht="21.75" thickBot="1" x14ac:dyDescent="0.4">
      <c r="A1" s="60" t="s">
        <v>155</v>
      </c>
      <c r="B1" s="61" t="s">
        <v>156</v>
      </c>
      <c r="C1" s="63" t="s">
        <v>36</v>
      </c>
      <c r="D1" s="64" t="s">
        <v>157</v>
      </c>
      <c r="E1" s="205" t="s">
        <v>329</v>
      </c>
    </row>
    <row r="2" spans="1:7" ht="28.5" customHeight="1" thickBot="1" x14ac:dyDescent="0.3">
      <c r="A2" s="20" t="s">
        <v>158</v>
      </c>
      <c r="B2" s="21" t="s">
        <v>183</v>
      </c>
      <c r="C2" s="22">
        <v>50</v>
      </c>
      <c r="D2" s="66" t="s">
        <v>32</v>
      </c>
      <c r="E2" s="209">
        <f>C2/G2</f>
        <v>3.0581039755351682E-3</v>
      </c>
      <c r="F2">
        <v>2300</v>
      </c>
      <c r="G2">
        <v>16350</v>
      </c>
    </row>
    <row r="3" spans="1:7" ht="24" thickBot="1" x14ac:dyDescent="0.3">
      <c r="A3" s="33" t="s">
        <v>159</v>
      </c>
      <c r="B3" s="12" t="s">
        <v>318</v>
      </c>
      <c r="C3" s="6">
        <v>150</v>
      </c>
      <c r="D3" s="67" t="s">
        <v>32</v>
      </c>
      <c r="E3" s="209">
        <f t="shared" ref="E3:E28" si="0">C3/G3</f>
        <v>9.1743119266055051E-3</v>
      </c>
      <c r="G3">
        <v>16350</v>
      </c>
    </row>
    <row r="4" spans="1:7" ht="24" thickBot="1" x14ac:dyDescent="0.3">
      <c r="A4" s="33" t="s">
        <v>160</v>
      </c>
      <c r="B4" s="12" t="s">
        <v>323</v>
      </c>
      <c r="C4" s="6">
        <v>300</v>
      </c>
      <c r="D4" s="67" t="s">
        <v>32</v>
      </c>
      <c r="E4" s="209">
        <f t="shared" si="0"/>
        <v>1.834862385321101E-2</v>
      </c>
      <c r="G4">
        <v>16350</v>
      </c>
    </row>
    <row r="5" spans="1:7" ht="24" thickBot="1" x14ac:dyDescent="0.3">
      <c r="A5" s="33" t="s">
        <v>161</v>
      </c>
      <c r="B5" s="12" t="s">
        <v>202</v>
      </c>
      <c r="C5" s="6">
        <v>500</v>
      </c>
      <c r="D5" s="67" t="s">
        <v>32</v>
      </c>
      <c r="E5" s="209">
        <f t="shared" si="0"/>
        <v>3.0581039755351681E-2</v>
      </c>
      <c r="G5">
        <v>16350</v>
      </c>
    </row>
    <row r="6" spans="1:7" ht="24" thickBot="1" x14ac:dyDescent="0.3">
      <c r="A6" s="33" t="s">
        <v>162</v>
      </c>
      <c r="B6" s="12" t="s">
        <v>313</v>
      </c>
      <c r="C6" s="6">
        <v>750</v>
      </c>
      <c r="D6" s="67" t="s">
        <v>32</v>
      </c>
      <c r="E6" s="209">
        <f t="shared" si="0"/>
        <v>4.5871559633027525E-2</v>
      </c>
      <c r="G6">
        <v>16350</v>
      </c>
    </row>
    <row r="7" spans="1:7" ht="24" thickBot="1" x14ac:dyDescent="0.3">
      <c r="A7" s="26" t="s">
        <v>163</v>
      </c>
      <c r="B7" s="27" t="s">
        <v>310</v>
      </c>
      <c r="C7" s="28">
        <v>1000</v>
      </c>
      <c r="D7" s="68" t="s">
        <v>32</v>
      </c>
      <c r="E7" s="209">
        <f t="shared" si="0"/>
        <v>6.1162079510703363E-2</v>
      </c>
      <c r="G7">
        <v>16350</v>
      </c>
    </row>
    <row r="8" spans="1:7" ht="24" thickBot="1" x14ac:dyDescent="0.3">
      <c r="A8" s="20" t="s">
        <v>164</v>
      </c>
      <c r="B8" s="21" t="s">
        <v>190</v>
      </c>
      <c r="C8" s="22">
        <v>50</v>
      </c>
      <c r="D8" s="66" t="s">
        <v>38</v>
      </c>
      <c r="E8" s="209">
        <f t="shared" si="0"/>
        <v>3.0581039755351682E-3</v>
      </c>
      <c r="F8">
        <v>11750</v>
      </c>
      <c r="G8">
        <v>16350</v>
      </c>
    </row>
    <row r="9" spans="1:7" ht="24" thickBot="1" x14ac:dyDescent="0.3">
      <c r="A9" s="33" t="s">
        <v>165</v>
      </c>
      <c r="B9" s="12" t="s">
        <v>311</v>
      </c>
      <c r="C9" s="6">
        <v>150</v>
      </c>
      <c r="D9" s="69" t="s">
        <v>38</v>
      </c>
      <c r="E9" s="209">
        <f t="shared" si="0"/>
        <v>9.1743119266055051E-3</v>
      </c>
      <c r="G9">
        <v>16350</v>
      </c>
    </row>
    <row r="10" spans="1:7" ht="26.25" thickBot="1" x14ac:dyDescent="0.3">
      <c r="A10" s="33" t="s">
        <v>166</v>
      </c>
      <c r="B10" s="12" t="s">
        <v>315</v>
      </c>
      <c r="C10" s="6">
        <v>300</v>
      </c>
      <c r="D10" s="69" t="s">
        <v>38</v>
      </c>
      <c r="E10" s="209">
        <f t="shared" si="0"/>
        <v>1.834862385321101E-2</v>
      </c>
      <c r="G10">
        <v>16350</v>
      </c>
    </row>
    <row r="11" spans="1:7" ht="26.25" thickBot="1" x14ac:dyDescent="0.3">
      <c r="A11" s="33" t="s">
        <v>167</v>
      </c>
      <c r="B11" s="12" t="s">
        <v>334</v>
      </c>
      <c r="C11" s="6">
        <v>500</v>
      </c>
      <c r="D11" s="69" t="s">
        <v>38</v>
      </c>
      <c r="E11" s="209">
        <f t="shared" si="0"/>
        <v>3.0581039755351681E-2</v>
      </c>
      <c r="G11">
        <v>16350</v>
      </c>
    </row>
    <row r="12" spans="1:7" ht="24" thickBot="1" x14ac:dyDescent="0.3">
      <c r="A12" s="33" t="s">
        <v>168</v>
      </c>
      <c r="B12" s="12" t="s">
        <v>314</v>
      </c>
      <c r="C12" s="6">
        <v>750</v>
      </c>
      <c r="D12" s="69" t="s">
        <v>38</v>
      </c>
      <c r="E12" s="209">
        <f t="shared" si="0"/>
        <v>4.5871559633027525E-2</v>
      </c>
      <c r="G12">
        <v>16350</v>
      </c>
    </row>
    <row r="13" spans="1:7" ht="24" thickBot="1" x14ac:dyDescent="0.3">
      <c r="A13" s="33" t="s">
        <v>169</v>
      </c>
      <c r="B13" s="12" t="s">
        <v>200</v>
      </c>
      <c r="C13" s="6">
        <v>1000</v>
      </c>
      <c r="D13" s="69" t="s">
        <v>38</v>
      </c>
      <c r="E13" s="209">
        <f t="shared" si="0"/>
        <v>6.1162079510703363E-2</v>
      </c>
      <c r="G13">
        <v>16350</v>
      </c>
    </row>
    <row r="14" spans="1:7" ht="24" thickBot="1" x14ac:dyDescent="0.3">
      <c r="A14" s="33" t="s">
        <v>170</v>
      </c>
      <c r="B14" s="12" t="s">
        <v>324</v>
      </c>
      <c r="C14" s="6">
        <v>1500</v>
      </c>
      <c r="D14" s="69" t="s">
        <v>38</v>
      </c>
      <c r="E14" s="209">
        <f t="shared" si="0"/>
        <v>9.1743119266055051E-2</v>
      </c>
      <c r="G14">
        <v>16350</v>
      </c>
    </row>
    <row r="15" spans="1:7" ht="24" thickBot="1" x14ac:dyDescent="0.3">
      <c r="A15" s="33" t="s">
        <v>171</v>
      </c>
      <c r="B15" s="12" t="s">
        <v>91</v>
      </c>
      <c r="C15" s="6">
        <v>2000</v>
      </c>
      <c r="D15" s="69" t="s">
        <v>38</v>
      </c>
      <c r="E15" s="209">
        <f t="shared" si="0"/>
        <v>0.12232415902140673</v>
      </c>
      <c r="G15">
        <v>16350</v>
      </c>
    </row>
    <row r="16" spans="1:7" ht="24" thickBot="1" x14ac:dyDescent="0.3">
      <c r="A16" s="33" t="s">
        <v>172</v>
      </c>
      <c r="B16" s="12" t="s">
        <v>184</v>
      </c>
      <c r="C16" s="6">
        <v>2500</v>
      </c>
      <c r="D16" s="69" t="s">
        <v>38</v>
      </c>
      <c r="E16" s="209">
        <f t="shared" si="0"/>
        <v>0.1529051987767584</v>
      </c>
      <c r="G16">
        <v>16350</v>
      </c>
    </row>
    <row r="17" spans="1:7" ht="24" thickBot="1" x14ac:dyDescent="0.3">
      <c r="A17" s="26" t="s">
        <v>173</v>
      </c>
      <c r="B17" s="27" t="s">
        <v>191</v>
      </c>
      <c r="C17" s="28">
        <v>3000</v>
      </c>
      <c r="D17" s="70" t="s">
        <v>38</v>
      </c>
      <c r="E17" s="209">
        <f t="shared" si="0"/>
        <v>0.1834862385321101</v>
      </c>
      <c r="G17">
        <v>16350</v>
      </c>
    </row>
    <row r="18" spans="1:7" ht="24" thickBot="1" x14ac:dyDescent="0.3">
      <c r="A18" s="20" t="s">
        <v>174</v>
      </c>
      <c r="B18" s="21" t="s">
        <v>316</v>
      </c>
      <c r="C18" s="22">
        <v>50</v>
      </c>
      <c r="D18" s="66" t="s">
        <v>34</v>
      </c>
      <c r="E18" s="209">
        <f t="shared" si="0"/>
        <v>3.0581039755351682E-3</v>
      </c>
      <c r="F18">
        <v>300</v>
      </c>
      <c r="G18">
        <v>16350</v>
      </c>
    </row>
    <row r="19" spans="1:7" ht="24" thickBot="1" x14ac:dyDescent="0.3">
      <c r="A19" s="33" t="s">
        <v>175</v>
      </c>
      <c r="B19" s="12" t="s">
        <v>325</v>
      </c>
      <c r="C19" s="6">
        <v>150</v>
      </c>
      <c r="D19" s="69" t="s">
        <v>34</v>
      </c>
      <c r="E19" s="209">
        <f t="shared" si="0"/>
        <v>9.1743119266055051E-3</v>
      </c>
      <c r="G19">
        <v>16350</v>
      </c>
    </row>
    <row r="20" spans="1:7" ht="24" thickBot="1" x14ac:dyDescent="0.3">
      <c r="A20" s="26" t="s">
        <v>186</v>
      </c>
      <c r="B20" s="27" t="s">
        <v>189</v>
      </c>
      <c r="C20" s="28">
        <v>300</v>
      </c>
      <c r="D20" s="70" t="s">
        <v>34</v>
      </c>
      <c r="E20" s="209">
        <f t="shared" si="0"/>
        <v>1.834862385321101E-2</v>
      </c>
      <c r="G20">
        <v>16350</v>
      </c>
    </row>
    <row r="21" spans="1:7" ht="24" thickBot="1" x14ac:dyDescent="0.3">
      <c r="A21" s="20" t="s">
        <v>178</v>
      </c>
      <c r="B21" s="21" t="s">
        <v>185</v>
      </c>
      <c r="C21" s="22">
        <v>50</v>
      </c>
      <c r="D21" s="66" t="s">
        <v>40</v>
      </c>
      <c r="E21" s="209">
        <f t="shared" si="0"/>
        <v>3.0581039755351682E-3</v>
      </c>
      <c r="F21">
        <v>1000</v>
      </c>
      <c r="G21">
        <v>16350</v>
      </c>
    </row>
    <row r="22" spans="1:7" ht="24" thickBot="1" x14ac:dyDescent="0.3">
      <c r="A22" s="33" t="s">
        <v>176</v>
      </c>
      <c r="B22" s="12" t="s">
        <v>188</v>
      </c>
      <c r="C22" s="6">
        <v>150</v>
      </c>
      <c r="D22" s="67" t="s">
        <v>40</v>
      </c>
      <c r="E22" s="209">
        <f t="shared" si="0"/>
        <v>9.1743119266055051E-3</v>
      </c>
      <c r="G22">
        <v>16350</v>
      </c>
    </row>
    <row r="23" spans="1:7" ht="24" thickBot="1" x14ac:dyDescent="0.3">
      <c r="A23" s="33" t="s">
        <v>177</v>
      </c>
      <c r="B23" s="12" t="s">
        <v>326</v>
      </c>
      <c r="C23" s="6">
        <v>300</v>
      </c>
      <c r="D23" s="67" t="s">
        <v>40</v>
      </c>
      <c r="E23" s="209">
        <f t="shared" si="0"/>
        <v>1.834862385321101E-2</v>
      </c>
      <c r="G23">
        <v>16350</v>
      </c>
    </row>
    <row r="24" spans="1:7" ht="24" thickBot="1" x14ac:dyDescent="0.3">
      <c r="A24" s="26" t="s">
        <v>180</v>
      </c>
      <c r="B24" s="27" t="s">
        <v>201</v>
      </c>
      <c r="C24" s="28">
        <v>500</v>
      </c>
      <c r="D24" s="68" t="s">
        <v>40</v>
      </c>
      <c r="E24" s="209">
        <f t="shared" si="0"/>
        <v>3.0581039755351681E-2</v>
      </c>
      <c r="G24">
        <v>16350</v>
      </c>
    </row>
    <row r="25" spans="1:7" ht="24" thickBot="1" x14ac:dyDescent="0.3">
      <c r="A25" s="20" t="s">
        <v>179</v>
      </c>
      <c r="B25" s="21" t="s">
        <v>187</v>
      </c>
      <c r="C25" s="22">
        <v>50</v>
      </c>
      <c r="D25" s="66" t="s">
        <v>1</v>
      </c>
      <c r="E25" s="209">
        <f t="shared" si="0"/>
        <v>3.0581039755351682E-3</v>
      </c>
      <c r="F25">
        <v>1000</v>
      </c>
      <c r="G25">
        <v>16350</v>
      </c>
    </row>
    <row r="26" spans="1:7" ht="24" thickBot="1" x14ac:dyDescent="0.3">
      <c r="A26" s="33" t="s">
        <v>182</v>
      </c>
      <c r="B26" s="12" t="s">
        <v>312</v>
      </c>
      <c r="C26" s="6">
        <v>150</v>
      </c>
      <c r="D26" s="69" t="s">
        <v>1</v>
      </c>
      <c r="E26" s="209">
        <f t="shared" si="0"/>
        <v>9.1743119266055051E-3</v>
      </c>
      <c r="G26">
        <v>16350</v>
      </c>
    </row>
    <row r="27" spans="1:7" ht="24" thickBot="1" x14ac:dyDescent="0.3">
      <c r="A27" s="33" t="s">
        <v>181</v>
      </c>
      <c r="B27" s="12" t="s">
        <v>317</v>
      </c>
      <c r="C27" s="6">
        <v>300</v>
      </c>
      <c r="D27" s="69" t="s">
        <v>1</v>
      </c>
      <c r="E27" s="209">
        <f t="shared" si="0"/>
        <v>1.834862385321101E-2</v>
      </c>
      <c r="G27">
        <v>16350</v>
      </c>
    </row>
    <row r="28" spans="1:7" ht="24" thickBot="1" x14ac:dyDescent="0.3">
      <c r="A28" s="26" t="s">
        <v>126</v>
      </c>
      <c r="B28" s="27" t="s">
        <v>327</v>
      </c>
      <c r="C28" s="28">
        <v>500</v>
      </c>
      <c r="D28" s="70" t="s">
        <v>1</v>
      </c>
      <c r="E28" s="209">
        <f t="shared" si="0"/>
        <v>3.0581039755351681E-2</v>
      </c>
      <c r="G28">
        <v>16350</v>
      </c>
    </row>
    <row r="29" spans="1:7" ht="23.25" x14ac:dyDescent="0.25">
      <c r="A29" s="14"/>
      <c r="B29" s="15"/>
      <c r="C29" s="16"/>
      <c r="D29" s="17"/>
      <c r="E29" s="206"/>
    </row>
    <row r="30" spans="1:7" ht="23.25" x14ac:dyDescent="0.25">
      <c r="A30" s="8"/>
      <c r="B30" s="12"/>
      <c r="C30" s="6"/>
      <c r="D30" s="9"/>
      <c r="E30" s="207"/>
    </row>
    <row r="31" spans="1:7" ht="23.25" x14ac:dyDescent="0.25">
      <c r="A31" s="8"/>
      <c r="B31" s="12"/>
      <c r="C31" s="6"/>
      <c r="D31" s="9"/>
      <c r="E31" s="207"/>
    </row>
    <row r="32" spans="1:7" ht="23.25" x14ac:dyDescent="0.25">
      <c r="A32" s="8"/>
      <c r="B32" s="12"/>
      <c r="C32" s="6"/>
      <c r="D32" s="9"/>
      <c r="E32" s="207"/>
    </row>
    <row r="33" spans="1:5" ht="23.25" x14ac:dyDescent="0.25">
      <c r="A33" s="8"/>
      <c r="B33" s="12"/>
      <c r="C33" s="6"/>
      <c r="D33" s="9"/>
      <c r="E33" s="207"/>
    </row>
    <row r="34" spans="1:5" ht="23.25" x14ac:dyDescent="0.25">
      <c r="A34" s="14"/>
      <c r="B34" s="15"/>
      <c r="C34" s="16"/>
      <c r="D34" s="17"/>
      <c r="E34" s="206"/>
    </row>
    <row r="35" spans="1:5" ht="23.25" x14ac:dyDescent="0.25">
      <c r="A35" s="8"/>
      <c r="B35" s="12"/>
      <c r="C35" s="6"/>
      <c r="D35" s="9"/>
      <c r="E35" s="207"/>
    </row>
    <row r="36" spans="1:5" ht="23.25" x14ac:dyDescent="0.25">
      <c r="A36" s="8"/>
      <c r="B36" s="12"/>
      <c r="C36" s="6"/>
      <c r="D36" s="9"/>
      <c r="E36" s="207"/>
    </row>
    <row r="37" spans="1:5" ht="23.25" x14ac:dyDescent="0.25">
      <c r="A37" s="8"/>
      <c r="B37" s="12"/>
      <c r="C37" s="6"/>
      <c r="D37" s="9"/>
      <c r="E37" s="2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2" sqref="C2"/>
    </sheetView>
  </sheetViews>
  <sheetFormatPr defaultRowHeight="15" x14ac:dyDescent="0.25"/>
  <cols>
    <col min="1" max="1" width="34.42578125" style="7" customWidth="1"/>
    <col min="2" max="3" width="43.140625" style="13" customWidth="1"/>
  </cols>
  <sheetData>
    <row r="1" spans="1:3" ht="21.75" thickBot="1" x14ac:dyDescent="0.4">
      <c r="A1" s="60" t="s">
        <v>285</v>
      </c>
      <c r="B1" s="61" t="s">
        <v>286</v>
      </c>
      <c r="C1" s="61" t="s">
        <v>836</v>
      </c>
    </row>
    <row r="2" spans="1:3" ht="42.75" customHeight="1" x14ac:dyDescent="0.25">
      <c r="A2" s="156" t="s">
        <v>288</v>
      </c>
      <c r="B2" s="152" t="s">
        <v>302</v>
      </c>
      <c r="C2" s="152" t="s">
        <v>832</v>
      </c>
    </row>
    <row r="3" spans="1:3" ht="45" customHeight="1" x14ac:dyDescent="0.25">
      <c r="A3" s="157" t="s">
        <v>289</v>
      </c>
      <c r="B3" s="153" t="s">
        <v>292</v>
      </c>
      <c r="C3" s="153" t="s">
        <v>833</v>
      </c>
    </row>
    <row r="4" spans="1:3" ht="45" customHeight="1" x14ac:dyDescent="0.25">
      <c r="A4" s="158" t="s">
        <v>290</v>
      </c>
      <c r="B4" s="153" t="s">
        <v>303</v>
      </c>
      <c r="C4" s="153" t="s">
        <v>834</v>
      </c>
    </row>
    <row r="5" spans="1:3" ht="45.75" customHeight="1" x14ac:dyDescent="0.25">
      <c r="A5" s="159" t="s">
        <v>291</v>
      </c>
      <c r="B5" s="153" t="s">
        <v>301</v>
      </c>
      <c r="C5" s="153" t="s">
        <v>835</v>
      </c>
    </row>
    <row r="6" spans="1:3" x14ac:dyDescent="0.25">
      <c r="A6" s="8"/>
      <c r="B6" s="12"/>
      <c r="C6" s="12"/>
    </row>
    <row r="7" spans="1:3" x14ac:dyDescent="0.25">
      <c r="A7" s="8"/>
      <c r="B7" s="12"/>
      <c r="C7" s="12"/>
    </row>
    <row r="8" spans="1:3" x14ac:dyDescent="0.25">
      <c r="A8" s="8"/>
      <c r="B8" s="12"/>
      <c r="C8" s="12"/>
    </row>
    <row r="9" spans="1:3" x14ac:dyDescent="0.25">
      <c r="A9" s="8"/>
      <c r="B9" s="12"/>
      <c r="C9" s="12"/>
    </row>
    <row r="10" spans="1:3" x14ac:dyDescent="0.25">
      <c r="A10" s="8"/>
      <c r="B10" s="12"/>
      <c r="C10" s="12"/>
    </row>
    <row r="11" spans="1:3" x14ac:dyDescent="0.25">
      <c r="A11" s="8"/>
      <c r="B11" s="12"/>
      <c r="C11" s="12"/>
    </row>
    <row r="12" spans="1:3" x14ac:dyDescent="0.25">
      <c r="A12" s="8"/>
      <c r="B12" s="12"/>
      <c r="C12" s="12"/>
    </row>
    <row r="13" spans="1:3" x14ac:dyDescent="0.25">
      <c r="A13" s="8"/>
      <c r="B13" s="12"/>
      <c r="C13" s="12"/>
    </row>
    <row r="14" spans="1:3" x14ac:dyDescent="0.25">
      <c r="A14" s="8"/>
      <c r="B14" s="12"/>
      <c r="C14" s="12"/>
    </row>
    <row r="15" spans="1:3" x14ac:dyDescent="0.25">
      <c r="A15" s="8"/>
      <c r="B15" s="12"/>
      <c r="C15" s="12"/>
    </row>
    <row r="16" spans="1:3" x14ac:dyDescent="0.25">
      <c r="A16" s="8"/>
      <c r="B16" s="12"/>
      <c r="C16" s="12"/>
    </row>
    <row r="17" spans="1:3" x14ac:dyDescent="0.25">
      <c r="A17" s="8"/>
      <c r="B17" s="12"/>
      <c r="C17" s="12"/>
    </row>
    <row r="18" spans="1:3" x14ac:dyDescent="0.25">
      <c r="A18" s="8"/>
      <c r="B18" s="12"/>
      <c r="C18" s="12"/>
    </row>
    <row r="19" spans="1:3" x14ac:dyDescent="0.25">
      <c r="A19" s="8"/>
      <c r="B19" s="12"/>
      <c r="C19" s="12"/>
    </row>
    <row r="20" spans="1:3" x14ac:dyDescent="0.25">
      <c r="A20" s="8"/>
      <c r="B20" s="12"/>
      <c r="C20" s="12"/>
    </row>
    <row r="21" spans="1:3" x14ac:dyDescent="0.25">
      <c r="A21" s="8"/>
      <c r="B21" s="12"/>
      <c r="C21" s="12"/>
    </row>
    <row r="22" spans="1:3" x14ac:dyDescent="0.25">
      <c r="A22" s="8"/>
      <c r="B22" s="12"/>
      <c r="C22" s="12"/>
    </row>
    <row r="23" spans="1:3" x14ac:dyDescent="0.25">
      <c r="A23" s="8"/>
      <c r="B23" s="12"/>
      <c r="C23" s="12"/>
    </row>
    <row r="24" spans="1:3" x14ac:dyDescent="0.25">
      <c r="A24" s="8"/>
      <c r="B24" s="12"/>
      <c r="C24" s="12"/>
    </row>
    <row r="25" spans="1:3" x14ac:dyDescent="0.25">
      <c r="A25" s="8"/>
      <c r="B25" s="12"/>
      <c r="C25" s="12"/>
    </row>
    <row r="26" spans="1:3" x14ac:dyDescent="0.25">
      <c r="A26" s="8"/>
      <c r="B26" s="12"/>
      <c r="C26" s="12"/>
    </row>
    <row r="27" spans="1:3" x14ac:dyDescent="0.25">
      <c r="A27" s="8"/>
      <c r="B27" s="12"/>
      <c r="C27" s="12"/>
    </row>
    <row r="28" spans="1:3" x14ac:dyDescent="0.25">
      <c r="A28" s="8"/>
      <c r="B28" s="12"/>
      <c r="C28" s="12"/>
    </row>
    <row r="29" spans="1:3" x14ac:dyDescent="0.25">
      <c r="A29" s="8"/>
      <c r="B29" s="12"/>
      <c r="C29" s="12"/>
    </row>
    <row r="30" spans="1:3" x14ac:dyDescent="0.25">
      <c r="A30" s="8"/>
      <c r="B30" s="12"/>
      <c r="C30" s="12"/>
    </row>
    <row r="31" spans="1:3" x14ac:dyDescent="0.25">
      <c r="A31" s="8"/>
      <c r="B31" s="12"/>
      <c r="C31" s="12"/>
    </row>
    <row r="32" spans="1:3" x14ac:dyDescent="0.25">
      <c r="A32" s="8"/>
      <c r="B32" s="12"/>
    </row>
    <row r="33" spans="1:2" x14ac:dyDescent="0.25">
      <c r="A33" s="8"/>
      <c r="B33" s="12"/>
    </row>
    <row r="34" spans="1:2" x14ac:dyDescent="0.25">
      <c r="A34" s="8"/>
      <c r="B34" s="12"/>
    </row>
    <row r="35" spans="1:2" x14ac:dyDescent="0.25">
      <c r="A35" s="8"/>
      <c r="B35" s="12"/>
    </row>
    <row r="36" spans="1:2" x14ac:dyDescent="0.25">
      <c r="A36" s="8"/>
      <c r="B36" s="12"/>
    </row>
    <row r="37" spans="1:2" x14ac:dyDescent="0.25">
      <c r="A37" s="8"/>
      <c r="B3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61" zoomScale="70" zoomScaleNormal="70" workbookViewId="0">
      <selection activeCell="B42" sqref="B42"/>
    </sheetView>
  </sheetViews>
  <sheetFormatPr defaultRowHeight="15" x14ac:dyDescent="0.25"/>
  <cols>
    <col min="1" max="1" width="29.7109375" style="214" customWidth="1"/>
    <col min="2" max="2" width="34.85546875" style="219" customWidth="1"/>
    <col min="3" max="3" width="27" style="221" customWidth="1"/>
    <col min="4" max="4" width="36.5703125" style="222" customWidth="1"/>
    <col min="5" max="5" width="23.5703125" customWidth="1"/>
    <col min="7" max="7" width="27.42578125" customWidth="1"/>
    <col min="8" max="8" width="17.85546875" customWidth="1"/>
    <col min="9" max="9" width="13.42578125" bestFit="1" customWidth="1"/>
  </cols>
  <sheetData>
    <row r="1" spans="1:9" ht="42" x14ac:dyDescent="0.35">
      <c r="A1" s="217" t="s">
        <v>346</v>
      </c>
      <c r="B1" s="218" t="s">
        <v>156</v>
      </c>
      <c r="C1" s="220" t="s">
        <v>345</v>
      </c>
      <c r="D1" s="220" t="s">
        <v>417</v>
      </c>
      <c r="E1" s="220" t="s">
        <v>233</v>
      </c>
      <c r="G1" s="220" t="s">
        <v>618</v>
      </c>
      <c r="H1" s="220" t="s">
        <v>80</v>
      </c>
      <c r="I1" s="220" t="s">
        <v>436</v>
      </c>
    </row>
    <row r="2" spans="1:9" ht="31.5" customHeight="1" x14ac:dyDescent="0.35">
      <c r="A2" s="8" t="s">
        <v>347</v>
      </c>
      <c r="B2" s="219" t="s">
        <v>360</v>
      </c>
      <c r="C2" s="221" t="s">
        <v>373</v>
      </c>
      <c r="D2" s="463" t="s">
        <v>86</v>
      </c>
      <c r="E2" s="235">
        <v>50</v>
      </c>
      <c r="G2" s="301" t="s">
        <v>619</v>
      </c>
      <c r="H2" s="301">
        <v>13</v>
      </c>
      <c r="I2" s="302">
        <v>0.15</v>
      </c>
    </row>
    <row r="3" spans="1:9" ht="30" customHeight="1" x14ac:dyDescent="0.35">
      <c r="A3" s="8" t="s">
        <v>348</v>
      </c>
      <c r="B3" s="219" t="s">
        <v>361</v>
      </c>
      <c r="C3" s="221" t="s">
        <v>373</v>
      </c>
      <c r="D3" s="464"/>
      <c r="E3" s="235">
        <v>50</v>
      </c>
      <c r="G3" s="301" t="s">
        <v>620</v>
      </c>
      <c r="H3" s="301">
        <v>17</v>
      </c>
      <c r="I3" s="302">
        <v>0.15</v>
      </c>
    </row>
    <row r="4" spans="1:9" ht="30" x14ac:dyDescent="0.35">
      <c r="A4" s="8" t="s">
        <v>349</v>
      </c>
      <c r="B4" s="219" t="s">
        <v>362</v>
      </c>
      <c r="C4" s="221" t="s">
        <v>373</v>
      </c>
      <c r="D4" s="464"/>
      <c r="E4" s="235">
        <v>50</v>
      </c>
      <c r="G4" s="301" t="s">
        <v>621</v>
      </c>
      <c r="H4" s="301">
        <v>28</v>
      </c>
      <c r="I4" s="302">
        <v>0.65</v>
      </c>
    </row>
    <row r="5" spans="1:9" ht="30" x14ac:dyDescent="0.35">
      <c r="A5" s="8" t="s">
        <v>350</v>
      </c>
      <c r="B5" s="219" t="s">
        <v>363</v>
      </c>
      <c r="C5" s="221" t="s">
        <v>373</v>
      </c>
      <c r="D5" s="464"/>
      <c r="E5" s="235">
        <v>50</v>
      </c>
      <c r="G5" s="301" t="s">
        <v>622</v>
      </c>
      <c r="H5" s="301">
        <v>8</v>
      </c>
      <c r="I5" s="302">
        <v>0.05</v>
      </c>
    </row>
    <row r="6" spans="1:9" ht="30" customHeight="1" x14ac:dyDescent="0.35">
      <c r="A6" s="8" t="s">
        <v>351</v>
      </c>
      <c r="B6" s="219" t="s">
        <v>364</v>
      </c>
      <c r="C6" s="221" t="s">
        <v>373</v>
      </c>
      <c r="D6" s="464"/>
      <c r="E6" s="235">
        <v>50</v>
      </c>
      <c r="G6" s="300" t="s">
        <v>623</v>
      </c>
      <c r="H6" s="300">
        <f>SUM(H2:H5)</f>
        <v>66</v>
      </c>
    </row>
    <row r="7" spans="1:9" ht="30.75" customHeight="1" x14ac:dyDescent="0.35">
      <c r="A7" s="8" t="s">
        <v>352</v>
      </c>
      <c r="B7" s="219" t="s">
        <v>365</v>
      </c>
      <c r="C7" s="221" t="s">
        <v>373</v>
      </c>
      <c r="D7" s="464"/>
      <c r="E7" s="235">
        <v>50</v>
      </c>
    </row>
    <row r="8" spans="1:9" ht="29.25" customHeight="1" x14ac:dyDescent="0.35">
      <c r="A8" s="8" t="s">
        <v>353</v>
      </c>
      <c r="B8" s="219" t="s">
        <v>366</v>
      </c>
      <c r="C8" s="221" t="s">
        <v>373</v>
      </c>
      <c r="D8" s="464"/>
      <c r="E8" s="235">
        <v>50</v>
      </c>
    </row>
    <row r="9" spans="1:9" ht="29.25" customHeight="1" x14ac:dyDescent="0.35">
      <c r="A9" s="8" t="s">
        <v>354</v>
      </c>
      <c r="B9" s="219" t="s">
        <v>367</v>
      </c>
      <c r="C9" s="221" t="s">
        <v>373</v>
      </c>
      <c r="D9" s="464"/>
      <c r="E9" s="235">
        <v>50</v>
      </c>
    </row>
    <row r="10" spans="1:9" ht="30" customHeight="1" x14ac:dyDescent="0.35">
      <c r="A10" s="8" t="s">
        <v>355</v>
      </c>
      <c r="B10" s="219" t="s">
        <v>368</v>
      </c>
      <c r="C10" s="221" t="s">
        <v>373</v>
      </c>
      <c r="D10" s="464"/>
      <c r="E10" s="235">
        <v>50</v>
      </c>
    </row>
    <row r="11" spans="1:9" ht="30" customHeight="1" x14ac:dyDescent="0.35">
      <c r="A11" s="8" t="s">
        <v>356</v>
      </c>
      <c r="B11" s="219" t="s">
        <v>369</v>
      </c>
      <c r="C11" s="221" t="s">
        <v>373</v>
      </c>
      <c r="D11" s="464"/>
      <c r="E11" s="235">
        <v>50</v>
      </c>
    </row>
    <row r="12" spans="1:9" ht="30" customHeight="1" x14ac:dyDescent="0.35">
      <c r="A12" s="8" t="s">
        <v>357</v>
      </c>
      <c r="B12" s="219" t="s">
        <v>370</v>
      </c>
      <c r="C12" s="221" t="s">
        <v>373</v>
      </c>
      <c r="D12" s="464"/>
      <c r="E12" s="235">
        <v>50</v>
      </c>
    </row>
    <row r="13" spans="1:9" ht="30" customHeight="1" x14ac:dyDescent="0.35">
      <c r="A13" s="8" t="s">
        <v>358</v>
      </c>
      <c r="B13" s="219" t="s">
        <v>371</v>
      </c>
      <c r="C13" s="221" t="s">
        <v>373</v>
      </c>
      <c r="D13" s="464"/>
      <c r="E13" s="235">
        <v>50</v>
      </c>
    </row>
    <row r="14" spans="1:9" ht="30.75" customHeight="1" x14ac:dyDescent="0.35">
      <c r="A14" s="8" t="s">
        <v>359</v>
      </c>
      <c r="B14" s="219" t="s">
        <v>372</v>
      </c>
      <c r="C14" s="221" t="s">
        <v>373</v>
      </c>
      <c r="D14" s="464"/>
      <c r="E14" s="235">
        <v>50</v>
      </c>
    </row>
    <row r="15" spans="1:9" ht="23.25" x14ac:dyDescent="0.35">
      <c r="A15" s="303" t="s">
        <v>374</v>
      </c>
      <c r="B15" s="219" t="s">
        <v>387</v>
      </c>
      <c r="C15" s="223" t="s">
        <v>385</v>
      </c>
      <c r="D15" s="464"/>
      <c r="E15" s="235">
        <v>15</v>
      </c>
    </row>
    <row r="16" spans="1:9" ht="23.25" x14ac:dyDescent="0.35">
      <c r="A16" s="303" t="s">
        <v>375</v>
      </c>
      <c r="B16" s="219" t="s">
        <v>386</v>
      </c>
      <c r="C16" s="223" t="s">
        <v>385</v>
      </c>
      <c r="D16" s="464"/>
      <c r="E16" s="235">
        <v>15</v>
      </c>
    </row>
    <row r="17" spans="1:5" ht="23.25" x14ac:dyDescent="0.35">
      <c r="A17" s="303" t="s">
        <v>376</v>
      </c>
      <c r="B17" s="219" t="s">
        <v>388</v>
      </c>
      <c r="C17" s="223" t="s">
        <v>385</v>
      </c>
      <c r="D17" s="464"/>
      <c r="E17" s="235">
        <v>15</v>
      </c>
    </row>
    <row r="18" spans="1:5" ht="23.25" x14ac:dyDescent="0.35">
      <c r="A18" s="303" t="s">
        <v>377</v>
      </c>
      <c r="B18" s="219" t="s">
        <v>392</v>
      </c>
      <c r="C18" s="223" t="s">
        <v>385</v>
      </c>
      <c r="D18" s="464"/>
      <c r="E18" s="235">
        <v>15</v>
      </c>
    </row>
    <row r="19" spans="1:5" ht="23.25" x14ac:dyDescent="0.35">
      <c r="A19" s="303" t="s">
        <v>378</v>
      </c>
      <c r="B19" s="219" t="s">
        <v>389</v>
      </c>
      <c r="C19" s="223" t="s">
        <v>385</v>
      </c>
      <c r="D19" s="464"/>
      <c r="E19" s="235">
        <v>15</v>
      </c>
    </row>
    <row r="20" spans="1:5" ht="23.25" x14ac:dyDescent="0.35">
      <c r="A20" s="303" t="s">
        <v>379</v>
      </c>
      <c r="B20" s="219" t="s">
        <v>395</v>
      </c>
      <c r="C20" s="223" t="s">
        <v>385</v>
      </c>
      <c r="D20" s="464"/>
      <c r="E20" s="235">
        <v>15</v>
      </c>
    </row>
    <row r="21" spans="1:5" ht="28.5" customHeight="1" x14ac:dyDescent="0.35">
      <c r="A21" s="303" t="s">
        <v>451</v>
      </c>
      <c r="B21" s="219" t="s">
        <v>390</v>
      </c>
      <c r="C21" s="223" t="s">
        <v>385</v>
      </c>
      <c r="D21" s="464"/>
      <c r="E21" s="235">
        <v>15</v>
      </c>
    </row>
    <row r="22" spans="1:5" ht="30" x14ac:dyDescent="0.35">
      <c r="A22" s="303" t="s">
        <v>380</v>
      </c>
      <c r="B22" s="219" t="s">
        <v>391</v>
      </c>
      <c r="C22" s="223" t="s">
        <v>385</v>
      </c>
      <c r="D22" s="464"/>
      <c r="E22" s="235">
        <v>15</v>
      </c>
    </row>
    <row r="23" spans="1:5" ht="30" x14ac:dyDescent="0.35">
      <c r="A23" s="303" t="s">
        <v>381</v>
      </c>
      <c r="B23" s="219" t="s">
        <v>396</v>
      </c>
      <c r="C23" s="223" t="s">
        <v>385</v>
      </c>
      <c r="D23" s="464"/>
      <c r="E23" s="235">
        <v>15</v>
      </c>
    </row>
    <row r="24" spans="1:5" ht="23.25" x14ac:dyDescent="0.35">
      <c r="A24" s="303" t="s">
        <v>382</v>
      </c>
      <c r="B24" s="219" t="s">
        <v>397</v>
      </c>
      <c r="C24" s="223" t="s">
        <v>385</v>
      </c>
      <c r="D24" s="464"/>
      <c r="E24" s="235">
        <v>15</v>
      </c>
    </row>
    <row r="25" spans="1:5" ht="30" x14ac:dyDescent="0.35">
      <c r="A25" s="303" t="s">
        <v>383</v>
      </c>
      <c r="B25" s="219" t="s">
        <v>394</v>
      </c>
      <c r="C25" s="223" t="s">
        <v>385</v>
      </c>
      <c r="D25" s="464"/>
      <c r="E25" s="235">
        <v>15</v>
      </c>
    </row>
    <row r="26" spans="1:5" ht="23.25" x14ac:dyDescent="0.35">
      <c r="A26" s="303" t="s">
        <v>384</v>
      </c>
      <c r="B26" s="219" t="s">
        <v>393</v>
      </c>
      <c r="C26" s="223" t="s">
        <v>385</v>
      </c>
      <c r="D26" s="464"/>
      <c r="E26" s="235">
        <v>15</v>
      </c>
    </row>
    <row r="27" spans="1:5" ht="23.25" x14ac:dyDescent="0.35">
      <c r="A27" s="303" t="s">
        <v>398</v>
      </c>
      <c r="B27" s="219" t="s">
        <v>402</v>
      </c>
      <c r="C27" s="223" t="s">
        <v>385</v>
      </c>
      <c r="D27" s="464"/>
      <c r="E27" s="235">
        <v>15</v>
      </c>
    </row>
    <row r="28" spans="1:5" ht="23.25" x14ac:dyDescent="0.35">
      <c r="A28" s="303" t="s">
        <v>399</v>
      </c>
      <c r="B28" s="219" t="s">
        <v>404</v>
      </c>
      <c r="C28" s="223" t="s">
        <v>385</v>
      </c>
      <c r="D28" s="464"/>
      <c r="E28" s="235">
        <v>15</v>
      </c>
    </row>
    <row r="29" spans="1:5" ht="23.25" x14ac:dyDescent="0.35">
      <c r="A29" s="303" t="s">
        <v>400</v>
      </c>
      <c r="B29" s="219" t="s">
        <v>405</v>
      </c>
      <c r="C29" s="223" t="s">
        <v>385</v>
      </c>
      <c r="D29" s="464"/>
      <c r="E29" s="235">
        <v>15</v>
      </c>
    </row>
    <row r="30" spans="1:5" ht="23.25" x14ac:dyDescent="0.35">
      <c r="A30" s="303" t="s">
        <v>401</v>
      </c>
      <c r="B30" s="219" t="s">
        <v>413</v>
      </c>
      <c r="C30" s="223" t="s">
        <v>385</v>
      </c>
      <c r="D30" s="464"/>
      <c r="E30" s="235">
        <v>15</v>
      </c>
    </row>
    <row r="31" spans="1:5" ht="30" x14ac:dyDescent="0.35">
      <c r="A31" s="303" t="s">
        <v>409</v>
      </c>
      <c r="B31" s="219" t="s">
        <v>414</v>
      </c>
      <c r="C31" s="223" t="s">
        <v>385</v>
      </c>
      <c r="D31" s="464"/>
      <c r="E31" s="235">
        <v>15</v>
      </c>
    </row>
    <row r="32" spans="1:5" ht="23.25" x14ac:dyDescent="0.35">
      <c r="A32" s="303" t="s">
        <v>410</v>
      </c>
      <c r="B32" s="219" t="s">
        <v>415</v>
      </c>
      <c r="C32" s="223" t="s">
        <v>385</v>
      </c>
      <c r="D32" s="464"/>
      <c r="E32" s="235">
        <v>15</v>
      </c>
    </row>
    <row r="33" spans="1:5" ht="30" x14ac:dyDescent="0.35">
      <c r="A33" s="303" t="s">
        <v>411</v>
      </c>
      <c r="B33" s="219" t="s">
        <v>416</v>
      </c>
      <c r="C33" s="223" t="s">
        <v>385</v>
      </c>
      <c r="D33" s="464"/>
      <c r="E33" s="235">
        <v>15</v>
      </c>
    </row>
    <row r="34" spans="1:5" ht="45.75" thickBot="1" x14ac:dyDescent="0.4">
      <c r="A34" s="388" t="s">
        <v>412</v>
      </c>
      <c r="B34" s="227" t="s">
        <v>418</v>
      </c>
      <c r="C34" s="228" t="s">
        <v>385</v>
      </c>
      <c r="D34" s="465"/>
      <c r="E34" s="235">
        <v>15</v>
      </c>
    </row>
    <row r="35" spans="1:5" ht="23.25" x14ac:dyDescent="0.35">
      <c r="A35" s="347" t="s">
        <v>419</v>
      </c>
      <c r="B35" s="230" t="s">
        <v>408</v>
      </c>
      <c r="C35" s="231" t="s">
        <v>406</v>
      </c>
      <c r="D35" s="460" t="s">
        <v>730</v>
      </c>
      <c r="E35" s="235">
        <v>25</v>
      </c>
    </row>
    <row r="36" spans="1:5" ht="23.25" x14ac:dyDescent="0.35">
      <c r="A36" s="348" t="s">
        <v>420</v>
      </c>
      <c r="B36" s="219" t="s">
        <v>408</v>
      </c>
      <c r="C36" s="224" t="s">
        <v>406</v>
      </c>
      <c r="D36" s="461"/>
      <c r="E36" s="235">
        <v>25</v>
      </c>
    </row>
    <row r="37" spans="1:5" ht="23.25" x14ac:dyDescent="0.35">
      <c r="A37" s="348" t="s">
        <v>421</v>
      </c>
      <c r="B37" s="219" t="s">
        <v>408</v>
      </c>
      <c r="C37" s="224" t="s">
        <v>406</v>
      </c>
      <c r="D37" s="461"/>
      <c r="E37" s="235">
        <v>25</v>
      </c>
    </row>
    <row r="38" spans="1:5" ht="24" thickBot="1" x14ac:dyDescent="0.4">
      <c r="A38" s="349" t="s">
        <v>422</v>
      </c>
      <c r="B38" s="232" t="s">
        <v>408</v>
      </c>
      <c r="C38" s="233" t="s">
        <v>406</v>
      </c>
      <c r="D38" s="462"/>
      <c r="E38" s="235">
        <v>25</v>
      </c>
    </row>
    <row r="39" spans="1:5" ht="30" x14ac:dyDescent="0.35">
      <c r="A39" s="347" t="s">
        <v>423</v>
      </c>
      <c r="B39" s="230" t="s">
        <v>408</v>
      </c>
      <c r="C39" s="231" t="s">
        <v>407</v>
      </c>
      <c r="D39" s="460" t="s">
        <v>729</v>
      </c>
      <c r="E39" s="235">
        <v>25</v>
      </c>
    </row>
    <row r="40" spans="1:5" ht="30" x14ac:dyDescent="0.35">
      <c r="A40" s="348" t="s">
        <v>424</v>
      </c>
      <c r="B40" s="219" t="s">
        <v>408</v>
      </c>
      <c r="C40" s="224" t="s">
        <v>407</v>
      </c>
      <c r="D40" s="461"/>
      <c r="E40" s="235">
        <v>25</v>
      </c>
    </row>
    <row r="41" spans="1:5" ht="30" x14ac:dyDescent="0.35">
      <c r="A41" s="348" t="s">
        <v>425</v>
      </c>
      <c r="B41" s="219" t="s">
        <v>408</v>
      </c>
      <c r="C41" s="224" t="s">
        <v>407</v>
      </c>
      <c r="D41" s="461"/>
      <c r="E41" s="235">
        <v>25</v>
      </c>
    </row>
    <row r="42" spans="1:5" ht="30.75" thickBot="1" x14ac:dyDescent="0.4">
      <c r="A42" s="349" t="s">
        <v>426</v>
      </c>
      <c r="B42" s="232" t="s">
        <v>408</v>
      </c>
      <c r="C42" s="233" t="s">
        <v>407</v>
      </c>
      <c r="D42" s="462"/>
      <c r="E42" s="235">
        <v>25</v>
      </c>
    </row>
    <row r="43" spans="1:5" ht="30" x14ac:dyDescent="0.35">
      <c r="A43" s="392" t="s">
        <v>427</v>
      </c>
      <c r="B43" s="229" t="s">
        <v>739</v>
      </c>
      <c r="C43" s="234" t="s">
        <v>403</v>
      </c>
      <c r="D43" s="466" t="s">
        <v>86</v>
      </c>
      <c r="E43" s="235">
        <v>75</v>
      </c>
    </row>
    <row r="44" spans="1:5" ht="30" x14ac:dyDescent="0.35">
      <c r="A44" s="303" t="s">
        <v>428</v>
      </c>
      <c r="B44" s="219" t="s">
        <v>738</v>
      </c>
      <c r="C44" s="225" t="s">
        <v>403</v>
      </c>
      <c r="D44" s="463"/>
      <c r="E44" s="235">
        <v>75</v>
      </c>
    </row>
    <row r="45" spans="1:5" ht="30" x14ac:dyDescent="0.35">
      <c r="A45" s="303" t="s">
        <v>429</v>
      </c>
      <c r="B45" s="219" t="s">
        <v>733</v>
      </c>
      <c r="C45" s="225" t="s">
        <v>403</v>
      </c>
      <c r="D45" s="463"/>
      <c r="E45" s="235">
        <v>75</v>
      </c>
    </row>
    <row r="46" spans="1:5" ht="30" x14ac:dyDescent="0.35">
      <c r="A46" s="8" t="s">
        <v>430</v>
      </c>
      <c r="B46" s="219" t="s">
        <v>435</v>
      </c>
      <c r="C46" s="225" t="s">
        <v>403</v>
      </c>
      <c r="D46" s="463"/>
      <c r="E46" s="235">
        <v>75</v>
      </c>
    </row>
    <row r="47" spans="1:5" ht="30" x14ac:dyDescent="0.35">
      <c r="A47" s="8" t="s">
        <v>431</v>
      </c>
      <c r="B47" s="219" t="s">
        <v>737</v>
      </c>
      <c r="C47" s="225" t="s">
        <v>403</v>
      </c>
      <c r="D47" s="463"/>
      <c r="E47" s="235">
        <v>75</v>
      </c>
    </row>
    <row r="48" spans="1:5" ht="30" x14ac:dyDescent="0.35">
      <c r="A48" s="8" t="s">
        <v>432</v>
      </c>
      <c r="B48" s="219" t="s">
        <v>736</v>
      </c>
      <c r="C48" s="225" t="s">
        <v>403</v>
      </c>
      <c r="D48" s="463"/>
      <c r="E48" s="235">
        <v>75</v>
      </c>
    </row>
    <row r="49" spans="1:5" ht="30" x14ac:dyDescent="0.35">
      <c r="A49" s="8" t="s">
        <v>433</v>
      </c>
      <c r="B49" s="219" t="s">
        <v>735</v>
      </c>
      <c r="C49" s="225" t="s">
        <v>403</v>
      </c>
      <c r="D49" s="463"/>
      <c r="E49" s="235">
        <v>75</v>
      </c>
    </row>
    <row r="50" spans="1:5" ht="23.25" x14ac:dyDescent="0.35">
      <c r="A50" s="8" t="s">
        <v>434</v>
      </c>
      <c r="B50" s="219" t="s">
        <v>734</v>
      </c>
      <c r="C50" s="225" t="s">
        <v>403</v>
      </c>
      <c r="D50" s="463"/>
      <c r="E50" s="235">
        <v>75</v>
      </c>
    </row>
    <row r="51" spans="1:5" ht="30.75" thickBot="1" x14ac:dyDescent="0.3">
      <c r="A51" s="226" t="s">
        <v>452</v>
      </c>
      <c r="B51" s="227" t="s">
        <v>457</v>
      </c>
      <c r="C51" s="228" t="s">
        <v>385</v>
      </c>
      <c r="D51" s="243" t="s">
        <v>86</v>
      </c>
    </row>
    <row r="52" spans="1:5" x14ac:dyDescent="0.25">
      <c r="A52" s="20" t="s">
        <v>455</v>
      </c>
      <c r="B52" s="230" t="s">
        <v>408</v>
      </c>
      <c r="C52" s="287" t="s">
        <v>458</v>
      </c>
      <c r="D52" s="467" t="s">
        <v>567</v>
      </c>
    </row>
    <row r="53" spans="1:5" x14ac:dyDescent="0.25">
      <c r="A53" s="33" t="s">
        <v>453</v>
      </c>
      <c r="B53" s="219" t="s">
        <v>408</v>
      </c>
      <c r="C53" s="224" t="s">
        <v>458</v>
      </c>
      <c r="D53" s="468"/>
    </row>
    <row r="54" spans="1:5" ht="30" x14ac:dyDescent="0.25">
      <c r="A54" s="33" t="s">
        <v>454</v>
      </c>
      <c r="B54" s="219" t="s">
        <v>408</v>
      </c>
      <c r="C54" s="224" t="s">
        <v>458</v>
      </c>
      <c r="D54" s="468"/>
    </row>
    <row r="55" spans="1:5" ht="30.75" thickBot="1" x14ac:dyDescent="0.3">
      <c r="A55" s="126" t="s">
        <v>456</v>
      </c>
      <c r="B55" s="227" t="s">
        <v>408</v>
      </c>
      <c r="C55" s="295" t="s">
        <v>458</v>
      </c>
      <c r="D55" s="468"/>
    </row>
    <row r="56" spans="1:5" ht="30.75" customHeight="1" x14ac:dyDescent="0.25">
      <c r="A56" s="20" t="s">
        <v>560</v>
      </c>
      <c r="B56" s="230" t="s">
        <v>408</v>
      </c>
      <c r="C56" s="287" t="s">
        <v>565</v>
      </c>
      <c r="D56" s="457" t="s">
        <v>566</v>
      </c>
    </row>
    <row r="57" spans="1:5" x14ac:dyDescent="0.25">
      <c r="A57" s="33" t="s">
        <v>561</v>
      </c>
      <c r="B57" s="219" t="s">
        <v>408</v>
      </c>
      <c r="C57" s="224" t="s">
        <v>565</v>
      </c>
      <c r="D57" s="458"/>
    </row>
    <row r="58" spans="1:5" x14ac:dyDescent="0.25">
      <c r="A58" s="33" t="s">
        <v>562</v>
      </c>
      <c r="B58" s="219" t="s">
        <v>408</v>
      </c>
      <c r="C58" s="224" t="s">
        <v>565</v>
      </c>
      <c r="D58" s="458"/>
    </row>
    <row r="59" spans="1:5" x14ac:dyDescent="0.25">
      <c r="A59" s="33" t="s">
        <v>563</v>
      </c>
      <c r="B59" s="219" t="s">
        <v>408</v>
      </c>
      <c r="C59" s="224" t="s">
        <v>565</v>
      </c>
      <c r="D59" s="458"/>
    </row>
    <row r="60" spans="1:5" ht="30.75" customHeight="1" thickBot="1" x14ac:dyDescent="0.3">
      <c r="A60" s="26" t="s">
        <v>564</v>
      </c>
      <c r="B60" s="232" t="s">
        <v>408</v>
      </c>
      <c r="C60" s="294" t="s">
        <v>565</v>
      </c>
      <c r="D60" s="459"/>
    </row>
    <row r="61" spans="1:5" ht="45" x14ac:dyDescent="0.25">
      <c r="A61" s="8" t="s">
        <v>568</v>
      </c>
      <c r="B61" s="219" t="s">
        <v>570</v>
      </c>
      <c r="C61" s="223" t="s">
        <v>385</v>
      </c>
      <c r="D61" s="244"/>
    </row>
    <row r="62" spans="1:5" ht="45" x14ac:dyDescent="0.25">
      <c r="A62" s="8" t="s">
        <v>569</v>
      </c>
      <c r="B62" s="219" t="s">
        <v>571</v>
      </c>
      <c r="C62" s="223" t="s">
        <v>385</v>
      </c>
    </row>
    <row r="63" spans="1:5" ht="30" x14ac:dyDescent="0.25">
      <c r="A63" s="8" t="s">
        <v>597</v>
      </c>
      <c r="B63" s="219" t="s">
        <v>604</v>
      </c>
      <c r="C63" s="223" t="s">
        <v>385</v>
      </c>
    </row>
    <row r="64" spans="1:5" x14ac:dyDescent="0.25">
      <c r="A64" s="8" t="s">
        <v>598</v>
      </c>
      <c r="B64" s="219" t="s">
        <v>601</v>
      </c>
      <c r="C64" s="223" t="s">
        <v>385</v>
      </c>
    </row>
    <row r="65" spans="1:3" ht="45" x14ac:dyDescent="0.25">
      <c r="A65" s="8" t="s">
        <v>599</v>
      </c>
      <c r="B65" s="219" t="s">
        <v>603</v>
      </c>
      <c r="C65" s="223" t="s">
        <v>385</v>
      </c>
    </row>
    <row r="66" spans="1:3" ht="30" x14ac:dyDescent="0.25">
      <c r="A66" s="8" t="s">
        <v>600</v>
      </c>
      <c r="B66" s="219" t="s">
        <v>602</v>
      </c>
      <c r="C66" s="223" t="s">
        <v>385</v>
      </c>
    </row>
    <row r="67" spans="1:3" ht="60" x14ac:dyDescent="0.25">
      <c r="A67" s="8" t="s">
        <v>605</v>
      </c>
      <c r="B67" s="219" t="s">
        <v>606</v>
      </c>
      <c r="C67" s="223" t="s">
        <v>385</v>
      </c>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6">
    <mergeCell ref="D56:D60"/>
    <mergeCell ref="D35:D38"/>
    <mergeCell ref="D39:D42"/>
    <mergeCell ref="D2:D34"/>
    <mergeCell ref="D43:D50"/>
    <mergeCell ref="D52: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topLeftCell="A52" workbookViewId="0">
      <selection activeCell="B62" sqref="B62"/>
    </sheetView>
  </sheetViews>
  <sheetFormatPr defaultRowHeight="15" x14ac:dyDescent="0.25"/>
  <cols>
    <col min="1" max="1" width="29.7109375" style="214" customWidth="1"/>
    <col min="2" max="2" width="34.85546875" style="8" customWidth="1"/>
    <col min="3" max="3" width="27" style="221" customWidth="1"/>
    <col min="4" max="4" width="36.5703125" style="291" customWidth="1"/>
    <col min="5" max="5" width="23.5703125" style="290" customWidth="1"/>
  </cols>
  <sheetData>
    <row r="1" spans="1:5" ht="21" x14ac:dyDescent="0.35">
      <c r="A1" s="217" t="s">
        <v>572</v>
      </c>
      <c r="B1" s="218" t="s">
        <v>573</v>
      </c>
      <c r="C1" s="220" t="s">
        <v>440</v>
      </c>
      <c r="D1" s="288" t="s">
        <v>740</v>
      </c>
      <c r="E1" s="288"/>
    </row>
    <row r="2" spans="1:5" ht="45" customHeight="1" x14ac:dyDescent="0.35">
      <c r="A2" s="469" t="s">
        <v>574</v>
      </c>
      <c r="B2" s="8" t="s">
        <v>347</v>
      </c>
      <c r="C2" s="471">
        <v>5</v>
      </c>
      <c r="D2" s="474" t="s">
        <v>831</v>
      </c>
      <c r="E2" s="289"/>
    </row>
    <row r="3" spans="1:5" ht="23.25" x14ac:dyDescent="0.35">
      <c r="A3" s="470"/>
      <c r="B3" s="8" t="s">
        <v>348</v>
      </c>
      <c r="C3" s="472"/>
      <c r="D3" s="474"/>
      <c r="E3" s="289"/>
    </row>
    <row r="4" spans="1:5" ht="23.25" x14ac:dyDescent="0.35">
      <c r="A4" s="470"/>
      <c r="B4" s="8" t="s">
        <v>349</v>
      </c>
      <c r="C4" s="472"/>
      <c r="D4" s="474"/>
      <c r="E4" s="289"/>
    </row>
    <row r="5" spans="1:5" ht="23.25" x14ac:dyDescent="0.35">
      <c r="A5" s="470"/>
      <c r="B5" s="8" t="s">
        <v>350</v>
      </c>
      <c r="C5" s="472"/>
      <c r="D5" s="474"/>
      <c r="E5" s="289"/>
    </row>
    <row r="6" spans="1:5" ht="23.25" x14ac:dyDescent="0.35">
      <c r="A6" s="470"/>
      <c r="B6" s="8" t="s">
        <v>351</v>
      </c>
      <c r="C6" s="472"/>
      <c r="D6" s="292"/>
      <c r="E6" s="289"/>
    </row>
    <row r="7" spans="1:5" ht="23.25" x14ac:dyDescent="0.35">
      <c r="A7" s="470"/>
      <c r="B7" s="8" t="s">
        <v>352</v>
      </c>
      <c r="C7" s="472"/>
      <c r="D7" s="292"/>
      <c r="E7" s="289"/>
    </row>
    <row r="8" spans="1:5" ht="23.25" x14ac:dyDescent="0.35">
      <c r="A8" s="470"/>
      <c r="B8" s="8" t="s">
        <v>353</v>
      </c>
      <c r="C8" s="472"/>
      <c r="D8" s="292"/>
      <c r="E8" s="289"/>
    </row>
    <row r="9" spans="1:5" ht="23.25" x14ac:dyDescent="0.35">
      <c r="A9" s="470"/>
      <c r="B9" s="8" t="s">
        <v>354</v>
      </c>
      <c r="C9" s="472"/>
      <c r="D9" s="292"/>
      <c r="E9" s="289"/>
    </row>
    <row r="10" spans="1:5" ht="23.25" x14ac:dyDescent="0.35">
      <c r="A10" s="470"/>
      <c r="B10" s="8" t="s">
        <v>355</v>
      </c>
      <c r="C10" s="472"/>
      <c r="D10" s="292"/>
      <c r="E10" s="289"/>
    </row>
    <row r="11" spans="1:5" ht="23.25" x14ac:dyDescent="0.35">
      <c r="A11" s="470"/>
      <c r="B11" s="8" t="s">
        <v>356</v>
      </c>
      <c r="C11" s="472"/>
      <c r="D11" s="292"/>
      <c r="E11" s="289"/>
    </row>
    <row r="12" spans="1:5" ht="23.25" x14ac:dyDescent="0.35">
      <c r="A12" s="470"/>
      <c r="B12" s="8" t="s">
        <v>357</v>
      </c>
      <c r="C12" s="472"/>
      <c r="D12" s="292"/>
      <c r="E12" s="289"/>
    </row>
    <row r="13" spans="1:5" ht="23.25" x14ac:dyDescent="0.35">
      <c r="A13" s="470"/>
      <c r="B13" s="8" t="s">
        <v>358</v>
      </c>
      <c r="C13" s="472"/>
      <c r="D13" s="292"/>
      <c r="E13" s="289"/>
    </row>
    <row r="14" spans="1:5" ht="23.25" x14ac:dyDescent="0.35">
      <c r="A14" s="466"/>
      <c r="B14" s="8" t="s">
        <v>359</v>
      </c>
      <c r="C14" s="473"/>
      <c r="D14" s="292"/>
      <c r="E14" s="289"/>
    </row>
    <row r="15" spans="1:5" ht="23.25" x14ac:dyDescent="0.35">
      <c r="A15" s="469" t="s">
        <v>591</v>
      </c>
      <c r="B15" s="8" t="s">
        <v>374</v>
      </c>
      <c r="C15" s="471">
        <v>5</v>
      </c>
      <c r="D15" s="293"/>
      <c r="E15" s="289"/>
    </row>
    <row r="16" spans="1:5" ht="23.25" x14ac:dyDescent="0.35">
      <c r="A16" s="470"/>
      <c r="B16" s="8" t="s">
        <v>375</v>
      </c>
      <c r="C16" s="472"/>
      <c r="D16" s="293"/>
      <c r="E16" s="289"/>
    </row>
    <row r="17" spans="1:5" ht="23.25" x14ac:dyDescent="0.35">
      <c r="A17" s="470"/>
      <c r="B17" s="8" t="s">
        <v>379</v>
      </c>
      <c r="C17" s="472"/>
      <c r="E17" s="289"/>
    </row>
    <row r="18" spans="1:5" ht="23.25" x14ac:dyDescent="0.35">
      <c r="A18" s="470"/>
      <c r="B18" s="8" t="s">
        <v>412</v>
      </c>
      <c r="C18" s="472"/>
      <c r="D18" s="293"/>
      <c r="E18" s="289"/>
    </row>
    <row r="19" spans="1:5" ht="23.25" x14ac:dyDescent="0.35">
      <c r="A19" s="470"/>
      <c r="B19" s="8" t="s">
        <v>401</v>
      </c>
      <c r="C19" s="472"/>
      <c r="E19" s="289"/>
    </row>
    <row r="20" spans="1:5" ht="23.25" x14ac:dyDescent="0.35">
      <c r="A20" s="470"/>
      <c r="B20" s="303" t="s">
        <v>431</v>
      </c>
      <c r="C20" s="472"/>
      <c r="E20" s="289"/>
    </row>
    <row r="21" spans="1:5" ht="23.25" x14ac:dyDescent="0.35">
      <c r="A21" s="470"/>
      <c r="B21" s="8" t="s">
        <v>575</v>
      </c>
      <c r="C21" s="472"/>
      <c r="E21" s="289"/>
    </row>
    <row r="22" spans="1:5" ht="23.25" x14ac:dyDescent="0.35">
      <c r="A22" s="466"/>
      <c r="B22" s="8" t="s">
        <v>576</v>
      </c>
      <c r="C22" s="473"/>
      <c r="E22" s="289"/>
    </row>
    <row r="23" spans="1:5" ht="23.25" x14ac:dyDescent="0.35">
      <c r="A23" s="469" t="s">
        <v>592</v>
      </c>
      <c r="B23" s="8" t="s">
        <v>377</v>
      </c>
      <c r="C23" s="471">
        <v>5</v>
      </c>
      <c r="E23" s="289"/>
    </row>
    <row r="24" spans="1:5" ht="23.25" x14ac:dyDescent="0.35">
      <c r="A24" s="470"/>
      <c r="B24" s="8" t="s">
        <v>382</v>
      </c>
      <c r="C24" s="472"/>
      <c r="E24" s="289"/>
    </row>
    <row r="25" spans="1:5" ht="23.25" x14ac:dyDescent="0.35">
      <c r="A25" s="470"/>
      <c r="B25" s="8" t="s">
        <v>398</v>
      </c>
      <c r="C25" s="472"/>
      <c r="E25" s="289"/>
    </row>
    <row r="26" spans="1:5" ht="23.25" x14ac:dyDescent="0.35">
      <c r="A26" s="470"/>
      <c r="B26" s="8" t="s">
        <v>399</v>
      </c>
      <c r="C26" s="472"/>
      <c r="E26" s="289"/>
    </row>
    <row r="27" spans="1:5" ht="23.25" x14ac:dyDescent="0.35">
      <c r="A27" s="470"/>
      <c r="B27" s="303" t="s">
        <v>428</v>
      </c>
      <c r="C27" s="472"/>
      <c r="E27" s="289"/>
    </row>
    <row r="28" spans="1:5" ht="23.25" x14ac:dyDescent="0.35">
      <c r="A28" s="470"/>
      <c r="B28" s="8" t="s">
        <v>577</v>
      </c>
      <c r="C28" s="472"/>
      <c r="E28" s="289"/>
    </row>
    <row r="29" spans="1:5" ht="23.25" x14ac:dyDescent="0.35">
      <c r="A29" s="466"/>
      <c r="B29" s="8" t="s">
        <v>578</v>
      </c>
      <c r="C29" s="473"/>
      <c r="D29" s="293"/>
      <c r="E29" s="289"/>
    </row>
    <row r="30" spans="1:5" ht="23.25" x14ac:dyDescent="0.35">
      <c r="A30" s="469" t="s">
        <v>607</v>
      </c>
      <c r="B30" s="8" t="s">
        <v>378</v>
      </c>
      <c r="C30" s="471">
        <v>5</v>
      </c>
      <c r="D30" s="293"/>
      <c r="E30" s="289"/>
    </row>
    <row r="31" spans="1:5" ht="23.25" x14ac:dyDescent="0.35">
      <c r="A31" s="470"/>
      <c r="B31" s="8" t="s">
        <v>376</v>
      </c>
      <c r="C31" s="472"/>
      <c r="E31" s="289"/>
    </row>
    <row r="32" spans="1:5" ht="23.25" x14ac:dyDescent="0.35">
      <c r="A32" s="470"/>
      <c r="B32" s="8" t="s">
        <v>409</v>
      </c>
      <c r="C32" s="472"/>
      <c r="E32" s="289"/>
    </row>
    <row r="33" spans="1:5" ht="23.25" x14ac:dyDescent="0.35">
      <c r="A33" s="470"/>
      <c r="B33" s="8" t="s">
        <v>411</v>
      </c>
      <c r="C33" s="472"/>
      <c r="E33" s="289"/>
    </row>
    <row r="34" spans="1:5" ht="23.25" x14ac:dyDescent="0.35">
      <c r="A34" s="470"/>
      <c r="B34" s="303" t="s">
        <v>432</v>
      </c>
      <c r="C34" s="472"/>
      <c r="E34" s="289"/>
    </row>
    <row r="35" spans="1:5" ht="23.25" x14ac:dyDescent="0.35">
      <c r="A35" s="470"/>
      <c r="B35" s="8" t="s">
        <v>579</v>
      </c>
      <c r="C35" s="472"/>
      <c r="E35" s="289"/>
    </row>
    <row r="36" spans="1:5" ht="23.25" x14ac:dyDescent="0.35">
      <c r="A36" s="466"/>
      <c r="B36" s="8" t="s">
        <v>580</v>
      </c>
      <c r="C36" s="473"/>
      <c r="D36" s="293"/>
      <c r="E36" s="289"/>
    </row>
    <row r="37" spans="1:5" ht="23.25" x14ac:dyDescent="0.35">
      <c r="A37" s="469" t="s">
        <v>593</v>
      </c>
      <c r="B37" s="8" t="s">
        <v>383</v>
      </c>
      <c r="C37" s="471">
        <v>5</v>
      </c>
      <c r="E37" s="289"/>
    </row>
    <row r="38" spans="1:5" ht="23.25" x14ac:dyDescent="0.35">
      <c r="A38" s="470"/>
      <c r="B38" s="8" t="s">
        <v>400</v>
      </c>
      <c r="C38" s="472"/>
      <c r="D38" s="293"/>
      <c r="E38" s="289"/>
    </row>
    <row r="39" spans="1:5" ht="23.25" x14ac:dyDescent="0.35">
      <c r="A39" s="470"/>
      <c r="B39" s="8" t="s">
        <v>430</v>
      </c>
      <c r="C39" s="472"/>
      <c r="E39" s="289"/>
    </row>
    <row r="40" spans="1:5" ht="23.25" x14ac:dyDescent="0.35">
      <c r="A40" s="470"/>
      <c r="B40" s="8" t="s">
        <v>452</v>
      </c>
      <c r="C40" s="472"/>
      <c r="E40" s="289"/>
    </row>
    <row r="41" spans="1:5" ht="23.25" x14ac:dyDescent="0.35">
      <c r="A41" s="470"/>
      <c r="B41" s="8" t="s">
        <v>568</v>
      </c>
      <c r="C41" s="472"/>
      <c r="E41" s="289"/>
    </row>
    <row r="42" spans="1:5" ht="23.25" x14ac:dyDescent="0.35">
      <c r="A42" s="470"/>
      <c r="B42" s="303" t="s">
        <v>569</v>
      </c>
      <c r="C42" s="472"/>
      <c r="E42" s="289"/>
    </row>
    <row r="43" spans="1:5" ht="23.25" x14ac:dyDescent="0.35">
      <c r="A43" s="470"/>
      <c r="B43" s="8" t="s">
        <v>581</v>
      </c>
      <c r="C43" s="472"/>
      <c r="E43" s="289"/>
    </row>
    <row r="44" spans="1:5" ht="23.25" x14ac:dyDescent="0.35">
      <c r="A44" s="466"/>
      <c r="B44" s="8" t="s">
        <v>582</v>
      </c>
      <c r="C44" s="473"/>
      <c r="E44" s="289"/>
    </row>
    <row r="45" spans="1:5" ht="23.25" x14ac:dyDescent="0.35">
      <c r="A45" s="463" t="s">
        <v>594</v>
      </c>
      <c r="B45" s="8" t="s">
        <v>384</v>
      </c>
      <c r="C45" s="471">
        <v>5</v>
      </c>
      <c r="E45" s="289"/>
    </row>
    <row r="46" spans="1:5" ht="23.25" x14ac:dyDescent="0.35">
      <c r="A46" s="463"/>
      <c r="B46" s="303" t="s">
        <v>434</v>
      </c>
      <c r="C46" s="472"/>
      <c r="E46" s="289"/>
    </row>
    <row r="47" spans="1:5" ht="23.25" x14ac:dyDescent="0.35">
      <c r="A47" s="463"/>
      <c r="B47" s="303" t="s">
        <v>427</v>
      </c>
      <c r="C47" s="472"/>
      <c r="E47" s="289"/>
    </row>
    <row r="48" spans="1:5" ht="23.25" x14ac:dyDescent="0.35">
      <c r="A48" s="463"/>
      <c r="B48" s="8" t="s">
        <v>597</v>
      </c>
      <c r="C48" s="472"/>
      <c r="E48" s="289"/>
    </row>
    <row r="49" spans="1:5" ht="23.25" x14ac:dyDescent="0.35">
      <c r="A49" s="463"/>
      <c r="B49" s="8" t="s">
        <v>598</v>
      </c>
      <c r="C49" s="472"/>
      <c r="E49" s="289"/>
    </row>
    <row r="50" spans="1:5" ht="23.25" x14ac:dyDescent="0.35">
      <c r="A50" s="463"/>
      <c r="B50" s="8" t="s">
        <v>583</v>
      </c>
      <c r="C50" s="472"/>
      <c r="E50" s="289"/>
    </row>
    <row r="51" spans="1:5" ht="29.25" customHeight="1" x14ac:dyDescent="0.25">
      <c r="A51" s="463"/>
      <c r="B51" s="8" t="s">
        <v>584</v>
      </c>
      <c r="C51" s="472"/>
    </row>
    <row r="52" spans="1:5" ht="30" customHeight="1" x14ac:dyDescent="0.25">
      <c r="A52" s="463"/>
      <c r="B52" s="8" t="s">
        <v>585</v>
      </c>
      <c r="C52" s="473"/>
      <c r="D52" s="293"/>
    </row>
    <row r="53" spans="1:5" ht="30" customHeight="1" x14ac:dyDescent="0.25">
      <c r="A53" s="463" t="s">
        <v>595</v>
      </c>
      <c r="B53" s="8" t="s">
        <v>380</v>
      </c>
      <c r="C53" s="471">
        <v>5</v>
      </c>
      <c r="D53" s="293"/>
    </row>
    <row r="54" spans="1:5" ht="31.5" customHeight="1" x14ac:dyDescent="0.25">
      <c r="A54" s="463"/>
      <c r="B54" s="8" t="s">
        <v>381</v>
      </c>
      <c r="C54" s="472"/>
      <c r="D54" s="293"/>
    </row>
    <row r="55" spans="1:5" x14ac:dyDescent="0.25">
      <c r="A55" s="463"/>
      <c r="B55" s="303" t="s">
        <v>429</v>
      </c>
      <c r="C55" s="472"/>
      <c r="D55" s="293"/>
    </row>
    <row r="56" spans="1:5" x14ac:dyDescent="0.25">
      <c r="A56" s="463"/>
      <c r="B56" s="8" t="s">
        <v>599</v>
      </c>
      <c r="C56" s="472"/>
      <c r="D56" s="293"/>
    </row>
    <row r="57" spans="1:5" x14ac:dyDescent="0.25">
      <c r="A57" s="463"/>
      <c r="B57" s="8" t="s">
        <v>600</v>
      </c>
      <c r="C57" s="472"/>
      <c r="D57" s="293"/>
    </row>
    <row r="58" spans="1:5" x14ac:dyDescent="0.25">
      <c r="A58" s="463"/>
      <c r="B58" s="8" t="s">
        <v>586</v>
      </c>
      <c r="C58" s="472"/>
      <c r="D58" s="293"/>
    </row>
    <row r="59" spans="1:5" x14ac:dyDescent="0.25">
      <c r="A59" s="463"/>
      <c r="B59" s="8" t="s">
        <v>587</v>
      </c>
      <c r="C59" s="472"/>
      <c r="D59" s="293"/>
    </row>
    <row r="60" spans="1:5" x14ac:dyDescent="0.25">
      <c r="A60" s="463"/>
      <c r="B60" s="8" t="s">
        <v>588</v>
      </c>
      <c r="C60" s="473"/>
      <c r="D60" s="293"/>
    </row>
    <row r="61" spans="1:5" x14ac:dyDescent="0.25">
      <c r="A61" s="463" t="s">
        <v>596</v>
      </c>
      <c r="B61" s="8" t="s">
        <v>451</v>
      </c>
      <c r="C61" s="471">
        <v>5</v>
      </c>
      <c r="D61" s="293"/>
    </row>
    <row r="62" spans="1:5" x14ac:dyDescent="0.25">
      <c r="A62" s="463"/>
      <c r="B62" s="8" t="s">
        <v>410</v>
      </c>
      <c r="C62" s="472"/>
    </row>
    <row r="63" spans="1:5" x14ac:dyDescent="0.25">
      <c r="A63" s="463"/>
      <c r="B63" s="303" t="s">
        <v>433</v>
      </c>
      <c r="C63" s="472"/>
    </row>
    <row r="64" spans="1:5" x14ac:dyDescent="0.25">
      <c r="A64" s="463"/>
      <c r="B64" s="8" t="s">
        <v>605</v>
      </c>
      <c r="C64" s="472"/>
    </row>
    <row r="65" spans="1:3" x14ac:dyDescent="0.25">
      <c r="A65" s="463"/>
      <c r="B65" s="8" t="s">
        <v>589</v>
      </c>
      <c r="C65" s="472"/>
    </row>
    <row r="66" spans="1:3" x14ac:dyDescent="0.25">
      <c r="A66" s="463"/>
      <c r="B66" s="8" t="s">
        <v>590</v>
      </c>
      <c r="C66" s="473"/>
    </row>
    <row r="67" spans="1:3" x14ac:dyDescent="0.25">
      <c r="A67" s="8"/>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17">
    <mergeCell ref="A61:A66"/>
    <mergeCell ref="C45:C52"/>
    <mergeCell ref="C53:C60"/>
    <mergeCell ref="C61:C66"/>
    <mergeCell ref="A30:A36"/>
    <mergeCell ref="C30:C36"/>
    <mergeCell ref="A37:A44"/>
    <mergeCell ref="C37:C44"/>
    <mergeCell ref="A23:A29"/>
    <mergeCell ref="C23:C29"/>
    <mergeCell ref="D2:D5"/>
    <mergeCell ref="A45:A52"/>
    <mergeCell ref="A53:A60"/>
    <mergeCell ref="A2:A14"/>
    <mergeCell ref="C2:C14"/>
    <mergeCell ref="A15:A22"/>
    <mergeCell ref="C15:C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Нации</vt:lpstr>
      <vt:lpstr>Ресурсы</vt:lpstr>
      <vt:lpstr>Здания</vt:lpstr>
      <vt:lpstr>Чудеса Света</vt:lpstr>
      <vt:lpstr>Догматы</vt:lpstr>
      <vt:lpstr>Исследования</vt:lpstr>
      <vt:lpstr>Победа</vt:lpstr>
      <vt:lpstr>Карточки</vt:lpstr>
      <vt:lpstr>Сундуки</vt:lpstr>
      <vt:lpstr>Рулетка</vt:lpstr>
      <vt:lpstr>Армия</vt:lpstr>
      <vt:lpstr>Генерал</vt:lpstr>
      <vt:lpstr>Спрайты</vt:lpstr>
      <vt:lpstr>Уровни</vt:lpstr>
      <vt:lpstr>Ивенты</vt:lpstr>
      <vt:lpstr>Квесты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Перевезенцев</dc:creator>
  <cp:lastModifiedBy>Александр Перевезенцев</cp:lastModifiedBy>
  <dcterms:created xsi:type="dcterms:W3CDTF">2016-05-28T16:04:28Z</dcterms:created>
  <dcterms:modified xsi:type="dcterms:W3CDTF">2016-08-08T13:48:47Z</dcterms:modified>
</cp:coreProperties>
</file>