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iwa-my.sharepoint.com/personal/antonia_cristi_niwa_co_nz/Documents/Writing/Biostat - BGQ - MB/DATA/"/>
    </mc:Choice>
  </mc:AlternateContent>
  <xr:revisionPtr revIDLastSave="259" documentId="8_{A9D2CB34-D5F6-4536-9CF2-4744312E6BF3}" xr6:coauthVersionLast="47" xr6:coauthVersionMax="47" xr10:uidLastSave="{1C88BC87-92C5-4F05-9A46-D68864168233}"/>
  <bookViews>
    <workbookView xWindow="-120" yWindow="-120" windowWidth="29040" windowHeight="15840" activeTab="5" xr2:uid="{1894BA63-B578-4D9F-9CA1-9B969C6F5FAB}"/>
  </bookViews>
  <sheets>
    <sheet name="bSi" sheetId="1" r:id="rId1"/>
    <sheet name="POC-PON" sheetId="2" r:id="rId2"/>
    <sheet name="TChla" sheetId="3" r:id="rId3"/>
    <sheet name="Pigment" sheetId="6" r:id="rId4"/>
    <sheet name="SFChla" sheetId="4" r:id="rId5"/>
    <sheet name="DMS-DMSP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5" l="1"/>
  <c r="D7" i="5"/>
  <c r="D5" i="5"/>
  <c r="D4" i="5"/>
  <c r="F12" i="1"/>
  <c r="G12" i="1" s="1"/>
  <c r="F11" i="1"/>
  <c r="G11" i="1"/>
  <c r="F10" i="1"/>
  <c r="G10" i="1" s="1"/>
  <c r="F9" i="1"/>
  <c r="G9" i="1" s="1"/>
  <c r="F7" i="1"/>
  <c r="G7" i="1" s="1"/>
  <c r="F6" i="1"/>
  <c r="G6" i="1"/>
  <c r="F5" i="1"/>
  <c r="G5" i="1" s="1"/>
  <c r="F4" i="1"/>
  <c r="G4" i="1" s="1"/>
</calcChain>
</file>

<file path=xl/sharedStrings.xml><?xml version="1.0" encoding="utf-8"?>
<sst xmlns="http://schemas.openxmlformats.org/spreadsheetml/2006/main" count="255" uniqueCount="47">
  <si>
    <t>BSiO2
µg/filter</t>
  </si>
  <si>
    <t>ug/L</t>
  </si>
  <si>
    <t>Volumen filtered (mL)</t>
  </si>
  <si>
    <t>Ug/mL</t>
  </si>
  <si>
    <t>Day</t>
  </si>
  <si>
    <t>volume filtered [mL]</t>
  </si>
  <si>
    <t>ugC/L</t>
  </si>
  <si>
    <t xml:space="preserve">ugN/L </t>
  </si>
  <si>
    <t>Chl c3</t>
  </si>
  <si>
    <t>Chl c2</t>
  </si>
  <si>
    <t>19but</t>
  </si>
  <si>
    <t>Fuco</t>
  </si>
  <si>
    <t>Sum Fuco der</t>
  </si>
  <si>
    <t>4k-Hex</t>
  </si>
  <si>
    <t>19hex</t>
  </si>
  <si>
    <t>Ddx</t>
  </si>
  <si>
    <t>Hex-der1</t>
  </si>
  <si>
    <t>ChlcMGDG-Eh</t>
  </si>
  <si>
    <t>a-car</t>
  </si>
  <si>
    <t>b-car</t>
  </si>
  <si>
    <t>LL/LT</t>
  </si>
  <si>
    <t>HL/HT</t>
  </si>
  <si>
    <t>Fra</t>
  </si>
  <si>
    <t>R1</t>
  </si>
  <si>
    <t>R2</t>
  </si>
  <si>
    <t>R3</t>
  </si>
  <si>
    <t>R4</t>
  </si>
  <si>
    <t>Blank</t>
  </si>
  <si>
    <t>Replicate</t>
  </si>
  <si>
    <t>Treatment</t>
  </si>
  <si>
    <t>Samples</t>
  </si>
  <si>
    <t>NA</t>
  </si>
  <si>
    <t>DMSPt (nM)</t>
  </si>
  <si>
    <t>DMS (nM)</t>
  </si>
  <si>
    <t>PA</t>
  </si>
  <si>
    <t>Pigments ratios to mvChla</t>
  </si>
  <si>
    <t xml:space="preserve">Treatment </t>
  </si>
  <si>
    <t xml:space="preserve">Replicate </t>
  </si>
  <si>
    <t>Chla&gt;0.2</t>
  </si>
  <si>
    <t>Chla&gt;20</t>
  </si>
  <si>
    <t xml:space="preserve">ug/L </t>
  </si>
  <si>
    <t xml:space="preserve">Diat </t>
  </si>
  <si>
    <t>Zea</t>
  </si>
  <si>
    <t>Total Chlorophyll a</t>
  </si>
  <si>
    <t>Particulate organic carbon and Nitrogen</t>
  </si>
  <si>
    <t>Biogenic silica concentration</t>
  </si>
  <si>
    <t xml:space="preserve">DMS and DMSPt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</si>
</sst>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0"/>
      <color indexed="8"/>
      <name val="Arial"/>
      <family val="2"/>
    </font>
    <font>
      <sz val="10"/>
      <color indexed="8"/>
      <name val="Arial"/>
      <family val="2"/>
    </font>
    <font>
      <sz val="8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0" borderId="0" xfId="0" applyFont="1" applyAlignment="1">
      <alignment horizontal="center" vertical="top" wrapText="1" readingOrder="1"/>
    </xf>
    <xf numFmtId="0" fontId="3" fillId="0" borderId="0" xfId="0" applyFont="1" applyAlignment="1">
      <alignment horizontal="center" vertical="top"/>
    </xf>
    <xf numFmtId="14" fontId="3" fillId="0" borderId="0" xfId="0" applyNumberFormat="1" applyFont="1" applyAlignment="1">
      <alignment horizontal="center" vertical="top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1" fontId="1" fillId="0" borderId="0" xfId="0" applyNumberFormat="1" applyFont="1" applyAlignment="1">
      <alignment horizontal="center" wrapText="1"/>
    </xf>
    <xf numFmtId="0" fontId="0" fillId="0" borderId="0" xfId="0" applyAlignment="1">
      <alignment horizontal="center" vertical="center"/>
    </xf>
    <xf numFmtId="164" fontId="3" fillId="0" borderId="0" xfId="0" applyNumberFormat="1" applyFont="1" applyAlignment="1">
      <alignment horizontal="center" vertical="top"/>
    </xf>
    <xf numFmtId="166" fontId="0" fillId="0" borderId="0" xfId="0" applyNumberFormat="1"/>
    <xf numFmtId="11" fontId="0" fillId="0" borderId="0" xfId="0" applyNumberFormat="1"/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2" fontId="6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2" fontId="3" fillId="0" borderId="0" xfId="0" applyNumberFormat="1" applyFont="1" applyAlignment="1">
      <alignment horizontal="center" vertical="top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1" fontId="0" fillId="0" borderId="1" xfId="0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2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2" xfId="0" applyNumberFormat="1" applyBorder="1" applyAlignment="1">
      <alignment horizontal="center"/>
    </xf>
    <xf numFmtId="0" fontId="3" fillId="0" borderId="1" xfId="0" applyFont="1" applyBorder="1" applyAlignment="1">
      <alignment horizontal="center" vertical="top"/>
    </xf>
    <xf numFmtId="14" fontId="3" fillId="0" borderId="1" xfId="0" applyNumberFormat="1" applyFont="1" applyBorder="1" applyAlignment="1">
      <alignment horizontal="center" vertical="top"/>
    </xf>
    <xf numFmtId="2" fontId="3" fillId="0" borderId="1" xfId="0" applyNumberFormat="1" applyFont="1" applyBorder="1" applyAlignment="1">
      <alignment horizontal="center" vertical="top"/>
    </xf>
    <xf numFmtId="0" fontId="3" fillId="0" borderId="2" xfId="0" applyFont="1" applyBorder="1" applyAlignment="1">
      <alignment horizontal="center" vertical="top"/>
    </xf>
    <xf numFmtId="14" fontId="3" fillId="0" borderId="2" xfId="0" applyNumberFormat="1" applyFont="1" applyBorder="1" applyAlignment="1">
      <alignment horizontal="center" vertical="top"/>
    </xf>
    <xf numFmtId="2" fontId="3" fillId="0" borderId="2" xfId="0" applyNumberFormat="1" applyFont="1" applyBorder="1" applyAlignment="1">
      <alignment horizontal="center" vertical="top"/>
    </xf>
    <xf numFmtId="0" fontId="0" fillId="0" borderId="0" xfId="0" applyAlignment="1">
      <alignment horizontal="left"/>
    </xf>
    <xf numFmtId="0" fontId="6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E28325-D8D4-4AB4-B02C-D1AE170FE1F3}">
  <dimension ref="A1:G12"/>
  <sheetViews>
    <sheetView workbookViewId="0">
      <selection activeCell="C15" sqref="C15"/>
    </sheetView>
  </sheetViews>
  <sheetFormatPr defaultRowHeight="15" x14ac:dyDescent="0.25"/>
  <cols>
    <col min="1" max="1" width="12.7109375" customWidth="1"/>
    <col min="2" max="2" width="10.140625" bestFit="1" customWidth="1"/>
  </cols>
  <sheetData>
    <row r="1" spans="1:7" x14ac:dyDescent="0.25">
      <c r="A1" s="37" t="s">
        <v>45</v>
      </c>
      <c r="B1" s="37"/>
      <c r="C1" s="37"/>
      <c r="D1" s="37"/>
      <c r="E1" s="37"/>
      <c r="F1" s="37"/>
      <c r="G1" s="37"/>
    </row>
    <row r="2" spans="1:7" ht="38.25" x14ac:dyDescent="0.25">
      <c r="A2" s="4" t="s">
        <v>30</v>
      </c>
      <c r="B2" s="4" t="s">
        <v>29</v>
      </c>
      <c r="C2" s="4" t="s">
        <v>28</v>
      </c>
      <c r="D2" s="1" t="s">
        <v>0</v>
      </c>
      <c r="E2" s="1" t="s">
        <v>2</v>
      </c>
      <c r="F2" s="1" t="s">
        <v>3</v>
      </c>
      <c r="G2" s="1" t="s">
        <v>1</v>
      </c>
    </row>
    <row r="3" spans="1:7" x14ac:dyDescent="0.25">
      <c r="A3" s="8" t="s">
        <v>22</v>
      </c>
      <c r="B3" s="8" t="s">
        <v>27</v>
      </c>
      <c r="C3" s="3"/>
      <c r="D3" s="9">
        <v>0.03</v>
      </c>
    </row>
    <row r="4" spans="1:7" x14ac:dyDescent="0.25">
      <c r="A4" s="8" t="s">
        <v>22</v>
      </c>
      <c r="B4" s="8" t="s">
        <v>20</v>
      </c>
      <c r="C4" s="8" t="s">
        <v>23</v>
      </c>
      <c r="D4" s="9">
        <v>19.98</v>
      </c>
      <c r="E4">
        <v>20</v>
      </c>
      <c r="F4" s="10">
        <f>D4/E4</f>
        <v>0.999</v>
      </c>
      <c r="G4" s="11">
        <f t="shared" ref="G4:G7" si="0">F4/1000</f>
        <v>9.990000000000001E-4</v>
      </c>
    </row>
    <row r="5" spans="1:7" x14ac:dyDescent="0.25">
      <c r="A5" s="8" t="s">
        <v>22</v>
      </c>
      <c r="B5" s="8" t="s">
        <v>20</v>
      </c>
      <c r="C5" s="8" t="s">
        <v>24</v>
      </c>
      <c r="D5" s="9">
        <v>19.8</v>
      </c>
      <c r="E5">
        <v>20</v>
      </c>
      <c r="F5" s="10">
        <f>D5/E5</f>
        <v>0.99</v>
      </c>
      <c r="G5" s="11">
        <f t="shared" si="0"/>
        <v>9.8999999999999999E-4</v>
      </c>
    </row>
    <row r="6" spans="1:7" x14ac:dyDescent="0.25">
      <c r="A6" s="8" t="s">
        <v>22</v>
      </c>
      <c r="B6" s="8" t="s">
        <v>20</v>
      </c>
      <c r="C6" s="8" t="s">
        <v>25</v>
      </c>
      <c r="D6" s="9">
        <v>18.96</v>
      </c>
      <c r="E6">
        <v>20</v>
      </c>
      <c r="F6" s="10">
        <f>D6/E6</f>
        <v>0.94800000000000006</v>
      </c>
      <c r="G6" s="11">
        <f t="shared" si="0"/>
        <v>9.4800000000000006E-4</v>
      </c>
    </row>
    <row r="7" spans="1:7" x14ac:dyDescent="0.25">
      <c r="A7" s="8" t="s">
        <v>22</v>
      </c>
      <c r="B7" s="8" t="s">
        <v>20</v>
      </c>
      <c r="C7" s="8" t="s">
        <v>26</v>
      </c>
      <c r="D7" s="9">
        <v>20.91</v>
      </c>
      <c r="E7">
        <v>20</v>
      </c>
      <c r="F7" s="10">
        <f>D7/E7</f>
        <v>1.0455000000000001</v>
      </c>
      <c r="G7" s="11">
        <f t="shared" si="0"/>
        <v>1.0455E-3</v>
      </c>
    </row>
    <row r="8" spans="1:7" x14ac:dyDescent="0.25">
      <c r="A8" s="8" t="s">
        <v>22</v>
      </c>
      <c r="B8" s="8" t="s">
        <v>27</v>
      </c>
      <c r="D8" s="9">
        <v>0.1</v>
      </c>
    </row>
    <row r="9" spans="1:7" x14ac:dyDescent="0.25">
      <c r="A9" s="8" t="s">
        <v>22</v>
      </c>
      <c r="B9" s="8" t="s">
        <v>21</v>
      </c>
      <c r="C9" s="8" t="s">
        <v>23</v>
      </c>
      <c r="D9" s="9">
        <v>23.24</v>
      </c>
      <c r="E9">
        <v>20</v>
      </c>
      <c r="F9" s="10">
        <f>D9/E9</f>
        <v>1.1619999999999999</v>
      </c>
      <c r="G9" s="11">
        <f t="shared" ref="G9:G12" si="1">F9/1000</f>
        <v>1.1619999999999998E-3</v>
      </c>
    </row>
    <row r="10" spans="1:7" x14ac:dyDescent="0.25">
      <c r="A10" s="8" t="s">
        <v>22</v>
      </c>
      <c r="B10" s="8" t="s">
        <v>21</v>
      </c>
      <c r="C10" s="8" t="s">
        <v>24</v>
      </c>
      <c r="D10" s="9">
        <v>23.25</v>
      </c>
      <c r="E10">
        <v>20</v>
      </c>
      <c r="F10" s="10">
        <f>D10/E10</f>
        <v>1.1625000000000001</v>
      </c>
      <c r="G10" s="11">
        <f t="shared" si="1"/>
        <v>1.1625000000000001E-3</v>
      </c>
    </row>
    <row r="11" spans="1:7" x14ac:dyDescent="0.25">
      <c r="A11" s="8" t="s">
        <v>22</v>
      </c>
      <c r="B11" s="8" t="s">
        <v>21</v>
      </c>
      <c r="C11" s="8" t="s">
        <v>25</v>
      </c>
      <c r="D11" s="9">
        <v>21.76</v>
      </c>
      <c r="E11">
        <v>20</v>
      </c>
      <c r="F11" s="10">
        <f>D11/E11</f>
        <v>1.0880000000000001</v>
      </c>
      <c r="G11" s="11">
        <f t="shared" si="1"/>
        <v>1.088E-3</v>
      </c>
    </row>
    <row r="12" spans="1:7" x14ac:dyDescent="0.25">
      <c r="A12" s="8" t="s">
        <v>22</v>
      </c>
      <c r="B12" s="8" t="s">
        <v>21</v>
      </c>
      <c r="C12" s="8" t="s">
        <v>26</v>
      </c>
      <c r="D12" s="9">
        <v>21.87</v>
      </c>
      <c r="E12">
        <v>20</v>
      </c>
      <c r="F12" s="10">
        <f>D12/E12</f>
        <v>1.0935000000000001</v>
      </c>
      <c r="G12" s="11">
        <f t="shared" si="1"/>
        <v>1.0935000000000001E-3</v>
      </c>
    </row>
  </sheetData>
  <mergeCells count="1">
    <mergeCell ref="A1:G1"/>
  </mergeCells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08B40-B3D7-40A6-9F77-2AD663C88742}">
  <dimension ref="A1:F16"/>
  <sheetViews>
    <sheetView workbookViewId="0">
      <selection sqref="A1:F1"/>
    </sheetView>
  </sheetViews>
  <sheetFormatPr defaultRowHeight="15" x14ac:dyDescent="0.25"/>
  <cols>
    <col min="1" max="1" width="13.5703125" style="6" bestFit="1" customWidth="1"/>
    <col min="2" max="3" width="9.140625" style="6"/>
    <col min="4" max="4" width="13" style="6" customWidth="1"/>
    <col min="5" max="16384" width="9.140625" style="6"/>
  </cols>
  <sheetData>
    <row r="1" spans="1:6" x14ac:dyDescent="0.25">
      <c r="A1" s="37" t="s">
        <v>44</v>
      </c>
      <c r="B1" s="37"/>
      <c r="C1" s="37"/>
      <c r="D1" s="37"/>
      <c r="E1" s="37"/>
      <c r="F1" s="37"/>
    </row>
    <row r="2" spans="1:6" ht="30" x14ac:dyDescent="0.25">
      <c r="A2" s="4" t="s">
        <v>30</v>
      </c>
      <c r="B2" s="4" t="s">
        <v>29</v>
      </c>
      <c r="C2" s="4" t="s">
        <v>28</v>
      </c>
      <c r="D2" s="5" t="s">
        <v>5</v>
      </c>
      <c r="E2" s="7" t="s">
        <v>7</v>
      </c>
      <c r="F2" s="7" t="s">
        <v>6</v>
      </c>
    </row>
    <row r="3" spans="1:6" x14ac:dyDescent="0.25">
      <c r="A3" s="20" t="s">
        <v>22</v>
      </c>
      <c r="B3" s="20" t="s">
        <v>20</v>
      </c>
      <c r="C3" s="20" t="s">
        <v>23</v>
      </c>
      <c r="D3" s="19">
        <v>50</v>
      </c>
      <c r="E3" s="23">
        <v>754.06659542381703</v>
      </c>
      <c r="F3" s="23">
        <v>4143.4325362705104</v>
      </c>
    </row>
    <row r="4" spans="1:6" x14ac:dyDescent="0.25">
      <c r="A4" s="8" t="s">
        <v>22</v>
      </c>
      <c r="B4" s="8" t="s">
        <v>20</v>
      </c>
      <c r="C4" s="8" t="s">
        <v>24</v>
      </c>
      <c r="D4" s="6">
        <v>50</v>
      </c>
      <c r="E4" s="24">
        <v>766.7480826833073</v>
      </c>
      <c r="F4" s="24">
        <v>4259.8621563317665</v>
      </c>
    </row>
    <row r="5" spans="1:6" x14ac:dyDescent="0.25">
      <c r="A5" s="8" t="s">
        <v>22</v>
      </c>
      <c r="B5" s="8" t="s">
        <v>20</v>
      </c>
      <c r="C5" s="8" t="s">
        <v>25</v>
      </c>
      <c r="D5" s="6">
        <v>50</v>
      </c>
      <c r="E5" s="24">
        <v>769.11952080083211</v>
      </c>
      <c r="F5" s="24">
        <v>4234.305896208275</v>
      </c>
    </row>
    <row r="6" spans="1:6" x14ac:dyDescent="0.25">
      <c r="A6" s="22" t="s">
        <v>22</v>
      </c>
      <c r="B6" s="22" t="s">
        <v>20</v>
      </c>
      <c r="C6" s="22" t="s">
        <v>26</v>
      </c>
      <c r="D6" s="21">
        <v>50</v>
      </c>
      <c r="E6" s="25">
        <v>772.12503328133118</v>
      </c>
      <c r="F6" s="25">
        <v>4072.4833805733056</v>
      </c>
    </row>
    <row r="7" spans="1:6" x14ac:dyDescent="0.25">
      <c r="A7" s="20" t="s">
        <v>22</v>
      </c>
      <c r="B7" s="20" t="s">
        <v>21</v>
      </c>
      <c r="C7" s="20" t="s">
        <v>23</v>
      </c>
      <c r="D7" s="19">
        <v>50</v>
      </c>
      <c r="E7" s="23">
        <v>590.66563208528328</v>
      </c>
      <c r="F7" s="23">
        <v>3976.5172041456517</v>
      </c>
    </row>
    <row r="8" spans="1:6" x14ac:dyDescent="0.25">
      <c r="A8" s="8" t="s">
        <v>22</v>
      </c>
      <c r="B8" s="8" t="s">
        <v>21</v>
      </c>
      <c r="C8" s="8" t="s">
        <v>24</v>
      </c>
      <c r="D8" s="6">
        <v>50</v>
      </c>
      <c r="E8" s="24">
        <v>608.60993655746222</v>
      </c>
      <c r="F8" s="24">
        <v>3942.2824160126866</v>
      </c>
    </row>
    <row r="9" spans="1:6" x14ac:dyDescent="0.25">
      <c r="A9" s="8" t="s">
        <v>22</v>
      </c>
      <c r="B9" s="8" t="s">
        <v>21</v>
      </c>
      <c r="C9" s="8" t="s">
        <v>25</v>
      </c>
      <c r="D9" s="6">
        <v>50</v>
      </c>
      <c r="E9" s="24">
        <v>658.67644825793036</v>
      </c>
      <c r="F9" s="24">
        <v>4245.5976612763643</v>
      </c>
    </row>
    <row r="10" spans="1:6" x14ac:dyDescent="0.25">
      <c r="A10" s="22" t="s">
        <v>22</v>
      </c>
      <c r="B10" s="22" t="s">
        <v>21</v>
      </c>
      <c r="C10" s="22" t="s">
        <v>26</v>
      </c>
      <c r="D10" s="21">
        <v>50</v>
      </c>
      <c r="E10" s="25">
        <v>632.99643655746229</v>
      </c>
      <c r="F10" s="25">
        <v>4247.5933079190099</v>
      </c>
    </row>
    <row r="11" spans="1:6" x14ac:dyDescent="0.25">
      <c r="A11" s="19" t="s">
        <v>34</v>
      </c>
      <c r="B11" s="20" t="s">
        <v>20</v>
      </c>
      <c r="C11" s="20" t="s">
        <v>23</v>
      </c>
      <c r="D11" s="19">
        <v>50</v>
      </c>
      <c r="E11" s="23">
        <v>291.66613600912945</v>
      </c>
      <c r="F11" s="23">
        <v>1241.7047012529367</v>
      </c>
    </row>
    <row r="12" spans="1:6" x14ac:dyDescent="0.25">
      <c r="A12" s="6" t="s">
        <v>34</v>
      </c>
      <c r="B12" s="8" t="s">
        <v>20</v>
      </c>
      <c r="C12" s="8" t="s">
        <v>24</v>
      </c>
      <c r="D12" s="6">
        <v>50</v>
      </c>
      <c r="E12" s="24">
        <v>301.77184769030276</v>
      </c>
      <c r="F12" s="24">
        <v>1216.6399560912855</v>
      </c>
    </row>
    <row r="13" spans="1:6" x14ac:dyDescent="0.25">
      <c r="A13" s="21" t="s">
        <v>34</v>
      </c>
      <c r="B13" s="22" t="s">
        <v>20</v>
      </c>
      <c r="C13" s="22" t="s">
        <v>25</v>
      </c>
      <c r="D13" s="21">
        <v>50</v>
      </c>
      <c r="E13" s="25">
        <v>276.58079828216052</v>
      </c>
      <c r="F13" s="25">
        <v>1174.5378881865984</v>
      </c>
    </row>
    <row r="14" spans="1:6" x14ac:dyDescent="0.25">
      <c r="A14" s="19" t="s">
        <v>34</v>
      </c>
      <c r="B14" s="20" t="s">
        <v>21</v>
      </c>
      <c r="C14" s="20" t="s">
        <v>23</v>
      </c>
      <c r="D14" s="19">
        <v>50</v>
      </c>
      <c r="E14" s="23">
        <v>318.02886213392947</v>
      </c>
      <c r="F14" s="23">
        <v>1602.1758448931646</v>
      </c>
    </row>
    <row r="15" spans="1:6" x14ac:dyDescent="0.25">
      <c r="A15" s="6" t="s">
        <v>34</v>
      </c>
      <c r="B15" s="8" t="s">
        <v>21</v>
      </c>
      <c r="C15" s="8" t="s">
        <v>24</v>
      </c>
      <c r="D15" s="6">
        <v>50</v>
      </c>
      <c r="E15" s="24">
        <v>307.36985866988994</v>
      </c>
      <c r="F15" s="24">
        <v>1466.3222676473881</v>
      </c>
    </row>
    <row r="16" spans="1:6" x14ac:dyDescent="0.25">
      <c r="A16" s="21" t="s">
        <v>34</v>
      </c>
      <c r="B16" s="22" t="s">
        <v>21</v>
      </c>
      <c r="C16" s="22" t="s">
        <v>25</v>
      </c>
      <c r="D16" s="21">
        <v>50</v>
      </c>
      <c r="E16" s="25">
        <v>319.21681213831846</v>
      </c>
      <c r="F16" s="25">
        <v>1527.9178530596264</v>
      </c>
    </row>
  </sheetData>
  <mergeCells count="1">
    <mergeCell ref="A1:F1"/>
  </mergeCells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32420-7E83-4A79-8418-F50DBE62CC80}">
  <dimension ref="A1:E16"/>
  <sheetViews>
    <sheetView workbookViewId="0">
      <selection sqref="A1:E1"/>
    </sheetView>
  </sheetViews>
  <sheetFormatPr defaultRowHeight="15" x14ac:dyDescent="0.25"/>
  <cols>
    <col min="1" max="1" width="13.42578125" style="6" bestFit="1" customWidth="1"/>
    <col min="2" max="3" width="9.140625" style="6"/>
    <col min="4" max="4" width="21" style="6" bestFit="1" customWidth="1"/>
    <col min="5" max="16384" width="9.140625" style="6"/>
  </cols>
  <sheetData>
    <row r="1" spans="1:5" x14ac:dyDescent="0.25">
      <c r="A1" s="37" t="s">
        <v>43</v>
      </c>
      <c r="B1" s="37"/>
      <c r="C1" s="37"/>
      <c r="D1" s="37"/>
      <c r="E1" s="37"/>
    </row>
    <row r="2" spans="1:5" x14ac:dyDescent="0.25">
      <c r="A2" s="4" t="s">
        <v>30</v>
      </c>
      <c r="B2" s="4" t="s">
        <v>29</v>
      </c>
      <c r="C2" s="4" t="s">
        <v>28</v>
      </c>
      <c r="D2" s="4" t="s">
        <v>2</v>
      </c>
      <c r="E2" s="7" t="s">
        <v>40</v>
      </c>
    </row>
    <row r="3" spans="1:5" x14ac:dyDescent="0.25">
      <c r="A3" s="20" t="s">
        <v>22</v>
      </c>
      <c r="B3" s="20" t="s">
        <v>20</v>
      </c>
      <c r="C3" s="20" t="s">
        <v>23</v>
      </c>
      <c r="D3" s="20">
        <v>20</v>
      </c>
      <c r="E3" s="26">
        <v>71.527630007477327</v>
      </c>
    </row>
    <row r="4" spans="1:5" x14ac:dyDescent="0.25">
      <c r="A4" s="8" t="s">
        <v>22</v>
      </c>
      <c r="B4" s="8" t="s">
        <v>20</v>
      </c>
      <c r="C4" s="8" t="s">
        <v>24</v>
      </c>
      <c r="D4" s="8">
        <v>20</v>
      </c>
      <c r="E4" s="17">
        <v>99.202010665132264</v>
      </c>
    </row>
    <row r="5" spans="1:5" x14ac:dyDescent="0.25">
      <c r="A5" s="8" t="s">
        <v>22</v>
      </c>
      <c r="B5" s="8" t="s">
        <v>20</v>
      </c>
      <c r="C5" s="8" t="s">
        <v>25</v>
      </c>
      <c r="D5" s="8">
        <v>20</v>
      </c>
      <c r="E5" s="17">
        <v>74.50794792445555</v>
      </c>
    </row>
    <row r="6" spans="1:5" x14ac:dyDescent="0.25">
      <c r="A6" s="22" t="s">
        <v>22</v>
      </c>
      <c r="B6" s="22" t="s">
        <v>20</v>
      </c>
      <c r="C6" s="22" t="s">
        <v>26</v>
      </c>
      <c r="D6" s="22">
        <v>20</v>
      </c>
      <c r="E6" s="27">
        <v>76.636746436582854</v>
      </c>
    </row>
    <row r="7" spans="1:5" x14ac:dyDescent="0.25">
      <c r="A7" s="20" t="s">
        <v>22</v>
      </c>
      <c r="B7" s="20" t="s">
        <v>21</v>
      </c>
      <c r="C7" s="20" t="s">
        <v>23</v>
      </c>
      <c r="D7" s="20">
        <v>20</v>
      </c>
      <c r="E7" s="26">
        <v>29.377419467356759</v>
      </c>
    </row>
    <row r="8" spans="1:5" x14ac:dyDescent="0.25">
      <c r="A8" s="8" t="s">
        <v>22</v>
      </c>
      <c r="B8" s="8" t="s">
        <v>21</v>
      </c>
      <c r="C8" s="8" t="s">
        <v>24</v>
      </c>
      <c r="D8" s="8">
        <v>20</v>
      </c>
      <c r="E8" s="17">
        <v>37.466853813440501</v>
      </c>
    </row>
    <row r="9" spans="1:5" x14ac:dyDescent="0.25">
      <c r="A9" s="8" t="s">
        <v>22</v>
      </c>
      <c r="B9" s="8" t="s">
        <v>21</v>
      </c>
      <c r="C9" s="8" t="s">
        <v>25</v>
      </c>
      <c r="D9" s="8">
        <v>20</v>
      </c>
      <c r="E9" s="17">
        <v>44.279009052247865</v>
      </c>
    </row>
    <row r="10" spans="1:5" x14ac:dyDescent="0.25">
      <c r="A10" s="22" t="s">
        <v>22</v>
      </c>
      <c r="B10" s="22" t="s">
        <v>21</v>
      </c>
      <c r="C10" s="22" t="s">
        <v>26</v>
      </c>
      <c r="D10" s="22">
        <v>20</v>
      </c>
      <c r="E10" s="27">
        <v>25.545582145527622</v>
      </c>
    </row>
    <row r="11" spans="1:5" x14ac:dyDescent="0.25">
      <c r="A11" s="20" t="s">
        <v>34</v>
      </c>
      <c r="B11" s="20" t="s">
        <v>20</v>
      </c>
      <c r="C11" s="20" t="s">
        <v>23</v>
      </c>
      <c r="D11" s="20">
        <v>20</v>
      </c>
      <c r="E11" s="26">
        <v>12.071139083166649</v>
      </c>
    </row>
    <row r="12" spans="1:5" x14ac:dyDescent="0.25">
      <c r="A12" s="8" t="s">
        <v>34</v>
      </c>
      <c r="B12" s="8" t="s">
        <v>20</v>
      </c>
      <c r="C12" s="8" t="s">
        <v>24</v>
      </c>
      <c r="D12" s="8">
        <v>20</v>
      </c>
      <c r="E12" s="17">
        <v>13.079338058510139</v>
      </c>
    </row>
    <row r="13" spans="1:5" x14ac:dyDescent="0.25">
      <c r="A13" s="22" t="s">
        <v>34</v>
      </c>
      <c r="B13" s="22" t="s">
        <v>20</v>
      </c>
      <c r="C13" s="22" t="s">
        <v>25</v>
      </c>
      <c r="D13" s="22">
        <v>20</v>
      </c>
      <c r="E13" s="27">
        <v>13.624310477614731</v>
      </c>
    </row>
    <row r="14" spans="1:5" x14ac:dyDescent="0.25">
      <c r="A14" s="20" t="s">
        <v>34</v>
      </c>
      <c r="B14" s="20" t="s">
        <v>21</v>
      </c>
      <c r="C14" s="20" t="s">
        <v>23</v>
      </c>
      <c r="D14" s="20">
        <v>20</v>
      </c>
      <c r="E14" s="26">
        <v>10.041116822002058</v>
      </c>
    </row>
    <row r="15" spans="1:5" x14ac:dyDescent="0.25">
      <c r="A15" s="8" t="s">
        <v>34</v>
      </c>
      <c r="B15" s="8" t="s">
        <v>21</v>
      </c>
      <c r="C15" s="8" t="s">
        <v>24</v>
      </c>
      <c r="D15" s="8">
        <v>20</v>
      </c>
      <c r="E15" s="17">
        <v>10.872199761136557</v>
      </c>
    </row>
    <row r="16" spans="1:5" x14ac:dyDescent="0.25">
      <c r="A16" s="22" t="s">
        <v>34</v>
      </c>
      <c r="B16" s="22" t="s">
        <v>21</v>
      </c>
      <c r="C16" s="22" t="s">
        <v>25</v>
      </c>
      <c r="D16" s="22">
        <v>20</v>
      </c>
      <c r="E16" s="27">
        <v>10.24548147916628</v>
      </c>
    </row>
  </sheetData>
  <mergeCells count="1">
    <mergeCell ref="A1:E1"/>
  </mergeCells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9C08-6AB5-40BB-905F-D702285D2642}">
  <dimension ref="A1:Q16"/>
  <sheetViews>
    <sheetView workbookViewId="0">
      <selection activeCell="F24" sqref="F24"/>
    </sheetView>
  </sheetViews>
  <sheetFormatPr defaultRowHeight="15" x14ac:dyDescent="0.25"/>
  <cols>
    <col min="1" max="7" width="9.140625" style="6"/>
    <col min="8" max="8" width="12.85546875" style="6" bestFit="1" customWidth="1"/>
    <col min="9" max="16384" width="9.140625" style="6"/>
  </cols>
  <sheetData>
    <row r="1" spans="1:17" x14ac:dyDescent="0.25">
      <c r="A1" s="37" t="s">
        <v>35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</row>
    <row r="2" spans="1:17" s="4" customFormat="1" x14ac:dyDescent="0.25">
      <c r="A2" s="4" t="s">
        <v>30</v>
      </c>
      <c r="B2" s="4" t="s">
        <v>29</v>
      </c>
      <c r="C2" s="4" t="s">
        <v>28</v>
      </c>
      <c r="D2" s="4" t="s">
        <v>8</v>
      </c>
      <c r="E2" s="4" t="s">
        <v>9</v>
      </c>
      <c r="F2" s="4" t="s">
        <v>10</v>
      </c>
      <c r="G2" s="4" t="s">
        <v>11</v>
      </c>
      <c r="H2" s="4" t="s">
        <v>12</v>
      </c>
      <c r="I2" s="4" t="s">
        <v>13</v>
      </c>
      <c r="J2" s="4" t="s">
        <v>14</v>
      </c>
      <c r="K2" s="4" t="s">
        <v>15</v>
      </c>
      <c r="L2" s="4" t="s">
        <v>16</v>
      </c>
      <c r="M2" s="4" t="s">
        <v>41</v>
      </c>
      <c r="N2" s="4" t="s">
        <v>42</v>
      </c>
      <c r="O2" s="4" t="s">
        <v>17</v>
      </c>
      <c r="P2" s="4" t="s">
        <v>18</v>
      </c>
      <c r="Q2" s="4" t="s">
        <v>19</v>
      </c>
    </row>
    <row r="3" spans="1:17" x14ac:dyDescent="0.25">
      <c r="A3" s="20" t="s">
        <v>22</v>
      </c>
      <c r="B3" s="20" t="s">
        <v>20</v>
      </c>
      <c r="C3" s="20" t="s">
        <v>23</v>
      </c>
      <c r="D3" s="28">
        <v>0</v>
      </c>
      <c r="E3" s="28">
        <v>0.11549025051406214</v>
      </c>
      <c r="F3" s="28">
        <v>0</v>
      </c>
      <c r="G3" s="28">
        <v>0.6168980461716328</v>
      </c>
      <c r="H3" s="28">
        <v>0.14001468459320321</v>
      </c>
      <c r="I3" s="28">
        <v>0</v>
      </c>
      <c r="J3" s="28">
        <v>0</v>
      </c>
      <c r="K3" s="28">
        <v>8.154220054938241E-2</v>
      </c>
      <c r="L3" s="28">
        <v>0</v>
      </c>
      <c r="M3" s="28">
        <v>5.691676877019246E-3</v>
      </c>
      <c r="N3" s="28">
        <v>0</v>
      </c>
      <c r="O3" s="28">
        <v>0</v>
      </c>
      <c r="P3" s="28">
        <v>0</v>
      </c>
      <c r="Q3" s="28">
        <v>2.6597068805796494E-2</v>
      </c>
    </row>
    <row r="4" spans="1:17" x14ac:dyDescent="0.25">
      <c r="A4" s="8" t="s">
        <v>22</v>
      </c>
      <c r="B4" s="8" t="s">
        <v>20</v>
      </c>
      <c r="C4" s="8" t="s">
        <v>24</v>
      </c>
      <c r="D4" s="29">
        <v>0</v>
      </c>
      <c r="E4" s="29">
        <v>0.21882095513404418</v>
      </c>
      <c r="F4" s="29">
        <v>0</v>
      </c>
      <c r="G4" s="29">
        <v>0.61414804901180187</v>
      </c>
      <c r="H4" s="29">
        <v>0.11481182896131925</v>
      </c>
      <c r="I4" s="29">
        <v>0</v>
      </c>
      <c r="J4" s="29">
        <v>0</v>
      </c>
      <c r="K4" s="29">
        <v>8.3158036170960112E-2</v>
      </c>
      <c r="L4" s="29">
        <v>0</v>
      </c>
      <c r="M4" s="29">
        <v>4.4823180196595855E-3</v>
      </c>
      <c r="N4" s="29">
        <v>0</v>
      </c>
      <c r="O4" s="29">
        <v>0</v>
      </c>
      <c r="P4" s="29">
        <v>0</v>
      </c>
      <c r="Q4" s="29">
        <v>2.6789851424573661E-2</v>
      </c>
    </row>
    <row r="5" spans="1:17" x14ac:dyDescent="0.25">
      <c r="A5" s="8" t="s">
        <v>22</v>
      </c>
      <c r="B5" s="8" t="s">
        <v>20</v>
      </c>
      <c r="C5" s="8" t="s">
        <v>25</v>
      </c>
      <c r="D5" s="29">
        <v>0</v>
      </c>
      <c r="E5" s="29">
        <v>0.21609348761950245</v>
      </c>
      <c r="F5" s="29">
        <v>0</v>
      </c>
      <c r="G5" s="29">
        <v>0.60954454577391048</v>
      </c>
      <c r="H5" s="29">
        <v>0.10871464429867411</v>
      </c>
      <c r="I5" s="29">
        <v>0</v>
      </c>
      <c r="J5" s="29">
        <v>0</v>
      </c>
      <c r="K5" s="29">
        <v>8.1652152318930415E-2</v>
      </c>
      <c r="L5" s="29">
        <v>0</v>
      </c>
      <c r="M5" s="29">
        <v>4.4008292740537148E-3</v>
      </c>
      <c r="N5" s="29">
        <v>0</v>
      </c>
      <c r="O5" s="29">
        <v>0</v>
      </c>
      <c r="P5" s="29">
        <v>0</v>
      </c>
      <c r="Q5" s="29">
        <v>2.619546339940387E-2</v>
      </c>
    </row>
    <row r="6" spans="1:17" x14ac:dyDescent="0.25">
      <c r="A6" s="22" t="s">
        <v>22</v>
      </c>
      <c r="B6" s="22" t="s">
        <v>20</v>
      </c>
      <c r="C6" s="22" t="s">
        <v>26</v>
      </c>
      <c r="D6" s="30">
        <v>0</v>
      </c>
      <c r="E6" s="30">
        <v>0.11231986299133671</v>
      </c>
      <c r="F6" s="30">
        <v>0</v>
      </c>
      <c r="G6" s="30">
        <v>0.58334029524261966</v>
      </c>
      <c r="H6" s="30">
        <v>0.17979452387625761</v>
      </c>
      <c r="I6" s="30">
        <v>0</v>
      </c>
      <c r="J6" s="30">
        <v>0</v>
      </c>
      <c r="K6" s="30">
        <v>8.3654807422009952E-2</v>
      </c>
      <c r="L6" s="30">
        <v>0</v>
      </c>
      <c r="M6" s="30">
        <v>5.9695429577770326E-3</v>
      </c>
      <c r="N6" s="30">
        <v>0</v>
      </c>
      <c r="O6" s="30">
        <v>0</v>
      </c>
      <c r="P6" s="30">
        <v>0</v>
      </c>
      <c r="Q6" s="30">
        <v>2.5005440992421538E-2</v>
      </c>
    </row>
    <row r="7" spans="1:17" x14ac:dyDescent="0.25">
      <c r="A7" s="20" t="s">
        <v>22</v>
      </c>
      <c r="B7" s="20" t="s">
        <v>21</v>
      </c>
      <c r="C7" s="20" t="s">
        <v>23</v>
      </c>
      <c r="D7" s="28">
        <v>0</v>
      </c>
      <c r="E7" s="28">
        <v>0.19648400086175363</v>
      </c>
      <c r="F7" s="28">
        <v>0</v>
      </c>
      <c r="G7" s="28">
        <v>0.62047660697394913</v>
      </c>
      <c r="H7" s="28">
        <v>0.11769874908631489</v>
      </c>
      <c r="I7" s="28">
        <v>0</v>
      </c>
      <c r="J7" s="28">
        <v>0</v>
      </c>
      <c r="K7" s="28">
        <v>0.23127664600741363</v>
      </c>
      <c r="L7" s="28">
        <v>0</v>
      </c>
      <c r="M7" s="28">
        <v>6.1627357612660409E-2</v>
      </c>
      <c r="N7" s="28">
        <v>0</v>
      </c>
      <c r="O7" s="28">
        <v>0</v>
      </c>
      <c r="P7" s="28">
        <v>0</v>
      </c>
      <c r="Q7" s="28">
        <v>2.7790633704679005E-2</v>
      </c>
    </row>
    <row r="8" spans="1:17" x14ac:dyDescent="0.25">
      <c r="A8" s="8" t="s">
        <v>22</v>
      </c>
      <c r="B8" s="8" t="s">
        <v>21</v>
      </c>
      <c r="C8" s="8" t="s">
        <v>24</v>
      </c>
      <c r="D8" s="29">
        <v>0</v>
      </c>
      <c r="E8" s="29">
        <v>0.24310161248698622</v>
      </c>
      <c r="F8" s="29">
        <v>0</v>
      </c>
      <c r="G8" s="29">
        <v>0.60154886017652387</v>
      </c>
      <c r="H8" s="29">
        <v>0.26296823520647566</v>
      </c>
      <c r="I8" s="29">
        <v>0</v>
      </c>
      <c r="J8" s="29">
        <v>0</v>
      </c>
      <c r="K8" s="29">
        <v>0.27270431308194037</v>
      </c>
      <c r="L8" s="29">
        <v>0</v>
      </c>
      <c r="M8" s="29">
        <v>7.4696781665507181E-2</v>
      </c>
      <c r="N8" s="29">
        <v>0</v>
      </c>
      <c r="O8" s="29">
        <v>0</v>
      </c>
      <c r="P8" s="29">
        <v>0</v>
      </c>
      <c r="Q8" s="29">
        <v>3.2704389474212815E-2</v>
      </c>
    </row>
    <row r="9" spans="1:17" x14ac:dyDescent="0.25">
      <c r="A9" s="8" t="s">
        <v>22</v>
      </c>
      <c r="B9" s="8" t="s">
        <v>21</v>
      </c>
      <c r="C9" s="8" t="s">
        <v>25</v>
      </c>
      <c r="D9" s="29">
        <v>0</v>
      </c>
      <c r="E9" s="29">
        <v>0.20747712525672926</v>
      </c>
      <c r="F9" s="29">
        <v>0</v>
      </c>
      <c r="G9" s="29">
        <v>0.58955887574529819</v>
      </c>
      <c r="H9" s="29">
        <v>0.16950356885149531</v>
      </c>
      <c r="I9" s="29">
        <v>0</v>
      </c>
      <c r="J9" s="29">
        <v>0</v>
      </c>
      <c r="K9" s="29">
        <v>0.22424241014214835</v>
      </c>
      <c r="L9" s="29">
        <v>0</v>
      </c>
      <c r="M9" s="29">
        <v>7.6247578580191239E-2</v>
      </c>
      <c r="N9" s="29">
        <v>0</v>
      </c>
      <c r="O9" s="29">
        <v>0</v>
      </c>
      <c r="P9" s="29">
        <v>0</v>
      </c>
      <c r="Q9" s="29">
        <v>2.9249462652703444E-2</v>
      </c>
    </row>
    <row r="10" spans="1:17" x14ac:dyDescent="0.25">
      <c r="A10" s="22" t="s">
        <v>22</v>
      </c>
      <c r="B10" s="22" t="s">
        <v>21</v>
      </c>
      <c r="C10" s="22" t="s">
        <v>26</v>
      </c>
      <c r="D10" s="30">
        <v>0</v>
      </c>
      <c r="E10" s="30">
        <v>0.20221809437080399</v>
      </c>
      <c r="F10" s="30">
        <v>0</v>
      </c>
      <c r="G10" s="30">
        <v>0.62379975075176586</v>
      </c>
      <c r="H10" s="30">
        <v>0.12273901971089032</v>
      </c>
      <c r="I10" s="30">
        <v>0</v>
      </c>
      <c r="J10" s="30">
        <v>0</v>
      </c>
      <c r="K10" s="30">
        <v>0.23691402746178214</v>
      </c>
      <c r="L10" s="30">
        <v>0</v>
      </c>
      <c r="M10" s="30">
        <v>6.2077212015779912E-2</v>
      </c>
      <c r="N10" s="30">
        <v>0</v>
      </c>
      <c r="O10" s="30">
        <v>0</v>
      </c>
      <c r="P10" s="30">
        <v>0</v>
      </c>
      <c r="Q10" s="30">
        <v>2.9514250035352577E-2</v>
      </c>
    </row>
    <row r="11" spans="1:17" x14ac:dyDescent="0.25">
      <c r="A11" s="20" t="s">
        <v>34</v>
      </c>
      <c r="B11" s="20" t="s">
        <v>20</v>
      </c>
      <c r="C11" s="20" t="s">
        <v>23</v>
      </c>
      <c r="D11" s="28">
        <v>0.17617585604491229</v>
      </c>
      <c r="E11" s="28">
        <v>0.2858029824703377</v>
      </c>
      <c r="F11" s="28">
        <v>5.2679954846975748E-3</v>
      </c>
      <c r="G11" s="28">
        <v>8.1646810743782508E-2</v>
      </c>
      <c r="H11" s="28">
        <v>1.8319902438123172E-2</v>
      </c>
      <c r="I11" s="28">
        <v>6.1059516744216592E-2</v>
      </c>
      <c r="J11" s="28">
        <v>0.51876840626039511</v>
      </c>
      <c r="K11" s="28">
        <v>4.42562395232921E-2</v>
      </c>
      <c r="L11" s="28">
        <v>5.3815033761527437E-2</v>
      </c>
      <c r="M11" s="28">
        <v>0</v>
      </c>
      <c r="N11" s="28">
        <v>0</v>
      </c>
      <c r="O11" s="28">
        <v>0.13814561191299962</v>
      </c>
      <c r="P11" s="28">
        <v>1.3758540412555449E-3</v>
      </c>
      <c r="Q11" s="28">
        <v>1.037110658746114E-2</v>
      </c>
    </row>
    <row r="12" spans="1:17" x14ac:dyDescent="0.25">
      <c r="A12" s="8" t="s">
        <v>34</v>
      </c>
      <c r="B12" s="8" t="s">
        <v>20</v>
      </c>
      <c r="C12" s="8" t="s">
        <v>24</v>
      </c>
      <c r="D12" s="29">
        <v>0.15564950409985823</v>
      </c>
      <c r="E12" s="29">
        <v>0.28005585100325625</v>
      </c>
      <c r="F12" s="29">
        <v>5.5437564281668964E-3</v>
      </c>
      <c r="G12" s="29">
        <v>7.7504371100857672E-2</v>
      </c>
      <c r="H12" s="29">
        <v>1.8681235294631948E-2</v>
      </c>
      <c r="I12" s="29">
        <v>5.8889196083676619E-2</v>
      </c>
      <c r="J12" s="29">
        <v>0.52307049659763127</v>
      </c>
      <c r="K12" s="29">
        <v>4.2523974818304069E-2</v>
      </c>
      <c r="L12" s="29">
        <v>5.5795928041969131E-2</v>
      </c>
      <c r="M12" s="29">
        <v>0</v>
      </c>
      <c r="N12" s="29">
        <v>0</v>
      </c>
      <c r="O12" s="29">
        <v>0.13922120429682189</v>
      </c>
      <c r="P12" s="29">
        <v>1.5845157116949355E-3</v>
      </c>
      <c r="Q12" s="29">
        <v>1.0348943162588199E-2</v>
      </c>
    </row>
    <row r="13" spans="1:17" x14ac:dyDescent="0.25">
      <c r="A13" s="22" t="s">
        <v>34</v>
      </c>
      <c r="B13" s="22" t="s">
        <v>20</v>
      </c>
      <c r="C13" s="22" t="s">
        <v>25</v>
      </c>
      <c r="D13" s="30">
        <v>0.16676994267837425</v>
      </c>
      <c r="E13" s="30">
        <v>0.28180743464665214</v>
      </c>
      <c r="F13" s="30">
        <v>4.2025620344330536E-3</v>
      </c>
      <c r="G13" s="30">
        <v>7.899091257696593E-2</v>
      </c>
      <c r="H13" s="30">
        <v>1.7140799778695155E-2</v>
      </c>
      <c r="I13" s="30">
        <v>5.9196432310914565E-2</v>
      </c>
      <c r="J13" s="30">
        <v>0.52229727484392086</v>
      </c>
      <c r="K13" s="30">
        <v>4.1726421016152933E-2</v>
      </c>
      <c r="L13" s="30">
        <v>5.2366982140399705E-2</v>
      </c>
      <c r="M13" s="30">
        <v>0</v>
      </c>
      <c r="N13" s="30">
        <v>0</v>
      </c>
      <c r="O13" s="30">
        <v>0.14001698927603676</v>
      </c>
      <c r="P13" s="30">
        <v>1.5641544513459952E-3</v>
      </c>
      <c r="Q13" s="30">
        <v>1.0748777514894871E-2</v>
      </c>
    </row>
    <row r="14" spans="1:17" x14ac:dyDescent="0.25">
      <c r="A14" s="20" t="s">
        <v>34</v>
      </c>
      <c r="B14" s="20" t="s">
        <v>21</v>
      </c>
      <c r="C14" s="20" t="s">
        <v>23</v>
      </c>
      <c r="D14" s="28">
        <v>0.12918902727283491</v>
      </c>
      <c r="E14" s="28">
        <v>0.36479145414837044</v>
      </c>
      <c r="F14" s="28">
        <v>6.0287069120648134E-3</v>
      </c>
      <c r="G14" s="28">
        <v>1.8954622626364204E-2</v>
      </c>
      <c r="H14" s="28">
        <v>1.1239980779634029E-2</v>
      </c>
      <c r="I14" s="28">
        <v>3.4162832505436044E-2</v>
      </c>
      <c r="J14" s="28">
        <v>0.52318730681583059</v>
      </c>
      <c r="K14" s="28">
        <v>6.6307565510792629E-2</v>
      </c>
      <c r="L14" s="28">
        <v>5.6477433710461843E-2</v>
      </c>
      <c r="M14" s="28">
        <v>4.220299959480707E-2</v>
      </c>
      <c r="N14" s="28">
        <v>0</v>
      </c>
      <c r="O14" s="28">
        <v>2.1005126061048766E-2</v>
      </c>
      <c r="P14" s="28">
        <v>0</v>
      </c>
      <c r="Q14" s="28">
        <v>1.8309112718662562E-2</v>
      </c>
    </row>
    <row r="15" spans="1:17" x14ac:dyDescent="0.25">
      <c r="A15" s="8" t="s">
        <v>34</v>
      </c>
      <c r="B15" s="8" t="s">
        <v>21</v>
      </c>
      <c r="C15" s="8" t="s">
        <v>24</v>
      </c>
      <c r="D15" s="29">
        <v>0.12961365406754405</v>
      </c>
      <c r="E15" s="29">
        <v>0.27712037785521748</v>
      </c>
      <c r="F15" s="29">
        <v>6.0601599310144191E-3</v>
      </c>
      <c r="G15" s="29">
        <v>1.4964372735687797E-2</v>
      </c>
      <c r="H15" s="29">
        <v>9.1774789923030255E-3</v>
      </c>
      <c r="I15" s="29">
        <v>3.4400757245733569E-2</v>
      </c>
      <c r="J15" s="29">
        <v>0.51855276053673949</v>
      </c>
      <c r="K15" s="29">
        <v>5.8942193777729114E-2</v>
      </c>
      <c r="L15" s="29">
        <v>5.5492172803782672E-2</v>
      </c>
      <c r="M15" s="29">
        <v>3.7202665085858386E-2</v>
      </c>
      <c r="N15" s="29">
        <v>0</v>
      </c>
      <c r="O15" s="29">
        <v>0.11570224550785599</v>
      </c>
      <c r="P15" s="29">
        <v>0</v>
      </c>
      <c r="Q15" s="29">
        <v>1.5181191074091507E-2</v>
      </c>
    </row>
    <row r="16" spans="1:17" x14ac:dyDescent="0.25">
      <c r="A16" s="22" t="s">
        <v>34</v>
      </c>
      <c r="B16" s="22" t="s">
        <v>21</v>
      </c>
      <c r="C16" s="22" t="s">
        <v>25</v>
      </c>
      <c r="D16" s="30">
        <v>0.1489069875216332</v>
      </c>
      <c r="E16" s="30">
        <v>0.28218029291882052</v>
      </c>
      <c r="F16" s="30">
        <v>6.5208111382974122E-3</v>
      </c>
      <c r="G16" s="30">
        <v>1.5719173738113431E-2</v>
      </c>
      <c r="H16" s="30">
        <v>8.5267679662726914E-3</v>
      </c>
      <c r="I16" s="30">
        <v>3.5591986483635908E-2</v>
      </c>
      <c r="J16" s="30">
        <v>0.52139456875209844</v>
      </c>
      <c r="K16" s="30">
        <v>5.8630380641205432E-2</v>
      </c>
      <c r="L16" s="30">
        <v>5.0021977262980209E-2</v>
      </c>
      <c r="M16" s="30">
        <v>3.6876597511559341E-2</v>
      </c>
      <c r="N16" s="30">
        <v>0</v>
      </c>
      <c r="O16" s="30">
        <v>0.12063815324372058</v>
      </c>
      <c r="P16" s="30">
        <v>0</v>
      </c>
      <c r="Q16" s="30">
        <v>1.6085401897479867E-2</v>
      </c>
    </row>
  </sheetData>
  <mergeCells count="1">
    <mergeCell ref="A1:Q1"/>
  </mergeCells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5C1D6-A83B-4B52-8155-46AEDB3EE61C}">
  <dimension ref="A1:J6"/>
  <sheetViews>
    <sheetView workbookViewId="0">
      <selection activeCell="A2" sqref="A2:E3"/>
    </sheetView>
  </sheetViews>
  <sheetFormatPr defaultRowHeight="15" x14ac:dyDescent="0.25"/>
  <cols>
    <col min="2" max="2" width="10.140625" bestFit="1" customWidth="1"/>
  </cols>
  <sheetData>
    <row r="1" spans="1:10" ht="25.5" x14ac:dyDescent="0.25">
      <c r="A1" s="1" t="s">
        <v>4</v>
      </c>
      <c r="B1" s="1" t="s">
        <v>36</v>
      </c>
      <c r="C1" s="1" t="s">
        <v>37</v>
      </c>
      <c r="D1" s="1" t="s">
        <v>38</v>
      </c>
      <c r="E1" s="1" t="s">
        <v>39</v>
      </c>
      <c r="F1" s="1"/>
      <c r="G1" s="1"/>
      <c r="H1" s="1"/>
      <c r="I1" s="1"/>
      <c r="J1" s="1"/>
    </row>
    <row r="2" spans="1:10" x14ac:dyDescent="0.25">
      <c r="A2" s="31" t="s">
        <v>34</v>
      </c>
      <c r="B2" s="32" t="s">
        <v>20</v>
      </c>
      <c r="C2" s="33" t="s">
        <v>23</v>
      </c>
      <c r="D2" s="33">
        <v>4.28</v>
      </c>
      <c r="E2" s="33">
        <v>1.718</v>
      </c>
      <c r="F2" s="18"/>
      <c r="G2" s="2"/>
      <c r="H2" s="2"/>
      <c r="I2" s="18"/>
      <c r="J2" s="18"/>
    </row>
    <row r="3" spans="1:10" x14ac:dyDescent="0.25">
      <c r="A3" s="34" t="s">
        <v>34</v>
      </c>
      <c r="B3" s="35" t="s">
        <v>20</v>
      </c>
      <c r="C3" s="36" t="s">
        <v>24</v>
      </c>
      <c r="D3" s="36">
        <v>4.83</v>
      </c>
      <c r="E3" s="36">
        <v>1.861</v>
      </c>
      <c r="F3" s="18"/>
      <c r="G3" s="2"/>
      <c r="H3" s="18"/>
      <c r="I3" s="18"/>
      <c r="J3" s="18"/>
    </row>
    <row r="4" spans="1:10" x14ac:dyDescent="0.25">
      <c r="A4" s="31" t="s">
        <v>34</v>
      </c>
      <c r="B4" s="32" t="s">
        <v>21</v>
      </c>
      <c r="C4" s="31" t="s">
        <v>23</v>
      </c>
      <c r="D4" s="33">
        <v>2.73</v>
      </c>
      <c r="E4" s="33">
        <v>1.9890000000000001</v>
      </c>
      <c r="F4" s="18"/>
      <c r="G4" s="2"/>
      <c r="H4" s="18"/>
      <c r="I4" s="18"/>
      <c r="J4" s="18"/>
    </row>
    <row r="5" spans="1:10" x14ac:dyDescent="0.25">
      <c r="A5" s="34" t="s">
        <v>34</v>
      </c>
      <c r="B5" s="35" t="s">
        <v>21</v>
      </c>
      <c r="C5" s="34" t="s">
        <v>24</v>
      </c>
      <c r="D5" s="36">
        <v>2.5</v>
      </c>
      <c r="E5" s="36">
        <v>2.0430000000000001</v>
      </c>
      <c r="F5" s="18"/>
      <c r="G5" s="2"/>
      <c r="H5" s="18"/>
      <c r="I5" s="18"/>
      <c r="J5" s="18"/>
    </row>
    <row r="6" spans="1:10" x14ac:dyDescent="0.25">
      <c r="A6" s="2"/>
      <c r="B6" s="3"/>
      <c r="C6" s="2"/>
      <c r="D6" s="18"/>
      <c r="E6" s="18"/>
      <c r="F6" s="18"/>
      <c r="G6" s="18"/>
      <c r="H6" s="18"/>
      <c r="I6" s="18"/>
      <c r="J6" s="1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4491A-8CCA-4AC8-8C96-00D86E7D56B8}">
  <dimension ref="A1:E14"/>
  <sheetViews>
    <sheetView tabSelected="1" workbookViewId="0">
      <selection activeCell="G21" sqref="G21"/>
    </sheetView>
  </sheetViews>
  <sheetFormatPr defaultRowHeight="15" x14ac:dyDescent="0.25"/>
  <cols>
    <col min="1" max="1" width="9.140625" style="14"/>
    <col min="2" max="2" width="10.28515625" style="14" bestFit="1" customWidth="1"/>
    <col min="3" max="3" width="9.140625" style="14"/>
    <col min="4" max="4" width="11.85546875" style="14" bestFit="1" customWidth="1"/>
    <col min="5" max="16384" width="9.140625" style="14"/>
  </cols>
  <sheetData>
    <row r="1" spans="1:5" x14ac:dyDescent="0.25">
      <c r="A1" s="38" t="s">
        <v>46</v>
      </c>
      <c r="B1" s="38"/>
      <c r="C1" s="38"/>
      <c r="D1" s="38"/>
      <c r="E1" s="38"/>
    </row>
    <row r="2" spans="1:5" x14ac:dyDescent="0.25">
      <c r="A2" s="12" t="s">
        <v>30</v>
      </c>
      <c r="B2" s="12" t="s">
        <v>29</v>
      </c>
      <c r="C2" s="12" t="s">
        <v>28</v>
      </c>
      <c r="D2" s="12" t="s">
        <v>32</v>
      </c>
      <c r="E2" s="12" t="s">
        <v>33</v>
      </c>
    </row>
    <row r="3" spans="1:5" x14ac:dyDescent="0.25">
      <c r="A3" s="13" t="s">
        <v>22</v>
      </c>
      <c r="B3" s="13" t="s">
        <v>20</v>
      </c>
      <c r="C3" s="13" t="s">
        <v>23</v>
      </c>
      <c r="D3" s="14" t="s">
        <v>31</v>
      </c>
      <c r="E3" s="14">
        <v>5.31</v>
      </c>
    </row>
    <row r="4" spans="1:5" x14ac:dyDescent="0.25">
      <c r="A4" s="13" t="s">
        <v>22</v>
      </c>
      <c r="B4" s="13" t="s">
        <v>20</v>
      </c>
      <c r="C4" s="13" t="s">
        <v>24</v>
      </c>
      <c r="D4" s="16">
        <f>5.49*200</f>
        <v>1098</v>
      </c>
      <c r="E4" s="14">
        <v>5.44</v>
      </c>
    </row>
    <row r="5" spans="1:5" x14ac:dyDescent="0.25">
      <c r="A5" s="13" t="s">
        <v>22</v>
      </c>
      <c r="B5" s="13" t="s">
        <v>20</v>
      </c>
      <c r="C5" s="13" t="s">
        <v>25</v>
      </c>
      <c r="D5" s="16">
        <f>(6.26+6.55)/2*200</f>
        <v>1280.9999999999998</v>
      </c>
      <c r="E5" s="14">
        <v>5.24</v>
      </c>
    </row>
    <row r="6" spans="1:5" x14ac:dyDescent="0.25">
      <c r="A6" s="13" t="s">
        <v>22</v>
      </c>
      <c r="B6" s="13" t="s">
        <v>21</v>
      </c>
      <c r="C6" s="13" t="s">
        <v>23</v>
      </c>
      <c r="D6" s="16" t="s">
        <v>31</v>
      </c>
      <c r="E6" s="14">
        <v>6.99</v>
      </c>
    </row>
    <row r="7" spans="1:5" x14ac:dyDescent="0.25">
      <c r="A7" s="13" t="s">
        <v>22</v>
      </c>
      <c r="B7" s="13" t="s">
        <v>21</v>
      </c>
      <c r="C7" s="13" t="s">
        <v>24</v>
      </c>
      <c r="D7" s="16">
        <f>7.79*200</f>
        <v>1558</v>
      </c>
      <c r="E7" s="14">
        <v>7.65</v>
      </c>
    </row>
    <row r="8" spans="1:5" x14ac:dyDescent="0.25">
      <c r="A8" s="13" t="s">
        <v>22</v>
      </c>
      <c r="B8" s="13" t="s">
        <v>21</v>
      </c>
      <c r="C8" s="13" t="s">
        <v>25</v>
      </c>
      <c r="D8" s="16">
        <f>7.92*200</f>
        <v>1584</v>
      </c>
      <c r="E8" s="14">
        <v>7.17</v>
      </c>
    </row>
    <row r="9" spans="1:5" x14ac:dyDescent="0.25">
      <c r="A9" s="14" t="s">
        <v>34</v>
      </c>
      <c r="B9" s="13" t="s">
        <v>20</v>
      </c>
      <c r="C9" s="13" t="s">
        <v>23</v>
      </c>
      <c r="D9" s="15">
        <v>467.47062171500119</v>
      </c>
      <c r="E9" s="15">
        <v>276.80560743655207</v>
      </c>
    </row>
    <row r="10" spans="1:5" x14ac:dyDescent="0.25">
      <c r="A10" s="14" t="s">
        <v>34</v>
      </c>
      <c r="B10" s="13" t="s">
        <v>20</v>
      </c>
      <c r="C10" s="13" t="s">
        <v>24</v>
      </c>
      <c r="D10" s="15">
        <v>780.65947375835265</v>
      </c>
      <c r="E10" s="15">
        <v>198.66104513780374</v>
      </c>
    </row>
    <row r="11" spans="1:5" x14ac:dyDescent="0.25">
      <c r="A11" s="14" t="s">
        <v>34</v>
      </c>
      <c r="B11" s="13" t="s">
        <v>20</v>
      </c>
      <c r="C11" s="13" t="s">
        <v>25</v>
      </c>
      <c r="D11" s="15">
        <v>549.29262547499604</v>
      </c>
      <c r="E11" s="15">
        <v>232.18415890931828</v>
      </c>
    </row>
    <row r="12" spans="1:5" x14ac:dyDescent="0.25">
      <c r="A12" s="14" t="s">
        <v>34</v>
      </c>
      <c r="B12" s="13" t="s">
        <v>21</v>
      </c>
      <c r="C12" s="13" t="s">
        <v>23</v>
      </c>
      <c r="D12" s="15">
        <v>1092.7446338206171</v>
      </c>
      <c r="E12" s="15" t="s">
        <v>31</v>
      </c>
    </row>
    <row r="13" spans="1:5" x14ac:dyDescent="0.25">
      <c r="A13" s="14" t="s">
        <v>34</v>
      </c>
      <c r="B13" s="13" t="s">
        <v>21</v>
      </c>
      <c r="C13" s="13" t="s">
        <v>24</v>
      </c>
      <c r="D13" s="15">
        <v>1225.8483720714</v>
      </c>
      <c r="E13" s="15">
        <v>464.34818586965753</v>
      </c>
    </row>
    <row r="14" spans="1:5" x14ac:dyDescent="0.25">
      <c r="A14" s="14" t="s">
        <v>34</v>
      </c>
      <c r="B14" s="13" t="s">
        <v>21</v>
      </c>
      <c r="C14" s="13" t="s">
        <v>25</v>
      </c>
      <c r="D14" s="15">
        <v>1019.2648025578396</v>
      </c>
      <c r="E14" s="15">
        <v>559.481885820363</v>
      </c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bSi</vt:lpstr>
      <vt:lpstr>POC-PON</vt:lpstr>
      <vt:lpstr>TChla</vt:lpstr>
      <vt:lpstr>Pigment</vt:lpstr>
      <vt:lpstr>SFChla</vt:lpstr>
      <vt:lpstr>DMS-DMSP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Antonia Cristi</dc:creator>
  <cp:lastModifiedBy>Antonia Cristi Martinez</cp:lastModifiedBy>
  <dcterms:created xsi:type="dcterms:W3CDTF">2024-03-06T21:50:26Z</dcterms:created>
  <dcterms:modified xsi:type="dcterms:W3CDTF">2024-07-28T22:27:04Z</dcterms:modified>
</cp:coreProperties>
</file>