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ecseminar.github.io\"/>
    </mc:Choice>
  </mc:AlternateContent>
  <xr:revisionPtr revIDLastSave="0" documentId="13_ncr:1_{4463E591-DC8B-4124-9305-F0A29AA25A19}" xr6:coauthVersionLast="47" xr6:coauthVersionMax="47" xr10:uidLastSave="{00000000-0000-0000-0000-000000000000}"/>
  <bookViews>
    <workbookView xWindow="-108" yWindow="-108" windowWidth="23256" windowHeight="12576" tabRatio="769" activeTab="1" xr2:uid="{43CE904D-F190-401C-8366-D099F1A9B15F}"/>
  </bookViews>
  <sheets>
    <sheet name="Attendance Descriptives" sheetId="4" r:id="rId1"/>
    <sheet name="2025 - Spring" sheetId="6" r:id="rId2"/>
    <sheet name="2024 - Fall" sheetId="5" r:id="rId3"/>
    <sheet name="2024 - Spring" sheetId="2" r:id="rId4"/>
    <sheet name="2023 - Fall" sheetId="1" r:id="rId5"/>
    <sheet name="MS Symposium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R4" i="4" s="1"/>
  <c r="G9" i="6"/>
  <c r="H9" i="6"/>
  <c r="H8" i="6"/>
  <c r="G8" i="6"/>
  <c r="I7" i="6"/>
  <c r="I6" i="6"/>
  <c r="I5" i="6"/>
  <c r="I4" i="6"/>
  <c r="K4" i="6" s="1"/>
  <c r="I3" i="6"/>
  <c r="I2" i="6"/>
  <c r="K2" i="6" s="1"/>
  <c r="O24" i="4"/>
  <c r="P24" i="4"/>
  <c r="N24" i="4"/>
  <c r="H17" i="5"/>
  <c r="G17" i="5"/>
  <c r="G18" i="5"/>
  <c r="H18" i="5"/>
  <c r="I16" i="5"/>
  <c r="I15" i="5"/>
  <c r="K15" i="5" s="1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K5" i="6" l="1"/>
  <c r="K6" i="6" s="1"/>
  <c r="R7" i="4" s="1"/>
  <c r="R5" i="4"/>
  <c r="R6" i="4"/>
  <c r="I9" i="6"/>
  <c r="I10" i="6" s="1"/>
  <c r="I8" i="6"/>
  <c r="I17" i="5"/>
  <c r="I18" i="5"/>
  <c r="I19" i="5" s="1"/>
  <c r="K2" i="5"/>
  <c r="Q3" i="4" s="1"/>
  <c r="K3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7" i="6" l="1"/>
  <c r="R8" i="4" s="1"/>
  <c r="R3" i="4"/>
  <c r="K4" i="5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<sst xmlns="http://schemas.openxmlformats.org/spreadsheetml/2006/main" count="472" uniqueCount="251">
  <si>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</si>
  <si>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</si>
  <si>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</si>
  <si>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</si>
  <si>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</si>
  <si>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</si>
  <si>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</si>
  <si>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</si>
  <si>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</si>
  <si>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</si>
  <si>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</si>
  <si>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</si>
  <si>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</si>
  <si>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</si>
  <si>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</si>
  <si>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</si>
  <si>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</si>
  <si>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</si>
  <si>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</si>
  <si>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</si>
  <si>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</si>
  <si>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</si>
  <si>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</si>
  <si>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</si>
  <si>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</si>
  <si>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</si>
  <si>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</si>
  <si>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</si>
  <si>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</si>
  <si>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</si>
  <si>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</si>
  <si>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</si>
  <si>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</si>
  <si>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</si>
  <si>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</si>
  <si>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</si>
  <si>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</si>
  <si>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</si>
  <si>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</si>
  <si>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</si>
  <si>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</si>
  <si>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</si>
  <si>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</si>
  <si>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</si>
  <si>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</si>
  <si>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</si>
  <si>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</si>
  <si>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</si>
  <si>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</si>
  <si>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</si>
  <si>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</si>
  <si>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</si>
  <si>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</si>
  <si>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</si>
  <si>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</si>
  <si>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</si>
  <si>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</si>
  <si>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</si>
  <si>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</si>
  <si>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</si>
  <si>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</si>
  <si>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</si>
  <si>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</si>
  <si>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</si>
  <si>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</si>
  <si>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</si>
  <si>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</si>
  <si>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</si>
  <si>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</si>
  <si>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</si>
  <si>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</si>
  <si>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</si>
  <si>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</si>
  <si>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</si>
  <si>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</si>
  <si>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</si>
  <si>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</si>
  <si>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</si>
  <si>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</si>
  <si>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</si>
  <si>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</si>
  <si>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</si>
  <si>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</si>
  <si>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</si>
  <si>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</si>
  <si>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</si>
  <si>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</si>
  <si>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</si>
  <si>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</si>
  <si>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</si>
  <si>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</si>
  <si>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</si>
  <si>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</si>
  <si>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</si>
  <si>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</si>
  <si>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</si>
  <si>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</si>
  <si>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</si>
  <si>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</si>
  <si>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</si>
  <si>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</si>
  <si>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</si>
  <si>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</si>
  <si>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</si>
  <si>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</si>
  <si>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</si>
  <si>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</si>
  <si>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</si>
  <si>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</si>
  <si>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</si>
  <si>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</si>
  <si>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</si>
  <si>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</si>
  <si>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</si>
  <si>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</si>
  <si>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</si>
  <si>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</si>
  <si>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</si>
  <si>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</si>
  <si>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</si>
  <si>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</si>
  <si>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</si>
  <si>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</si>
  <si>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</si>
  <si>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</si>
  <si>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</si>
  <si>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</si>
  <si>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</si>
  <si>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</si>
  <si>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</si>
  <si>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</si>
  <si>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</si>
  <si>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</si>
  <si>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</si>
  <si>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</si>
  <si>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</si>
  <si>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</si>
  <si>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</si>
  <si>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</si>
  <si>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</si>
  <si>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</si>
  <si>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</si>
  <si>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</si>
  <si>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</si>
  <si>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</si>
  <si>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</si>
  <si>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</si>
  <si>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</si>
  <si>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</si>
  <si>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</si>
  <si>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</si>
  <si>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</si>
  <si>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</si>
  <si>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</si>
  <si>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</si>
  <si>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</si>
  <si>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</si>
  <si>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</si>
  <si>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</si>
  <si>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</si>
  <si>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</si>
  <si>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</si>
  <si>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</si>
  <si>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</si>
  <si>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</si>
  <si>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</si>
  <si>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</si>
  <si>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</si>
  <si>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</si>
  <si>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</si>
  <si>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</si>
  <si>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</si>
  <si>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</si>
  <si>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</si>
  <si>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</si>
  <si>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</si>
  <si>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</si>
  <si>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</si>
  <si>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</si>
  <si>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</si>
  <si>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</si>
  <si>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</si>
  <si>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</si>
  <si>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</si>
  <si>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</si>
  <si>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</si>
  <si>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</si>
  <si>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</si>
  <si>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</si>
  <si>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</si>
  <si>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</si>
  <si>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</si>
  <si>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</si>
  <si>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</si>
  <si>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</si>
  <si>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</si>
  <si>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</si>
  <si>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</si>
  <si>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</si>
  <si>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</si>
  <si>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</si>
  <si>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</si>
  <si>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</si>
  <si>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</si>
  <si>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</si>
  <si>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</si>
  <si>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</si>
  <si>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</si>
  <si>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</si>
  <si>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</si>
  <si>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</si>
  <si>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</si>
  <si>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</si>
  <si>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</si>
  <si>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</si>
  <si>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</si>
  <si>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</si>
  <si>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</si>
  <si>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</si>
  <si>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</si>
  <si>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</si>
  <si>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</si>
  <si>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</si>
  <si>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</si>
  <si>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</si>
  <si>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</si>
  <si>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</si>
  <si>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</si>
  <si>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</si>
  <si>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</si>
  <si>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</si>
  <si>
    <t>Safety for Whom? How Law Enforcement and School Resource Officer Training Impacts Racial Gaps in School Exclusionary</t>
  </si>
  <si>
    <t>Education, Policy, Discrimination</t>
  </si>
  <si>
    <t>Noah Wexler</t>
  </si>
  <si>
    <t>JMC</t>
  </si>
  <si>
    <t>Thanksgiving Nov. 28th, JMC</t>
  </si>
  <si>
    <t>JMC, Day after 2024 Election</t>
  </si>
  <si>
    <t>Spring 2025</t>
  </si>
  <si>
    <t>Jan. 29th</t>
  </si>
  <si>
    <t>Neural Correlates of visual attention and its correlation with consumer preferences using eye-tracking and EEG</t>
  </si>
  <si>
    <t>Uma Parasuram</t>
  </si>
  <si>
    <t>Runcheng Xu</t>
  </si>
  <si>
    <t>Reflections on the Job Market</t>
  </si>
  <si>
    <t>Ling Yao, Monique Davis, …</t>
  </si>
  <si>
    <t>Ryan McWay</t>
  </si>
  <si>
    <t>Using the Bartik Instrument Variable (Shift-share IV)</t>
  </si>
  <si>
    <t>Teaching as a Graduate Student</t>
  </si>
  <si>
    <t>Fieldwork Management and Data Collection</t>
  </si>
  <si>
    <t>Paul Glewwe</t>
  </si>
  <si>
    <t>Raahil Madock</t>
  </si>
  <si>
    <t>Sarah Wahby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</si>
</sst>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Spring 2025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D-48AB-8F7C-852FCD068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Descriptives'!$R$3:$R$17</c:f>
              <c:numCache>
                <c:formatCode>General</c:formatCode>
                <c:ptCount val="15"/>
                <c:pt idx="0">
                  <c:v>11</c:v>
                </c:pt>
                <c:pt idx="1">
                  <c:v>21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48AB-8F7C-852FCD068F84}"/>
            </c:ext>
          </c:extLst>
        </c:ser>
        <c:ser>
          <c:idx val="2"/>
          <c:order val="1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103</c:v>
                </c:pt>
                <c:pt idx="7">
                  <c:v>117</c:v>
                </c:pt>
                <c:pt idx="8">
                  <c:v>126</c:v>
                </c:pt>
                <c:pt idx="9">
                  <c:v>133</c:v>
                </c:pt>
                <c:pt idx="10">
                  <c:v>147</c:v>
                </c:pt>
                <c:pt idx="11">
                  <c:v>165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2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3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2" sqref="C12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8" x14ac:dyDescent="0.3">
      <c r="A1" s="23" t="s">
        <v>125</v>
      </c>
      <c r="B1" s="23"/>
      <c r="C1" s="23"/>
    </row>
    <row r="2" spans="1:18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226</v>
      </c>
      <c r="R2" t="s">
        <v>237</v>
      </c>
    </row>
    <row r="3" spans="1:18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  <c r="R3">
        <f>'2025 - Spring'!K2</f>
        <v>11</v>
      </c>
    </row>
    <row r="4" spans="1:18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  <c r="R4">
        <f>'2025 - Spring'!K3</f>
        <v>21</v>
      </c>
    </row>
    <row r="5" spans="1:18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  <c r="R5">
        <f>'2025 - Spring'!K4</f>
        <v>27</v>
      </c>
    </row>
    <row r="6" spans="1:18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  <c r="R6">
        <f>'2025 - Spring'!K5</f>
        <v>27</v>
      </c>
    </row>
    <row r="7" spans="1:18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  <c r="R7">
        <f>'2025 - Spring'!K6</f>
        <v>27</v>
      </c>
    </row>
    <row r="8" spans="1:18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  <c r="R8">
        <f>'2025 - Spring'!K7</f>
        <v>27</v>
      </c>
    </row>
    <row r="9" spans="1:18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103</v>
      </c>
    </row>
    <row r="10" spans="1:18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117</v>
      </c>
    </row>
    <row r="11" spans="1:18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126</v>
      </c>
    </row>
    <row r="12" spans="1:18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133</v>
      </c>
    </row>
    <row r="13" spans="1:18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147</v>
      </c>
    </row>
    <row r="14" spans="1:18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165</v>
      </c>
    </row>
    <row r="15" spans="1:18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176</v>
      </c>
    </row>
    <row r="16" spans="1:18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190</v>
      </c>
    </row>
    <row r="17" spans="14:26" x14ac:dyDescent="0.3">
      <c r="N17">
        <v>15</v>
      </c>
      <c r="P17">
        <f>'2024 - Spring'!K16</f>
        <v>205</v>
      </c>
      <c r="Q17">
        <f>'2024 - Fall'!K16</f>
        <v>203</v>
      </c>
    </row>
    <row r="19" spans="14:26" x14ac:dyDescent="0.3">
      <c r="N19" s="20" t="s">
        <v>227</v>
      </c>
    </row>
    <row r="21" spans="14:26" x14ac:dyDescent="0.3">
      <c r="N21" t="s">
        <v>166</v>
      </c>
    </row>
    <row r="22" spans="14:26" x14ac:dyDescent="0.3">
      <c r="N22" t="s">
        <v>144</v>
      </c>
      <c r="O22" t="s">
        <v>143</v>
      </c>
      <c r="P22" t="s">
        <v>145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165</v>
      </c>
    </row>
    <row r="27" spans="14:26" x14ac:dyDescent="0.3">
      <c r="N27" t="s">
        <v>155</v>
      </c>
      <c r="O27" t="s">
        <v>164</v>
      </c>
      <c r="P27" t="s">
        <v>156</v>
      </c>
      <c r="Q27" t="s">
        <v>158</v>
      </c>
      <c r="R27" t="s">
        <v>146</v>
      </c>
      <c r="S27" t="s">
        <v>153</v>
      </c>
      <c r="T27" t="s">
        <v>147</v>
      </c>
      <c r="U27" t="s">
        <v>157</v>
      </c>
      <c r="V27" t="s">
        <v>160</v>
      </c>
      <c r="W27" t="s">
        <v>161</v>
      </c>
      <c r="X27" t="s">
        <v>162</v>
      </c>
      <c r="Y27" t="s">
        <v>159</v>
      </c>
      <c r="Z27" t="s">
        <v>163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79C6-09EB-4EF2-AC44-670A4027DE80}">
  <dimension ref="A1:L27"/>
  <sheetViews>
    <sheetView tabSelected="1" zoomScaleNormal="100" workbookViewId="0">
      <selection activeCell="F18" sqref="F18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35.777343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x14ac:dyDescent="0.3">
      <c r="A2" s="1" t="s">
        <v>238</v>
      </c>
      <c r="B2" s="1" t="s">
        <v>83</v>
      </c>
      <c r="C2" s="21" t="s">
        <v>249</v>
      </c>
      <c r="D2" t="s">
        <v>245</v>
      </c>
      <c r="E2" t="s">
        <v>145</v>
      </c>
      <c r="F2" s="17" t="s">
        <v>61</v>
      </c>
      <c r="G2" s="1">
        <v>7</v>
      </c>
      <c r="H2" s="1">
        <v>4</v>
      </c>
      <c r="I2" s="1">
        <f t="shared" ref="I2:I7" si="0">SUM(G2:H2)</f>
        <v>11</v>
      </c>
      <c r="K2">
        <f>I2</f>
        <v>11</v>
      </c>
      <c r="L2" s="1" t="s">
        <v>229</v>
      </c>
    </row>
    <row r="3" spans="1:12" x14ac:dyDescent="0.3">
      <c r="A3" s="1" t="s">
        <v>77</v>
      </c>
      <c r="B3" s="1" t="s">
        <v>83</v>
      </c>
      <c r="C3" s="21" t="s">
        <v>248</v>
      </c>
      <c r="D3" t="s">
        <v>247</v>
      </c>
      <c r="E3" t="s">
        <v>144</v>
      </c>
      <c r="F3" s="17" t="s">
        <v>61</v>
      </c>
      <c r="G3" s="1">
        <v>5</v>
      </c>
      <c r="H3" s="1">
        <v>5</v>
      </c>
      <c r="I3" s="1">
        <f t="shared" si="0"/>
        <v>10</v>
      </c>
      <c r="K3">
        <f>I3+K2</f>
        <v>21</v>
      </c>
      <c r="L3" s="1" t="s">
        <v>229</v>
      </c>
    </row>
    <row r="4" spans="1:12" x14ac:dyDescent="0.3">
      <c r="A4" s="1" t="s">
        <v>78</v>
      </c>
      <c r="B4" s="1" t="s">
        <v>33</v>
      </c>
      <c r="C4" s="21" t="s">
        <v>53</v>
      </c>
      <c r="D4" t="s">
        <v>246</v>
      </c>
      <c r="E4" t="s">
        <v>143</v>
      </c>
      <c r="F4" s="17" t="s">
        <v>61</v>
      </c>
      <c r="G4" s="1">
        <v>3</v>
      </c>
      <c r="H4" s="1">
        <v>3</v>
      </c>
      <c r="I4" s="1">
        <f t="shared" si="0"/>
        <v>6</v>
      </c>
      <c r="K4">
        <f t="shared" ref="K4:K7" si="1">I4+K3</f>
        <v>27</v>
      </c>
      <c r="L4" s="1" t="s">
        <v>230</v>
      </c>
    </row>
    <row r="5" spans="1:12" x14ac:dyDescent="0.3">
      <c r="A5" s="1" t="s">
        <v>80</v>
      </c>
      <c r="B5" s="1" t="s">
        <v>33</v>
      </c>
      <c r="C5" s="17" t="s">
        <v>240</v>
      </c>
      <c r="D5" s="21" t="s">
        <v>239</v>
      </c>
      <c r="E5" s="17" t="s">
        <v>159</v>
      </c>
      <c r="F5" s="19" t="s">
        <v>241</v>
      </c>
      <c r="I5" s="1">
        <f t="shared" si="0"/>
        <v>0</v>
      </c>
      <c r="K5">
        <f t="shared" si="1"/>
        <v>27</v>
      </c>
      <c r="L5" s="1" t="s">
        <v>229</v>
      </c>
    </row>
    <row r="6" spans="1:12" ht="28.8" x14ac:dyDescent="0.3">
      <c r="A6" s="1" t="s">
        <v>81</v>
      </c>
      <c r="B6" s="1" t="s">
        <v>83</v>
      </c>
      <c r="C6" s="17" t="s">
        <v>243</v>
      </c>
      <c r="D6" s="22" t="s">
        <v>242</v>
      </c>
      <c r="E6" s="17" t="s">
        <v>214</v>
      </c>
      <c r="F6" s="17" t="s">
        <v>244</v>
      </c>
      <c r="I6" s="1">
        <f t="shared" si="0"/>
        <v>0</v>
      </c>
      <c r="K6">
        <f t="shared" si="1"/>
        <v>27</v>
      </c>
      <c r="L6" s="1" t="s">
        <v>229</v>
      </c>
    </row>
    <row r="7" spans="1:12" x14ac:dyDescent="0.3">
      <c r="A7" s="1" t="s">
        <v>82</v>
      </c>
      <c r="B7" s="1" t="s">
        <v>33</v>
      </c>
      <c r="C7" s="17" t="s">
        <v>250</v>
      </c>
      <c r="I7" s="1">
        <f t="shared" si="0"/>
        <v>0</v>
      </c>
      <c r="K7">
        <f t="shared" si="1"/>
        <v>27</v>
      </c>
      <c r="L7" s="1" t="s">
        <v>230</v>
      </c>
    </row>
    <row r="8" spans="1:12" ht="15" thickBot="1" x14ac:dyDescent="0.35">
      <c r="A8" s="24" t="s">
        <v>36</v>
      </c>
      <c r="B8" s="24"/>
      <c r="C8" s="24"/>
      <c r="D8" s="11"/>
      <c r="E8" s="11"/>
      <c r="F8" s="11"/>
      <c r="G8" s="2">
        <f>SUM(G2:G7)</f>
        <v>15</v>
      </c>
      <c r="H8" s="2">
        <f>SUM(H2:H7)</f>
        <v>12</v>
      </c>
      <c r="I8" s="2">
        <f>SUM(G8:H8)</f>
        <v>27</v>
      </c>
      <c r="J8" s="3"/>
    </row>
    <row r="9" spans="1:12" ht="15.6" thickTop="1" thickBot="1" x14ac:dyDescent="0.35">
      <c r="A9" s="24" t="s">
        <v>38</v>
      </c>
      <c r="B9" s="24"/>
      <c r="C9" s="24"/>
      <c r="D9" s="11"/>
      <c r="E9" s="11"/>
      <c r="F9" s="11"/>
      <c r="G9" s="4">
        <f>AVERAGE(G2:G7)</f>
        <v>5</v>
      </c>
      <c r="H9" s="4">
        <f>AVERAGE(H2:H7)</f>
        <v>4</v>
      </c>
      <c r="I9" s="4">
        <f>SUM(G9:H9)</f>
        <v>9</v>
      </c>
      <c r="J9" s="5" t="s">
        <v>40</v>
      </c>
    </row>
    <row r="10" spans="1:12" ht="15.6" thickTop="1" thickBot="1" x14ac:dyDescent="0.35">
      <c r="A10" s="24" t="s">
        <v>39</v>
      </c>
      <c r="B10" s="24"/>
      <c r="C10" s="24"/>
      <c r="D10" s="11"/>
      <c r="E10" s="11"/>
      <c r="F10" s="11"/>
      <c r="G10" s="4"/>
      <c r="H10" s="4"/>
      <c r="I10" s="6">
        <f>I9/(64+12)</f>
        <v>0.11842105263157894</v>
      </c>
      <c r="J10" s="5" t="s">
        <v>41</v>
      </c>
    </row>
    <row r="11" spans="1:12" ht="15" thickTop="1" x14ac:dyDescent="0.3"/>
    <row r="16" spans="1:12" x14ac:dyDescent="0.3">
      <c r="C16" s="17"/>
    </row>
    <row r="17" spans="3:4" x14ac:dyDescent="0.3">
      <c r="C17" s="17"/>
      <c r="D17" s="18"/>
    </row>
    <row r="18" spans="3:4" x14ac:dyDescent="0.3">
      <c r="C18" s="17"/>
    </row>
    <row r="19" spans="3:4" x14ac:dyDescent="0.3">
      <c r="C19" s="17"/>
    </row>
    <row r="20" spans="3:4" x14ac:dyDescent="0.3">
      <c r="C20" s="17"/>
    </row>
    <row r="21" spans="3:4" x14ac:dyDescent="0.3">
      <c r="C21" s="17"/>
    </row>
    <row r="22" spans="3:4" x14ac:dyDescent="0.3">
      <c r="C22" s="17"/>
    </row>
    <row r="23" spans="3:4" x14ac:dyDescent="0.3">
      <c r="C23" s="17"/>
    </row>
    <row r="24" spans="3:4" x14ac:dyDescent="0.3">
      <c r="C24" s="17"/>
    </row>
    <row r="25" spans="3:4" x14ac:dyDescent="0.3">
      <c r="C25" s="17"/>
    </row>
    <row r="26" spans="3:4" x14ac:dyDescent="0.3">
      <c r="C26" s="17"/>
      <c r="D26" s="18"/>
    </row>
    <row r="27" spans="3:4" x14ac:dyDescent="0.3">
      <c r="C27" s="17"/>
      <c r="D27" s="18"/>
    </row>
  </sheetData>
  <mergeCells count="3">
    <mergeCell ref="A8:C8"/>
    <mergeCell ref="A9:C9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228</v>
      </c>
    </row>
    <row r="2" spans="1:12" ht="28.8" x14ac:dyDescent="0.3">
      <c r="A2" s="1" t="s">
        <v>169</v>
      </c>
      <c r="B2" s="1" t="s">
        <v>33</v>
      </c>
      <c r="C2" s="17" t="s">
        <v>53</v>
      </c>
      <c r="D2" s="8" t="s">
        <v>197</v>
      </c>
      <c r="E2" s="17" t="s">
        <v>190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J2" t="s">
        <v>234</v>
      </c>
      <c r="K2">
        <f>I2</f>
        <v>16</v>
      </c>
      <c r="L2" s="1" t="s">
        <v>229</v>
      </c>
    </row>
    <row r="3" spans="1:12" ht="28.8" x14ac:dyDescent="0.3">
      <c r="A3" s="1" t="s">
        <v>170</v>
      </c>
      <c r="B3" s="1" t="s">
        <v>83</v>
      </c>
      <c r="C3" s="17" t="s">
        <v>208</v>
      </c>
      <c r="D3" s="8" t="s">
        <v>209</v>
      </c>
      <c r="E3" s="17" t="s">
        <v>144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229</v>
      </c>
    </row>
    <row r="4" spans="1:12" ht="28.8" x14ac:dyDescent="0.3">
      <c r="A4" s="1" t="s">
        <v>171</v>
      </c>
      <c r="B4" s="1" t="s">
        <v>33</v>
      </c>
      <c r="C4" s="17" t="s">
        <v>184</v>
      </c>
      <c r="D4" s="8" t="s">
        <v>198</v>
      </c>
      <c r="E4" s="17" t="s">
        <v>191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230</v>
      </c>
    </row>
    <row r="5" spans="1:12" ht="28.8" x14ac:dyDescent="0.3">
      <c r="A5" s="1" t="s">
        <v>172</v>
      </c>
      <c r="B5" s="1" t="s">
        <v>83</v>
      </c>
      <c r="C5" s="17" t="s">
        <v>210</v>
      </c>
      <c r="D5" s="8" t="s">
        <v>211</v>
      </c>
      <c r="E5" s="17" t="s">
        <v>144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222</v>
      </c>
      <c r="K5">
        <f t="shared" si="1"/>
        <v>63</v>
      </c>
      <c r="L5" s="1" t="s">
        <v>229</v>
      </c>
    </row>
    <row r="6" spans="1:12" ht="57.6" x14ac:dyDescent="0.3">
      <c r="A6" s="1" t="s">
        <v>173</v>
      </c>
      <c r="B6" s="1" t="s">
        <v>33</v>
      </c>
      <c r="C6" s="17" t="s">
        <v>185</v>
      </c>
      <c r="D6" s="18" t="s">
        <v>199</v>
      </c>
      <c r="E6" s="17" t="s">
        <v>192</v>
      </c>
      <c r="F6" s="19" t="s">
        <v>93</v>
      </c>
      <c r="G6" s="1">
        <v>6</v>
      </c>
      <c r="H6" s="1">
        <v>7</v>
      </c>
      <c r="I6" s="1">
        <f t="shared" si="0"/>
        <v>13</v>
      </c>
      <c r="J6" t="s">
        <v>234</v>
      </c>
      <c r="K6">
        <f t="shared" si="1"/>
        <v>76</v>
      </c>
      <c r="L6" s="1" t="s">
        <v>230</v>
      </c>
    </row>
    <row r="7" spans="1:12" ht="43.2" x14ac:dyDescent="0.3">
      <c r="A7" s="1" t="s">
        <v>174</v>
      </c>
      <c r="B7" s="1" t="s">
        <v>83</v>
      </c>
      <c r="C7" s="17" t="s">
        <v>212</v>
      </c>
      <c r="D7" s="8" t="s">
        <v>213</v>
      </c>
      <c r="E7" s="17" t="s">
        <v>214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221</v>
      </c>
      <c r="K7">
        <f t="shared" si="1"/>
        <v>93</v>
      </c>
      <c r="L7" s="1" t="s">
        <v>229</v>
      </c>
    </row>
    <row r="8" spans="1:12" x14ac:dyDescent="0.3">
      <c r="A8" s="1" t="s">
        <v>175</v>
      </c>
      <c r="B8" s="1" t="s">
        <v>33</v>
      </c>
      <c r="C8" s="17" t="s">
        <v>186</v>
      </c>
      <c r="D8" s="8" t="s">
        <v>200</v>
      </c>
      <c r="E8" s="17" t="s">
        <v>193</v>
      </c>
      <c r="F8" s="17" t="s">
        <v>89</v>
      </c>
      <c r="G8" s="1">
        <v>4</v>
      </c>
      <c r="H8" s="1">
        <v>6</v>
      </c>
      <c r="I8" s="1">
        <f t="shared" si="0"/>
        <v>10</v>
      </c>
      <c r="J8" t="s">
        <v>223</v>
      </c>
      <c r="K8">
        <f t="shared" si="1"/>
        <v>103</v>
      </c>
      <c r="L8" s="1" t="s">
        <v>230</v>
      </c>
    </row>
    <row r="9" spans="1:12" x14ac:dyDescent="0.3">
      <c r="A9" s="1" t="s">
        <v>176</v>
      </c>
      <c r="B9" s="1" t="s">
        <v>83</v>
      </c>
      <c r="C9" s="17" t="s">
        <v>215</v>
      </c>
      <c r="D9" s="8" t="s">
        <v>216</v>
      </c>
      <c r="E9" s="17" t="s">
        <v>144</v>
      </c>
      <c r="F9" s="17" t="s">
        <v>61</v>
      </c>
      <c r="G9" s="1">
        <v>5</v>
      </c>
      <c r="H9" s="1">
        <v>9</v>
      </c>
      <c r="I9" s="1">
        <f t="shared" si="0"/>
        <v>14</v>
      </c>
      <c r="J9" t="s">
        <v>224</v>
      </c>
      <c r="K9">
        <f t="shared" si="1"/>
        <v>117</v>
      </c>
      <c r="L9" s="1" t="s">
        <v>230</v>
      </c>
    </row>
    <row r="10" spans="1:12" ht="28.8" x14ac:dyDescent="0.3">
      <c r="A10" s="1" t="s">
        <v>177</v>
      </c>
      <c r="B10" s="1" t="s">
        <v>33</v>
      </c>
      <c r="C10" s="17" t="s">
        <v>187</v>
      </c>
      <c r="D10" s="8" t="s">
        <v>201</v>
      </c>
      <c r="E10" s="17" t="s">
        <v>194</v>
      </c>
      <c r="F10" s="19" t="s">
        <v>205</v>
      </c>
      <c r="G10" s="1">
        <v>9</v>
      </c>
      <c r="H10" s="1">
        <v>0</v>
      </c>
      <c r="I10" s="1">
        <f t="shared" si="0"/>
        <v>9</v>
      </c>
      <c r="J10" t="s">
        <v>234</v>
      </c>
      <c r="K10">
        <f t="shared" si="1"/>
        <v>126</v>
      </c>
      <c r="L10" s="1" t="s">
        <v>229</v>
      </c>
    </row>
    <row r="11" spans="1:12" ht="43.2" x14ac:dyDescent="0.3">
      <c r="A11" s="1" t="s">
        <v>178</v>
      </c>
      <c r="B11" s="1" t="s">
        <v>33</v>
      </c>
      <c r="C11" s="17" t="s">
        <v>89</v>
      </c>
      <c r="D11" s="8" t="s">
        <v>231</v>
      </c>
      <c r="E11" s="17" t="s">
        <v>232</v>
      </c>
      <c r="F11" s="17" t="s">
        <v>233</v>
      </c>
      <c r="G11" s="1">
        <v>4</v>
      </c>
      <c r="H11" s="1">
        <v>3</v>
      </c>
      <c r="I11" s="1">
        <f t="shared" si="0"/>
        <v>7</v>
      </c>
      <c r="J11" t="s">
        <v>236</v>
      </c>
      <c r="K11">
        <f t="shared" si="1"/>
        <v>133</v>
      </c>
      <c r="L11" s="1" t="s">
        <v>229</v>
      </c>
    </row>
    <row r="12" spans="1:12" ht="28.8" x14ac:dyDescent="0.3">
      <c r="A12" s="1" t="s">
        <v>179</v>
      </c>
      <c r="B12" s="1" t="s">
        <v>33</v>
      </c>
      <c r="C12" s="17" t="s">
        <v>188</v>
      </c>
      <c r="D12" s="8" t="s">
        <v>202</v>
      </c>
      <c r="E12" s="17" t="s">
        <v>137</v>
      </c>
      <c r="F12" s="19" t="s">
        <v>206</v>
      </c>
      <c r="G12" s="1">
        <v>3</v>
      </c>
      <c r="H12" s="1">
        <v>11</v>
      </c>
      <c r="I12" s="1">
        <f t="shared" si="0"/>
        <v>14</v>
      </c>
      <c r="J12" t="s">
        <v>234</v>
      </c>
      <c r="K12">
        <f t="shared" si="1"/>
        <v>147</v>
      </c>
      <c r="L12" s="1" t="s">
        <v>230</v>
      </c>
    </row>
    <row r="13" spans="1:12" x14ac:dyDescent="0.3">
      <c r="A13" s="1" t="s">
        <v>180</v>
      </c>
      <c r="B13" s="1" t="s">
        <v>83</v>
      </c>
      <c r="C13" s="17" t="s">
        <v>217</v>
      </c>
      <c r="D13" s="8" t="s">
        <v>218</v>
      </c>
      <c r="E13" s="17" t="s">
        <v>145</v>
      </c>
      <c r="F13" s="17" t="s">
        <v>61</v>
      </c>
      <c r="G13" s="1">
        <v>9</v>
      </c>
      <c r="H13" s="1">
        <v>9</v>
      </c>
      <c r="I13" s="1">
        <f t="shared" si="0"/>
        <v>18</v>
      </c>
      <c r="J13" t="s">
        <v>225</v>
      </c>
      <c r="K13">
        <f t="shared" si="1"/>
        <v>165</v>
      </c>
      <c r="L13" s="1" t="s">
        <v>229</v>
      </c>
    </row>
    <row r="14" spans="1:12" ht="28.8" x14ac:dyDescent="0.3">
      <c r="A14" s="1" t="s">
        <v>181</v>
      </c>
      <c r="B14" s="1" t="s">
        <v>33</v>
      </c>
      <c r="C14" s="17" t="s">
        <v>99</v>
      </c>
      <c r="D14" s="8" t="s">
        <v>203</v>
      </c>
      <c r="E14" s="17" t="s">
        <v>195</v>
      </c>
      <c r="F14" s="17" t="s">
        <v>85</v>
      </c>
      <c r="G14" s="1">
        <v>5</v>
      </c>
      <c r="H14" s="1">
        <v>6</v>
      </c>
      <c r="I14" s="1">
        <f t="shared" si="0"/>
        <v>11</v>
      </c>
      <c r="J14" t="s">
        <v>235</v>
      </c>
      <c r="K14">
        <f t="shared" si="1"/>
        <v>176</v>
      </c>
      <c r="L14" s="1" t="s">
        <v>230</v>
      </c>
    </row>
    <row r="15" spans="1:12" ht="28.8" x14ac:dyDescent="0.3">
      <c r="A15" s="1" t="s">
        <v>182</v>
      </c>
      <c r="B15" s="1" t="s">
        <v>83</v>
      </c>
      <c r="C15" s="17" t="s">
        <v>219</v>
      </c>
      <c r="D15" s="18" t="s">
        <v>220</v>
      </c>
      <c r="E15" s="17" t="s">
        <v>214</v>
      </c>
      <c r="F15" s="17" t="s">
        <v>61</v>
      </c>
      <c r="G15" s="1">
        <v>0</v>
      </c>
      <c r="H15" s="1">
        <v>14</v>
      </c>
      <c r="I15" s="1">
        <f t="shared" si="0"/>
        <v>14</v>
      </c>
      <c r="J15" t="s">
        <v>22</v>
      </c>
      <c r="K15">
        <f>K14+I15</f>
        <v>190</v>
      </c>
      <c r="L15" s="1" t="s">
        <v>230</v>
      </c>
    </row>
    <row r="16" spans="1:12" ht="28.8" x14ac:dyDescent="0.3">
      <c r="A16" s="1" t="s">
        <v>183</v>
      </c>
      <c r="B16" s="1" t="s">
        <v>33</v>
      </c>
      <c r="C16" s="17" t="s">
        <v>189</v>
      </c>
      <c r="D16" s="18" t="s">
        <v>204</v>
      </c>
      <c r="E16" s="17" t="s">
        <v>196</v>
      </c>
      <c r="F16" s="19" t="s">
        <v>207</v>
      </c>
      <c r="G16" s="1">
        <v>7</v>
      </c>
      <c r="H16" s="1">
        <v>6</v>
      </c>
      <c r="I16" s="1">
        <f t="shared" si="0"/>
        <v>13</v>
      </c>
      <c r="J16" t="s">
        <v>234</v>
      </c>
      <c r="K16">
        <f t="shared" si="1"/>
        <v>203</v>
      </c>
      <c r="L16" s="1" t="s">
        <v>230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11"/>
      <c r="G17" s="2">
        <f>SUM(G2:G16)</f>
        <v>102</v>
      </c>
      <c r="H17" s="2">
        <f>SUM(H2:H16)</f>
        <v>101</v>
      </c>
      <c r="I17" s="2">
        <f>SUM(G17:H17)</f>
        <v>203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11"/>
      <c r="G18" s="4">
        <f>AVERAGE(G2:G16)</f>
        <v>6.8</v>
      </c>
      <c r="H18" s="4">
        <f>AVERAGE(H2:H16)</f>
        <v>6.7333333333333334</v>
      </c>
      <c r="I18" s="4">
        <f>SUM(G18:H18)</f>
        <v>13.533333333333333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11"/>
      <c r="G19" s="4"/>
      <c r="H19" s="4"/>
      <c r="I19" s="6">
        <f>I18/(64+12)</f>
        <v>0.17807017543859649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B1" workbookViewId="0">
      <pane ySplit="1" topLeftCell="A9" activePane="bottomLeft" state="frozen"/>
      <selection pane="bottomLeft" activeCell="E14" sqref="E14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136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J2" t="s">
        <v>234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144</v>
      </c>
      <c r="F3" t="s">
        <v>61</v>
      </c>
      <c r="G3" s="1">
        <v>8</v>
      </c>
      <c r="H3" s="1">
        <v>3</v>
      </c>
      <c r="I3" s="1">
        <f t="shared" si="0"/>
        <v>11</v>
      </c>
      <c r="J3" t="s">
        <v>234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137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143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138</v>
      </c>
      <c r="F6" s="9" t="s">
        <v>99</v>
      </c>
      <c r="G6" s="1">
        <v>17</v>
      </c>
      <c r="H6" s="1">
        <v>2</v>
      </c>
      <c r="I6" s="1">
        <f t="shared" si="0"/>
        <v>19</v>
      </c>
      <c r="J6" t="s">
        <v>234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145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154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139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144</v>
      </c>
      <c r="F10" t="s">
        <v>61</v>
      </c>
      <c r="G10" s="1">
        <v>7</v>
      </c>
      <c r="H10" s="1">
        <v>3</v>
      </c>
      <c r="I10" s="1">
        <f t="shared" si="0"/>
        <v>10</v>
      </c>
      <c r="J10" t="s">
        <v>234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140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143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141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143</v>
      </c>
      <c r="F14" t="s">
        <v>244</v>
      </c>
      <c r="G14" s="1">
        <v>13</v>
      </c>
      <c r="H14" s="1">
        <v>11</v>
      </c>
      <c r="I14" s="1">
        <f t="shared" si="0"/>
        <v>24</v>
      </c>
      <c r="J14" t="s">
        <v>234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142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144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4" t="s">
        <v>36</v>
      </c>
      <c r="B17" s="24"/>
      <c r="C17" s="24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4" t="s">
        <v>38</v>
      </c>
      <c r="B18" s="24"/>
      <c r="C18" s="24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4" t="s">
        <v>39</v>
      </c>
      <c r="B19" s="24"/>
      <c r="C19" s="24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7" activePane="bottomLeft" state="frozen"/>
      <selection pane="bottomLeft" activeCell="J16" sqref="J1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135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146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J2" t="s">
        <v>234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144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147</v>
      </c>
      <c r="F4" t="s">
        <v>48</v>
      </c>
      <c r="G4" s="1">
        <v>9</v>
      </c>
      <c r="H4" s="1">
        <v>2</v>
      </c>
      <c r="I4" s="1">
        <f t="shared" si="0"/>
        <v>11</v>
      </c>
      <c r="J4" t="s">
        <v>234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143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148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145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149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143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150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144</v>
      </c>
      <c r="F11" t="s">
        <v>61</v>
      </c>
      <c r="G11" s="1">
        <v>8</v>
      </c>
      <c r="H11" s="1">
        <v>3</v>
      </c>
      <c r="I11" s="1">
        <f t="shared" si="0"/>
        <v>11</v>
      </c>
      <c r="J11" t="s">
        <v>234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151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152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145</v>
      </c>
      <c r="F14" t="s">
        <v>61</v>
      </c>
      <c r="G14" s="1">
        <v>11</v>
      </c>
      <c r="H14" s="1">
        <v>10</v>
      </c>
      <c r="I14" s="1">
        <f t="shared" si="0"/>
        <v>21</v>
      </c>
      <c r="J14" t="s">
        <v>234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153</v>
      </c>
      <c r="F15" t="s">
        <v>59</v>
      </c>
      <c r="G15" s="1">
        <v>15</v>
      </c>
      <c r="H15" s="1">
        <v>4</v>
      </c>
      <c r="I15" s="1">
        <f t="shared" si="0"/>
        <v>19</v>
      </c>
      <c r="J15" t="s">
        <v>234</v>
      </c>
      <c r="K15">
        <f t="shared" si="1"/>
        <v>223</v>
      </c>
    </row>
    <row r="16" spans="1:11" ht="15" thickBot="1" x14ac:dyDescent="0.35">
      <c r="A16" s="24" t="s">
        <v>36</v>
      </c>
      <c r="B16" s="24"/>
      <c r="C16" s="24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4" t="s">
        <v>38</v>
      </c>
      <c r="B17" s="24"/>
      <c r="C17" s="24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4" t="s">
        <v>39</v>
      </c>
      <c r="B18" s="24"/>
      <c r="C18" s="24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H20"/>
  <sheetViews>
    <sheetView workbookViewId="0">
      <selection activeCell="H9" sqref="H9"/>
    </sheetView>
  </sheetViews>
  <sheetFormatPr defaultRowHeight="14.4" x14ac:dyDescent="0.3"/>
  <cols>
    <col min="1" max="8" width="20.77734375" customWidth="1"/>
  </cols>
  <sheetData>
    <row r="1" spans="1:8" x14ac:dyDescent="0.3">
      <c r="A1" s="7" t="s">
        <v>117</v>
      </c>
      <c r="B1" s="7" t="s">
        <v>0</v>
      </c>
      <c r="C1" s="7" t="s">
        <v>116</v>
      </c>
      <c r="D1" s="7" t="s">
        <v>167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168</v>
      </c>
    </row>
    <row r="3" spans="1:8" x14ac:dyDescent="0.3">
      <c r="A3" s="1"/>
      <c r="B3" s="1"/>
      <c r="C3" s="10"/>
      <c r="D3" s="10"/>
      <c r="E3" s="1"/>
      <c r="F3" s="1"/>
      <c r="G3" s="1"/>
    </row>
    <row r="4" spans="1:8" x14ac:dyDescent="0.3">
      <c r="A4" s="1"/>
      <c r="B4" s="1"/>
      <c r="C4" s="10"/>
      <c r="D4" s="10"/>
      <c r="E4" s="1"/>
      <c r="F4" s="1"/>
      <c r="G4" s="1"/>
    </row>
    <row r="5" spans="1:8" x14ac:dyDescent="0.3">
      <c r="A5" s="1"/>
      <c r="B5" s="1"/>
      <c r="C5" s="10"/>
      <c r="D5" s="10"/>
      <c r="E5" s="1"/>
      <c r="F5" s="1"/>
      <c r="G5" s="1"/>
    </row>
    <row r="6" spans="1:8" x14ac:dyDescent="0.3">
      <c r="A6" s="1"/>
      <c r="B6" s="1"/>
      <c r="C6" s="10"/>
      <c r="D6" s="10"/>
      <c r="E6" s="1"/>
      <c r="F6" s="1"/>
      <c r="G6" s="1"/>
    </row>
    <row r="7" spans="1:8" x14ac:dyDescent="0.3">
      <c r="A7" s="1"/>
      <c r="B7" s="1"/>
      <c r="C7" s="10"/>
      <c r="D7" s="10"/>
      <c r="E7" s="1"/>
      <c r="F7" s="1"/>
      <c r="G7" s="1"/>
    </row>
    <row r="8" spans="1:8" x14ac:dyDescent="0.3">
      <c r="A8" s="1"/>
      <c r="B8" s="1"/>
      <c r="C8" s="10"/>
      <c r="D8" s="10"/>
      <c r="E8" s="1"/>
      <c r="F8" s="1"/>
      <c r="G8" s="1"/>
    </row>
    <row r="9" spans="1:8" x14ac:dyDescent="0.3">
      <c r="A9" s="1"/>
      <c r="B9" s="1"/>
      <c r="C9" s="10"/>
      <c r="D9" s="10"/>
      <c r="E9" s="1"/>
      <c r="F9" s="1"/>
      <c r="G9" s="1"/>
    </row>
    <row r="10" spans="1:8" x14ac:dyDescent="0.3">
      <c r="A10" s="1"/>
      <c r="B10" s="1"/>
      <c r="C10" s="10"/>
      <c r="D10" s="10"/>
      <c r="E10" s="1"/>
      <c r="F10" s="1"/>
      <c r="G10" s="1"/>
    </row>
    <row r="11" spans="1:8" x14ac:dyDescent="0.3">
      <c r="A11" s="1"/>
      <c r="B11" s="1"/>
      <c r="C11" s="10"/>
      <c r="D11" s="10"/>
      <c r="E11" s="1"/>
      <c r="F11" s="1"/>
      <c r="G11" s="1"/>
    </row>
    <row r="12" spans="1:8" x14ac:dyDescent="0.3">
      <c r="A12" s="1"/>
      <c r="B12" s="1"/>
      <c r="C12" s="10"/>
      <c r="D12" s="10"/>
      <c r="E12" s="1"/>
      <c r="F12" s="1"/>
      <c r="G12" s="1"/>
    </row>
    <row r="13" spans="1:8" x14ac:dyDescent="0.3">
      <c r="A13" s="1"/>
      <c r="B13" s="1"/>
      <c r="C13" s="10"/>
      <c r="D13" s="10"/>
      <c r="E13" s="1"/>
      <c r="F13" s="1"/>
      <c r="G13" s="1"/>
    </row>
    <row r="14" spans="1:8" x14ac:dyDescent="0.3">
      <c r="A14" s="1"/>
      <c r="B14" s="1"/>
      <c r="C14" s="10"/>
      <c r="D14" s="10"/>
      <c r="E14" s="1"/>
      <c r="F14" s="1"/>
      <c r="G14" s="1"/>
    </row>
    <row r="15" spans="1:8" x14ac:dyDescent="0.3">
      <c r="A15" s="1"/>
      <c r="B15" s="1"/>
      <c r="C15" s="10"/>
      <c r="D15" s="10"/>
      <c r="E15" s="1"/>
      <c r="F15" s="1"/>
      <c r="G15" s="1"/>
    </row>
    <row r="16" spans="1:8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4" t="s">
        <v>36</v>
      </c>
      <c r="B17" s="24"/>
      <c r="C17" s="24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4" t="s">
        <v>38</v>
      </c>
      <c r="B18" s="24"/>
      <c r="C18" s="24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4" t="s">
        <v>39</v>
      </c>
      <c r="B19" s="24"/>
      <c r="C19" s="24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Descriptives</vt:lpstr>
      <vt:lpstr>2025 - Spring</vt:lpstr>
      <vt:lpstr>2024 - Fall</vt:lpstr>
      <vt:lpstr>2024 - Spring</vt:lpstr>
      <vt:lpstr>2023 - Fall</vt:lpstr>
      <vt:lpstr>MS Symposium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2025-04-02T16:57:43Z</dcterms:modified>
</cp:coreProperties>
</file>