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esktop\"/>
    </mc:Choice>
  </mc:AlternateContent>
  <xr:revisionPtr revIDLastSave="0" documentId="13_ncr:1_{8F0D2B08-5E35-4CFE-9D09-1AAD1FAB2308}" xr6:coauthVersionLast="47" xr6:coauthVersionMax="47" xr10:uidLastSave="{00000000-0000-0000-0000-000000000000}"/>
  <bookViews>
    <workbookView xWindow="-120" yWindow="-120" windowWidth="29040" windowHeight="15840" xr2:uid="{D5911CB4-FE82-4DC3-9A17-663B61060EC6}"/>
  </bookViews>
  <sheets>
    <sheet name="FINAL" sheetId="8" r:id="rId1"/>
    <sheet name="EX22" sheetId="7" r:id="rId2"/>
    <sheet name="ex20" sheetId="6" r:id="rId3"/>
    <sheet name="ex18" sheetId="5" r:id="rId4"/>
    <sheet name="ex3" sheetId="4" r:id="rId5"/>
    <sheet name="ex1" sheetId="3" r:id="rId6"/>
    <sheet name="SEM SOLUCAO" sheetId="2" r:id="rId7"/>
    <sheet name="EX14" sheetId="1" r:id="rId8"/>
  </sheets>
  <definedNames>
    <definedName name="solver_adj" localSheetId="5" hidden="1">'ex1'!$D$3:$E$3</definedName>
    <definedName name="solver_adj" localSheetId="7" hidden="1">'EX14'!$C$3:$D$3</definedName>
    <definedName name="solver_adj" localSheetId="3" hidden="1">'ex18'!$F$3:$K$3</definedName>
    <definedName name="solver_adj" localSheetId="2" hidden="1">'ex20'!$C$3:$H$3</definedName>
    <definedName name="solver_adj" localSheetId="1" hidden="1">'EX22'!$C$3:$G$3</definedName>
    <definedName name="solver_adj" localSheetId="4" hidden="1">'ex3'!$D$3:$E$3</definedName>
    <definedName name="solver_adj" localSheetId="0" hidden="1">FINAL!$G$7:$J$7</definedName>
    <definedName name="solver_adj" localSheetId="6" hidden="1">'SEM SOLUCAO'!$K$25:$N$25</definedName>
    <definedName name="solver_cvg" localSheetId="5" hidden="1">0.0001</definedName>
    <definedName name="solver_cvg" localSheetId="7" hidden="1">0.0001</definedName>
    <definedName name="solver_cvg" localSheetId="3" hidden="1">0.0001</definedName>
    <definedName name="solver_cvg" localSheetId="2" hidden="1">0.0001</definedName>
    <definedName name="solver_cvg" localSheetId="1" hidden="1">0.0001</definedName>
    <definedName name="solver_cvg" localSheetId="4" hidden="1">0.0001</definedName>
    <definedName name="solver_cvg" localSheetId="0" hidden="1">0.0001</definedName>
    <definedName name="solver_cvg" localSheetId="6" hidden="1">0.0001</definedName>
    <definedName name="solver_drv" localSheetId="5" hidden="1">2</definedName>
    <definedName name="solver_drv" localSheetId="7" hidden="1">1</definedName>
    <definedName name="solver_drv" localSheetId="3" hidden="1">1</definedName>
    <definedName name="solver_drv" localSheetId="2" hidden="1">1</definedName>
    <definedName name="solver_drv" localSheetId="1" hidden="1">2</definedName>
    <definedName name="solver_drv" localSheetId="4" hidden="1">2</definedName>
    <definedName name="solver_drv" localSheetId="0" hidden="1">1</definedName>
    <definedName name="solver_drv" localSheetId="6" hidden="1">1</definedName>
    <definedName name="solver_eng" localSheetId="5" hidden="1">2</definedName>
    <definedName name="solver_eng" localSheetId="7" hidden="1">2</definedName>
    <definedName name="solver_eng" localSheetId="3" hidden="1">2</definedName>
    <definedName name="solver_eng" localSheetId="2" hidden="1">2</definedName>
    <definedName name="solver_eng" localSheetId="1" hidden="1">2</definedName>
    <definedName name="solver_eng" localSheetId="4" hidden="1">2</definedName>
    <definedName name="solver_eng" localSheetId="0" hidden="1">2</definedName>
    <definedName name="solver_eng" localSheetId="6" hidden="1">2</definedName>
    <definedName name="solver_est" localSheetId="5" hidden="1">1</definedName>
    <definedName name="solver_est" localSheetId="7" hidden="1">1</definedName>
    <definedName name="solver_est" localSheetId="3" hidden="1">1</definedName>
    <definedName name="solver_est" localSheetId="2" hidden="1">1</definedName>
    <definedName name="solver_est" localSheetId="1" hidden="1">1</definedName>
    <definedName name="solver_est" localSheetId="4" hidden="1">1</definedName>
    <definedName name="solver_est" localSheetId="0" hidden="1">1</definedName>
    <definedName name="solver_est" localSheetId="6" hidden="1">1</definedName>
    <definedName name="solver_itr" localSheetId="5" hidden="1">2147483647</definedName>
    <definedName name="solver_itr" localSheetId="7" hidden="1">2147483647</definedName>
    <definedName name="solver_itr" localSheetId="3" hidden="1">2147483647</definedName>
    <definedName name="solver_itr" localSheetId="2" hidden="1">2147483647</definedName>
    <definedName name="solver_itr" localSheetId="1" hidden="1">2147483647</definedName>
    <definedName name="solver_itr" localSheetId="4" hidden="1">2147483647</definedName>
    <definedName name="solver_itr" localSheetId="0" hidden="1">2147483647</definedName>
    <definedName name="solver_itr" localSheetId="6" hidden="1">2147483647</definedName>
    <definedName name="solver_lhs1" localSheetId="5" hidden="1">'ex1'!$F$8:$F$9</definedName>
    <definedName name="solver_lhs1" localSheetId="7" hidden="1">'EX14'!$E$10</definedName>
    <definedName name="solver_lhs1" localSheetId="3" hidden="1">'ex18'!$L$10</definedName>
    <definedName name="solver_lhs1" localSheetId="2" hidden="1">'ex20'!$I$8:$I$10</definedName>
    <definedName name="solver_lhs1" localSheetId="1" hidden="1">'EX22'!$H$11:$H$15</definedName>
    <definedName name="solver_lhs1" localSheetId="4" hidden="1">'ex3'!$F$8:$F$9</definedName>
    <definedName name="solver_lhs1" localSheetId="0" hidden="1">FINAL!$K$14:$K$15</definedName>
    <definedName name="solver_lhs1" localSheetId="6" hidden="1">'SEM SOLUCAO'!$O$27:$O$28</definedName>
    <definedName name="solver_lhs2" localSheetId="7" hidden="1">'EX14'!$E$8</definedName>
    <definedName name="solver_lhs2" localSheetId="3" hidden="1">'ex18'!$L$11</definedName>
    <definedName name="solver_lhs2" localSheetId="1" hidden="1">'EX22'!$H$7:$H$10</definedName>
    <definedName name="solver_lhs3" localSheetId="7" hidden="1">'EX14'!$E$9</definedName>
    <definedName name="solver_lhs3" localSheetId="3" hidden="1">'ex18'!$L$12:$L$17</definedName>
    <definedName name="solver_lhs4" localSheetId="3" hidden="1">'ex18'!$L$18</definedName>
    <definedName name="solver_mip" localSheetId="5" hidden="1">2147483647</definedName>
    <definedName name="solver_mip" localSheetId="7" hidden="1">2147483647</definedName>
    <definedName name="solver_mip" localSheetId="3" hidden="1">2147483647</definedName>
    <definedName name="solver_mip" localSheetId="2" hidden="1">2147483647</definedName>
    <definedName name="solver_mip" localSheetId="1" hidden="1">2147483647</definedName>
    <definedName name="solver_mip" localSheetId="4" hidden="1">2147483647</definedName>
    <definedName name="solver_mip" localSheetId="0" hidden="1">2147483647</definedName>
    <definedName name="solver_mip" localSheetId="6" hidden="1">2147483647</definedName>
    <definedName name="solver_mni" localSheetId="5" hidden="1">30</definedName>
    <definedName name="solver_mni" localSheetId="7" hidden="1">30</definedName>
    <definedName name="solver_mni" localSheetId="3" hidden="1">30</definedName>
    <definedName name="solver_mni" localSheetId="2" hidden="1">30</definedName>
    <definedName name="solver_mni" localSheetId="1" hidden="1">30</definedName>
    <definedName name="solver_mni" localSheetId="4" hidden="1">30</definedName>
    <definedName name="solver_mni" localSheetId="0" hidden="1">30</definedName>
    <definedName name="solver_mni" localSheetId="6" hidden="1">30</definedName>
    <definedName name="solver_mrt" localSheetId="5" hidden="1">0.075</definedName>
    <definedName name="solver_mrt" localSheetId="7" hidden="1">0.075</definedName>
    <definedName name="solver_mrt" localSheetId="3" hidden="1">0.075</definedName>
    <definedName name="solver_mrt" localSheetId="2" hidden="1">0.075</definedName>
    <definedName name="solver_mrt" localSheetId="1" hidden="1">0.075</definedName>
    <definedName name="solver_mrt" localSheetId="4" hidden="1">0.075</definedName>
    <definedName name="solver_mrt" localSheetId="0" hidden="1">0.075</definedName>
    <definedName name="solver_mrt" localSheetId="6" hidden="1">0.075</definedName>
    <definedName name="solver_msl" localSheetId="5" hidden="1">2</definedName>
    <definedName name="solver_msl" localSheetId="7" hidden="1">2</definedName>
    <definedName name="solver_msl" localSheetId="3" hidden="1">2</definedName>
    <definedName name="solver_msl" localSheetId="2" hidden="1">2</definedName>
    <definedName name="solver_msl" localSheetId="1" hidden="1">2</definedName>
    <definedName name="solver_msl" localSheetId="4" hidden="1">2</definedName>
    <definedName name="solver_msl" localSheetId="0" hidden="1">2</definedName>
    <definedName name="solver_msl" localSheetId="6" hidden="1">2</definedName>
    <definedName name="solver_neg" localSheetId="5" hidden="1">1</definedName>
    <definedName name="solver_neg" localSheetId="7" hidden="1">1</definedName>
    <definedName name="solver_neg" localSheetId="3" hidden="1">1</definedName>
    <definedName name="solver_neg" localSheetId="2" hidden="1">1</definedName>
    <definedName name="solver_neg" localSheetId="1" hidden="1">1</definedName>
    <definedName name="solver_neg" localSheetId="4" hidden="1">1</definedName>
    <definedName name="solver_neg" localSheetId="0" hidden="1">1</definedName>
    <definedName name="solver_neg" localSheetId="6" hidden="1">1</definedName>
    <definedName name="solver_nod" localSheetId="5" hidden="1">2147483647</definedName>
    <definedName name="solver_nod" localSheetId="7" hidden="1">2147483647</definedName>
    <definedName name="solver_nod" localSheetId="3" hidden="1">2147483647</definedName>
    <definedName name="solver_nod" localSheetId="2" hidden="1">2147483647</definedName>
    <definedName name="solver_nod" localSheetId="1" hidden="1">2147483647</definedName>
    <definedName name="solver_nod" localSheetId="4" hidden="1">2147483647</definedName>
    <definedName name="solver_nod" localSheetId="0" hidden="1">2147483647</definedName>
    <definedName name="solver_nod" localSheetId="6" hidden="1">2147483647</definedName>
    <definedName name="solver_num" localSheetId="5" hidden="1">1</definedName>
    <definedName name="solver_num" localSheetId="7" hidden="1">3</definedName>
    <definedName name="solver_num" localSheetId="3" hidden="1">4</definedName>
    <definedName name="solver_num" localSheetId="2" hidden="1">1</definedName>
    <definedName name="solver_num" localSheetId="1" hidden="1">2</definedName>
    <definedName name="solver_num" localSheetId="4" hidden="1">1</definedName>
    <definedName name="solver_num" localSheetId="0" hidden="1">1</definedName>
    <definedName name="solver_num" localSheetId="6" hidden="1">1</definedName>
    <definedName name="solver_nwt" localSheetId="5" hidden="1">1</definedName>
    <definedName name="solver_nwt" localSheetId="7" hidden="1">1</definedName>
    <definedName name="solver_nwt" localSheetId="3" hidden="1">1</definedName>
    <definedName name="solver_nwt" localSheetId="2" hidden="1">1</definedName>
    <definedName name="solver_nwt" localSheetId="1" hidden="1">1</definedName>
    <definedName name="solver_nwt" localSheetId="4" hidden="1">1</definedName>
    <definedName name="solver_nwt" localSheetId="0" hidden="1">1</definedName>
    <definedName name="solver_nwt" localSheetId="6" hidden="1">1</definedName>
    <definedName name="solver_opt" localSheetId="5" hidden="1">'ex1'!$D$5</definedName>
    <definedName name="solver_opt" localSheetId="7" hidden="1">'EX14'!$C$5</definedName>
    <definedName name="solver_opt" localSheetId="3" hidden="1">'ex18'!$F$5</definedName>
    <definedName name="solver_opt" localSheetId="2" hidden="1">'ex20'!$C$5</definedName>
    <definedName name="solver_opt" localSheetId="1" hidden="1">'EX22'!$D$5</definedName>
    <definedName name="solver_opt" localSheetId="4" hidden="1">'ex3'!$D$5</definedName>
    <definedName name="solver_opt" localSheetId="0" hidden="1">FINAL!$F$10</definedName>
    <definedName name="solver_opt" localSheetId="6" hidden="1">'SEM SOLUCAO'!$J$26</definedName>
    <definedName name="solver_pre" localSheetId="5" hidden="1">0.000001</definedName>
    <definedName name="solver_pre" localSheetId="7" hidden="1">0.000001</definedName>
    <definedName name="solver_pre" localSheetId="3" hidden="1">0.000001</definedName>
    <definedName name="solver_pre" localSheetId="2" hidden="1">0.000001</definedName>
    <definedName name="solver_pre" localSheetId="1" hidden="1">0.000001</definedName>
    <definedName name="solver_pre" localSheetId="4" hidden="1">0.000001</definedName>
    <definedName name="solver_pre" localSheetId="0" hidden="1">0.000001</definedName>
    <definedName name="solver_pre" localSheetId="6" hidden="1">0.000001</definedName>
    <definedName name="solver_rbv" localSheetId="5" hidden="1">2</definedName>
    <definedName name="solver_rbv" localSheetId="7" hidden="1">1</definedName>
    <definedName name="solver_rbv" localSheetId="3" hidden="1">1</definedName>
    <definedName name="solver_rbv" localSheetId="2" hidden="1">1</definedName>
    <definedName name="solver_rbv" localSheetId="1" hidden="1">2</definedName>
    <definedName name="solver_rbv" localSheetId="4" hidden="1">2</definedName>
    <definedName name="solver_rbv" localSheetId="0" hidden="1">1</definedName>
    <definedName name="solver_rbv" localSheetId="6" hidden="1">1</definedName>
    <definedName name="solver_rel1" localSheetId="5" hidden="1">1</definedName>
    <definedName name="solver_rel1" localSheetId="7" hidden="1">1</definedName>
    <definedName name="solver_rel1" localSheetId="3" hidden="1">3</definedName>
    <definedName name="solver_rel1" localSheetId="2" hidden="1">3</definedName>
    <definedName name="solver_rel1" localSheetId="1" hidden="1">3</definedName>
    <definedName name="solver_rel1" localSheetId="4" hidden="1">1</definedName>
    <definedName name="solver_rel1" localSheetId="0" hidden="1">1</definedName>
    <definedName name="solver_rel1" localSheetId="6" hidden="1">1</definedName>
    <definedName name="solver_rel2" localSheetId="7" hidden="1">3</definedName>
    <definedName name="solver_rel2" localSheetId="3" hidden="1">1</definedName>
    <definedName name="solver_rel2" localSheetId="1" hidden="1">1</definedName>
    <definedName name="solver_rel3" localSheetId="7" hidden="1">3</definedName>
    <definedName name="solver_rel3" localSheetId="3" hidden="1">1</definedName>
    <definedName name="solver_rel4" localSheetId="3" hidden="1">2</definedName>
    <definedName name="solver_rhs1" localSheetId="5" hidden="1">'ex1'!$G$8:$G$9</definedName>
    <definedName name="solver_rhs1" localSheetId="7" hidden="1">'EX14'!$F$10</definedName>
    <definedName name="solver_rhs1" localSheetId="3" hidden="1">'ex18'!$M$10</definedName>
    <definedName name="solver_rhs1" localSheetId="2" hidden="1">'ex20'!$J$8:$J$10</definedName>
    <definedName name="solver_rhs1" localSheetId="1" hidden="1">'EX22'!$I$11:$I$15</definedName>
    <definedName name="solver_rhs1" localSheetId="4" hidden="1">'ex3'!$G$8:$G$9</definedName>
    <definedName name="solver_rhs1" localSheetId="0" hidden="1">FINAL!$L$14:$L$15</definedName>
    <definedName name="solver_rhs1" localSheetId="6" hidden="1">'SEM SOLUCAO'!$P$27:$P$28</definedName>
    <definedName name="solver_rhs2" localSheetId="7" hidden="1">'EX14'!$F$8</definedName>
    <definedName name="solver_rhs2" localSheetId="3" hidden="1">'ex18'!$M$11</definedName>
    <definedName name="solver_rhs2" localSheetId="1" hidden="1">'EX22'!$I$7:$I$10</definedName>
    <definedName name="solver_rhs3" localSheetId="7" hidden="1">'EX14'!$F$9</definedName>
    <definedName name="solver_rhs3" localSheetId="3" hidden="1">'ex18'!$M$12:$M$17</definedName>
    <definedName name="solver_rhs4" localSheetId="3" hidden="1">'ex18'!$M$18</definedName>
    <definedName name="solver_rlx" localSheetId="5" hidden="1">2</definedName>
    <definedName name="solver_rlx" localSheetId="7" hidden="1">2</definedName>
    <definedName name="solver_rlx" localSheetId="3" hidden="1">2</definedName>
    <definedName name="solver_rlx" localSheetId="2" hidden="1">2</definedName>
    <definedName name="solver_rlx" localSheetId="1" hidden="1">2</definedName>
    <definedName name="solver_rlx" localSheetId="4" hidden="1">2</definedName>
    <definedName name="solver_rlx" localSheetId="0" hidden="1">2</definedName>
    <definedName name="solver_rlx" localSheetId="6" hidden="1">2</definedName>
    <definedName name="solver_rsd" localSheetId="5" hidden="1">0</definedName>
    <definedName name="solver_rsd" localSheetId="7" hidden="1">0</definedName>
    <definedName name="solver_rsd" localSheetId="3" hidden="1">0</definedName>
    <definedName name="solver_rsd" localSheetId="2" hidden="1">0</definedName>
    <definedName name="solver_rsd" localSheetId="1" hidden="1">0</definedName>
    <definedName name="solver_rsd" localSheetId="4" hidden="1">0</definedName>
    <definedName name="solver_rsd" localSheetId="0" hidden="1">0</definedName>
    <definedName name="solver_rsd" localSheetId="6" hidden="1">0</definedName>
    <definedName name="solver_scl" localSheetId="5" hidden="1">2</definedName>
    <definedName name="solver_scl" localSheetId="7" hidden="1">1</definedName>
    <definedName name="solver_scl" localSheetId="3" hidden="1">1</definedName>
    <definedName name="solver_scl" localSheetId="2" hidden="1">1</definedName>
    <definedName name="solver_scl" localSheetId="1" hidden="1">2</definedName>
    <definedName name="solver_scl" localSheetId="4" hidden="1">2</definedName>
    <definedName name="solver_scl" localSheetId="0" hidden="1">1</definedName>
    <definedName name="solver_scl" localSheetId="6" hidden="1">1</definedName>
    <definedName name="solver_sho" localSheetId="5" hidden="1">2</definedName>
    <definedName name="solver_sho" localSheetId="7" hidden="1">2</definedName>
    <definedName name="solver_sho" localSheetId="3" hidden="1">2</definedName>
    <definedName name="solver_sho" localSheetId="2" hidden="1">2</definedName>
    <definedName name="solver_sho" localSheetId="1" hidden="1">2</definedName>
    <definedName name="solver_sho" localSheetId="4" hidden="1">2</definedName>
    <definedName name="solver_sho" localSheetId="0" hidden="1">2</definedName>
    <definedName name="solver_sho" localSheetId="6" hidden="1">2</definedName>
    <definedName name="solver_ssz" localSheetId="5" hidden="1">100</definedName>
    <definedName name="solver_ssz" localSheetId="7" hidden="1">100</definedName>
    <definedName name="solver_ssz" localSheetId="3" hidden="1">100</definedName>
    <definedName name="solver_ssz" localSheetId="2" hidden="1">100</definedName>
    <definedName name="solver_ssz" localSheetId="1" hidden="1">100</definedName>
    <definedName name="solver_ssz" localSheetId="4" hidden="1">100</definedName>
    <definedName name="solver_ssz" localSheetId="0" hidden="1">100</definedName>
    <definedName name="solver_ssz" localSheetId="6" hidden="1">100</definedName>
    <definedName name="solver_tim" localSheetId="5" hidden="1">2147483647</definedName>
    <definedName name="solver_tim" localSheetId="7" hidden="1">2147483647</definedName>
    <definedName name="solver_tim" localSheetId="3" hidden="1">2147483647</definedName>
    <definedName name="solver_tim" localSheetId="2" hidden="1">2147483647</definedName>
    <definedName name="solver_tim" localSheetId="1" hidden="1">2147483647</definedName>
    <definedName name="solver_tim" localSheetId="4" hidden="1">2147483647</definedName>
    <definedName name="solver_tim" localSheetId="0" hidden="1">2147483647</definedName>
    <definedName name="solver_tim" localSheetId="6" hidden="1">2147483647</definedName>
    <definedName name="solver_tol" localSheetId="5" hidden="1">0.01</definedName>
    <definedName name="solver_tol" localSheetId="7" hidden="1">0.01</definedName>
    <definedName name="solver_tol" localSheetId="3" hidden="1">0.01</definedName>
    <definedName name="solver_tol" localSheetId="2" hidden="1">0.01</definedName>
    <definedName name="solver_tol" localSheetId="1" hidden="1">0.01</definedName>
    <definedName name="solver_tol" localSheetId="4" hidden="1">0.01</definedName>
    <definedName name="solver_tol" localSheetId="0" hidden="1">0.01</definedName>
    <definedName name="solver_tol" localSheetId="6" hidden="1">0.01</definedName>
    <definedName name="solver_typ" localSheetId="5" hidden="1">1</definedName>
    <definedName name="solver_typ" localSheetId="7" hidden="1">2</definedName>
    <definedName name="solver_typ" localSheetId="3" hidden="1">1</definedName>
    <definedName name="solver_typ" localSheetId="2" hidden="1">2</definedName>
    <definedName name="solver_typ" localSheetId="1" hidden="1">1</definedName>
    <definedName name="solver_typ" localSheetId="4" hidden="1">1</definedName>
    <definedName name="solver_typ" localSheetId="0" hidden="1">1</definedName>
    <definedName name="solver_typ" localSheetId="6" hidden="1">1</definedName>
    <definedName name="solver_val" localSheetId="5" hidden="1">0</definedName>
    <definedName name="solver_val" localSheetId="7" hidden="1">0</definedName>
    <definedName name="solver_val" localSheetId="3" hidden="1">0</definedName>
    <definedName name="solver_val" localSheetId="2" hidden="1">0</definedName>
    <definedName name="solver_val" localSheetId="1" hidden="1">0</definedName>
    <definedName name="solver_val" localSheetId="4" hidden="1">0</definedName>
    <definedName name="solver_val" localSheetId="0" hidden="1">0</definedName>
    <definedName name="solver_val" localSheetId="6" hidden="1">0</definedName>
    <definedName name="solver_ver" localSheetId="5" hidden="1">3</definedName>
    <definedName name="solver_ver" localSheetId="7" hidden="1">3</definedName>
    <definedName name="solver_ver" localSheetId="3" hidden="1">3</definedName>
    <definedName name="solver_ver" localSheetId="2" hidden="1">3</definedName>
    <definedName name="solver_ver" localSheetId="1" hidden="1">3</definedName>
    <definedName name="solver_ver" localSheetId="4" hidden="1">3</definedName>
    <definedName name="solver_ver" localSheetId="0" hidden="1">3</definedName>
    <definedName name="solver_ver" localSheetId="6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8" l="1"/>
  <c r="K14" i="8"/>
  <c r="F10" i="8"/>
  <c r="D5" i="7"/>
  <c r="H7" i="7"/>
  <c r="H8" i="7"/>
  <c r="H9" i="7"/>
  <c r="H10" i="7"/>
  <c r="H11" i="7"/>
  <c r="H12" i="7"/>
  <c r="H13" i="7"/>
  <c r="H14" i="7"/>
  <c r="H15" i="7"/>
  <c r="C5" i="6"/>
  <c r="I8" i="6"/>
  <c r="I9" i="6"/>
  <c r="I10" i="6"/>
  <c r="L18" i="5"/>
  <c r="L17" i="5"/>
  <c r="L16" i="5"/>
  <c r="L15" i="5"/>
  <c r="L14" i="5"/>
  <c r="L13" i="5"/>
  <c r="L12" i="5"/>
  <c r="L11" i="5"/>
  <c r="L10" i="5"/>
  <c r="F5" i="5"/>
  <c r="F9" i="4"/>
  <c r="F8" i="4"/>
  <c r="D5" i="4"/>
  <c r="F9" i="3"/>
  <c r="F8" i="3"/>
  <c r="D5" i="3"/>
  <c r="J26" i="2"/>
  <c r="O27" i="2"/>
  <c r="O28" i="2"/>
  <c r="E10" i="1"/>
  <c r="E9" i="1"/>
  <c r="E8" i="1"/>
  <c r="C5" i="1"/>
</calcChain>
</file>

<file path=xl/sharedStrings.xml><?xml version="1.0" encoding="utf-8"?>
<sst xmlns="http://schemas.openxmlformats.org/spreadsheetml/2006/main" count="114" uniqueCount="57">
  <si>
    <t>X1</t>
  </si>
  <si>
    <t>X2</t>
  </si>
  <si>
    <t>Z=</t>
  </si>
  <si>
    <t>Minz = 1/2x1+x2</t>
  </si>
  <si>
    <t>sa:</t>
  </si>
  <si>
    <t>x2≥4</t>
  </si>
  <si>
    <t>x1+x2≥6</t>
  </si>
  <si>
    <t>x1+2x2≤7</t>
  </si>
  <si>
    <t>z=</t>
  </si>
  <si>
    <t>x4</t>
  </si>
  <si>
    <t>x3</t>
  </si>
  <si>
    <t>x2</t>
  </si>
  <si>
    <t>x1</t>
  </si>
  <si>
    <t>Maxz = 50x1+25x2</t>
  </si>
  <si>
    <t>20x1+120x2≤1200</t>
  </si>
  <si>
    <t>600x1+200x2≤6000</t>
  </si>
  <si>
    <t>x1 e x2≥0</t>
  </si>
  <si>
    <t>Maxz = 11x1+12x2</t>
  </si>
  <si>
    <t>5x1+2x2≤30000</t>
  </si>
  <si>
    <t>x1+4x2≤10000</t>
  </si>
  <si>
    <t>x5</t>
  </si>
  <si>
    <t>x6</t>
  </si>
  <si>
    <t>Maxz = 8,7x1+9,5x2+12x3+9x4+13x5+20x6</t>
  </si>
  <si>
    <t>X3</t>
  </si>
  <si>
    <t>X4</t>
  </si>
  <si>
    <t>X5</t>
  </si>
  <si>
    <t>X6</t>
  </si>
  <si>
    <t>x1+x2+x5≥50</t>
  </si>
  <si>
    <t>x3+x5+x6≤50</t>
  </si>
  <si>
    <t>x1≤25</t>
  </si>
  <si>
    <t>x2≤25</t>
  </si>
  <si>
    <t>x3≤25</t>
  </si>
  <si>
    <t>x4≤25</t>
  </si>
  <si>
    <t>x5≤25</t>
  </si>
  <si>
    <t>x6≤25</t>
  </si>
  <si>
    <t>x1+x2+x3+x4+x5+x6=100</t>
  </si>
  <si>
    <t>X1; X2; X3; X4; X5; X6≥0</t>
  </si>
  <si>
    <t>33,3X1+23,5X2+10,3X3+50,8X4+5,4X5+24,7X6≥2,7</t>
  </si>
  <si>
    <t>2X1+19,1X2+16,4X3+0,2X4+2,7X5+11,4X6≥0,8</t>
  </si>
  <si>
    <t>44,7X1+8,4X2+7,4X3+2,2X4+9,6X5+26,9X6≥3</t>
  </si>
  <si>
    <t>S.a:</t>
  </si>
  <si>
    <t>MIN Z = 10,8X1+20,5X2+22,5X3+21,2X4+16,1X5+15X6</t>
  </si>
  <si>
    <t>X1; X2; X3; X4; X5≥0</t>
  </si>
  <si>
    <t>X5≥180</t>
  </si>
  <si>
    <t>X4≥240</t>
  </si>
  <si>
    <t>X3≥450</t>
  </si>
  <si>
    <t>X2≥380</t>
  </si>
  <si>
    <t>X1≥320</t>
  </si>
  <si>
    <t>0,05X1+0,12X2+0,09X3+0,04X4+0,16X5≤170</t>
  </si>
  <si>
    <t>0,25X1+0,33X2+0,33X3+0,40X4+0,47X5≤650</t>
  </si>
  <si>
    <t>0,16X1+0,22X2+0,32X3+0,19X4+0,23X5≤460</t>
  </si>
  <si>
    <t>0,70X1+0,40X2+0,40X3+0,60X4+0,60X5≤1200</t>
  </si>
  <si>
    <t>MAXZ=0,80X1+0,70X2+1,15X3+1,3X4+0,70X5</t>
  </si>
  <si>
    <t>MAX Z = 7X1+7X2+6X3+9X4</t>
  </si>
  <si>
    <t>S.A:</t>
  </si>
  <si>
    <t>4X1+5X2+3X3+5X4 &lt;= 900</t>
  </si>
  <si>
    <t>2X1+1X2+5X3+3X4 &lt;=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</si>
</sst>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2" borderId="0" xfId="0" applyFill="1"/>
    <xf numFmtId="12" fontId="0" fillId="2" borderId="0" xfId="0" applyNumberFormat="1" applyFill="1"/>
    <xf numFmtId="0" fontId="1" fillId="0" borderId="0" xfId="0" applyFont="1" applyAlignment="1">
      <alignment vertical="center"/>
    </xf>
    <xf numFmtId="2" fontId="0" fillId="2" borderId="0" xfId="0" applyNumberFormat="1" applyFill="1"/>
    <xf numFmtId="0" fontId="0" fillId="3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A432A-44F4-4B97-85EE-969D8EB50D2F}">
  <dimension ref="B5:M19"/>
  <sheetViews>
    <sheetView tabSelected="1" workbookViewId="0">
      <selection activeCell="N14" sqref="N14"/>
    </sheetView>
  </sheetViews>
  <sheetFormatPr defaultRowHeight="15" x14ac:dyDescent="0.25"/>
  <sheetData>
    <row r="5" spans="2:13" x14ac:dyDescent="0.25">
      <c r="B5" t="s">
        <v>53</v>
      </c>
      <c r="E5" s="9"/>
      <c r="F5" s="9"/>
      <c r="G5" s="9" t="s">
        <v>0</v>
      </c>
      <c r="H5" s="9" t="s">
        <v>1</v>
      </c>
      <c r="I5" s="9" t="s">
        <v>23</v>
      </c>
      <c r="J5" s="9" t="s">
        <v>24</v>
      </c>
      <c r="K5" s="9"/>
      <c r="L5" s="9"/>
      <c r="M5" s="9"/>
    </row>
    <row r="6" spans="2:13" x14ac:dyDescent="0.25">
      <c r="E6" s="9"/>
      <c r="F6" s="9"/>
      <c r="G6" s="9">
        <v>7</v>
      </c>
      <c r="H6" s="9">
        <v>7</v>
      </c>
      <c r="I6" s="9">
        <v>6</v>
      </c>
      <c r="J6" s="9">
        <v>9</v>
      </c>
      <c r="K6" s="9"/>
      <c r="L6" s="9"/>
      <c r="M6" s="9"/>
    </row>
    <row r="7" spans="2:13" x14ac:dyDescent="0.25">
      <c r="B7" t="s">
        <v>54</v>
      </c>
      <c r="E7" s="9"/>
      <c r="F7" s="9"/>
      <c r="G7" s="10">
        <v>100.00000000000006</v>
      </c>
      <c r="H7" s="10">
        <v>0</v>
      </c>
      <c r="I7" s="10">
        <v>0</v>
      </c>
      <c r="J7" s="10">
        <v>99.999999999999943</v>
      </c>
      <c r="K7" s="9"/>
      <c r="L7" s="9"/>
      <c r="M7" s="9"/>
    </row>
    <row r="8" spans="2:13" x14ac:dyDescent="0.25">
      <c r="B8" t="s">
        <v>55</v>
      </c>
      <c r="E8" s="9"/>
      <c r="F8" s="9"/>
      <c r="G8" s="9"/>
      <c r="H8" s="9"/>
      <c r="I8" s="9"/>
      <c r="J8" s="9"/>
      <c r="K8" s="9"/>
      <c r="L8" s="9"/>
      <c r="M8" s="9"/>
    </row>
    <row r="9" spans="2:13" x14ac:dyDescent="0.25">
      <c r="B9" t="s">
        <v>56</v>
      </c>
      <c r="E9" s="9"/>
      <c r="F9" s="9"/>
      <c r="G9" s="9"/>
      <c r="H9" s="9"/>
      <c r="I9" s="9"/>
      <c r="J9" s="9"/>
      <c r="K9" s="9"/>
      <c r="L9" s="9"/>
      <c r="M9" s="9"/>
    </row>
    <row r="10" spans="2:13" x14ac:dyDescent="0.25">
      <c r="E10" s="9" t="s">
        <v>2</v>
      </c>
      <c r="F10" s="10">
        <f>SUMPRODUCT(G6*G7+H6*H7+I6*I7+J6*J7)</f>
        <v>1600</v>
      </c>
      <c r="G10" s="9"/>
      <c r="H10" s="9"/>
      <c r="I10" s="9"/>
      <c r="J10" s="9"/>
      <c r="K10" s="9"/>
      <c r="L10" s="9"/>
      <c r="M10" s="9"/>
    </row>
    <row r="11" spans="2:13" x14ac:dyDescent="0.25">
      <c r="E11" s="9"/>
      <c r="F11" s="9"/>
      <c r="G11" s="9"/>
      <c r="H11" s="9"/>
      <c r="I11" s="9"/>
      <c r="J11" s="9"/>
      <c r="K11" s="9"/>
      <c r="L11" s="9"/>
      <c r="M11" s="9"/>
    </row>
    <row r="12" spans="2:13" x14ac:dyDescent="0.25">
      <c r="E12" s="9"/>
      <c r="F12" s="9"/>
      <c r="G12" s="9"/>
      <c r="H12" s="9"/>
      <c r="I12" s="9"/>
      <c r="J12" s="9"/>
      <c r="K12" s="9"/>
      <c r="L12" s="9"/>
      <c r="M12" s="9"/>
    </row>
    <row r="13" spans="2:13" x14ac:dyDescent="0.25">
      <c r="E13" s="9"/>
      <c r="F13" s="9"/>
      <c r="G13" s="9" t="s">
        <v>0</v>
      </c>
      <c r="H13" s="9" t="s">
        <v>1</v>
      </c>
      <c r="I13" s="9" t="s">
        <v>23</v>
      </c>
      <c r="J13" s="9" t="s">
        <v>24</v>
      </c>
      <c r="K13" s="9"/>
      <c r="L13" s="9"/>
      <c r="M13" s="9"/>
    </row>
    <row r="14" spans="2:13" x14ac:dyDescent="0.25">
      <c r="E14" s="9"/>
      <c r="F14" s="9"/>
      <c r="G14" s="9">
        <v>4</v>
      </c>
      <c r="H14" s="9">
        <v>5</v>
      </c>
      <c r="I14" s="9">
        <v>3</v>
      </c>
      <c r="J14" s="9">
        <v>5</v>
      </c>
      <c r="K14" s="10">
        <f>SUMPRODUCT(G14*$G$7+H14*$H$7+I14*$I$7+J14*$J$7)</f>
        <v>900</v>
      </c>
      <c r="L14" s="9">
        <v>900</v>
      </c>
      <c r="M14" s="9"/>
    </row>
    <row r="15" spans="2:13" x14ac:dyDescent="0.25">
      <c r="E15" s="9"/>
      <c r="F15" s="9"/>
      <c r="G15" s="9">
        <v>2</v>
      </c>
      <c r="H15" s="9">
        <v>1</v>
      </c>
      <c r="I15" s="9">
        <v>5</v>
      </c>
      <c r="J15" s="9">
        <v>3</v>
      </c>
      <c r="K15" s="10">
        <f>SUMPRODUCT(G15*$G$7+H15*$H$7+I15*$I$7+J15*$J$7)</f>
        <v>499.99999999999994</v>
      </c>
      <c r="L15" s="9">
        <v>500</v>
      </c>
      <c r="M15" s="9"/>
    </row>
    <row r="16" spans="2:13" x14ac:dyDescent="0.25">
      <c r="K16" s="9"/>
      <c r="L16" s="9"/>
    </row>
    <row r="17" spans="11:12" x14ac:dyDescent="0.25">
      <c r="K17" s="9"/>
      <c r="L17" s="9"/>
    </row>
    <row r="18" spans="11:12" x14ac:dyDescent="0.25">
      <c r="K18" s="9"/>
      <c r="L18" s="9"/>
    </row>
    <row r="19" spans="11:12" x14ac:dyDescent="0.25">
      <c r="K19" s="9"/>
      <c r="L19" s="9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FDF4D-3EA2-41BA-935D-425514832256}">
  <dimension ref="A1:I16"/>
  <sheetViews>
    <sheetView topLeftCell="A10" workbookViewId="0">
      <selection activeCell="D5" sqref="D5"/>
    </sheetView>
  </sheetViews>
  <sheetFormatPr defaultRowHeight="15" x14ac:dyDescent="0.25"/>
  <cols>
    <col min="1" max="1" width="38.7109375" customWidth="1"/>
  </cols>
  <sheetData>
    <row r="1" spans="1:9" x14ac:dyDescent="0.25">
      <c r="C1" t="s">
        <v>12</v>
      </c>
      <c r="D1" t="s">
        <v>11</v>
      </c>
      <c r="E1" t="s">
        <v>10</v>
      </c>
      <c r="F1" t="s">
        <v>9</v>
      </c>
      <c r="G1" t="s">
        <v>20</v>
      </c>
    </row>
    <row r="2" spans="1:9" x14ac:dyDescent="0.25">
      <c r="C2">
        <v>0.8</v>
      </c>
      <c r="D2">
        <v>0.7</v>
      </c>
      <c r="E2">
        <v>1.1499999999999999</v>
      </c>
      <c r="F2">
        <v>1.3</v>
      </c>
      <c r="G2">
        <v>0.7</v>
      </c>
    </row>
    <row r="3" spans="1:9" x14ac:dyDescent="0.25">
      <c r="C3" s="2">
        <v>320</v>
      </c>
      <c r="D3" s="2">
        <v>380</v>
      </c>
      <c r="E3" s="2">
        <v>690.96477794793338</v>
      </c>
      <c r="F3" s="2">
        <v>329.95405819295479</v>
      </c>
      <c r="G3" s="2">
        <v>180</v>
      </c>
    </row>
    <row r="5" spans="1:9" x14ac:dyDescent="0.25">
      <c r="A5" s="7" t="s">
        <v>52</v>
      </c>
      <c r="C5" t="s">
        <v>2</v>
      </c>
      <c r="D5" s="2">
        <f>C2*C3+D2*D3+E2*E3+F2*F3+G2*G3</f>
        <v>1871.5497702909645</v>
      </c>
    </row>
    <row r="6" spans="1:9" x14ac:dyDescent="0.25">
      <c r="A6" s="7" t="s">
        <v>40</v>
      </c>
      <c r="C6" t="s">
        <v>0</v>
      </c>
      <c r="D6" t="s">
        <v>1</v>
      </c>
      <c r="E6" t="s">
        <v>23</v>
      </c>
      <c r="F6" t="s">
        <v>24</v>
      </c>
      <c r="G6" t="s">
        <v>25</v>
      </c>
    </row>
    <row r="7" spans="1:9" x14ac:dyDescent="0.25">
      <c r="A7" s="7" t="s">
        <v>51</v>
      </c>
      <c r="C7">
        <v>0.7</v>
      </c>
      <c r="D7">
        <v>0.4</v>
      </c>
      <c r="E7">
        <v>0.4</v>
      </c>
      <c r="F7">
        <v>0.6</v>
      </c>
      <c r="G7">
        <v>0.6</v>
      </c>
      <c r="H7" s="2">
        <f t="shared" ref="H7:H15" si="0">C7*$C$3+D7*$D$3+E7*$E$3+F7*$F$3+G7*$G$3</f>
        <v>958.35834609494623</v>
      </c>
      <c r="I7">
        <v>1200</v>
      </c>
    </row>
    <row r="8" spans="1:9" x14ac:dyDescent="0.25">
      <c r="A8" s="7" t="s">
        <v>50</v>
      </c>
      <c r="C8">
        <v>0.16</v>
      </c>
      <c r="D8">
        <v>0.22</v>
      </c>
      <c r="E8">
        <v>0.32</v>
      </c>
      <c r="F8">
        <v>0.19</v>
      </c>
      <c r="G8">
        <v>0.23</v>
      </c>
      <c r="H8" s="2">
        <f t="shared" si="0"/>
        <v>460.00000000000011</v>
      </c>
      <c r="I8">
        <v>460</v>
      </c>
    </row>
    <row r="9" spans="1:9" x14ac:dyDescent="0.25">
      <c r="A9" s="7" t="s">
        <v>49</v>
      </c>
      <c r="C9">
        <v>0.25</v>
      </c>
      <c r="D9">
        <v>0.33</v>
      </c>
      <c r="E9">
        <v>0.33</v>
      </c>
      <c r="F9">
        <v>0.4</v>
      </c>
      <c r="G9">
        <v>0.47</v>
      </c>
      <c r="H9" s="2">
        <f t="shared" si="0"/>
        <v>650</v>
      </c>
      <c r="I9">
        <v>650</v>
      </c>
    </row>
    <row r="10" spans="1:9" x14ac:dyDescent="0.25">
      <c r="A10" s="7" t="s">
        <v>48</v>
      </c>
      <c r="C10">
        <v>0.05</v>
      </c>
      <c r="D10">
        <v>0.12</v>
      </c>
      <c r="E10">
        <v>0.09</v>
      </c>
      <c r="F10">
        <v>0.04</v>
      </c>
      <c r="G10">
        <v>0.16</v>
      </c>
      <c r="H10" s="2">
        <f t="shared" si="0"/>
        <v>165.7849923430322</v>
      </c>
      <c r="I10">
        <v>170</v>
      </c>
    </row>
    <row r="11" spans="1:9" x14ac:dyDescent="0.25">
      <c r="A11" s="7" t="s">
        <v>47</v>
      </c>
      <c r="C11">
        <v>1</v>
      </c>
      <c r="H11" s="2">
        <f t="shared" si="0"/>
        <v>320</v>
      </c>
      <c r="I11">
        <v>320</v>
      </c>
    </row>
    <row r="12" spans="1:9" x14ac:dyDescent="0.25">
      <c r="A12" s="7" t="s">
        <v>46</v>
      </c>
      <c r="D12">
        <v>1</v>
      </c>
      <c r="H12" s="2">
        <f t="shared" si="0"/>
        <v>380</v>
      </c>
      <c r="I12">
        <v>380</v>
      </c>
    </row>
    <row r="13" spans="1:9" x14ac:dyDescent="0.25">
      <c r="A13" s="7" t="s">
        <v>45</v>
      </c>
      <c r="E13">
        <v>1</v>
      </c>
      <c r="H13" s="2">
        <f t="shared" si="0"/>
        <v>690.96477794793338</v>
      </c>
      <c r="I13">
        <v>450</v>
      </c>
    </row>
    <row r="14" spans="1:9" x14ac:dyDescent="0.25">
      <c r="A14" s="7" t="s">
        <v>44</v>
      </c>
      <c r="F14">
        <v>1</v>
      </c>
      <c r="H14" s="2">
        <f t="shared" si="0"/>
        <v>329.95405819295479</v>
      </c>
      <c r="I14">
        <v>240</v>
      </c>
    </row>
    <row r="15" spans="1:9" x14ac:dyDescent="0.25">
      <c r="A15" s="7" t="s">
        <v>43</v>
      </c>
      <c r="G15">
        <v>1</v>
      </c>
      <c r="H15" s="2">
        <f t="shared" si="0"/>
        <v>180</v>
      </c>
      <c r="I15">
        <v>180</v>
      </c>
    </row>
    <row r="16" spans="1:9" x14ac:dyDescent="0.25">
      <c r="A16" s="7" t="s">
        <v>42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327A7-15E5-4310-9E77-1F9C5580D36A}">
  <dimension ref="A1:J11"/>
  <sheetViews>
    <sheetView workbookViewId="0">
      <selection activeCell="J17" sqref="J17"/>
    </sheetView>
  </sheetViews>
  <sheetFormatPr defaultRowHeight="15" x14ac:dyDescent="0.25"/>
  <cols>
    <col min="1" max="1" width="44.7109375" customWidth="1"/>
    <col min="9" max="9" width="15.7109375" customWidth="1"/>
  </cols>
  <sheetData>
    <row r="1" spans="1:10" x14ac:dyDescent="0.25">
      <c r="C1" t="s">
        <v>0</v>
      </c>
      <c r="D1" t="s">
        <v>1</v>
      </c>
      <c r="E1" t="s">
        <v>23</v>
      </c>
      <c r="F1" t="s">
        <v>24</v>
      </c>
      <c r="G1" t="s">
        <v>25</v>
      </c>
      <c r="H1" t="s">
        <v>26</v>
      </c>
    </row>
    <row r="2" spans="1:10" x14ac:dyDescent="0.25">
      <c r="C2">
        <v>10.8</v>
      </c>
      <c r="D2">
        <v>20.5</v>
      </c>
      <c r="E2">
        <v>22.5</v>
      </c>
      <c r="F2">
        <v>11.2</v>
      </c>
      <c r="G2">
        <v>16.100000000000001</v>
      </c>
      <c r="H2">
        <v>15</v>
      </c>
    </row>
    <row r="3" spans="1:10" x14ac:dyDescent="0.25">
      <c r="C3" s="2">
        <v>2.7678928962689933E-2</v>
      </c>
      <c r="D3" s="2">
        <v>0</v>
      </c>
      <c r="E3" s="2">
        <v>0</v>
      </c>
      <c r="F3" s="2">
        <v>3.273997836811681E-3</v>
      </c>
      <c r="G3" s="2">
        <v>0</v>
      </c>
      <c r="H3" s="2">
        <v>6.5262047588355937E-2</v>
      </c>
    </row>
    <row r="5" spans="1:10" x14ac:dyDescent="0.25">
      <c r="B5" t="s">
        <v>2</v>
      </c>
      <c r="C5" s="2">
        <f>C2*C3+D2*D3+E2*E3+F2*F3+G2*G3+H2*H3</f>
        <v>1.3145319223946812</v>
      </c>
    </row>
    <row r="6" spans="1:10" x14ac:dyDescent="0.25">
      <c r="A6" s="7" t="s">
        <v>41</v>
      </c>
    </row>
    <row r="7" spans="1:10" x14ac:dyDescent="0.25">
      <c r="A7" s="7" t="s">
        <v>40</v>
      </c>
      <c r="C7" t="s">
        <v>0</v>
      </c>
      <c r="D7" t="s">
        <v>1</v>
      </c>
      <c r="E7" t="s">
        <v>23</v>
      </c>
      <c r="F7" t="s">
        <v>24</v>
      </c>
      <c r="G7" t="s">
        <v>25</v>
      </c>
      <c r="H7" t="s">
        <v>26</v>
      </c>
    </row>
    <row r="8" spans="1:10" x14ac:dyDescent="0.25">
      <c r="A8" s="7" t="s">
        <v>39</v>
      </c>
      <c r="C8">
        <v>44.7</v>
      </c>
      <c r="D8">
        <v>8.4</v>
      </c>
      <c r="E8">
        <v>7.4</v>
      </c>
      <c r="F8">
        <v>2.2000000000000002</v>
      </c>
      <c r="G8">
        <v>9.6</v>
      </c>
      <c r="H8">
        <v>26.9</v>
      </c>
      <c r="I8" s="2">
        <f>C8*$C$3+D8*$D$3+E8*$E$3+F8*$F$3+G8*$G$3+H8*$H$3</f>
        <v>3</v>
      </c>
      <c r="J8">
        <v>3</v>
      </c>
    </row>
    <row r="9" spans="1:10" x14ac:dyDescent="0.25">
      <c r="A9" s="7" t="s">
        <v>38</v>
      </c>
      <c r="C9">
        <v>2</v>
      </c>
      <c r="D9">
        <v>19.100000000000001</v>
      </c>
      <c r="E9">
        <v>16.399999999999999</v>
      </c>
      <c r="F9">
        <v>0.2</v>
      </c>
      <c r="G9">
        <v>2.7</v>
      </c>
      <c r="H9">
        <v>11.4</v>
      </c>
      <c r="I9" s="2">
        <f>C9*$C$3+D9*$D$3+E9*$E$3+F9*$F$3+G9*$G$3+H9*$H$3</f>
        <v>0.79999999999999993</v>
      </c>
      <c r="J9">
        <v>0.8</v>
      </c>
    </row>
    <row r="10" spans="1:10" x14ac:dyDescent="0.25">
      <c r="A10" s="7" t="s">
        <v>37</v>
      </c>
      <c r="C10">
        <v>33.299999999999997</v>
      </c>
      <c r="D10">
        <v>23.5</v>
      </c>
      <c r="E10">
        <v>10.3</v>
      </c>
      <c r="F10">
        <v>50.8</v>
      </c>
      <c r="G10">
        <v>5.4</v>
      </c>
      <c r="H10">
        <v>24.7</v>
      </c>
      <c r="I10" s="2">
        <f>C10*$C$3+D10*$D$3+E10*$E$3+F10*$F$3+G10*$G$3+H10*$H$3</f>
        <v>2.6999999999999997</v>
      </c>
      <c r="J10">
        <v>2.7</v>
      </c>
    </row>
    <row r="11" spans="1:10" x14ac:dyDescent="0.25">
      <c r="A11" s="7" t="s">
        <v>36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43077-695C-4835-B32B-4584F2275AA1}">
  <dimension ref="A1:M18"/>
  <sheetViews>
    <sheetView workbookViewId="0">
      <selection activeCell="F5" sqref="F5"/>
    </sheetView>
  </sheetViews>
  <sheetFormatPr defaultRowHeight="15" x14ac:dyDescent="0.25"/>
  <sheetData>
    <row r="1" spans="1:13" x14ac:dyDescent="0.25">
      <c r="F1" t="s">
        <v>12</v>
      </c>
      <c r="G1" t="s">
        <v>11</v>
      </c>
      <c r="H1" t="s">
        <v>10</v>
      </c>
      <c r="I1" t="s">
        <v>9</v>
      </c>
      <c r="J1" t="s">
        <v>20</v>
      </c>
      <c r="K1" t="s">
        <v>21</v>
      </c>
    </row>
    <row r="2" spans="1:13" x14ac:dyDescent="0.25">
      <c r="F2">
        <v>8.6999999999999993</v>
      </c>
      <c r="G2">
        <v>9.5</v>
      </c>
      <c r="H2">
        <v>12</v>
      </c>
      <c r="I2">
        <v>9</v>
      </c>
      <c r="J2">
        <v>13</v>
      </c>
      <c r="K2">
        <v>20</v>
      </c>
    </row>
    <row r="3" spans="1:13" x14ac:dyDescent="0.25">
      <c r="F3" s="2">
        <v>0</v>
      </c>
      <c r="G3" s="2">
        <v>25</v>
      </c>
      <c r="H3" s="2">
        <v>0</v>
      </c>
      <c r="I3" s="2">
        <v>25</v>
      </c>
      <c r="J3" s="2">
        <v>25</v>
      </c>
      <c r="K3" s="2">
        <v>25</v>
      </c>
    </row>
    <row r="5" spans="1:13" x14ac:dyDescent="0.25">
      <c r="E5" t="s">
        <v>2</v>
      </c>
      <c r="F5" s="2">
        <f>F2*F3+G2*G3+H2*H3+I2*I3+J2*J3+K2*K3</f>
        <v>1287.5</v>
      </c>
    </row>
    <row r="8" spans="1:13" x14ac:dyDescent="0.25">
      <c r="A8" s="4" t="s">
        <v>22</v>
      </c>
    </row>
    <row r="9" spans="1:13" x14ac:dyDescent="0.25">
      <c r="A9" s="4" t="s">
        <v>4</v>
      </c>
      <c r="F9" t="s">
        <v>0</v>
      </c>
      <c r="G9" t="s">
        <v>1</v>
      </c>
      <c r="H9" t="s">
        <v>23</v>
      </c>
      <c r="I9" t="s">
        <v>24</v>
      </c>
      <c r="J9" t="s">
        <v>25</v>
      </c>
      <c r="K9" t="s">
        <v>26</v>
      </c>
    </row>
    <row r="10" spans="1:13" x14ac:dyDescent="0.25">
      <c r="A10" s="4" t="s">
        <v>27</v>
      </c>
      <c r="F10">
        <v>1</v>
      </c>
      <c r="G10">
        <v>1</v>
      </c>
      <c r="J10">
        <v>1</v>
      </c>
      <c r="L10" s="2">
        <f>F10*$F$3+G10*$G$3+H10*$H$3+I10*$I$3+J10*$J$3+K10*$K$3</f>
        <v>50</v>
      </c>
      <c r="M10">
        <v>50</v>
      </c>
    </row>
    <row r="11" spans="1:13" x14ac:dyDescent="0.25">
      <c r="A11" s="4" t="s">
        <v>28</v>
      </c>
      <c r="H11">
        <v>1</v>
      </c>
      <c r="J11">
        <v>1</v>
      </c>
      <c r="K11">
        <v>1</v>
      </c>
      <c r="L11" s="2">
        <f t="shared" ref="L11:L18" si="0">F11*$F$3+G11*$G$3+H11*$H$3+I11*$I$3+J11*$J$3+K11*$K$3</f>
        <v>50</v>
      </c>
      <c r="M11">
        <v>50</v>
      </c>
    </row>
    <row r="12" spans="1:13" x14ac:dyDescent="0.25">
      <c r="A12" s="4" t="s">
        <v>29</v>
      </c>
      <c r="F12">
        <v>1</v>
      </c>
      <c r="L12" s="2">
        <f t="shared" si="0"/>
        <v>0</v>
      </c>
      <c r="M12">
        <v>25</v>
      </c>
    </row>
    <row r="13" spans="1:13" x14ac:dyDescent="0.25">
      <c r="A13" s="4" t="s">
        <v>30</v>
      </c>
      <c r="G13">
        <v>1</v>
      </c>
      <c r="L13" s="2">
        <f t="shared" si="0"/>
        <v>25</v>
      </c>
      <c r="M13">
        <v>25</v>
      </c>
    </row>
    <row r="14" spans="1:13" x14ac:dyDescent="0.25">
      <c r="A14" s="4" t="s">
        <v>31</v>
      </c>
      <c r="H14">
        <v>1</v>
      </c>
      <c r="L14" s="2">
        <f t="shared" si="0"/>
        <v>0</v>
      </c>
      <c r="M14">
        <v>25</v>
      </c>
    </row>
    <row r="15" spans="1:13" x14ac:dyDescent="0.25">
      <c r="A15" s="4" t="s">
        <v>32</v>
      </c>
      <c r="I15">
        <v>1</v>
      </c>
      <c r="L15" s="2">
        <f t="shared" si="0"/>
        <v>25</v>
      </c>
      <c r="M15">
        <v>25</v>
      </c>
    </row>
    <row r="16" spans="1:13" x14ac:dyDescent="0.25">
      <c r="A16" s="4" t="s">
        <v>33</v>
      </c>
      <c r="J16">
        <v>1</v>
      </c>
      <c r="L16" s="2">
        <f t="shared" si="0"/>
        <v>25</v>
      </c>
      <c r="M16">
        <v>25</v>
      </c>
    </row>
    <row r="17" spans="1:13" x14ac:dyDescent="0.25">
      <c r="A17" s="4" t="s">
        <v>34</v>
      </c>
      <c r="K17">
        <v>1</v>
      </c>
      <c r="L17" s="2">
        <f t="shared" si="0"/>
        <v>25</v>
      </c>
      <c r="M17">
        <v>25</v>
      </c>
    </row>
    <row r="18" spans="1:13" x14ac:dyDescent="0.25">
      <c r="A18" s="4" t="s">
        <v>35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 s="2">
        <f t="shared" si="0"/>
        <v>100</v>
      </c>
      <c r="M18">
        <v>100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4B9C3-3EE5-47F2-9616-7B2BD44EC02D}">
  <dimension ref="A1:G10"/>
  <sheetViews>
    <sheetView workbookViewId="0">
      <selection activeCell="D5" sqref="D5"/>
    </sheetView>
  </sheetViews>
  <sheetFormatPr defaultRowHeight="15" x14ac:dyDescent="0.25"/>
  <sheetData>
    <row r="1" spans="1:7" x14ac:dyDescent="0.25">
      <c r="D1" t="s">
        <v>12</v>
      </c>
      <c r="E1" t="s">
        <v>11</v>
      </c>
    </row>
    <row r="2" spans="1:7" x14ac:dyDescent="0.25">
      <c r="D2">
        <v>11</v>
      </c>
      <c r="E2">
        <v>12</v>
      </c>
    </row>
    <row r="3" spans="1:7" x14ac:dyDescent="0.25">
      <c r="D3" s="2">
        <v>5555.5555555555557</v>
      </c>
      <c r="E3" s="2">
        <v>1111.1111111111111</v>
      </c>
    </row>
    <row r="5" spans="1:7" x14ac:dyDescent="0.25">
      <c r="C5" t="s">
        <v>2</v>
      </c>
      <c r="D5" s="2">
        <f>D2*D3+E2*E3</f>
        <v>74444.444444444438</v>
      </c>
    </row>
    <row r="6" spans="1:7" x14ac:dyDescent="0.25">
      <c r="A6" s="4" t="s">
        <v>17</v>
      </c>
    </row>
    <row r="7" spans="1:7" x14ac:dyDescent="0.25">
      <c r="A7" s="4" t="s">
        <v>4</v>
      </c>
      <c r="D7" t="s">
        <v>12</v>
      </c>
      <c r="E7" t="s">
        <v>11</v>
      </c>
      <c r="F7" s="6"/>
    </row>
    <row r="8" spans="1:7" x14ac:dyDescent="0.25">
      <c r="A8" s="4" t="s">
        <v>18</v>
      </c>
      <c r="D8">
        <v>5</v>
      </c>
      <c r="E8">
        <v>2</v>
      </c>
      <c r="F8" s="2">
        <f>D8*$D$3+E8*$E$3</f>
        <v>30000</v>
      </c>
      <c r="G8">
        <v>30000</v>
      </c>
    </row>
    <row r="9" spans="1:7" x14ac:dyDescent="0.25">
      <c r="A9" s="4" t="s">
        <v>19</v>
      </c>
      <c r="D9">
        <v>1</v>
      </c>
      <c r="E9">
        <v>4</v>
      </c>
      <c r="F9" s="2">
        <f>D9*$D$3+E9*$E$3</f>
        <v>10000</v>
      </c>
      <c r="G9">
        <v>10000</v>
      </c>
    </row>
    <row r="10" spans="1:7" x14ac:dyDescent="0.25">
      <c r="A10" s="4" t="s">
        <v>16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2CCBC-4E95-4DD9-A838-A542742D4943}">
  <dimension ref="A1:G10"/>
  <sheetViews>
    <sheetView workbookViewId="0">
      <selection activeCell="D27" sqref="D27"/>
    </sheetView>
  </sheetViews>
  <sheetFormatPr defaultRowHeight="15" x14ac:dyDescent="0.25"/>
  <cols>
    <col min="4" max="4" width="12.42578125" customWidth="1"/>
    <col min="5" max="5" width="14.42578125" customWidth="1"/>
    <col min="6" max="6" width="14" customWidth="1"/>
    <col min="7" max="7" width="16.28515625" customWidth="1"/>
  </cols>
  <sheetData>
    <row r="1" spans="1:7" x14ac:dyDescent="0.25">
      <c r="D1" t="s">
        <v>12</v>
      </c>
      <c r="E1" t="s">
        <v>11</v>
      </c>
    </row>
    <row r="2" spans="1:7" x14ac:dyDescent="0.25">
      <c r="D2">
        <v>50</v>
      </c>
      <c r="E2">
        <v>25</v>
      </c>
    </row>
    <row r="3" spans="1:7" x14ac:dyDescent="0.25">
      <c r="D3" s="5">
        <v>7.0588235294117645</v>
      </c>
      <c r="E3" s="5">
        <v>8.8235294117647065</v>
      </c>
    </row>
    <row r="4" spans="1:7" x14ac:dyDescent="0.25">
      <c r="D4" s="1"/>
      <c r="E4" s="1"/>
    </row>
    <row r="5" spans="1:7" x14ac:dyDescent="0.25">
      <c r="C5" t="s">
        <v>2</v>
      </c>
      <c r="D5" s="5">
        <f>D2*D3+E2*E3</f>
        <v>573.52941176470586</v>
      </c>
      <c r="E5" s="1"/>
    </row>
    <row r="6" spans="1:7" x14ac:dyDescent="0.25">
      <c r="A6" s="8" t="s">
        <v>13</v>
      </c>
      <c r="B6" s="8"/>
    </row>
    <row r="7" spans="1:7" x14ac:dyDescent="0.25">
      <c r="A7" s="4" t="s">
        <v>4</v>
      </c>
      <c r="D7" t="s">
        <v>12</v>
      </c>
      <c r="E7" t="s">
        <v>11</v>
      </c>
    </row>
    <row r="8" spans="1:7" x14ac:dyDescent="0.25">
      <c r="A8" s="8" t="s">
        <v>14</v>
      </c>
      <c r="B8" s="8"/>
      <c r="D8">
        <v>20</v>
      </c>
      <c r="E8">
        <v>120</v>
      </c>
      <c r="F8" s="2">
        <f>D8*$D$3+E8*$E$3</f>
        <v>1200.0000000000002</v>
      </c>
      <c r="G8">
        <v>1200</v>
      </c>
    </row>
    <row r="9" spans="1:7" x14ac:dyDescent="0.25">
      <c r="A9" s="8" t="s">
        <v>15</v>
      </c>
      <c r="B9" s="8"/>
      <c r="D9">
        <v>600</v>
      </c>
      <c r="E9">
        <v>200</v>
      </c>
      <c r="F9" s="2">
        <f>D9*$D$3+E9*$E$3</f>
        <v>6000</v>
      </c>
      <c r="G9">
        <v>6000</v>
      </c>
    </row>
    <row r="10" spans="1:7" x14ac:dyDescent="0.25">
      <c r="A10" s="4" t="s">
        <v>16</v>
      </c>
    </row>
  </sheetData>
  <mergeCells count="3">
    <mergeCell ref="A6:B6"/>
    <mergeCell ref="A8:B8"/>
    <mergeCell ref="A9:B9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BD371-489B-4EFD-AE42-4C2A50EC8592}">
  <dimension ref="I23:P28"/>
  <sheetViews>
    <sheetView workbookViewId="0">
      <selection activeCell="E30" sqref="E30"/>
    </sheetView>
  </sheetViews>
  <sheetFormatPr defaultRowHeight="15" x14ac:dyDescent="0.25"/>
  <sheetData>
    <row r="23" spans="9:16" x14ac:dyDescent="0.25">
      <c r="K23" t="s">
        <v>12</v>
      </c>
      <c r="L23" t="s">
        <v>11</v>
      </c>
      <c r="M23" t="s">
        <v>10</v>
      </c>
      <c r="N23" t="s">
        <v>9</v>
      </c>
    </row>
    <row r="24" spans="9:16" x14ac:dyDescent="0.25">
      <c r="K24">
        <v>1</v>
      </c>
      <c r="L24">
        <v>1</v>
      </c>
      <c r="M24">
        <v>0</v>
      </c>
      <c r="N24">
        <v>0</v>
      </c>
    </row>
    <row r="25" spans="9:16" x14ac:dyDescent="0.25">
      <c r="K25" s="2">
        <v>1500</v>
      </c>
      <c r="L25" s="2">
        <v>0</v>
      </c>
      <c r="M25" s="2">
        <v>0</v>
      </c>
      <c r="N25" s="2">
        <v>0</v>
      </c>
    </row>
    <row r="26" spans="9:16" x14ac:dyDescent="0.25">
      <c r="I26" t="s">
        <v>8</v>
      </c>
      <c r="J26" s="2">
        <f>K24*K25+L24*L25+M24*M25+N24*N25</f>
        <v>1500</v>
      </c>
    </row>
    <row r="27" spans="9:16" x14ac:dyDescent="0.25">
      <c r="K27">
        <v>2</v>
      </c>
      <c r="L27">
        <v>0</v>
      </c>
      <c r="M27">
        <v>0</v>
      </c>
      <c r="N27">
        <v>0</v>
      </c>
      <c r="O27" s="2">
        <f>SUMPRODUCT(K27:N27,$K$25:$N$25)</f>
        <v>3000</v>
      </c>
      <c r="P27">
        <v>5000</v>
      </c>
    </row>
    <row r="28" spans="9:16" x14ac:dyDescent="0.25">
      <c r="K28">
        <v>2</v>
      </c>
      <c r="L28">
        <v>0</v>
      </c>
      <c r="M28">
        <v>0</v>
      </c>
      <c r="N28">
        <v>0</v>
      </c>
      <c r="O28" s="2">
        <f>SUMPRODUCT(K28:N28,$K$25:$N$25)</f>
        <v>3000</v>
      </c>
      <c r="P28">
        <v>3000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2FCFB-960F-4237-A532-2AC7DC961C0A}">
  <dimension ref="A1:F11"/>
  <sheetViews>
    <sheetView workbookViewId="0">
      <selection activeCell="H5" sqref="H5"/>
    </sheetView>
  </sheetViews>
  <sheetFormatPr defaultRowHeight="15" x14ac:dyDescent="0.25"/>
  <cols>
    <col min="1" max="1" width="22.140625" customWidth="1"/>
  </cols>
  <sheetData>
    <row r="1" spans="1:6" x14ac:dyDescent="0.25">
      <c r="C1" t="s">
        <v>0</v>
      </c>
      <c r="D1" t="s">
        <v>1</v>
      </c>
    </row>
    <row r="2" spans="1:6" x14ac:dyDescent="0.25">
      <c r="C2" s="1">
        <v>0.5</v>
      </c>
      <c r="D2">
        <v>1</v>
      </c>
    </row>
    <row r="3" spans="1:6" x14ac:dyDescent="0.25">
      <c r="C3" s="2">
        <v>0</v>
      </c>
      <c r="D3" s="2">
        <v>3.5</v>
      </c>
    </row>
    <row r="5" spans="1:6" x14ac:dyDescent="0.25">
      <c r="B5" t="s">
        <v>2</v>
      </c>
      <c r="C5" s="3">
        <f>C2*C3+D2*D3</f>
        <v>3.5</v>
      </c>
    </row>
    <row r="6" spans="1:6" x14ac:dyDescent="0.25">
      <c r="A6" s="4" t="s">
        <v>3</v>
      </c>
    </row>
    <row r="7" spans="1:6" x14ac:dyDescent="0.25">
      <c r="A7" s="4" t="s">
        <v>4</v>
      </c>
      <c r="C7" t="s">
        <v>0</v>
      </c>
      <c r="D7" t="s">
        <v>1</v>
      </c>
    </row>
    <row r="8" spans="1:6" x14ac:dyDescent="0.25">
      <c r="A8" s="4" t="s">
        <v>5</v>
      </c>
      <c r="D8">
        <v>1</v>
      </c>
      <c r="E8" s="2">
        <f>C8*$C$3+D8*$D$3</f>
        <v>3.5</v>
      </c>
      <c r="F8">
        <v>4</v>
      </c>
    </row>
    <row r="9" spans="1:6" x14ac:dyDescent="0.25">
      <c r="A9" s="4" t="s">
        <v>6</v>
      </c>
      <c r="C9">
        <v>1</v>
      </c>
      <c r="D9">
        <v>1</v>
      </c>
      <c r="E9" s="2">
        <f t="shared" ref="E9:E10" si="0">C9*$C$3+D9*$D$3</f>
        <v>3.5</v>
      </c>
      <c r="F9">
        <v>6</v>
      </c>
    </row>
    <row r="10" spans="1:6" x14ac:dyDescent="0.25">
      <c r="A10" s="4" t="s">
        <v>7</v>
      </c>
      <c r="C10">
        <v>1</v>
      </c>
      <c r="D10">
        <v>2</v>
      </c>
      <c r="E10" s="2">
        <f t="shared" si="0"/>
        <v>7</v>
      </c>
      <c r="F10">
        <v>7</v>
      </c>
    </row>
    <row r="11" spans="1:6" x14ac:dyDescent="0.25">
      <c r="A11" s="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FINAL</vt:lpstr>
      <vt:lpstr>EX22</vt:lpstr>
      <vt:lpstr>ex20</vt:lpstr>
      <vt:lpstr>ex18</vt:lpstr>
      <vt:lpstr>ex3</vt:lpstr>
      <vt:lpstr>ex1</vt:lpstr>
      <vt:lpstr>SEM SOLUCAO</vt:lpstr>
      <vt:lpstr>EX14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TOME GOMES</dc:creator>
  <cp:lastModifiedBy>GABRIEL TOME GOMES</cp:lastModifiedBy>
  <dcterms:created xsi:type="dcterms:W3CDTF">2023-12-01T21:08:13Z</dcterms:created>
  <dcterms:modified xsi:type="dcterms:W3CDTF">2023-12-01T21:14:31Z</dcterms:modified>
</cp:coreProperties>
</file>