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<sst xmlns="http://schemas.openxmlformats.org/spreadsheetml/2006/main" uniqueCount="47">
  <si>
    <t>Table 1</t>
  </si>
  <si>
    <t>category</t>
  </si>
  <si>
    <t>FBPL</t>
  </si>
  <si>
    <t>FNHW</t>
  </si>
  <si>
    <t>FRLP</t>
  </si>
  <si>
    <t>FWLY</t>
  </si>
  <si>
    <t>FLMW</t>
  </si>
  <si>
    <t>FLPB</t>
  </si>
  <si>
    <t>FLRH</t>
  </si>
  <si>
    <t>FMGW</t>
  </si>
  <si>
    <t>FNGH</t>
  </si>
  <si>
    <t>FNOW</t>
  </si>
  <si>
    <t>FOYN</t>
  </si>
  <si>
    <t>FWNR</t>
  </si>
  <si>
    <t>AVERAGE ACROSS FEMALES</t>
  </si>
  <si>
    <t>SEM</t>
  </si>
  <si>
    <t>mean x 100</t>
  </si>
  <si>
    <t>sem x 100</t>
  </si>
  <si>
    <t>total</t>
  </si>
  <si>
    <t>sb</t>
  </si>
  <si>
    <t>ab</t>
  </si>
  <si>
    <t>fb</t>
  </si>
  <si>
    <t>fw</t>
  </si>
  <si>
    <t>sa</t>
  </si>
  <si>
    <t>aa</t>
  </si>
  <si>
    <t>mp</t>
  </si>
  <si>
    <t>These are the breakdowns by individual action categories.</t>
  </si>
  <si>
    <t>both</t>
  </si>
  <si>
    <t>psb</t>
  </si>
  <si>
    <t>pab</t>
  </si>
  <si>
    <t>pfb</t>
  </si>
  <si>
    <t>pfw</t>
  </si>
  <si>
    <t>psa</t>
  </si>
  <si>
    <t>paa</t>
  </si>
  <si>
    <t>pmp</t>
  </si>
  <si>
    <t>pboth</t>
  </si>
  <si>
    <t>totalp</t>
  </si>
  <si>
    <t>FOLLOWED MALE ACTION:</t>
  </si>
  <si>
    <t>sum for each fem</t>
  </si>
  <si>
    <t>AVERAGE FOLLOWED</t>
  </si>
  <si>
    <t>SEM FOLLOWED</t>
  </si>
  <si>
    <t>PRECEDED MALE ACTION:</t>
  </si>
  <si>
    <t>AVERAGE PRECEDED</t>
  </si>
  <si>
    <t>SEM PRECEDED</t>
  </si>
  <si>
    <t>BOTH FOLLOWED AND PRECEDED:</t>
  </si>
  <si>
    <t>AVERAGE BOTH</t>
  </si>
  <si>
    <t>SEM BOTH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</si>
</sst>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3"/>
      <name val="Helvetica Neue"/>
    </font>
    <font>
      <b val="1"/>
      <sz val="10"/>
      <color indexed="14"/>
      <name val="Helvetica Neue"/>
    </font>
    <font>
      <b val="1"/>
      <sz val="10"/>
      <color indexed="15"/>
      <name val="Helvetica Neue"/>
    </font>
    <font>
      <b val="1"/>
      <sz val="10"/>
      <color indexed="16"/>
      <name val="Helvetica Neue"/>
    </font>
    <font>
      <b val="1"/>
      <sz val="10"/>
      <color indexed="17"/>
      <name val="Helvetica Neue"/>
    </font>
    <font>
      <b val="1"/>
      <sz val="10"/>
      <color indexed="18"/>
      <name val="Helvetica Neue"/>
    </font>
    <font>
      <b val="1"/>
      <sz val="12"/>
      <color indexed="13"/>
      <name val="Helvetica Neue"/>
    </font>
    <font>
      <b val="1"/>
      <sz val="11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6" fillId="3" borderId="5" applyNumberFormat="1" applyFont="1" applyFill="1" applyBorder="1" applyAlignment="1" applyProtection="0">
      <alignment vertical="top" wrapText="1"/>
    </xf>
    <xf numFmtId="49" fontId="6" borderId="7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49" fontId="8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2600"/>
      <rgbColor rgb="ff5597ff"/>
      <rgbColor rgb="ff599afc"/>
      <rgbColor rgb="ff00be35"/>
      <rgbColor rgb="ffff476d"/>
      <rgbColor rgb="fffc4b7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589612</xdr:colOff>
      <xdr:row>0</xdr:row>
      <xdr:rowOff>0</xdr:rowOff>
    </xdr:from>
    <xdr:to>
      <xdr:col>14</xdr:col>
      <xdr:colOff>654987</xdr:colOff>
      <xdr:row>1</xdr:row>
      <xdr:rowOff>198751</xdr:rowOff>
    </xdr:to>
    <xdr:sp>
      <xdr:nvSpPr>
        <xdr:cNvPr id="2" name="Shape 2"/>
        <xdr:cNvSpPr txBox="1"/>
      </xdr:nvSpPr>
      <xdr:spPr>
        <a:xfrm>
          <a:off x="3078812" y="-272909"/>
          <a:ext cx="15000576" cy="54990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ln>
                <a:noFill/>
              </a:ln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ln>
                <a:noFill/>
              </a:ln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rPr>
            <a:t>THIS IS THE FINAL DATA FOR THE PAPER. THE DIFFERENCE BETWEEN THIS AND THE PREVIOUS SHEET IS THAT NOW I AM ONLY CONSIDERING INTERACTIONS WITH MALES (SO THE CATEGORIES ‘UNCLEAR’ AND ‘FEMALE-DIRECTED’ WILL BE REMOVED FROM THE TOTAL WHEN CALCULATING PERCENTAGES. HOWEVER, THEY WILL BE REPORTED IN THE PAPER SEPARATELY.</a:t>
          </a:r>
        </a:p>
      </xdr:txBody>
    </xdr:sp>
    <xdr:clientData/>
  </xdr:twoCellAnchor>
  <xdr:twoCellAnchor>
    <xdr:from>
      <xdr:col>13</xdr:col>
      <xdr:colOff>746303</xdr:colOff>
      <xdr:row>45</xdr:row>
      <xdr:rowOff>22683</xdr:rowOff>
    </xdr:from>
    <xdr:to>
      <xdr:col>15</xdr:col>
      <xdr:colOff>19049</xdr:colOff>
      <xdr:row>48</xdr:row>
      <xdr:rowOff>136133</xdr:rowOff>
    </xdr:to>
    <xdr:sp>
      <xdr:nvSpPr>
        <xdr:cNvPr id="3" name="Shape 3"/>
        <xdr:cNvSpPr txBox="1"/>
      </xdr:nvSpPr>
      <xdr:spPr>
        <a:xfrm>
          <a:off x="16926103" y="13104953"/>
          <a:ext cx="1761947" cy="87164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ln>
                <a:noFill/>
              </a:ln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ln>
                <a:noFill/>
              </a:ln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rPr>
            <a:t>TYPED THIS DATA INTO SEPARATE .CSV FILE CALLED “simplest-context-fig.csv”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7" width="16.3516" style="1" customWidth="1"/>
    <col min="1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</row>
    <row r="3" ht="20.25" customHeight="1">
      <c r="A3" t="s" s="4">
        <v>18</v>
      </c>
      <c r="B3" s="5">
        <f>SUM(B4:B11)</f>
        <v>33</v>
      </c>
      <c r="C3" s="6">
        <f>SUM(C4:C11)</f>
        <v>24</v>
      </c>
      <c r="D3" s="6">
        <f>SUM(D4:D11)</f>
        <v>69</v>
      </c>
      <c r="E3" s="6">
        <f>SUM(E4:E11)</f>
        <v>1</v>
      </c>
      <c r="F3" s="6">
        <f>SUM(F4:F11)</f>
        <v>59</v>
      </c>
      <c r="G3" s="6">
        <f>SUM(G4:G11)</f>
        <v>28</v>
      </c>
      <c r="H3" s="6">
        <f>SUM(H4:H11)</f>
        <v>1</v>
      </c>
      <c r="I3" s="6">
        <f>SUM(I4:I11)</f>
        <v>9</v>
      </c>
      <c r="J3" s="6">
        <f>SUM(J4:J11)</f>
        <v>22</v>
      </c>
      <c r="K3" s="6">
        <f>SUM(K4:K11)</f>
        <v>83</v>
      </c>
      <c r="L3" s="6">
        <f>SUM(L4:L11)</f>
        <v>29</v>
      </c>
      <c r="M3" s="6">
        <f>SUM(M4:M11)</f>
        <v>2</v>
      </c>
      <c r="N3" s="7"/>
      <c r="O3" s="7"/>
      <c r="P3" s="7"/>
      <c r="Q3" s="7"/>
    </row>
    <row r="4" ht="20.05" customHeight="1">
      <c r="A4" t="s" s="8">
        <v>19</v>
      </c>
      <c r="B4" s="9">
        <v>24</v>
      </c>
      <c r="C4" s="10">
        <v>21</v>
      </c>
      <c r="D4" s="10">
        <v>22</v>
      </c>
      <c r="E4" s="10">
        <v>0</v>
      </c>
      <c r="F4" s="10">
        <v>31</v>
      </c>
      <c r="G4" s="10">
        <v>10</v>
      </c>
      <c r="H4" s="10">
        <v>0</v>
      </c>
      <c r="I4" s="10">
        <v>3</v>
      </c>
      <c r="J4" s="10">
        <v>12</v>
      </c>
      <c r="K4" s="10">
        <v>30</v>
      </c>
      <c r="L4" s="10">
        <v>15</v>
      </c>
      <c r="M4" s="10">
        <v>1</v>
      </c>
      <c r="N4" s="11"/>
      <c r="O4" s="11"/>
      <c r="P4" s="11"/>
      <c r="Q4" s="11"/>
    </row>
    <row r="5" ht="20.05" customHeight="1">
      <c r="A5" t="s" s="8">
        <v>20</v>
      </c>
      <c r="B5" s="9">
        <v>9</v>
      </c>
      <c r="C5" s="10">
        <v>3</v>
      </c>
      <c r="D5" s="10">
        <v>30</v>
      </c>
      <c r="E5" s="10">
        <v>1</v>
      </c>
      <c r="F5" s="10">
        <v>16</v>
      </c>
      <c r="G5" s="10">
        <v>10</v>
      </c>
      <c r="H5" s="10">
        <v>1</v>
      </c>
      <c r="I5" s="10">
        <v>4</v>
      </c>
      <c r="J5" s="10">
        <v>10</v>
      </c>
      <c r="K5" s="10">
        <v>25</v>
      </c>
      <c r="L5" s="10">
        <v>7</v>
      </c>
      <c r="M5" s="10">
        <v>1</v>
      </c>
      <c r="N5" s="11"/>
      <c r="O5" s="11"/>
      <c r="P5" s="11"/>
      <c r="Q5" s="11"/>
    </row>
    <row r="6" ht="20.05" customHeight="1">
      <c r="A6" t="s" s="8">
        <v>21</v>
      </c>
      <c r="B6" s="9">
        <v>0</v>
      </c>
      <c r="C6" s="10">
        <v>0</v>
      </c>
      <c r="D6" s="10">
        <v>2</v>
      </c>
      <c r="E6" s="10">
        <v>0</v>
      </c>
      <c r="F6" s="10">
        <v>2</v>
      </c>
      <c r="G6" s="10">
        <v>2</v>
      </c>
      <c r="H6" s="10">
        <v>0</v>
      </c>
      <c r="I6" s="10">
        <v>0</v>
      </c>
      <c r="J6" s="10">
        <v>0</v>
      </c>
      <c r="K6" s="10">
        <v>10</v>
      </c>
      <c r="L6" s="10">
        <v>1</v>
      </c>
      <c r="M6" s="10">
        <v>0</v>
      </c>
      <c r="N6" s="11"/>
      <c r="O6" s="11"/>
      <c r="P6" s="11"/>
      <c r="Q6" s="11"/>
    </row>
    <row r="7" ht="20.05" customHeight="1">
      <c r="A7" t="s" s="8">
        <v>22</v>
      </c>
      <c r="B7" s="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4</v>
      </c>
      <c r="L7" s="10">
        <v>1</v>
      </c>
      <c r="M7" s="10">
        <v>0</v>
      </c>
      <c r="N7" s="11"/>
      <c r="O7" s="11"/>
      <c r="P7" s="11"/>
      <c r="Q7" s="11"/>
    </row>
    <row r="8" ht="20.05" customHeight="1">
      <c r="A8" t="s" s="8">
        <v>23</v>
      </c>
      <c r="B8" s="9">
        <v>0</v>
      </c>
      <c r="C8" s="10">
        <v>0</v>
      </c>
      <c r="D8" s="10">
        <v>8</v>
      </c>
      <c r="E8" s="10">
        <v>0</v>
      </c>
      <c r="F8" s="10">
        <v>2</v>
      </c>
      <c r="G8" s="10">
        <v>0</v>
      </c>
      <c r="H8" s="10">
        <v>0</v>
      </c>
      <c r="I8" s="10">
        <v>0</v>
      </c>
      <c r="J8" s="10">
        <v>0</v>
      </c>
      <c r="K8" s="10">
        <v>4</v>
      </c>
      <c r="L8" s="10">
        <v>1</v>
      </c>
      <c r="M8" s="10">
        <v>0</v>
      </c>
      <c r="N8" s="11"/>
      <c r="O8" s="11"/>
      <c r="P8" s="11"/>
      <c r="Q8" s="11"/>
    </row>
    <row r="9" ht="20.05" customHeight="1">
      <c r="A9" t="s" s="8">
        <v>24</v>
      </c>
      <c r="B9" s="9">
        <v>0</v>
      </c>
      <c r="C9" s="10">
        <v>0</v>
      </c>
      <c r="D9" s="10">
        <v>1</v>
      </c>
      <c r="E9" s="10">
        <v>0</v>
      </c>
      <c r="F9" s="10">
        <v>2</v>
      </c>
      <c r="G9" s="10">
        <v>3</v>
      </c>
      <c r="H9" s="10">
        <v>0</v>
      </c>
      <c r="I9" s="10">
        <v>0</v>
      </c>
      <c r="J9" s="10">
        <v>0</v>
      </c>
      <c r="K9" s="10">
        <v>5</v>
      </c>
      <c r="L9" s="10">
        <v>1</v>
      </c>
      <c r="M9" s="10">
        <v>0</v>
      </c>
      <c r="N9" s="11"/>
      <c r="O9" s="11"/>
      <c r="P9" s="11"/>
      <c r="Q9" s="11"/>
    </row>
    <row r="10" ht="56.05" customHeight="1">
      <c r="A10" t="s" s="8">
        <v>25</v>
      </c>
      <c r="B10" s="9">
        <v>0</v>
      </c>
      <c r="C10" s="10">
        <v>0</v>
      </c>
      <c r="D10" s="10">
        <v>1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1"/>
      <c r="O10" s="11"/>
      <c r="P10" t="s" s="12">
        <v>26</v>
      </c>
      <c r="Q10" s="11"/>
    </row>
    <row r="11" ht="20.05" customHeight="1">
      <c r="A11" t="s" s="8">
        <v>27</v>
      </c>
      <c r="B11" s="9">
        <v>0</v>
      </c>
      <c r="C11" s="10">
        <v>0</v>
      </c>
      <c r="D11" s="10">
        <v>5</v>
      </c>
      <c r="E11" s="10">
        <v>0</v>
      </c>
      <c r="F11" s="10">
        <v>5</v>
      </c>
      <c r="G11" s="10">
        <v>3</v>
      </c>
      <c r="H11" s="10">
        <v>0</v>
      </c>
      <c r="I11" s="10">
        <v>2</v>
      </c>
      <c r="J11" s="10">
        <v>0</v>
      </c>
      <c r="K11" s="10">
        <v>4</v>
      </c>
      <c r="L11" s="10">
        <v>3</v>
      </c>
      <c r="M11" s="10">
        <v>0</v>
      </c>
      <c r="N11" s="11"/>
      <c r="O11" s="11"/>
      <c r="P11" s="11"/>
      <c r="Q11" s="11"/>
    </row>
    <row r="12" ht="20.05" customHeight="1">
      <c r="A12" t="s" s="8">
        <v>28</v>
      </c>
      <c r="B12" s="9">
        <f>B4/B3</f>
        <v>0.7272727272727273</v>
      </c>
      <c r="C12" s="10">
        <f>C4/C3</f>
        <v>0.875</v>
      </c>
      <c r="D12" s="10">
        <f>D4/D3</f>
        <v>0.3188405797101449</v>
      </c>
      <c r="E12" s="10">
        <f>E4/E3</f>
        <v>0</v>
      </c>
      <c r="F12" s="10">
        <f>F4/F3</f>
        <v>0.5254237288135594</v>
      </c>
      <c r="G12" s="10">
        <f>G4/G3</f>
        <v>0.3571428571428572</v>
      </c>
      <c r="H12" s="10">
        <f>H4/H3</f>
        <v>0</v>
      </c>
      <c r="I12" s="10">
        <f>I4/I3</f>
        <v>0.3333333333333333</v>
      </c>
      <c r="J12" s="10">
        <f>J4/J3</f>
        <v>0.5454545454545454</v>
      </c>
      <c r="K12" s="10">
        <f>K4/K3</f>
        <v>0.3614457831325301</v>
      </c>
      <c r="L12" s="10">
        <f>L4/L3</f>
        <v>0.5172413793103449</v>
      </c>
      <c r="M12" s="10">
        <f>M4/M3</f>
        <v>0.5</v>
      </c>
      <c r="N12" s="10">
        <f>AVERAGE(B12:M12)</f>
        <v>0.4217629111808369</v>
      </c>
      <c r="O12" s="10">
        <f>(STDEV(B12:M12))/(SQRT(12))</f>
        <v>0.07395929891253242</v>
      </c>
      <c r="P12" s="13">
        <f>N12*100</f>
        <v>42.17629111808369</v>
      </c>
      <c r="Q12" s="13">
        <f>O12*100</f>
        <v>7.395929891253242</v>
      </c>
    </row>
    <row r="13" ht="20.05" customHeight="1">
      <c r="A13" t="s" s="8">
        <v>29</v>
      </c>
      <c r="B13" s="9">
        <f>B5/B3</f>
        <v>0.2727272727272727</v>
      </c>
      <c r="C13" s="10">
        <f>C5/C3</f>
        <v>0.125</v>
      </c>
      <c r="D13" s="10">
        <f>D5/D3</f>
        <v>0.4347826086956522</v>
      </c>
      <c r="E13" s="10">
        <f>E5/E3</f>
        <v>1</v>
      </c>
      <c r="F13" s="10">
        <f>F5/F3</f>
        <v>0.2711864406779661</v>
      </c>
      <c r="G13" s="10">
        <f>G5/G3</f>
        <v>0.3571428571428572</v>
      </c>
      <c r="H13" s="10">
        <f>H5/H3</f>
        <v>1</v>
      </c>
      <c r="I13" s="10">
        <f>I5/I3</f>
        <v>0.4444444444444444</v>
      </c>
      <c r="J13" s="10">
        <f>J5/J3</f>
        <v>0.4545454545454545</v>
      </c>
      <c r="K13" s="10">
        <f>K5/K3</f>
        <v>0.3012048192771085</v>
      </c>
      <c r="L13" s="10">
        <f>L5/L3</f>
        <v>0.2413793103448276</v>
      </c>
      <c r="M13" s="10">
        <f>M5/M3</f>
        <v>0.5</v>
      </c>
      <c r="N13" s="10">
        <f>AVERAGE(B13:M13)</f>
        <v>0.4502011006546319</v>
      </c>
      <c r="O13" s="10">
        <f>(STDEV(B13:M13))/(SQRT(12))</f>
        <v>0.08029739065278471</v>
      </c>
      <c r="P13" s="13">
        <f>N13*100</f>
        <v>45.02011006546319</v>
      </c>
      <c r="Q13" s="13">
        <f>O13*100</f>
        <v>8.029739065278472</v>
      </c>
    </row>
    <row r="14" ht="20.05" customHeight="1">
      <c r="A14" t="s" s="8">
        <v>30</v>
      </c>
      <c r="B14" s="9">
        <f>B6/B3</f>
        <v>0</v>
      </c>
      <c r="C14" s="10">
        <f>C6/C3</f>
        <v>0</v>
      </c>
      <c r="D14" s="10">
        <f>D6/D3</f>
        <v>0.02898550724637681</v>
      </c>
      <c r="E14" s="10">
        <f>E6/E3</f>
        <v>0</v>
      </c>
      <c r="F14" s="10">
        <f>F6/F3</f>
        <v>0.03389830508474576</v>
      </c>
      <c r="G14" s="10">
        <f>G6/G3</f>
        <v>0.07142857142857142</v>
      </c>
      <c r="H14" s="10">
        <f>H6/H3</f>
        <v>0</v>
      </c>
      <c r="I14" s="10">
        <f>I6/I3</f>
        <v>0</v>
      </c>
      <c r="J14" s="10">
        <f>J6/J3</f>
        <v>0</v>
      </c>
      <c r="K14" s="10">
        <f>K6/K3</f>
        <v>0.1204819277108434</v>
      </c>
      <c r="L14" s="10">
        <f>L6/L3</f>
        <v>0.03448275862068965</v>
      </c>
      <c r="M14" s="10">
        <f>M6/M3</f>
        <v>0</v>
      </c>
      <c r="N14" s="10">
        <f>AVERAGE(B14:M14)</f>
        <v>0.02410642250760225</v>
      </c>
      <c r="O14" s="10">
        <f>(STDEV(B14:M14))/(SQRT(12))</f>
        <v>0.01094850751137232</v>
      </c>
      <c r="P14" s="13">
        <f>N14*100</f>
        <v>2.410642250760225</v>
      </c>
      <c r="Q14" s="13">
        <f>O14*100</f>
        <v>1.094850751137232</v>
      </c>
    </row>
    <row r="15" ht="20.05" customHeight="1">
      <c r="A15" t="s" s="8">
        <v>31</v>
      </c>
      <c r="B15" s="9">
        <f>B7/B3</f>
        <v>0</v>
      </c>
      <c r="C15" s="10">
        <f>C7/C3</f>
        <v>0</v>
      </c>
      <c r="D15" s="10">
        <f>D7/D3</f>
        <v>0</v>
      </c>
      <c r="E15" s="10">
        <f>E7/E3</f>
        <v>0</v>
      </c>
      <c r="F15" s="10">
        <f>F7/F3</f>
        <v>0</v>
      </c>
      <c r="G15" s="10">
        <f>G7/G3</f>
        <v>0</v>
      </c>
      <c r="H15" s="10">
        <f>H7/H3</f>
        <v>0</v>
      </c>
      <c r="I15" s="10">
        <f>I7/I3</f>
        <v>0</v>
      </c>
      <c r="J15" s="10">
        <f>J7/J3</f>
        <v>0</v>
      </c>
      <c r="K15" s="10">
        <f>K7/K3</f>
        <v>0.04819277108433735</v>
      </c>
      <c r="L15" s="10">
        <f>L7/L3</f>
        <v>0.03448275862068965</v>
      </c>
      <c r="M15" s="10">
        <f>M7/M3</f>
        <v>0</v>
      </c>
      <c r="N15" s="10">
        <f>AVERAGE(B15:M15)</f>
        <v>0.006889627475418918</v>
      </c>
      <c r="O15" s="10">
        <f>(STDEV(B15:M15))/(SQRT(12))</f>
        <v>0.004721004183337194</v>
      </c>
      <c r="P15" s="13">
        <f>N15*100</f>
        <v>0.6889627475418918</v>
      </c>
      <c r="Q15" s="13">
        <f>O15*100</f>
        <v>0.4721004183337195</v>
      </c>
    </row>
    <row r="16" ht="20.05" customHeight="1">
      <c r="A16" t="s" s="8">
        <v>32</v>
      </c>
      <c r="B16" s="9">
        <f>B8/B3</f>
        <v>0</v>
      </c>
      <c r="C16" s="10">
        <f>C8/C3</f>
        <v>0</v>
      </c>
      <c r="D16" s="10">
        <f>D8/D3</f>
        <v>0.1159420289855072</v>
      </c>
      <c r="E16" s="10">
        <f>E8/E3</f>
        <v>0</v>
      </c>
      <c r="F16" s="10">
        <f>F8/F3</f>
        <v>0.03389830508474576</v>
      </c>
      <c r="G16" s="10">
        <f>G8/G3</f>
        <v>0</v>
      </c>
      <c r="H16" s="10">
        <f>H8/H3</f>
        <v>0</v>
      </c>
      <c r="I16" s="10">
        <f>I8/I3</f>
        <v>0</v>
      </c>
      <c r="J16" s="10">
        <f>J8/J3</f>
        <v>0</v>
      </c>
      <c r="K16" s="10">
        <f>K8/K3</f>
        <v>0.04819277108433735</v>
      </c>
      <c r="L16" s="10">
        <f>L8/L3</f>
        <v>0.03448275862068965</v>
      </c>
      <c r="M16" s="10">
        <f>M8/M3</f>
        <v>0</v>
      </c>
      <c r="N16" s="10">
        <f>AVERAGE(B16:M16)</f>
        <v>0.01937632198127334</v>
      </c>
      <c r="O16" s="10">
        <f>(STDEV(B16:M16))/(SQRT(12))</f>
        <v>0.01014961962173918</v>
      </c>
      <c r="P16" s="13">
        <f>N16*100</f>
        <v>1.937632198127334</v>
      </c>
      <c r="Q16" s="13">
        <f>O16*100</f>
        <v>1.014961962173918</v>
      </c>
    </row>
    <row r="17" ht="20.05" customHeight="1">
      <c r="A17" t="s" s="8">
        <v>33</v>
      </c>
      <c r="B17" s="9">
        <f>B9/B3</f>
        <v>0</v>
      </c>
      <c r="C17" s="10">
        <f>C9/C3</f>
        <v>0</v>
      </c>
      <c r="D17" s="10">
        <f>D9/D3</f>
        <v>0.01449275362318841</v>
      </c>
      <c r="E17" s="10">
        <f>E9/E3</f>
        <v>0</v>
      </c>
      <c r="F17" s="10">
        <f>F9/F3</f>
        <v>0.03389830508474576</v>
      </c>
      <c r="G17" s="10">
        <f>G9/G3</f>
        <v>0.1071428571428571</v>
      </c>
      <c r="H17" s="10">
        <f>H9/H3</f>
        <v>0</v>
      </c>
      <c r="I17" s="10">
        <f>I9/I3</f>
        <v>0</v>
      </c>
      <c r="J17" s="10">
        <f>J9/J3</f>
        <v>0</v>
      </c>
      <c r="K17" s="10">
        <f>K9/K3</f>
        <v>0.06024096385542169</v>
      </c>
      <c r="L17" s="10">
        <f>L9/L3</f>
        <v>0.03448275862068965</v>
      </c>
      <c r="M17" s="10">
        <f>M9/M3</f>
        <v>0</v>
      </c>
      <c r="N17" s="10">
        <f>AVERAGE(B17:M17)</f>
        <v>0.02085480319390855</v>
      </c>
      <c r="O17" s="10">
        <f>(STDEV(B17:M17))/(SQRT(12))</f>
        <v>0.009706951353781842</v>
      </c>
      <c r="P17" s="13">
        <f>N17*100</f>
        <v>2.085480319390855</v>
      </c>
      <c r="Q17" s="13">
        <f>O17*100</f>
        <v>0.9706951353781843</v>
      </c>
    </row>
    <row r="18" ht="20.05" customHeight="1">
      <c r="A18" t="s" s="8">
        <v>34</v>
      </c>
      <c r="B18" s="9">
        <f>B10/B3</f>
        <v>0</v>
      </c>
      <c r="C18" s="10">
        <f>C10/C3</f>
        <v>0</v>
      </c>
      <c r="D18" s="10">
        <f>D10/D3</f>
        <v>0.01449275362318841</v>
      </c>
      <c r="E18" s="10">
        <f>E10/E3</f>
        <v>0</v>
      </c>
      <c r="F18" s="10">
        <f>F10/F3</f>
        <v>0.01694915254237288</v>
      </c>
      <c r="G18" s="10">
        <f>G10/G3</f>
        <v>0</v>
      </c>
      <c r="H18" s="10">
        <f>H10/H3</f>
        <v>0</v>
      </c>
      <c r="I18" s="10">
        <f>I10/I3</f>
        <v>0</v>
      </c>
      <c r="J18" s="10">
        <f>J10/J3</f>
        <v>0</v>
      </c>
      <c r="K18" s="10">
        <f>K10/K3</f>
        <v>0.01204819277108434</v>
      </c>
      <c r="L18" s="10">
        <f>L10/L3</f>
        <v>0</v>
      </c>
      <c r="M18" s="10">
        <f>M10/M3</f>
        <v>0</v>
      </c>
      <c r="N18" s="10">
        <f>AVERAGE(B18:M18)</f>
        <v>0.003624174911387135</v>
      </c>
      <c r="O18" s="10">
        <f>(STDEV(B18:M18))/(SQRT(12))</f>
        <v>0.001916548553165021</v>
      </c>
      <c r="P18" s="13">
        <f>N18*100</f>
        <v>0.3624174911387135</v>
      </c>
      <c r="Q18" s="13">
        <f>O18*100</f>
        <v>0.1916548553165021</v>
      </c>
    </row>
    <row r="19" ht="20.05" customHeight="1">
      <c r="A19" t="s" s="8">
        <v>35</v>
      </c>
      <c r="B19" s="9">
        <f>B11/B3</f>
        <v>0</v>
      </c>
      <c r="C19" s="10">
        <f>C11/C3</f>
        <v>0</v>
      </c>
      <c r="D19" s="10">
        <f>D11/D3</f>
        <v>0.07246376811594203</v>
      </c>
      <c r="E19" s="10">
        <f>E11/E3</f>
        <v>0</v>
      </c>
      <c r="F19" s="10">
        <f>F11/F3</f>
        <v>0.0847457627118644</v>
      </c>
      <c r="G19" s="10">
        <f>G11/G3</f>
        <v>0.1071428571428571</v>
      </c>
      <c r="H19" s="10">
        <f>H11/H3</f>
        <v>0</v>
      </c>
      <c r="I19" s="10">
        <f>I11/I3</f>
        <v>0.2222222222222222</v>
      </c>
      <c r="J19" s="10">
        <f>J11/J3</f>
        <v>0</v>
      </c>
      <c r="K19" s="10">
        <f>K11/K3</f>
        <v>0.04819277108433735</v>
      </c>
      <c r="L19" s="10">
        <f>L11/L3</f>
        <v>0.103448275862069</v>
      </c>
      <c r="M19" s="10">
        <f>M11/M3</f>
        <v>0</v>
      </c>
      <c r="N19" s="10">
        <f>AVERAGE(B19:M19)</f>
        <v>0.05318463809494101</v>
      </c>
      <c r="O19" s="10">
        <f>(STDEV(B19:M19))/(SQRT(12))</f>
        <v>0.01991952941618873</v>
      </c>
      <c r="P19" s="13">
        <f>N19*100</f>
        <v>5.318463809494101</v>
      </c>
      <c r="Q19" s="13">
        <f>O19*100</f>
        <v>1.991952941618873</v>
      </c>
    </row>
    <row r="20" ht="20.05" customHeight="1">
      <c r="A20" t="s" s="8">
        <v>36</v>
      </c>
      <c r="B20" s="9">
        <f>SUM(B12:B19)</f>
        <v>1</v>
      </c>
      <c r="C20" s="10">
        <f>SUM(C12:C19)</f>
        <v>1</v>
      </c>
      <c r="D20" s="10">
        <f>SUM(D12:D19)</f>
        <v>0.9999999999999999</v>
      </c>
      <c r="E20" s="10">
        <f>SUM(E12:E19)</f>
        <v>1</v>
      </c>
      <c r="F20" s="10">
        <f>SUM(F12:F19)</f>
        <v>1</v>
      </c>
      <c r="G20" s="10">
        <f>SUM(G12:G19)</f>
        <v>0.9999999999999999</v>
      </c>
      <c r="H20" s="10">
        <f>SUM(H12:H19)</f>
        <v>1</v>
      </c>
      <c r="I20" s="10">
        <f>SUM(I12:I19)</f>
        <v>0.9999999999999999</v>
      </c>
      <c r="J20" s="10">
        <f>SUM(J12:J19)</f>
        <v>1</v>
      </c>
      <c r="K20" s="10">
        <f>SUM(K12:K19)</f>
        <v>1</v>
      </c>
      <c r="L20" s="10">
        <f>SUM(L12:L19)</f>
        <v>0.9999999999999999</v>
      </c>
      <c r="M20" s="10">
        <f>SUM(M12:M19)</f>
        <v>1</v>
      </c>
      <c r="N20" s="10">
        <f>SUM(N12:N19)</f>
        <v>0.9999999999999999</v>
      </c>
      <c r="O20" s="11"/>
      <c r="P20" s="10">
        <f>SUM(P12:P19)</f>
        <v>99.99999999999999</v>
      </c>
      <c r="Q20" s="11"/>
    </row>
    <row r="21" ht="20.05" customHeight="1">
      <c r="A21" s="14"/>
      <c r="B21" s="1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ht="20.05" customHeight="1">
      <c r="A22" s="14"/>
      <c r="B22" s="1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ht="32.05" customHeight="1">
      <c r="A23" t="s" s="16">
        <v>37</v>
      </c>
      <c r="B23" s="9">
        <v>0.7272727272727273</v>
      </c>
      <c r="C23" s="10">
        <v>0.875</v>
      </c>
      <c r="D23" s="10">
        <v>0.3188405797101449</v>
      </c>
      <c r="E23" s="10">
        <v>0</v>
      </c>
      <c r="F23" s="10">
        <v>0.5254237288135594</v>
      </c>
      <c r="G23" s="10">
        <v>0.3571428571428572</v>
      </c>
      <c r="H23" s="10">
        <v>0</v>
      </c>
      <c r="I23" s="10">
        <v>0.3333333333333333</v>
      </c>
      <c r="J23" s="10">
        <v>0.5454545454545454</v>
      </c>
      <c r="K23" s="10">
        <v>0.3614457831325301</v>
      </c>
      <c r="L23" s="10">
        <v>0.5172413793103449</v>
      </c>
      <c r="M23" s="10">
        <v>0.5</v>
      </c>
      <c r="N23" s="11"/>
      <c r="O23" s="11"/>
      <c r="P23" s="11"/>
      <c r="Q23" s="11"/>
    </row>
    <row r="24" ht="20.05" customHeight="1">
      <c r="A24" s="14"/>
      <c r="B24" s="9">
        <v>0.2727272727272727</v>
      </c>
      <c r="C24" s="10">
        <v>0.125</v>
      </c>
      <c r="D24" s="10">
        <v>0.4347826086956522</v>
      </c>
      <c r="E24" s="10">
        <v>1</v>
      </c>
      <c r="F24" s="10">
        <v>0.2711864406779661</v>
      </c>
      <c r="G24" s="10">
        <v>0.3571428571428572</v>
      </c>
      <c r="H24" s="10">
        <v>1</v>
      </c>
      <c r="I24" s="10">
        <v>0.4444444444444444</v>
      </c>
      <c r="J24" s="10">
        <v>0.4545454545454545</v>
      </c>
      <c r="K24" s="10">
        <v>0.3012048192771085</v>
      </c>
      <c r="L24" s="10">
        <v>0.2413793103448276</v>
      </c>
      <c r="M24" s="10">
        <v>0.5</v>
      </c>
      <c r="N24" s="11"/>
      <c r="O24" s="11"/>
      <c r="P24" s="11"/>
      <c r="Q24" s="11"/>
    </row>
    <row r="25" ht="20.05" customHeight="1">
      <c r="A25" s="14"/>
      <c r="B25" s="9">
        <v>0</v>
      </c>
      <c r="C25" s="10">
        <v>0</v>
      </c>
      <c r="D25" s="10">
        <v>0.02898550724637681</v>
      </c>
      <c r="E25" s="10">
        <v>0</v>
      </c>
      <c r="F25" s="10">
        <v>0.03389830508474576</v>
      </c>
      <c r="G25" s="10">
        <v>0.07142857142857142</v>
      </c>
      <c r="H25" s="10">
        <v>0</v>
      </c>
      <c r="I25" s="10">
        <v>0</v>
      </c>
      <c r="J25" s="10">
        <v>0</v>
      </c>
      <c r="K25" s="10">
        <v>0.1204819277108434</v>
      </c>
      <c r="L25" s="10">
        <v>0.03448275862068965</v>
      </c>
      <c r="M25" s="10">
        <v>0</v>
      </c>
      <c r="N25" s="11"/>
      <c r="O25" s="11"/>
      <c r="P25" s="11"/>
      <c r="Q25" s="11"/>
    </row>
    <row r="26" ht="20.05" customHeight="1">
      <c r="A26" s="14"/>
      <c r="B26" s="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0.04819277108433735</v>
      </c>
      <c r="L26" s="10">
        <v>0.03448275862068965</v>
      </c>
      <c r="M26" s="10">
        <v>0</v>
      </c>
      <c r="N26" s="11"/>
      <c r="O26" s="11"/>
      <c r="P26" s="11"/>
      <c r="Q26" s="11"/>
    </row>
    <row r="27" ht="32.05" customHeight="1">
      <c r="A27" t="s" s="8">
        <v>38</v>
      </c>
      <c r="B27" s="9">
        <f>SUM(B23:B26)</f>
        <v>1</v>
      </c>
      <c r="C27" s="10">
        <f>SUM(C23:C26)</f>
        <v>1</v>
      </c>
      <c r="D27" s="10">
        <f>SUM(D23:D26)</f>
        <v>0.7826086956521739</v>
      </c>
      <c r="E27" s="10">
        <f>SUM(E23:E26)</f>
        <v>1</v>
      </c>
      <c r="F27" s="10">
        <f>SUM(F23:F26)</f>
        <v>0.8305084745762713</v>
      </c>
      <c r="G27" s="10">
        <f>SUM(G23:G26)</f>
        <v>0.7857142857142857</v>
      </c>
      <c r="H27" s="10">
        <f>SUM(H23:H26)</f>
        <v>1</v>
      </c>
      <c r="I27" s="10">
        <f>SUM(I23:I26)</f>
        <v>0.7777777777777777</v>
      </c>
      <c r="J27" s="10">
        <f>SUM(J23:J26)</f>
        <v>1</v>
      </c>
      <c r="K27" s="10">
        <f>SUM(K23:K26)</f>
        <v>0.8313253012048193</v>
      </c>
      <c r="L27" s="10">
        <f>SUM(L23:L26)</f>
        <v>0.8275862068965517</v>
      </c>
      <c r="M27" s="10">
        <f>SUM(M23:M26)</f>
        <v>1</v>
      </c>
      <c r="N27" s="13">
        <f>AVERAGE(B27:M27)</f>
        <v>0.90296006181849</v>
      </c>
      <c r="O27" t="s" s="17">
        <v>39</v>
      </c>
      <c r="P27" s="11"/>
      <c r="Q27" s="11"/>
    </row>
    <row r="28" ht="20.05" customHeight="1">
      <c r="A28" s="14"/>
      <c r="B28" s="1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3">
        <f>(STDEV(B27:M27))/(SQRT(12))</f>
        <v>0.02970360077034092</v>
      </c>
      <c r="O28" t="s" s="17">
        <v>40</v>
      </c>
      <c r="P28" s="11"/>
      <c r="Q28" s="11"/>
    </row>
    <row r="29" ht="20.05" customHeight="1">
      <c r="A29" s="14"/>
      <c r="B29" s="1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ht="20.05" customHeight="1">
      <c r="A30" s="14"/>
      <c r="B30" s="1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ht="32.05" customHeight="1">
      <c r="A31" t="s" s="18">
        <v>41</v>
      </c>
      <c r="B31" s="9">
        <v>0</v>
      </c>
      <c r="C31" s="10">
        <v>0</v>
      </c>
      <c r="D31" s="10">
        <v>0.1159420289855072</v>
      </c>
      <c r="E31" s="10">
        <v>0</v>
      </c>
      <c r="F31" s="10">
        <v>0.03389830508474576</v>
      </c>
      <c r="G31" s="10">
        <v>0</v>
      </c>
      <c r="H31" s="10">
        <v>0</v>
      </c>
      <c r="I31" s="10">
        <v>0</v>
      </c>
      <c r="J31" s="10">
        <v>0</v>
      </c>
      <c r="K31" s="10">
        <v>0.04819277108433735</v>
      </c>
      <c r="L31" s="10">
        <v>0.03448275862068965</v>
      </c>
      <c r="M31" s="10">
        <v>0</v>
      </c>
      <c r="N31" s="11"/>
      <c r="O31" s="11"/>
      <c r="P31" s="11"/>
      <c r="Q31" s="11"/>
    </row>
    <row r="32" ht="20.05" customHeight="1">
      <c r="A32" s="14"/>
      <c r="B32" s="9">
        <v>0</v>
      </c>
      <c r="C32" s="10">
        <v>0</v>
      </c>
      <c r="D32" s="10">
        <v>0.01449275362318841</v>
      </c>
      <c r="E32" s="10">
        <v>0</v>
      </c>
      <c r="F32" s="10">
        <v>0.03389830508474576</v>
      </c>
      <c r="G32" s="10">
        <v>0.1071428571428571</v>
      </c>
      <c r="H32" s="10">
        <v>0</v>
      </c>
      <c r="I32" s="10">
        <v>0</v>
      </c>
      <c r="J32" s="10">
        <v>0</v>
      </c>
      <c r="K32" s="10">
        <v>0.06024096385542169</v>
      </c>
      <c r="L32" s="10">
        <v>0.03448275862068965</v>
      </c>
      <c r="M32" s="10">
        <v>0</v>
      </c>
      <c r="N32" s="11"/>
      <c r="O32" s="11"/>
      <c r="P32" s="11"/>
      <c r="Q32" s="11"/>
    </row>
    <row r="33" ht="20.05" customHeight="1">
      <c r="A33" s="14"/>
      <c r="B33" s="9">
        <v>0</v>
      </c>
      <c r="C33" s="10">
        <v>0</v>
      </c>
      <c r="D33" s="10">
        <v>0.01449275362318841</v>
      </c>
      <c r="E33" s="10">
        <v>0</v>
      </c>
      <c r="F33" s="10">
        <v>0.01694915254237288</v>
      </c>
      <c r="G33" s="10">
        <v>0</v>
      </c>
      <c r="H33" s="10">
        <v>0</v>
      </c>
      <c r="I33" s="10">
        <v>0</v>
      </c>
      <c r="J33" s="10">
        <v>0</v>
      </c>
      <c r="K33" s="10">
        <v>0.01204819277108434</v>
      </c>
      <c r="L33" s="10">
        <v>0</v>
      </c>
      <c r="M33" s="10">
        <v>0</v>
      </c>
      <c r="N33" s="11"/>
      <c r="O33" s="11"/>
      <c r="P33" s="11"/>
      <c r="Q33" s="11"/>
    </row>
    <row r="34" ht="32.05" customHeight="1">
      <c r="A34" t="s" s="8">
        <v>38</v>
      </c>
      <c r="B34" s="9">
        <f>SUM(B31:B33)</f>
        <v>0</v>
      </c>
      <c r="C34" s="10">
        <f>SUM(C31:C33)</f>
        <v>0</v>
      </c>
      <c r="D34" s="10">
        <f>SUM(D31:D33)</f>
        <v>0.1449275362318841</v>
      </c>
      <c r="E34" s="10">
        <f>SUM(E31:E33)</f>
        <v>0</v>
      </c>
      <c r="F34" s="10">
        <f>SUM(F31:F33)</f>
        <v>0.0847457627118644</v>
      </c>
      <c r="G34" s="10">
        <f>SUM(G31:G33)</f>
        <v>0.1071428571428571</v>
      </c>
      <c r="H34" s="10">
        <f>SUM(H31:H33)</f>
        <v>0</v>
      </c>
      <c r="I34" s="10">
        <f>SUM(I31:I33)</f>
        <v>0</v>
      </c>
      <c r="J34" s="10">
        <f>SUM(J31:J33)</f>
        <v>0</v>
      </c>
      <c r="K34" s="10">
        <f>SUM(K31:K33)</f>
        <v>0.1204819277108434</v>
      </c>
      <c r="L34" s="10">
        <f>SUM(L31:L33)</f>
        <v>0.06896551724137931</v>
      </c>
      <c r="M34" s="10">
        <f>SUM(M31:M33)</f>
        <v>0</v>
      </c>
      <c r="N34" s="13">
        <f>AVERAGE(B34:M34)</f>
        <v>0.04385530008656902</v>
      </c>
      <c r="O34" t="s" s="19">
        <v>42</v>
      </c>
      <c r="P34" s="11"/>
      <c r="Q34" s="11"/>
    </row>
    <row r="35" ht="20.05" customHeight="1">
      <c r="A35" s="14"/>
      <c r="B35" s="1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>
        <f>(STDEV(B34:M34))/(SQRT(12))</f>
        <v>0.0164818808267916</v>
      </c>
      <c r="O35" t="s" s="19">
        <v>43</v>
      </c>
      <c r="P35" s="11"/>
      <c r="Q35" s="11"/>
    </row>
    <row r="36" ht="20.05" customHeight="1">
      <c r="A36" s="14"/>
      <c r="B36" s="1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ht="20.05" customHeight="1">
      <c r="A37" s="14"/>
      <c r="B37" s="1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ht="32.05" customHeight="1">
      <c r="A38" t="s" s="20">
        <v>44</v>
      </c>
      <c r="B38" s="9">
        <v>0</v>
      </c>
      <c r="C38" s="10">
        <v>0</v>
      </c>
      <c r="D38" s="10">
        <v>0.07246376811594203</v>
      </c>
      <c r="E38" s="10">
        <v>0</v>
      </c>
      <c r="F38" s="10">
        <v>0.0847457627118644</v>
      </c>
      <c r="G38" s="10">
        <v>0.1071428571428571</v>
      </c>
      <c r="H38" s="10">
        <v>0</v>
      </c>
      <c r="I38" s="10">
        <v>0.2222222222222222</v>
      </c>
      <c r="J38" s="10">
        <v>0</v>
      </c>
      <c r="K38" s="10">
        <v>0.04819277108433735</v>
      </c>
      <c r="L38" s="10">
        <v>0.103448275862069</v>
      </c>
      <c r="M38" s="10">
        <v>0</v>
      </c>
      <c r="N38" s="13">
        <f>AVERAGE(B38:M38)</f>
        <v>0.05318463809494101</v>
      </c>
      <c r="O38" t="s" s="21">
        <v>45</v>
      </c>
      <c r="P38" s="11"/>
      <c r="Q38" s="11"/>
    </row>
    <row r="39" ht="20.05" customHeight="1">
      <c r="A39" s="14"/>
      <c r="B39" s="1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3">
        <f>(STDEV(B38:M38))/(SQRT(12))</f>
        <v>0.01991952941618873</v>
      </c>
      <c r="O39" t="s" s="21">
        <v>46</v>
      </c>
      <c r="P39" s="11"/>
      <c r="Q39" s="11"/>
    </row>
    <row r="40" ht="20.05" customHeight="1">
      <c r="A40" s="14"/>
      <c r="B40" s="1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ht="20.05" customHeight="1">
      <c r="A41" s="14"/>
      <c r="B41" s="1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ht="20.05" customHeight="1">
      <c r="A42" s="14"/>
      <c r="B42" s="9">
        <f>SUM(B23:B26,B31:B33,B38)</f>
        <v>1</v>
      </c>
      <c r="C42" s="10">
        <f>SUM(C23:C26,C31:C33,C38)</f>
        <v>1</v>
      </c>
      <c r="D42" s="10">
        <f>SUM(D23:D26,D31:D33,D38)</f>
        <v>0.9999999999999999</v>
      </c>
      <c r="E42" s="10">
        <f>SUM(E23:E26,E31:E33,E38)</f>
        <v>1</v>
      </c>
      <c r="F42" s="10">
        <f>SUM(F23:F26,F31:F33,F38)</f>
        <v>1</v>
      </c>
      <c r="G42" s="10">
        <f>SUM(G23:G26,G31:G33,G38)</f>
        <v>0.9999999999999999</v>
      </c>
      <c r="H42" s="10">
        <f>SUM(H23:H26,H31:H33,H38)</f>
        <v>1</v>
      </c>
      <c r="I42" s="10">
        <f>SUM(I23:I26,I31:I33,I38)</f>
        <v>0.9999999999999999</v>
      </c>
      <c r="J42" s="10">
        <f>SUM(J23:J26,J31:J33,J38)</f>
        <v>1</v>
      </c>
      <c r="K42" s="10">
        <f>SUM(K23:K26,K31:K33,K38)</f>
        <v>1</v>
      </c>
      <c r="L42" s="10">
        <f>SUM(L23:L26,L31:L33,L38)</f>
        <v>0.9999999999999999</v>
      </c>
      <c r="M42" s="10">
        <f>SUM(M23:M26,M31:M33,M38)</f>
        <v>1</v>
      </c>
      <c r="N42" s="10">
        <f>N27+N34+N38</f>
        <v>1</v>
      </c>
      <c r="O42" t="s" s="22">
        <v>18</v>
      </c>
      <c r="P42" s="11"/>
      <c r="Q42" s="11"/>
    </row>
    <row r="43" ht="20.05" customHeight="1">
      <c r="A43" s="14"/>
      <c r="B43" s="1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ht="20.05" customHeight="1">
      <c r="A44" s="14"/>
      <c r="B44" s="1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A1:Q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