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willymcallister/KA/spinningnumbers/assets/"/>
    </mc:Choice>
  </mc:AlternateContent>
  <xr:revisionPtr revIDLastSave="0" documentId="13_ncr:1_{22125EF1-E140-CD4F-8DD4-30857326D139}" xr6:coauthVersionLast="46" xr6:coauthVersionMax="46" xr10:uidLastSave="{00000000-0000-0000-0000-000000000000}"/>
  <bookViews>
    <workbookView xWindow="160" yWindow="800" windowWidth="25440" windowHeight="14900" xr2:uid="{C6970708-A3DD-C642-8544-2DC2EB31357D}"/>
  </bookViews>
  <sheets>
    <sheet name="MOSFET Quadratic Model" sheetId="1" r:id="rId1"/>
    <sheet name="Equation plots" sheetId="3" r:id="rId2"/>
    <sheet name="Lambda" sheetId="4" r:id="rId3"/>
  </sheets>
  <definedNames>
    <definedName name="Cox">#REF!</definedName>
    <definedName name="L">#REF!</definedName>
    <definedName name="mCox">#REF!</definedName>
    <definedName name="mmu">#REF!</definedName>
    <definedName name="mu">#REF!</definedName>
    <definedName name="MW">#REF!</definedName>
    <definedName name="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7" i="4" l="1"/>
  <c r="E86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B6" i="4"/>
  <c r="I84" i="4" s="1"/>
  <c r="I87" i="4" s="1"/>
  <c r="J5" i="4"/>
  <c r="F5" i="4"/>
  <c r="J4" i="4"/>
  <c r="G4" i="4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B6" i="3"/>
  <c r="I51" i="3" s="1"/>
  <c r="J45" i="1"/>
  <c r="J46" i="1"/>
  <c r="J47" i="1"/>
  <c r="J48" i="1"/>
  <c r="J49" i="1"/>
  <c r="J50" i="1"/>
  <c r="J51" i="1"/>
  <c r="J33" i="1"/>
  <c r="J34" i="1"/>
  <c r="J35" i="1"/>
  <c r="J36" i="1"/>
  <c r="J37" i="1"/>
  <c r="J38" i="1"/>
  <c r="J39" i="1"/>
  <c r="J40" i="1"/>
  <c r="J41" i="1"/>
  <c r="J42" i="1"/>
  <c r="J43" i="1"/>
  <c r="J44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7" i="1"/>
  <c r="J8" i="1"/>
  <c r="J9" i="1"/>
  <c r="J10" i="1"/>
  <c r="J5" i="1"/>
  <c r="J6" i="1"/>
  <c r="J4" i="1"/>
  <c r="B6" i="1"/>
  <c r="I5" i="1" s="1"/>
  <c r="I4" i="4" l="1"/>
  <c r="H5" i="4"/>
  <c r="F4" i="4"/>
  <c r="H4" i="4"/>
  <c r="G5" i="4"/>
  <c r="F6" i="4"/>
  <c r="H6" i="4"/>
  <c r="G7" i="4"/>
  <c r="F8" i="4"/>
  <c r="I9" i="4"/>
  <c r="H10" i="4"/>
  <c r="G11" i="4"/>
  <c r="F12" i="4"/>
  <c r="I13" i="4"/>
  <c r="H14" i="4"/>
  <c r="G15" i="4"/>
  <c r="F16" i="4"/>
  <c r="I17" i="4"/>
  <c r="H18" i="4"/>
  <c r="G19" i="4"/>
  <c r="F20" i="4"/>
  <c r="I21" i="4"/>
  <c r="H22" i="4"/>
  <c r="G23" i="4"/>
  <c r="F24" i="4"/>
  <c r="I25" i="4"/>
  <c r="H26" i="4"/>
  <c r="G27" i="4"/>
  <c r="F28" i="4"/>
  <c r="I29" i="4"/>
  <c r="H30" i="4"/>
  <c r="G31" i="4"/>
  <c r="F32" i="4"/>
  <c r="I33" i="4"/>
  <c r="H34" i="4"/>
  <c r="G35" i="4"/>
  <c r="F36" i="4"/>
  <c r="I37" i="4"/>
  <c r="H38" i="4"/>
  <c r="G39" i="4"/>
  <c r="F40" i="4"/>
  <c r="I41" i="4"/>
  <c r="H42" i="4"/>
  <c r="G43" i="4"/>
  <c r="F44" i="4"/>
  <c r="I45" i="4"/>
  <c r="H46" i="4"/>
  <c r="G47" i="4"/>
  <c r="F48" i="4"/>
  <c r="I49" i="4"/>
  <c r="H50" i="4"/>
  <c r="G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7" i="4" s="1"/>
  <c r="I6" i="4"/>
  <c r="H7" i="4"/>
  <c r="G8" i="4"/>
  <c r="F9" i="4"/>
  <c r="I10" i="4"/>
  <c r="H11" i="4"/>
  <c r="G12" i="4"/>
  <c r="F13" i="4"/>
  <c r="I14" i="4"/>
  <c r="H15" i="4"/>
  <c r="G16" i="4"/>
  <c r="F17" i="4"/>
  <c r="I18" i="4"/>
  <c r="H19" i="4"/>
  <c r="G20" i="4"/>
  <c r="F21" i="4"/>
  <c r="I22" i="4"/>
  <c r="H23" i="4"/>
  <c r="G24" i="4"/>
  <c r="F25" i="4"/>
  <c r="I26" i="4"/>
  <c r="H27" i="4"/>
  <c r="G28" i="4"/>
  <c r="F29" i="4"/>
  <c r="I30" i="4"/>
  <c r="H31" i="4"/>
  <c r="G32" i="4"/>
  <c r="F33" i="4"/>
  <c r="I34" i="4"/>
  <c r="H35" i="4"/>
  <c r="G36" i="4"/>
  <c r="F37" i="4"/>
  <c r="I38" i="4"/>
  <c r="H39" i="4"/>
  <c r="G40" i="4"/>
  <c r="F41" i="4"/>
  <c r="I42" i="4"/>
  <c r="H43" i="4"/>
  <c r="G44" i="4"/>
  <c r="F45" i="4"/>
  <c r="I46" i="4"/>
  <c r="H47" i="4"/>
  <c r="G48" i="4"/>
  <c r="F49" i="4"/>
  <c r="I50" i="4"/>
  <c r="H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7" i="4" s="1"/>
  <c r="I7" i="4"/>
  <c r="H8" i="4"/>
  <c r="G9" i="4"/>
  <c r="F10" i="4"/>
  <c r="I11" i="4"/>
  <c r="H12" i="4"/>
  <c r="G13" i="4"/>
  <c r="F14" i="4"/>
  <c r="I15" i="4"/>
  <c r="H16" i="4"/>
  <c r="G17" i="4"/>
  <c r="F18" i="4"/>
  <c r="I19" i="4"/>
  <c r="H20" i="4"/>
  <c r="G21" i="4"/>
  <c r="F22" i="4"/>
  <c r="I23" i="4"/>
  <c r="H24" i="4"/>
  <c r="G25" i="4"/>
  <c r="F26" i="4"/>
  <c r="I27" i="4"/>
  <c r="H28" i="4"/>
  <c r="G29" i="4"/>
  <c r="F30" i="4"/>
  <c r="I31" i="4"/>
  <c r="H32" i="4"/>
  <c r="G33" i="4"/>
  <c r="F34" i="4"/>
  <c r="I35" i="4"/>
  <c r="H36" i="4"/>
  <c r="G37" i="4"/>
  <c r="F38" i="4"/>
  <c r="I39" i="4"/>
  <c r="H40" i="4"/>
  <c r="G41" i="4"/>
  <c r="F42" i="4"/>
  <c r="I43" i="4"/>
  <c r="H44" i="4"/>
  <c r="G45" i="4"/>
  <c r="F46" i="4"/>
  <c r="I47" i="4"/>
  <c r="H48" i="4"/>
  <c r="G49" i="4"/>
  <c r="F50" i="4"/>
  <c r="I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7" i="4" s="1"/>
  <c r="I5" i="4"/>
  <c r="G6" i="4"/>
  <c r="F7" i="4"/>
  <c r="I8" i="4"/>
  <c r="H9" i="4"/>
  <c r="G10" i="4"/>
  <c r="F11" i="4"/>
  <c r="I12" i="4"/>
  <c r="H13" i="4"/>
  <c r="G14" i="4"/>
  <c r="F15" i="4"/>
  <c r="I16" i="4"/>
  <c r="H17" i="4"/>
  <c r="G18" i="4"/>
  <c r="F19" i="4"/>
  <c r="I20" i="4"/>
  <c r="H21" i="4"/>
  <c r="G22" i="4"/>
  <c r="F23" i="4"/>
  <c r="I24" i="4"/>
  <c r="H25" i="4"/>
  <c r="G26" i="4"/>
  <c r="F27" i="4"/>
  <c r="I28" i="4"/>
  <c r="H29" i="4"/>
  <c r="G30" i="4"/>
  <c r="F31" i="4"/>
  <c r="I32" i="4"/>
  <c r="H33" i="4"/>
  <c r="G34" i="4"/>
  <c r="F35" i="4"/>
  <c r="I36" i="4"/>
  <c r="H37" i="4"/>
  <c r="G38" i="4"/>
  <c r="F39" i="4"/>
  <c r="I40" i="4"/>
  <c r="H41" i="4"/>
  <c r="G42" i="4"/>
  <c r="F43" i="4"/>
  <c r="I44" i="4"/>
  <c r="H45" i="4"/>
  <c r="G46" i="4"/>
  <c r="F47" i="4"/>
  <c r="I48" i="4"/>
  <c r="H49" i="4"/>
  <c r="G50" i="4"/>
  <c r="F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F4" i="1"/>
  <c r="F81" i="1"/>
  <c r="F77" i="1"/>
  <c r="F73" i="1"/>
  <c r="F69" i="1"/>
  <c r="F65" i="1"/>
  <c r="F61" i="1"/>
  <c r="F57" i="1"/>
  <c r="F53" i="1"/>
  <c r="F49" i="1"/>
  <c r="F45" i="1"/>
  <c r="F41" i="1"/>
  <c r="F37" i="1"/>
  <c r="F33" i="1"/>
  <c r="F29" i="1"/>
  <c r="F25" i="1"/>
  <c r="F21" i="1"/>
  <c r="F17" i="1"/>
  <c r="F13" i="1"/>
  <c r="F9" i="1"/>
  <c r="F5" i="1"/>
  <c r="G82" i="1"/>
  <c r="G78" i="1"/>
  <c r="G74" i="1"/>
  <c r="G70" i="1"/>
  <c r="G66" i="1"/>
  <c r="G62" i="1"/>
  <c r="G58" i="1"/>
  <c r="G54" i="1"/>
  <c r="G50" i="1"/>
  <c r="G46" i="1"/>
  <c r="G42" i="1"/>
  <c r="G38" i="1"/>
  <c r="G34" i="1"/>
  <c r="G30" i="1"/>
  <c r="G26" i="1"/>
  <c r="G22" i="1"/>
  <c r="G18" i="1"/>
  <c r="G14" i="1"/>
  <c r="G10" i="1"/>
  <c r="G6" i="1"/>
  <c r="H83" i="1"/>
  <c r="H79" i="1"/>
  <c r="H75" i="1"/>
  <c r="H71" i="1"/>
  <c r="H67" i="1"/>
  <c r="H63" i="1"/>
  <c r="H59" i="1"/>
  <c r="H55" i="1"/>
  <c r="H51" i="1"/>
  <c r="H47" i="1"/>
  <c r="H43" i="1"/>
  <c r="H39" i="1"/>
  <c r="H35" i="1"/>
  <c r="H31" i="1"/>
  <c r="H27" i="1"/>
  <c r="H23" i="1"/>
  <c r="H19" i="1"/>
  <c r="H15" i="1"/>
  <c r="H11" i="1"/>
  <c r="H7" i="1"/>
  <c r="I84" i="1"/>
  <c r="I80" i="1"/>
  <c r="I76" i="1"/>
  <c r="I72" i="1"/>
  <c r="I68" i="1"/>
  <c r="I64" i="1"/>
  <c r="I60" i="1"/>
  <c r="I56" i="1"/>
  <c r="I52" i="1"/>
  <c r="I48" i="1"/>
  <c r="I44" i="1"/>
  <c r="I40" i="1"/>
  <c r="I36" i="1"/>
  <c r="I32" i="1"/>
  <c r="I28" i="1"/>
  <c r="I24" i="1"/>
  <c r="I20" i="1"/>
  <c r="I16" i="1"/>
  <c r="I12" i="1"/>
  <c r="I8" i="1"/>
  <c r="F84" i="1"/>
  <c r="F80" i="1"/>
  <c r="F76" i="1"/>
  <c r="F72" i="1"/>
  <c r="F68" i="1"/>
  <c r="F64" i="1"/>
  <c r="F60" i="1"/>
  <c r="F56" i="1"/>
  <c r="F52" i="1"/>
  <c r="F48" i="1"/>
  <c r="F44" i="1"/>
  <c r="F40" i="1"/>
  <c r="F36" i="1"/>
  <c r="F32" i="1"/>
  <c r="F28" i="1"/>
  <c r="F24" i="1"/>
  <c r="F20" i="1"/>
  <c r="F16" i="1"/>
  <c r="F12" i="1"/>
  <c r="F8" i="1"/>
  <c r="G4" i="1"/>
  <c r="G81" i="1"/>
  <c r="G77" i="1"/>
  <c r="G73" i="1"/>
  <c r="G69" i="1"/>
  <c r="G65" i="1"/>
  <c r="G61" i="1"/>
  <c r="G57" i="1"/>
  <c r="G53" i="1"/>
  <c r="G49" i="1"/>
  <c r="G45" i="1"/>
  <c r="G41" i="1"/>
  <c r="G37" i="1"/>
  <c r="G33" i="1"/>
  <c r="G29" i="1"/>
  <c r="G25" i="1"/>
  <c r="G21" i="1"/>
  <c r="G17" i="1"/>
  <c r="G13" i="1"/>
  <c r="G9" i="1"/>
  <c r="G5" i="1"/>
  <c r="H82" i="1"/>
  <c r="H78" i="1"/>
  <c r="H74" i="1"/>
  <c r="H70" i="1"/>
  <c r="H66" i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I83" i="1"/>
  <c r="I79" i="1"/>
  <c r="I75" i="1"/>
  <c r="I71" i="1"/>
  <c r="I67" i="1"/>
  <c r="I63" i="1"/>
  <c r="I59" i="1"/>
  <c r="I55" i="1"/>
  <c r="I51" i="1"/>
  <c r="I47" i="1"/>
  <c r="I43" i="1"/>
  <c r="I39" i="1"/>
  <c r="I35" i="1"/>
  <c r="I31" i="1"/>
  <c r="I27" i="1"/>
  <c r="I23" i="1"/>
  <c r="I19" i="1"/>
  <c r="I15" i="1"/>
  <c r="I11" i="1"/>
  <c r="I7" i="1"/>
  <c r="F83" i="1"/>
  <c r="F79" i="1"/>
  <c r="F75" i="1"/>
  <c r="F71" i="1"/>
  <c r="F67" i="1"/>
  <c r="F63" i="1"/>
  <c r="F59" i="1"/>
  <c r="F55" i="1"/>
  <c r="F51" i="1"/>
  <c r="F47" i="1"/>
  <c r="F43" i="1"/>
  <c r="F39" i="1"/>
  <c r="F35" i="1"/>
  <c r="F31" i="1"/>
  <c r="F27" i="1"/>
  <c r="F23" i="1"/>
  <c r="F19" i="1"/>
  <c r="F15" i="1"/>
  <c r="F11" i="1"/>
  <c r="F7" i="1"/>
  <c r="G84" i="1"/>
  <c r="G80" i="1"/>
  <c r="G76" i="1"/>
  <c r="G72" i="1"/>
  <c r="G68" i="1"/>
  <c r="G64" i="1"/>
  <c r="G60" i="1"/>
  <c r="G56" i="1"/>
  <c r="G52" i="1"/>
  <c r="G48" i="1"/>
  <c r="G44" i="1"/>
  <c r="G40" i="1"/>
  <c r="G36" i="1"/>
  <c r="G32" i="1"/>
  <c r="G28" i="1"/>
  <c r="G24" i="1"/>
  <c r="G20" i="1"/>
  <c r="G16" i="1"/>
  <c r="G12" i="1"/>
  <c r="G8" i="1"/>
  <c r="H4" i="1"/>
  <c r="H81" i="1"/>
  <c r="H77" i="1"/>
  <c r="H73" i="1"/>
  <c r="H69" i="1"/>
  <c r="H65" i="1"/>
  <c r="H61" i="1"/>
  <c r="H57" i="1"/>
  <c r="H53" i="1"/>
  <c r="H49" i="1"/>
  <c r="H45" i="1"/>
  <c r="H41" i="1"/>
  <c r="H37" i="1"/>
  <c r="H33" i="1"/>
  <c r="H29" i="1"/>
  <c r="H25" i="1"/>
  <c r="H21" i="1"/>
  <c r="H17" i="1"/>
  <c r="H13" i="1"/>
  <c r="H9" i="1"/>
  <c r="H5" i="1"/>
  <c r="I82" i="1"/>
  <c r="I78" i="1"/>
  <c r="I74" i="1"/>
  <c r="I70" i="1"/>
  <c r="I66" i="1"/>
  <c r="I62" i="1"/>
  <c r="I58" i="1"/>
  <c r="I54" i="1"/>
  <c r="I50" i="1"/>
  <c r="I46" i="1"/>
  <c r="I42" i="1"/>
  <c r="I38" i="1"/>
  <c r="I34" i="1"/>
  <c r="I30" i="1"/>
  <c r="I26" i="1"/>
  <c r="I22" i="1"/>
  <c r="I18" i="1"/>
  <c r="I14" i="1"/>
  <c r="I10" i="1"/>
  <c r="I6" i="1"/>
  <c r="F82" i="1"/>
  <c r="F78" i="1"/>
  <c r="F74" i="1"/>
  <c r="F70" i="1"/>
  <c r="F66" i="1"/>
  <c r="F62" i="1"/>
  <c r="F58" i="1"/>
  <c r="F54" i="1"/>
  <c r="F50" i="1"/>
  <c r="F46" i="1"/>
  <c r="F42" i="1"/>
  <c r="F38" i="1"/>
  <c r="F34" i="1"/>
  <c r="F30" i="1"/>
  <c r="F26" i="1"/>
  <c r="F22" i="1"/>
  <c r="F18" i="1"/>
  <c r="F14" i="1"/>
  <c r="F10" i="1"/>
  <c r="F6" i="1"/>
  <c r="G83" i="1"/>
  <c r="G79" i="1"/>
  <c r="G75" i="1"/>
  <c r="G71" i="1"/>
  <c r="G67" i="1"/>
  <c r="G63" i="1"/>
  <c r="G59" i="1"/>
  <c r="G55" i="1"/>
  <c r="G51" i="1"/>
  <c r="G47" i="1"/>
  <c r="G43" i="1"/>
  <c r="G39" i="1"/>
  <c r="G35" i="1"/>
  <c r="G31" i="1"/>
  <c r="G27" i="1"/>
  <c r="G23" i="1"/>
  <c r="G19" i="1"/>
  <c r="G15" i="1"/>
  <c r="G11" i="1"/>
  <c r="G7" i="1"/>
  <c r="H84" i="1"/>
  <c r="H80" i="1"/>
  <c r="H76" i="1"/>
  <c r="H72" i="1"/>
  <c r="H68" i="1"/>
  <c r="H64" i="1"/>
  <c r="H60" i="1"/>
  <c r="H56" i="1"/>
  <c r="H52" i="1"/>
  <c r="H48" i="1"/>
  <c r="H44" i="1"/>
  <c r="H40" i="1"/>
  <c r="H36" i="1"/>
  <c r="H32" i="1"/>
  <c r="H28" i="1"/>
  <c r="H24" i="1"/>
  <c r="H20" i="1"/>
  <c r="H16" i="1"/>
  <c r="H12" i="1"/>
  <c r="H8" i="1"/>
  <c r="I4" i="1"/>
  <c r="I81" i="1"/>
  <c r="I77" i="1"/>
  <c r="I73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K4" i="3"/>
  <c r="E5" i="3"/>
  <c r="F7" i="3"/>
  <c r="F11" i="3"/>
  <c r="I12" i="3"/>
  <c r="F14" i="3"/>
  <c r="I15" i="3"/>
  <c r="F17" i="3"/>
  <c r="F18" i="3"/>
  <c r="G23" i="3"/>
  <c r="G27" i="3"/>
  <c r="J32" i="3"/>
  <c r="E4" i="3"/>
  <c r="I5" i="3"/>
  <c r="F5" i="3"/>
  <c r="I6" i="3"/>
  <c r="F6" i="3"/>
  <c r="J7" i="3"/>
  <c r="G7" i="3"/>
  <c r="K8" i="3"/>
  <c r="E9" i="3"/>
  <c r="I10" i="3"/>
  <c r="F10" i="3"/>
  <c r="J11" i="3"/>
  <c r="G11" i="3"/>
  <c r="J12" i="3"/>
  <c r="G12" i="3"/>
  <c r="J13" i="3"/>
  <c r="G13" i="3"/>
  <c r="J14" i="3"/>
  <c r="G14" i="3"/>
  <c r="J15" i="3"/>
  <c r="G15" i="3"/>
  <c r="J16" i="3"/>
  <c r="G16" i="3"/>
  <c r="J17" i="3"/>
  <c r="G17" i="3"/>
  <c r="J18" i="3"/>
  <c r="G18" i="3"/>
  <c r="J19" i="3"/>
  <c r="G20" i="3"/>
  <c r="J21" i="3"/>
  <c r="G24" i="3"/>
  <c r="J25" i="3"/>
  <c r="G28" i="3"/>
  <c r="J29" i="3"/>
  <c r="G32" i="3"/>
  <c r="E38" i="3"/>
  <c r="F39" i="3"/>
  <c r="G40" i="3"/>
  <c r="E46" i="3"/>
  <c r="F47" i="3"/>
  <c r="G48" i="3"/>
  <c r="E6" i="3"/>
  <c r="I7" i="3"/>
  <c r="J8" i="3"/>
  <c r="G8" i="3"/>
  <c r="K9" i="3"/>
  <c r="E10" i="3"/>
  <c r="F12" i="3"/>
  <c r="F13" i="3"/>
  <c r="I14" i="3"/>
  <c r="F16" i="3"/>
  <c r="I17" i="3"/>
  <c r="G19" i="3"/>
  <c r="J24" i="3"/>
  <c r="I47" i="3"/>
  <c r="K49" i="3"/>
  <c r="I4" i="3"/>
  <c r="F4" i="3"/>
  <c r="J5" i="3"/>
  <c r="G5" i="3"/>
  <c r="J6" i="3"/>
  <c r="G6" i="3"/>
  <c r="K7" i="3"/>
  <c r="E8" i="3"/>
  <c r="I9" i="3"/>
  <c r="F9" i="3"/>
  <c r="J10" i="3"/>
  <c r="G10" i="3"/>
  <c r="K11" i="3"/>
  <c r="K12" i="3"/>
  <c r="K13" i="3"/>
  <c r="K14" i="3"/>
  <c r="K15" i="3"/>
  <c r="K16" i="3"/>
  <c r="K17" i="3"/>
  <c r="K18" i="3"/>
  <c r="E19" i="3"/>
  <c r="G21" i="3"/>
  <c r="J22" i="3"/>
  <c r="G25" i="3"/>
  <c r="J26" i="3"/>
  <c r="G29" i="3"/>
  <c r="J30" i="3"/>
  <c r="I35" i="3"/>
  <c r="J36" i="3"/>
  <c r="K37" i="3"/>
  <c r="I43" i="3"/>
  <c r="J44" i="3"/>
  <c r="K45" i="3"/>
  <c r="G84" i="3"/>
  <c r="J84" i="3"/>
  <c r="E83" i="3"/>
  <c r="G82" i="3"/>
  <c r="J82" i="3"/>
  <c r="E81" i="3"/>
  <c r="G80" i="3"/>
  <c r="J80" i="3"/>
  <c r="E79" i="3"/>
  <c r="G78" i="3"/>
  <c r="J78" i="3"/>
  <c r="E77" i="3"/>
  <c r="G76" i="3"/>
  <c r="J76" i="3"/>
  <c r="E75" i="3"/>
  <c r="G74" i="3"/>
  <c r="J74" i="3"/>
  <c r="E73" i="3"/>
  <c r="G72" i="3"/>
  <c r="J72" i="3"/>
  <c r="E71" i="3"/>
  <c r="G70" i="3"/>
  <c r="J70" i="3"/>
  <c r="E69" i="3"/>
  <c r="G68" i="3"/>
  <c r="J68" i="3"/>
  <c r="E67" i="3"/>
  <c r="G66" i="3"/>
  <c r="J66" i="3"/>
  <c r="E65" i="3"/>
  <c r="G64" i="3"/>
  <c r="J64" i="3"/>
  <c r="E63" i="3"/>
  <c r="G62" i="3"/>
  <c r="J62" i="3"/>
  <c r="E61" i="3"/>
  <c r="G60" i="3"/>
  <c r="J60" i="3"/>
  <c r="E59" i="3"/>
  <c r="G58" i="3"/>
  <c r="J58" i="3"/>
  <c r="E57" i="3"/>
  <c r="G56" i="3"/>
  <c r="J56" i="3"/>
  <c r="E55" i="3"/>
  <c r="G54" i="3"/>
  <c r="J54" i="3"/>
  <c r="E53" i="3"/>
  <c r="G52" i="3"/>
  <c r="J52" i="3"/>
  <c r="F51" i="3"/>
  <c r="F84" i="3"/>
  <c r="I84" i="3"/>
  <c r="K83" i="3"/>
  <c r="F82" i="3"/>
  <c r="I82" i="3"/>
  <c r="K81" i="3"/>
  <c r="F80" i="3"/>
  <c r="I80" i="3"/>
  <c r="K79" i="3"/>
  <c r="F78" i="3"/>
  <c r="I78" i="3"/>
  <c r="K77" i="3"/>
  <c r="F76" i="3"/>
  <c r="I76" i="3"/>
  <c r="K75" i="3"/>
  <c r="F74" i="3"/>
  <c r="I74" i="3"/>
  <c r="K73" i="3"/>
  <c r="F72" i="3"/>
  <c r="I72" i="3"/>
  <c r="K71" i="3"/>
  <c r="F70" i="3"/>
  <c r="I70" i="3"/>
  <c r="K69" i="3"/>
  <c r="F68" i="3"/>
  <c r="I68" i="3"/>
  <c r="K67" i="3"/>
  <c r="F66" i="3"/>
  <c r="I66" i="3"/>
  <c r="K65" i="3"/>
  <c r="F64" i="3"/>
  <c r="I64" i="3"/>
  <c r="K63" i="3"/>
  <c r="F62" i="3"/>
  <c r="I62" i="3"/>
  <c r="K61" i="3"/>
  <c r="F60" i="3"/>
  <c r="I60" i="3"/>
  <c r="K59" i="3"/>
  <c r="F58" i="3"/>
  <c r="I58" i="3"/>
  <c r="K57" i="3"/>
  <c r="F56" i="3"/>
  <c r="I56" i="3"/>
  <c r="K55" i="3"/>
  <c r="F54" i="3"/>
  <c r="I54" i="3"/>
  <c r="K53" i="3"/>
  <c r="F52" i="3"/>
  <c r="I52" i="3"/>
  <c r="E84" i="3"/>
  <c r="G83" i="3"/>
  <c r="J83" i="3"/>
  <c r="E82" i="3"/>
  <c r="G81" i="3"/>
  <c r="J81" i="3"/>
  <c r="E80" i="3"/>
  <c r="G79" i="3"/>
  <c r="J79" i="3"/>
  <c r="E78" i="3"/>
  <c r="G77" i="3"/>
  <c r="J77" i="3"/>
  <c r="E76" i="3"/>
  <c r="G75" i="3"/>
  <c r="J75" i="3"/>
  <c r="E74" i="3"/>
  <c r="G73" i="3"/>
  <c r="J73" i="3"/>
  <c r="E72" i="3"/>
  <c r="G71" i="3"/>
  <c r="J71" i="3"/>
  <c r="E70" i="3"/>
  <c r="G69" i="3"/>
  <c r="J69" i="3"/>
  <c r="E68" i="3"/>
  <c r="G67" i="3"/>
  <c r="J67" i="3"/>
  <c r="E66" i="3"/>
  <c r="G65" i="3"/>
  <c r="J65" i="3"/>
  <c r="E64" i="3"/>
  <c r="G63" i="3"/>
  <c r="J63" i="3"/>
  <c r="E62" i="3"/>
  <c r="G61" i="3"/>
  <c r="J61" i="3"/>
  <c r="E60" i="3"/>
  <c r="G59" i="3"/>
  <c r="J59" i="3"/>
  <c r="E58" i="3"/>
  <c r="G57" i="3"/>
  <c r="J57" i="3"/>
  <c r="E56" i="3"/>
  <c r="G55" i="3"/>
  <c r="J55" i="3"/>
  <c r="E54" i="3"/>
  <c r="G53" i="3"/>
  <c r="J53" i="3"/>
  <c r="E52" i="3"/>
  <c r="K84" i="3"/>
  <c r="F83" i="3"/>
  <c r="I83" i="3"/>
  <c r="K82" i="3"/>
  <c r="F81" i="3"/>
  <c r="I81" i="3"/>
  <c r="K80" i="3"/>
  <c r="F79" i="3"/>
  <c r="I79" i="3"/>
  <c r="K78" i="3"/>
  <c r="F77" i="3"/>
  <c r="I77" i="3"/>
  <c r="K76" i="3"/>
  <c r="F75" i="3"/>
  <c r="I75" i="3"/>
  <c r="K74" i="3"/>
  <c r="F73" i="3"/>
  <c r="I73" i="3"/>
  <c r="K72" i="3"/>
  <c r="F71" i="3"/>
  <c r="I71" i="3"/>
  <c r="K70" i="3"/>
  <c r="F69" i="3"/>
  <c r="I69" i="3"/>
  <c r="K68" i="3"/>
  <c r="F67" i="3"/>
  <c r="I67" i="3"/>
  <c r="K66" i="3"/>
  <c r="F65" i="3"/>
  <c r="I65" i="3"/>
  <c r="K64" i="3"/>
  <c r="F63" i="3"/>
  <c r="I63" i="3"/>
  <c r="K62" i="3"/>
  <c r="F61" i="3"/>
  <c r="I61" i="3"/>
  <c r="K60" i="3"/>
  <c r="F59" i="3"/>
  <c r="I59" i="3"/>
  <c r="K58" i="3"/>
  <c r="F57" i="3"/>
  <c r="I57" i="3"/>
  <c r="K56" i="3"/>
  <c r="F55" i="3"/>
  <c r="I55" i="3"/>
  <c r="K54" i="3"/>
  <c r="F53" i="3"/>
  <c r="I53" i="3"/>
  <c r="K52" i="3"/>
  <c r="G51" i="3"/>
  <c r="J51" i="3"/>
  <c r="K50" i="3"/>
  <c r="G49" i="3"/>
  <c r="J49" i="3"/>
  <c r="F48" i="3"/>
  <c r="I48" i="3"/>
  <c r="E47" i="3"/>
  <c r="K46" i="3"/>
  <c r="G45" i="3"/>
  <c r="J45" i="3"/>
  <c r="F44" i="3"/>
  <c r="I44" i="3"/>
  <c r="E43" i="3"/>
  <c r="K42" i="3"/>
  <c r="G41" i="3"/>
  <c r="J41" i="3"/>
  <c r="F40" i="3"/>
  <c r="I40" i="3"/>
  <c r="E39" i="3"/>
  <c r="K38" i="3"/>
  <c r="G37" i="3"/>
  <c r="J37" i="3"/>
  <c r="F36" i="3"/>
  <c r="I36" i="3"/>
  <c r="E35" i="3"/>
  <c r="K34" i="3"/>
  <c r="G33" i="3"/>
  <c r="J33" i="3"/>
  <c r="F32" i="3"/>
  <c r="I32" i="3"/>
  <c r="F31" i="3"/>
  <c r="I31" i="3"/>
  <c r="F30" i="3"/>
  <c r="I30" i="3"/>
  <c r="F29" i="3"/>
  <c r="I29" i="3"/>
  <c r="F28" i="3"/>
  <c r="I28" i="3"/>
  <c r="F27" i="3"/>
  <c r="I27" i="3"/>
  <c r="F26" i="3"/>
  <c r="I26" i="3"/>
  <c r="F25" i="3"/>
  <c r="I25" i="3"/>
  <c r="F24" i="3"/>
  <c r="I24" i="3"/>
  <c r="F23" i="3"/>
  <c r="I23" i="3"/>
  <c r="F22" i="3"/>
  <c r="I22" i="3"/>
  <c r="F21" i="3"/>
  <c r="I21" i="3"/>
  <c r="F20" i="3"/>
  <c r="I20" i="3"/>
  <c r="E51" i="3"/>
  <c r="G50" i="3"/>
  <c r="J50" i="3"/>
  <c r="F49" i="3"/>
  <c r="I49" i="3"/>
  <c r="E48" i="3"/>
  <c r="K47" i="3"/>
  <c r="G46" i="3"/>
  <c r="J46" i="3"/>
  <c r="F45" i="3"/>
  <c r="I45" i="3"/>
  <c r="E44" i="3"/>
  <c r="K43" i="3"/>
  <c r="G42" i="3"/>
  <c r="J42" i="3"/>
  <c r="F41" i="3"/>
  <c r="I41" i="3"/>
  <c r="E40" i="3"/>
  <c r="K39" i="3"/>
  <c r="G38" i="3"/>
  <c r="J38" i="3"/>
  <c r="F37" i="3"/>
  <c r="I37" i="3"/>
  <c r="E36" i="3"/>
  <c r="K35" i="3"/>
  <c r="G34" i="3"/>
  <c r="J34" i="3"/>
  <c r="F33" i="3"/>
  <c r="I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K51" i="3"/>
  <c r="F50" i="3"/>
  <c r="I50" i="3"/>
  <c r="E49" i="3"/>
  <c r="K48" i="3"/>
  <c r="G47" i="3"/>
  <c r="J47" i="3"/>
  <c r="F46" i="3"/>
  <c r="I46" i="3"/>
  <c r="E45" i="3"/>
  <c r="K44" i="3"/>
  <c r="G43" i="3"/>
  <c r="J43" i="3"/>
  <c r="F42" i="3"/>
  <c r="I42" i="3"/>
  <c r="E41" i="3"/>
  <c r="K40" i="3"/>
  <c r="G39" i="3"/>
  <c r="J39" i="3"/>
  <c r="F38" i="3"/>
  <c r="I38" i="3"/>
  <c r="E37" i="3"/>
  <c r="K36" i="3"/>
  <c r="G35" i="3"/>
  <c r="J35" i="3"/>
  <c r="F34" i="3"/>
  <c r="I34" i="3"/>
  <c r="E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I11" i="3"/>
  <c r="I13" i="3"/>
  <c r="F15" i="3"/>
  <c r="I16" i="3"/>
  <c r="I18" i="3"/>
  <c r="I19" i="3"/>
  <c r="J20" i="3"/>
  <c r="J28" i="3"/>
  <c r="G31" i="3"/>
  <c r="K33" i="3"/>
  <c r="I39" i="3"/>
  <c r="J40" i="3"/>
  <c r="K41" i="3"/>
  <c r="J48" i="3"/>
  <c r="J4" i="3"/>
  <c r="G4" i="3"/>
  <c r="K5" i="3"/>
  <c r="K6" i="3"/>
  <c r="E7" i="3"/>
  <c r="I8" i="3"/>
  <c r="F8" i="3"/>
  <c r="J9" i="3"/>
  <c r="G9" i="3"/>
  <c r="K10" i="3"/>
  <c r="E11" i="3"/>
  <c r="E12" i="3"/>
  <c r="E13" i="3"/>
  <c r="E14" i="3"/>
  <c r="E15" i="3"/>
  <c r="E16" i="3"/>
  <c r="E17" i="3"/>
  <c r="E18" i="3"/>
  <c r="F19" i="3"/>
  <c r="G22" i="3"/>
  <c r="J23" i="3"/>
  <c r="G26" i="3"/>
  <c r="J27" i="3"/>
  <c r="G30" i="3"/>
  <c r="J31" i="3"/>
  <c r="E34" i="3"/>
  <c r="F35" i="3"/>
  <c r="G36" i="3"/>
  <c r="E42" i="3"/>
  <c r="F43" i="3"/>
  <c r="G44" i="3"/>
  <c r="E50" i="3"/>
</calcChain>
</file>

<file path=xl/sharedStrings.xml><?xml version="1.0" encoding="utf-8"?>
<sst xmlns="http://schemas.openxmlformats.org/spreadsheetml/2006/main" count="66" uniqueCount="31">
  <si>
    <t>W/L</t>
  </si>
  <si>
    <t>lambda</t>
  </si>
  <si>
    <t>1/lambda</t>
  </si>
  <si>
    <t>V</t>
  </si>
  <si>
    <t>1/V</t>
  </si>
  <si>
    <t>A/V^2</t>
  </si>
  <si>
    <t>VT</t>
  </si>
  <si>
    <t>VDS</t>
  </si>
  <si>
    <t>ID</t>
  </si>
  <si>
    <t>Saturation Region</t>
  </si>
  <si>
    <t>Linear Region</t>
  </si>
  <si>
    <t>Boundary</t>
  </si>
  <si>
    <t>units</t>
  </si>
  <si>
    <t>value</t>
  </si>
  <si>
    <t>parameter</t>
  </si>
  <si>
    <t>VGS:</t>
  </si>
  <si>
    <t xml:space="preserve">IDS </t>
  </si>
  <si>
    <t>μCox</t>
  </si>
  <si>
    <t>Ids=μCox*W/L*Vds^2/2</t>
  </si>
  <si>
    <t>Vds=(Vgs-Vt)</t>
  </si>
  <si>
    <t>MOSFET I-V</t>
  </si>
  <si>
    <t>boundary</t>
  </si>
  <si>
    <t>ID (ampere)</t>
  </si>
  <si>
    <t>VDS (volts)</t>
  </si>
  <si>
    <t>MOSFET Quadratic Model</t>
  </si>
  <si>
    <t>MOSFET Quadratic Model Equations</t>
  </si>
  <si>
    <t>https://spinningnumbers.org/a/circuit-sandbox.html#mosfet-model</t>
  </si>
  <si>
    <t>Boundary:</t>
  </si>
  <si>
    <t>VDS = -1/λ</t>
  </si>
  <si>
    <t>Equations:</t>
  </si>
  <si>
    <t>Lambda points: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</si>
</sst>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mbria Math"/>
      <family val="1"/>
    </font>
    <font>
      <u/>
      <sz val="12"/>
      <color theme="10"/>
      <name val="Calibri"/>
      <family val="2"/>
      <scheme val="minor"/>
    </font>
    <font>
      <sz val="12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2" borderId="2" applyNumberFormat="0" applyAlignment="0" applyProtection="0"/>
  </cellStyleXfs>
  <cellXfs count="18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3" fillId="0" borderId="0" xfId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quotePrefix="1"/>
    <xf numFmtId="0" fontId="4" fillId="2" borderId="2" xfId="2"/>
    <xf numFmtId="0" fontId="0" fillId="0" borderId="0" xfId="0" applyFont="1" applyAlignment="1"/>
  </cellXfs>
  <cellStyles count="3">
    <cellStyle name="Hyperlink" xfId="1" builtinId="8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'MOSFET Quadratic Model'!$F$1</c:f>
          <c:strCache>
            <c:ptCount val="1"/>
            <c:pt idx="0">
              <c:v>MOSFET I-V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v>VGS=4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'MOSFET Quadratic Model'!$E$4:$E$84</c:f>
              <c:numCache>
                <c:formatCode>General</c:formatCode>
                <c:ptCount val="8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</c:numCache>
            </c:numRef>
          </c:xVal>
          <c:yVal>
            <c:numRef>
              <c:f>'MOSFET Quadratic Model'!$I$4:$I$84</c:f>
              <c:numCache>
                <c:formatCode>0.00E+00</c:formatCode>
                <c:ptCount val="81"/>
                <c:pt idx="0">
                  <c:v>0</c:v>
                </c:pt>
                <c:pt idx="1">
                  <c:v>1.3869000000000002E-5</c:v>
                </c:pt>
                <c:pt idx="2">
                  <c:v>2.7472000000000001E-5</c:v>
                </c:pt>
                <c:pt idx="3">
                  <c:v>4.0802999999999995E-5</c:v>
                </c:pt>
                <c:pt idx="4">
                  <c:v>5.3856000000000007E-5</c:v>
                </c:pt>
                <c:pt idx="5">
                  <c:v>6.6625000000000007E-5</c:v>
                </c:pt>
                <c:pt idx="6">
                  <c:v>7.9104000000000007E-5</c:v>
                </c:pt>
                <c:pt idx="7">
                  <c:v>9.1286999999999982E-5</c:v>
                </c:pt>
                <c:pt idx="8">
                  <c:v>1.0316800000000001E-4</c:v>
                </c:pt>
                <c:pt idx="9">
                  <c:v>1.1474099999999999E-4</c:v>
                </c:pt>
                <c:pt idx="10">
                  <c:v>1.2600000000000003E-4</c:v>
                </c:pt>
                <c:pt idx="11">
                  <c:v>1.3693900000000004E-4</c:v>
                </c:pt>
                <c:pt idx="12">
                  <c:v>1.4755200000000001E-4</c:v>
                </c:pt>
                <c:pt idx="13">
                  <c:v>1.5783300000000002E-4</c:v>
                </c:pt>
                <c:pt idx="14">
                  <c:v>1.6777599999999999E-4</c:v>
                </c:pt>
                <c:pt idx="15">
                  <c:v>1.7737499999999999E-4</c:v>
                </c:pt>
                <c:pt idx="16">
                  <c:v>1.8662400000000003E-4</c:v>
                </c:pt>
                <c:pt idx="17">
                  <c:v>1.9551699999999998E-4</c:v>
                </c:pt>
                <c:pt idx="18">
                  <c:v>2.0404800000000005E-4</c:v>
                </c:pt>
                <c:pt idx="19">
                  <c:v>2.1221099999999999E-4</c:v>
                </c:pt>
                <c:pt idx="20">
                  <c:v>2.2000000000000003E-4</c:v>
                </c:pt>
                <c:pt idx="21">
                  <c:v>2.2740900000000003E-4</c:v>
                </c:pt>
                <c:pt idx="22">
                  <c:v>2.3443200000000002E-4</c:v>
                </c:pt>
                <c:pt idx="23">
                  <c:v>2.4106299999999999E-4</c:v>
                </c:pt>
                <c:pt idx="24">
                  <c:v>2.4729600000000004E-4</c:v>
                </c:pt>
                <c:pt idx="25">
                  <c:v>2.5312500000000004E-4</c:v>
                </c:pt>
                <c:pt idx="26">
                  <c:v>2.5854400000000004E-4</c:v>
                </c:pt>
                <c:pt idx="27">
                  <c:v>2.6354700000000004E-4</c:v>
                </c:pt>
                <c:pt idx="28">
                  <c:v>2.6812799999999996E-4</c:v>
                </c:pt>
                <c:pt idx="29">
                  <c:v>2.7228100000000003E-4</c:v>
                </c:pt>
                <c:pt idx="30">
                  <c:v>2.7600000000000004E-4</c:v>
                </c:pt>
                <c:pt idx="31">
                  <c:v>2.7927900000000001E-4</c:v>
                </c:pt>
                <c:pt idx="32">
                  <c:v>2.8211200000000005E-4</c:v>
                </c:pt>
                <c:pt idx="33">
                  <c:v>2.8449300000000003E-4</c:v>
                </c:pt>
                <c:pt idx="34">
                  <c:v>2.8641599999999995E-4</c:v>
                </c:pt>
                <c:pt idx="35">
                  <c:v>2.8787500000000004E-4</c:v>
                </c:pt>
                <c:pt idx="36">
                  <c:v>2.8910000000000003E-4</c:v>
                </c:pt>
                <c:pt idx="37">
                  <c:v>2.9032500000000008E-4</c:v>
                </c:pt>
                <c:pt idx="38">
                  <c:v>2.9155000000000007E-4</c:v>
                </c:pt>
                <c:pt idx="39">
                  <c:v>2.9277500000000006E-4</c:v>
                </c:pt>
                <c:pt idx="40">
                  <c:v>2.9400000000000004E-4</c:v>
                </c:pt>
                <c:pt idx="41">
                  <c:v>2.9522500000000009E-4</c:v>
                </c:pt>
                <c:pt idx="42">
                  <c:v>2.9645000000000002E-4</c:v>
                </c:pt>
                <c:pt idx="43">
                  <c:v>2.9767500000000007E-4</c:v>
                </c:pt>
                <c:pt idx="44">
                  <c:v>2.9890000000000006E-4</c:v>
                </c:pt>
                <c:pt idx="45">
                  <c:v>3.001250000000001E-4</c:v>
                </c:pt>
                <c:pt idx="46">
                  <c:v>3.0135000000000003E-4</c:v>
                </c:pt>
                <c:pt idx="47">
                  <c:v>3.0257500000000008E-4</c:v>
                </c:pt>
                <c:pt idx="48">
                  <c:v>3.0380000000000007E-4</c:v>
                </c:pt>
                <c:pt idx="49">
                  <c:v>3.0502500000000011E-4</c:v>
                </c:pt>
                <c:pt idx="50">
                  <c:v>3.0625000000000004E-4</c:v>
                </c:pt>
                <c:pt idx="51">
                  <c:v>3.0747500000000003E-4</c:v>
                </c:pt>
                <c:pt idx="52">
                  <c:v>3.0870000000000008E-4</c:v>
                </c:pt>
                <c:pt idx="53">
                  <c:v>3.0992500000000007E-4</c:v>
                </c:pt>
                <c:pt idx="54">
                  <c:v>3.1115000000000006E-4</c:v>
                </c:pt>
                <c:pt idx="55">
                  <c:v>3.1237500000000004E-4</c:v>
                </c:pt>
                <c:pt idx="56">
                  <c:v>3.1360000000000009E-4</c:v>
                </c:pt>
                <c:pt idx="57">
                  <c:v>3.1482500000000008E-4</c:v>
                </c:pt>
                <c:pt idx="58">
                  <c:v>3.1605000000000007E-4</c:v>
                </c:pt>
                <c:pt idx="59">
                  <c:v>3.1727500000000005E-4</c:v>
                </c:pt>
                <c:pt idx="60">
                  <c:v>3.185000000000001E-4</c:v>
                </c:pt>
                <c:pt idx="61">
                  <c:v>3.1972500000000003E-4</c:v>
                </c:pt>
                <c:pt idx="62">
                  <c:v>3.2095000000000008E-4</c:v>
                </c:pt>
                <c:pt idx="63">
                  <c:v>3.2217500000000007E-4</c:v>
                </c:pt>
                <c:pt idx="64">
                  <c:v>3.2340000000000005E-4</c:v>
                </c:pt>
                <c:pt idx="65">
                  <c:v>3.2462500000000004E-4</c:v>
                </c:pt>
                <c:pt idx="66">
                  <c:v>3.2585000000000009E-4</c:v>
                </c:pt>
                <c:pt idx="67">
                  <c:v>3.2707500000000008E-4</c:v>
                </c:pt>
                <c:pt idx="68">
                  <c:v>3.2830000000000007E-4</c:v>
                </c:pt>
                <c:pt idx="69">
                  <c:v>3.2952500000000005E-4</c:v>
                </c:pt>
                <c:pt idx="70">
                  <c:v>3.307500000000001E-4</c:v>
                </c:pt>
                <c:pt idx="71">
                  <c:v>3.3197500000000003E-4</c:v>
                </c:pt>
                <c:pt idx="72">
                  <c:v>3.3320000000000008E-4</c:v>
                </c:pt>
                <c:pt idx="73">
                  <c:v>3.3442500000000007E-4</c:v>
                </c:pt>
                <c:pt idx="74">
                  <c:v>3.3565000000000011E-4</c:v>
                </c:pt>
                <c:pt idx="75">
                  <c:v>3.3687500000000004E-4</c:v>
                </c:pt>
                <c:pt idx="76">
                  <c:v>3.3810000000000003E-4</c:v>
                </c:pt>
                <c:pt idx="77">
                  <c:v>3.3932500000000008E-4</c:v>
                </c:pt>
                <c:pt idx="78">
                  <c:v>3.4055000000000012E-4</c:v>
                </c:pt>
                <c:pt idx="79">
                  <c:v>3.4177500000000005E-4</c:v>
                </c:pt>
                <c:pt idx="80">
                  <c:v>3.4300000000000004E-4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30-0E4F-A69A-1C6ACE6E696D}"/>
            </c:ext>
          </c:extLst>
        </c:ser>
        <c:ser>
          <c:idx val="2"/>
          <c:order val="1"/>
          <c:tx>
            <c:v>VGS=3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'MOSFET Quadratic Model'!$E$4:$E$84</c:f>
              <c:numCache>
                <c:formatCode>General</c:formatCode>
                <c:ptCount val="8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</c:numCache>
            </c:numRef>
          </c:xVal>
          <c:yVal>
            <c:numRef>
              <c:f>'MOSFET Quadratic Model'!$H$4:$H$84</c:f>
              <c:numCache>
                <c:formatCode>0.00E+00</c:formatCode>
                <c:ptCount val="81"/>
                <c:pt idx="0">
                  <c:v>0</c:v>
                </c:pt>
                <c:pt idx="1">
                  <c:v>9.8490000000000001E-6</c:v>
                </c:pt>
                <c:pt idx="2">
                  <c:v>1.9392000000000003E-5</c:v>
                </c:pt>
                <c:pt idx="3">
                  <c:v>2.8622999999999997E-5</c:v>
                </c:pt>
                <c:pt idx="4">
                  <c:v>3.7536000000000001E-5</c:v>
                </c:pt>
                <c:pt idx="5">
                  <c:v>4.6124999999999996E-5</c:v>
                </c:pt>
                <c:pt idx="6">
                  <c:v>5.4384000000000007E-5</c:v>
                </c:pt>
                <c:pt idx="7">
                  <c:v>6.2306999999999998E-5</c:v>
                </c:pt>
                <c:pt idx="8">
                  <c:v>6.9888000000000006E-5</c:v>
                </c:pt>
                <c:pt idx="9">
                  <c:v>7.7120999999999996E-5</c:v>
                </c:pt>
                <c:pt idx="10">
                  <c:v>8.4000000000000009E-5</c:v>
                </c:pt>
                <c:pt idx="11">
                  <c:v>9.0519000000000005E-5</c:v>
                </c:pt>
                <c:pt idx="12">
                  <c:v>9.6672000000000012E-5</c:v>
                </c:pt>
                <c:pt idx="13">
                  <c:v>1.0245300000000002E-4</c:v>
                </c:pt>
                <c:pt idx="14">
                  <c:v>1.0785600000000001E-4</c:v>
                </c:pt>
                <c:pt idx="15">
                  <c:v>1.1287500000000001E-4</c:v>
                </c:pt>
                <c:pt idx="16">
                  <c:v>1.1750400000000001E-4</c:v>
                </c:pt>
                <c:pt idx="17">
                  <c:v>1.21737E-4</c:v>
                </c:pt>
                <c:pt idx="18">
                  <c:v>1.2556800000000003E-4</c:v>
                </c:pt>
                <c:pt idx="19">
                  <c:v>1.2899100000000001E-4</c:v>
                </c:pt>
                <c:pt idx="20">
                  <c:v>1.3200000000000004E-4</c:v>
                </c:pt>
                <c:pt idx="21">
                  <c:v>1.3458900000000001E-4</c:v>
                </c:pt>
                <c:pt idx="22">
                  <c:v>1.3675200000000002E-4</c:v>
                </c:pt>
                <c:pt idx="23">
                  <c:v>1.3848300000000001E-4</c:v>
                </c:pt>
                <c:pt idx="24">
                  <c:v>1.3977600000000001E-4</c:v>
                </c:pt>
                <c:pt idx="25">
                  <c:v>1.4062500000000002E-4</c:v>
                </c:pt>
                <c:pt idx="26">
                  <c:v>1.4124999999999999E-4</c:v>
                </c:pt>
                <c:pt idx="27">
                  <c:v>1.4187499999999999E-4</c:v>
                </c:pt>
                <c:pt idx="28">
                  <c:v>1.4249999999999999E-4</c:v>
                </c:pt>
                <c:pt idx="29">
                  <c:v>1.43125E-4</c:v>
                </c:pt>
                <c:pt idx="30">
                  <c:v>1.4375E-4</c:v>
                </c:pt>
                <c:pt idx="31">
                  <c:v>1.44375E-4</c:v>
                </c:pt>
                <c:pt idx="32">
                  <c:v>1.4500000000000003E-4</c:v>
                </c:pt>
                <c:pt idx="33">
                  <c:v>1.45625E-4</c:v>
                </c:pt>
                <c:pt idx="34">
                  <c:v>1.4625E-4</c:v>
                </c:pt>
                <c:pt idx="35">
                  <c:v>1.4687500000000001E-4</c:v>
                </c:pt>
                <c:pt idx="36">
                  <c:v>1.4750000000000001E-4</c:v>
                </c:pt>
                <c:pt idx="37">
                  <c:v>1.4812500000000001E-4</c:v>
                </c:pt>
                <c:pt idx="38">
                  <c:v>1.4874999999999998E-4</c:v>
                </c:pt>
                <c:pt idx="39">
                  <c:v>1.4937500000000001E-4</c:v>
                </c:pt>
                <c:pt idx="40">
                  <c:v>1.4999999999999999E-4</c:v>
                </c:pt>
                <c:pt idx="41">
                  <c:v>1.5062500000000002E-4</c:v>
                </c:pt>
                <c:pt idx="42">
                  <c:v>1.5124999999999999E-4</c:v>
                </c:pt>
                <c:pt idx="43">
                  <c:v>1.5187500000000002E-4</c:v>
                </c:pt>
                <c:pt idx="44">
                  <c:v>1.5249999999999999E-4</c:v>
                </c:pt>
                <c:pt idx="45">
                  <c:v>1.5312500000000002E-4</c:v>
                </c:pt>
                <c:pt idx="46">
                  <c:v>1.5375E-4</c:v>
                </c:pt>
                <c:pt idx="47">
                  <c:v>1.5437500000000003E-4</c:v>
                </c:pt>
                <c:pt idx="48">
                  <c:v>1.55E-4</c:v>
                </c:pt>
                <c:pt idx="49">
                  <c:v>1.5562500000000003E-4</c:v>
                </c:pt>
                <c:pt idx="50">
                  <c:v>1.5625E-4</c:v>
                </c:pt>
                <c:pt idx="51">
                  <c:v>1.5687499999999998E-4</c:v>
                </c:pt>
                <c:pt idx="52">
                  <c:v>1.5750000000000001E-4</c:v>
                </c:pt>
                <c:pt idx="53">
                  <c:v>1.5812500000000001E-4</c:v>
                </c:pt>
                <c:pt idx="54">
                  <c:v>1.5875000000000001E-4</c:v>
                </c:pt>
                <c:pt idx="55">
                  <c:v>1.5937499999999998E-4</c:v>
                </c:pt>
                <c:pt idx="56">
                  <c:v>1.6000000000000001E-4</c:v>
                </c:pt>
                <c:pt idx="57">
                  <c:v>1.6062500000000001E-4</c:v>
                </c:pt>
                <c:pt idx="58">
                  <c:v>1.6125000000000002E-4</c:v>
                </c:pt>
                <c:pt idx="59">
                  <c:v>1.6187499999999999E-4</c:v>
                </c:pt>
                <c:pt idx="60">
                  <c:v>1.6250000000000002E-4</c:v>
                </c:pt>
                <c:pt idx="61">
                  <c:v>1.6312499999999999E-4</c:v>
                </c:pt>
                <c:pt idx="62">
                  <c:v>1.6375000000000002E-4</c:v>
                </c:pt>
                <c:pt idx="63">
                  <c:v>1.64375E-4</c:v>
                </c:pt>
                <c:pt idx="64">
                  <c:v>1.65E-4</c:v>
                </c:pt>
                <c:pt idx="65">
                  <c:v>1.65625E-4</c:v>
                </c:pt>
                <c:pt idx="66">
                  <c:v>1.6625E-4</c:v>
                </c:pt>
                <c:pt idx="67">
                  <c:v>1.66875E-4</c:v>
                </c:pt>
                <c:pt idx="68">
                  <c:v>1.6750000000000001E-4</c:v>
                </c:pt>
                <c:pt idx="69">
                  <c:v>1.6812500000000001E-4</c:v>
                </c:pt>
                <c:pt idx="70">
                  <c:v>1.6875000000000001E-4</c:v>
                </c:pt>
                <c:pt idx="71">
                  <c:v>1.6937500000000001E-4</c:v>
                </c:pt>
                <c:pt idx="72">
                  <c:v>1.7000000000000001E-4</c:v>
                </c:pt>
                <c:pt idx="73">
                  <c:v>1.7062500000000001E-4</c:v>
                </c:pt>
                <c:pt idx="74">
                  <c:v>1.7125000000000002E-4</c:v>
                </c:pt>
                <c:pt idx="75">
                  <c:v>1.7187499999999999E-4</c:v>
                </c:pt>
                <c:pt idx="76">
                  <c:v>1.7249999999999999E-4</c:v>
                </c:pt>
                <c:pt idx="77">
                  <c:v>1.7312499999999999E-4</c:v>
                </c:pt>
                <c:pt idx="78">
                  <c:v>1.7375000000000002E-4</c:v>
                </c:pt>
                <c:pt idx="79">
                  <c:v>1.74375E-4</c:v>
                </c:pt>
                <c:pt idx="80">
                  <c:v>1.75E-4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926-864D-93A1-192AE7E94C1A}"/>
            </c:ext>
          </c:extLst>
        </c:ser>
        <c:ser>
          <c:idx val="1"/>
          <c:order val="2"/>
          <c:tx>
            <c:v>VGS=2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'MOSFET Quadratic Model'!$E$4:$E$84</c:f>
              <c:numCache>
                <c:formatCode>General</c:formatCode>
                <c:ptCount val="8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</c:numCache>
            </c:numRef>
          </c:xVal>
          <c:yVal>
            <c:numRef>
              <c:f>'MOSFET Quadratic Model'!$G$4:$G$84</c:f>
              <c:numCache>
                <c:formatCode>0.00E+00</c:formatCode>
                <c:ptCount val="81"/>
                <c:pt idx="0">
                  <c:v>0</c:v>
                </c:pt>
                <c:pt idx="1">
                  <c:v>5.8289999999999996E-6</c:v>
                </c:pt>
                <c:pt idx="2">
                  <c:v>1.1312000000000001E-5</c:v>
                </c:pt>
                <c:pt idx="3">
                  <c:v>1.6442999999999998E-5</c:v>
                </c:pt>
                <c:pt idx="4">
                  <c:v>2.1216000000000005E-5</c:v>
                </c:pt>
                <c:pt idx="5">
                  <c:v>2.5624999999999999E-5</c:v>
                </c:pt>
                <c:pt idx="6">
                  <c:v>2.9663999999999999E-5</c:v>
                </c:pt>
                <c:pt idx="7">
                  <c:v>3.3326999999999994E-5</c:v>
                </c:pt>
                <c:pt idx="8">
                  <c:v>3.6608000000000013E-5</c:v>
                </c:pt>
                <c:pt idx="9">
                  <c:v>3.9501E-5</c:v>
                </c:pt>
                <c:pt idx="10">
                  <c:v>4.2000000000000004E-5</c:v>
                </c:pt>
                <c:pt idx="11">
                  <c:v>4.4099000000000006E-5</c:v>
                </c:pt>
                <c:pt idx="12">
                  <c:v>4.5792000000000005E-5</c:v>
                </c:pt>
                <c:pt idx="13">
                  <c:v>4.7073000000000001E-5</c:v>
                </c:pt>
                <c:pt idx="14">
                  <c:v>4.793600000000001E-5</c:v>
                </c:pt>
                <c:pt idx="15">
                  <c:v>4.8375000000000004E-5</c:v>
                </c:pt>
                <c:pt idx="16">
                  <c:v>4.8600000000000009E-5</c:v>
                </c:pt>
                <c:pt idx="17">
                  <c:v>4.8825000000000001E-5</c:v>
                </c:pt>
                <c:pt idx="18">
                  <c:v>4.9050000000000006E-5</c:v>
                </c:pt>
                <c:pt idx="19">
                  <c:v>4.9275000000000005E-5</c:v>
                </c:pt>
                <c:pt idx="20">
                  <c:v>4.9500000000000004E-5</c:v>
                </c:pt>
                <c:pt idx="21">
                  <c:v>4.9725000000000002E-5</c:v>
                </c:pt>
                <c:pt idx="22">
                  <c:v>4.9950000000000008E-5</c:v>
                </c:pt>
                <c:pt idx="23">
                  <c:v>5.0175E-5</c:v>
                </c:pt>
                <c:pt idx="24">
                  <c:v>5.0400000000000005E-5</c:v>
                </c:pt>
                <c:pt idx="25">
                  <c:v>5.0625000000000004E-5</c:v>
                </c:pt>
                <c:pt idx="26">
                  <c:v>5.0849999999999996E-5</c:v>
                </c:pt>
                <c:pt idx="27">
                  <c:v>5.1075000000000001E-5</c:v>
                </c:pt>
                <c:pt idx="28">
                  <c:v>5.13E-5</c:v>
                </c:pt>
                <c:pt idx="29">
                  <c:v>5.1525000000000006E-5</c:v>
                </c:pt>
                <c:pt idx="30">
                  <c:v>5.1749999999999997E-5</c:v>
                </c:pt>
                <c:pt idx="31">
                  <c:v>5.1975000000000003E-5</c:v>
                </c:pt>
                <c:pt idx="32">
                  <c:v>5.2200000000000008E-5</c:v>
                </c:pt>
                <c:pt idx="33">
                  <c:v>5.2425000000000007E-5</c:v>
                </c:pt>
                <c:pt idx="34">
                  <c:v>5.2649999999999999E-5</c:v>
                </c:pt>
                <c:pt idx="35">
                  <c:v>5.2875000000000005E-5</c:v>
                </c:pt>
                <c:pt idx="36">
                  <c:v>5.3100000000000003E-5</c:v>
                </c:pt>
                <c:pt idx="37">
                  <c:v>5.3325000000000009E-5</c:v>
                </c:pt>
                <c:pt idx="38">
                  <c:v>5.3550000000000001E-5</c:v>
                </c:pt>
                <c:pt idx="39">
                  <c:v>5.3775000000000006E-5</c:v>
                </c:pt>
                <c:pt idx="40">
                  <c:v>5.4000000000000005E-5</c:v>
                </c:pt>
                <c:pt idx="41">
                  <c:v>5.4225000000000003E-5</c:v>
                </c:pt>
                <c:pt idx="42">
                  <c:v>5.4450000000000002E-5</c:v>
                </c:pt>
                <c:pt idx="43">
                  <c:v>5.4675000000000008E-5</c:v>
                </c:pt>
                <c:pt idx="44">
                  <c:v>5.49E-5</c:v>
                </c:pt>
                <c:pt idx="45">
                  <c:v>5.5125000000000005E-5</c:v>
                </c:pt>
                <c:pt idx="46">
                  <c:v>5.5350000000000004E-5</c:v>
                </c:pt>
                <c:pt idx="47">
                  <c:v>5.5575000000000009E-5</c:v>
                </c:pt>
                <c:pt idx="48">
                  <c:v>5.5800000000000001E-5</c:v>
                </c:pt>
                <c:pt idx="49">
                  <c:v>5.6025000000000007E-5</c:v>
                </c:pt>
                <c:pt idx="50">
                  <c:v>5.6250000000000005E-5</c:v>
                </c:pt>
                <c:pt idx="51">
                  <c:v>5.6474999999999997E-5</c:v>
                </c:pt>
                <c:pt idx="52">
                  <c:v>5.6700000000000003E-5</c:v>
                </c:pt>
                <c:pt idx="53">
                  <c:v>5.6925000000000008E-5</c:v>
                </c:pt>
                <c:pt idx="54">
                  <c:v>5.7150000000000007E-5</c:v>
                </c:pt>
                <c:pt idx="55">
                  <c:v>5.7374999999999999E-5</c:v>
                </c:pt>
                <c:pt idx="56">
                  <c:v>5.7600000000000004E-5</c:v>
                </c:pt>
                <c:pt idx="57">
                  <c:v>5.782500000000001E-5</c:v>
                </c:pt>
                <c:pt idx="58">
                  <c:v>5.8050000000000008E-5</c:v>
                </c:pt>
                <c:pt idx="59">
                  <c:v>5.8275E-5</c:v>
                </c:pt>
                <c:pt idx="60">
                  <c:v>5.8500000000000006E-5</c:v>
                </c:pt>
                <c:pt idx="61">
                  <c:v>5.8724999999999998E-5</c:v>
                </c:pt>
                <c:pt idx="62">
                  <c:v>5.8950000000000003E-5</c:v>
                </c:pt>
                <c:pt idx="63">
                  <c:v>5.9175000000000002E-5</c:v>
                </c:pt>
                <c:pt idx="64">
                  <c:v>5.9400000000000007E-5</c:v>
                </c:pt>
                <c:pt idx="65">
                  <c:v>5.9624999999999999E-5</c:v>
                </c:pt>
                <c:pt idx="66">
                  <c:v>5.9850000000000005E-5</c:v>
                </c:pt>
                <c:pt idx="67">
                  <c:v>6.0075000000000003E-5</c:v>
                </c:pt>
                <c:pt idx="68">
                  <c:v>6.0300000000000009E-5</c:v>
                </c:pt>
                <c:pt idx="69">
                  <c:v>6.0525000000000001E-5</c:v>
                </c:pt>
                <c:pt idx="70">
                  <c:v>6.0750000000000006E-5</c:v>
                </c:pt>
                <c:pt idx="71">
                  <c:v>6.0975000000000005E-5</c:v>
                </c:pt>
                <c:pt idx="72">
                  <c:v>6.120000000000001E-5</c:v>
                </c:pt>
                <c:pt idx="73">
                  <c:v>6.1425000000000002E-5</c:v>
                </c:pt>
                <c:pt idx="74">
                  <c:v>6.1650000000000008E-5</c:v>
                </c:pt>
                <c:pt idx="75">
                  <c:v>6.1875E-5</c:v>
                </c:pt>
                <c:pt idx="76">
                  <c:v>6.2100000000000005E-5</c:v>
                </c:pt>
                <c:pt idx="77">
                  <c:v>6.2325000000000011E-5</c:v>
                </c:pt>
                <c:pt idx="78">
                  <c:v>6.2550000000000016E-5</c:v>
                </c:pt>
                <c:pt idx="79">
                  <c:v>6.2775000000000008E-5</c:v>
                </c:pt>
                <c:pt idx="80">
                  <c:v>6.3E-5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926-864D-93A1-192AE7E94C1A}"/>
            </c:ext>
          </c:extLst>
        </c:ser>
        <c:ser>
          <c:idx val="0"/>
          <c:order val="3"/>
          <c:tx>
            <c:v>VGS=1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'MOSFET Quadratic Model'!$E$4:$E$83</c:f>
              <c:numCache>
                <c:formatCode>General</c:formatCode>
                <c:ptCount val="8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</c:numCache>
            </c:numRef>
          </c:xVal>
          <c:yVal>
            <c:numRef>
              <c:f>'MOSFET Quadratic Model'!$F$4:$F$83</c:f>
              <c:numCache>
                <c:formatCode>0.00E+00</c:formatCode>
                <c:ptCount val="80"/>
                <c:pt idx="0">
                  <c:v>0</c:v>
                </c:pt>
                <c:pt idx="1">
                  <c:v>1.809E-6</c:v>
                </c:pt>
                <c:pt idx="2">
                  <c:v>3.2320000000000006E-6</c:v>
                </c:pt>
                <c:pt idx="3">
                  <c:v>4.2629999999999988E-6</c:v>
                </c:pt>
                <c:pt idx="4">
                  <c:v>4.8960000000000011E-6</c:v>
                </c:pt>
                <c:pt idx="5">
                  <c:v>5.1250000000000001E-6</c:v>
                </c:pt>
                <c:pt idx="6">
                  <c:v>5.1500000000000007E-6</c:v>
                </c:pt>
                <c:pt idx="7">
                  <c:v>5.1750000000000004E-6</c:v>
                </c:pt>
                <c:pt idx="8">
                  <c:v>5.2000000000000002E-6</c:v>
                </c:pt>
                <c:pt idx="9">
                  <c:v>5.2249999999999999E-6</c:v>
                </c:pt>
                <c:pt idx="10">
                  <c:v>5.2500000000000006E-6</c:v>
                </c:pt>
                <c:pt idx="11">
                  <c:v>5.2750000000000003E-6</c:v>
                </c:pt>
                <c:pt idx="12">
                  <c:v>5.3000000000000009E-6</c:v>
                </c:pt>
                <c:pt idx="13">
                  <c:v>5.3249999999999998E-6</c:v>
                </c:pt>
                <c:pt idx="14">
                  <c:v>5.3500000000000004E-6</c:v>
                </c:pt>
                <c:pt idx="15">
                  <c:v>5.3750000000000002E-6</c:v>
                </c:pt>
                <c:pt idx="16">
                  <c:v>5.4000000000000008E-6</c:v>
                </c:pt>
                <c:pt idx="17">
                  <c:v>5.4250000000000006E-6</c:v>
                </c:pt>
                <c:pt idx="18">
                  <c:v>5.4500000000000012E-6</c:v>
                </c:pt>
                <c:pt idx="19">
                  <c:v>5.4750000000000001E-6</c:v>
                </c:pt>
                <c:pt idx="20">
                  <c:v>5.5000000000000007E-6</c:v>
                </c:pt>
                <c:pt idx="21">
                  <c:v>5.5250000000000005E-6</c:v>
                </c:pt>
                <c:pt idx="22">
                  <c:v>5.5500000000000011E-6</c:v>
                </c:pt>
                <c:pt idx="23">
                  <c:v>5.5750000000000008E-6</c:v>
                </c:pt>
                <c:pt idx="24">
                  <c:v>5.6000000000000006E-6</c:v>
                </c:pt>
                <c:pt idx="25">
                  <c:v>5.6250000000000004E-6</c:v>
                </c:pt>
                <c:pt idx="26">
                  <c:v>5.6500000000000001E-6</c:v>
                </c:pt>
                <c:pt idx="27">
                  <c:v>5.6750000000000007E-6</c:v>
                </c:pt>
                <c:pt idx="28">
                  <c:v>5.6999999999999996E-6</c:v>
                </c:pt>
                <c:pt idx="29">
                  <c:v>5.7250000000000002E-6</c:v>
                </c:pt>
                <c:pt idx="30">
                  <c:v>5.75E-6</c:v>
                </c:pt>
                <c:pt idx="31">
                  <c:v>5.7750000000000006E-6</c:v>
                </c:pt>
                <c:pt idx="32">
                  <c:v>5.8000000000000012E-6</c:v>
                </c:pt>
                <c:pt idx="33">
                  <c:v>5.825000000000001E-6</c:v>
                </c:pt>
                <c:pt idx="34">
                  <c:v>5.8499999999999999E-6</c:v>
                </c:pt>
                <c:pt idx="35">
                  <c:v>5.8750000000000005E-6</c:v>
                </c:pt>
                <c:pt idx="36">
                  <c:v>5.9000000000000003E-6</c:v>
                </c:pt>
                <c:pt idx="37">
                  <c:v>5.9250000000000009E-6</c:v>
                </c:pt>
                <c:pt idx="38">
                  <c:v>5.9500000000000006E-6</c:v>
                </c:pt>
                <c:pt idx="39">
                  <c:v>5.9750000000000004E-6</c:v>
                </c:pt>
                <c:pt idx="40">
                  <c:v>6.0000000000000002E-6</c:v>
                </c:pt>
                <c:pt idx="41">
                  <c:v>6.0250000000000008E-6</c:v>
                </c:pt>
                <c:pt idx="42">
                  <c:v>6.0500000000000005E-6</c:v>
                </c:pt>
                <c:pt idx="43">
                  <c:v>6.0750000000000011E-6</c:v>
                </c:pt>
                <c:pt idx="44">
                  <c:v>6.1E-6</c:v>
                </c:pt>
                <c:pt idx="45">
                  <c:v>6.1250000000000006E-6</c:v>
                </c:pt>
                <c:pt idx="46">
                  <c:v>6.1500000000000004E-6</c:v>
                </c:pt>
                <c:pt idx="47">
                  <c:v>6.175000000000001E-6</c:v>
                </c:pt>
                <c:pt idx="48">
                  <c:v>6.2000000000000008E-6</c:v>
                </c:pt>
                <c:pt idx="49">
                  <c:v>6.2250000000000014E-6</c:v>
                </c:pt>
                <c:pt idx="50">
                  <c:v>6.2500000000000003E-6</c:v>
                </c:pt>
                <c:pt idx="51">
                  <c:v>6.2750000000000001E-6</c:v>
                </c:pt>
                <c:pt idx="52">
                  <c:v>6.3000000000000007E-6</c:v>
                </c:pt>
                <c:pt idx="53">
                  <c:v>6.3250000000000013E-6</c:v>
                </c:pt>
                <c:pt idx="54">
                  <c:v>6.3500000000000002E-6</c:v>
                </c:pt>
                <c:pt idx="55">
                  <c:v>6.3749999999999999E-6</c:v>
                </c:pt>
                <c:pt idx="56">
                  <c:v>6.4000000000000006E-6</c:v>
                </c:pt>
                <c:pt idx="57">
                  <c:v>6.4250000000000012E-6</c:v>
                </c:pt>
                <c:pt idx="58">
                  <c:v>6.4500000000000009E-6</c:v>
                </c:pt>
                <c:pt idx="59">
                  <c:v>6.4749999999999998E-6</c:v>
                </c:pt>
                <c:pt idx="60">
                  <c:v>6.5000000000000004E-6</c:v>
                </c:pt>
                <c:pt idx="61">
                  <c:v>6.5250000000000002E-6</c:v>
                </c:pt>
                <c:pt idx="62">
                  <c:v>6.5500000000000008E-6</c:v>
                </c:pt>
                <c:pt idx="63">
                  <c:v>6.5750000000000006E-6</c:v>
                </c:pt>
                <c:pt idx="64">
                  <c:v>6.6000000000000012E-6</c:v>
                </c:pt>
                <c:pt idx="65">
                  <c:v>6.6250000000000001E-6</c:v>
                </c:pt>
                <c:pt idx="66">
                  <c:v>6.6500000000000007E-6</c:v>
                </c:pt>
                <c:pt idx="67">
                  <c:v>6.6750000000000005E-6</c:v>
                </c:pt>
                <c:pt idx="68">
                  <c:v>6.7000000000000011E-6</c:v>
                </c:pt>
                <c:pt idx="69">
                  <c:v>6.7250000000000008E-6</c:v>
                </c:pt>
                <c:pt idx="70">
                  <c:v>6.7500000000000006E-6</c:v>
                </c:pt>
                <c:pt idx="71">
                  <c:v>6.7750000000000004E-6</c:v>
                </c:pt>
                <c:pt idx="72">
                  <c:v>6.800000000000001E-6</c:v>
                </c:pt>
                <c:pt idx="73">
                  <c:v>6.8250000000000007E-6</c:v>
                </c:pt>
                <c:pt idx="74">
                  <c:v>6.8500000000000013E-6</c:v>
                </c:pt>
                <c:pt idx="75">
                  <c:v>6.8750000000000002E-6</c:v>
                </c:pt>
                <c:pt idx="76">
                  <c:v>6.9E-6</c:v>
                </c:pt>
                <c:pt idx="77">
                  <c:v>6.9250000000000006E-6</c:v>
                </c:pt>
                <c:pt idx="78">
                  <c:v>6.9500000000000012E-6</c:v>
                </c:pt>
                <c:pt idx="79">
                  <c:v>6.975000000000001E-6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26-864D-93A1-192AE7E94C1A}"/>
            </c:ext>
          </c:extLst>
        </c:ser>
        <c:ser>
          <c:idx val="3"/>
          <c:order val="4"/>
          <c:tx>
            <c:strRef>
              <c:f>'MOSFET Quadratic Model'!$J$2</c:f>
              <c:strCache>
                <c:ptCount val="1"/>
                <c:pt idx="0">
                  <c:v>boundary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'MOSFET Quadratic Model'!$E$4:$E$47</c:f>
              <c:numCache>
                <c:formatCode>General</c:formatCode>
                <c:ptCount val="4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</c:numCache>
            </c:numRef>
          </c:xVal>
          <c:yVal>
            <c:numRef>
              <c:f>'MOSFET Quadratic Model'!$J$4:$J$47</c:f>
              <c:numCache>
                <c:formatCode>0.00E+00</c:formatCode>
                <c:ptCount val="44"/>
                <c:pt idx="0">
                  <c:v>0</c:v>
                </c:pt>
                <c:pt idx="1">
                  <c:v>2.0000000000000004E-7</c:v>
                </c:pt>
                <c:pt idx="2">
                  <c:v>8.0000000000000018E-7</c:v>
                </c:pt>
                <c:pt idx="3">
                  <c:v>1.8000000000000001E-6</c:v>
                </c:pt>
                <c:pt idx="4">
                  <c:v>3.2000000000000007E-6</c:v>
                </c:pt>
                <c:pt idx="5">
                  <c:v>5.0000000000000004E-6</c:v>
                </c:pt>
                <c:pt idx="6">
                  <c:v>7.2000000000000005E-6</c:v>
                </c:pt>
                <c:pt idx="7">
                  <c:v>9.7999999999999993E-6</c:v>
                </c:pt>
                <c:pt idx="8">
                  <c:v>1.2800000000000003E-5</c:v>
                </c:pt>
                <c:pt idx="9">
                  <c:v>1.6200000000000001E-5</c:v>
                </c:pt>
                <c:pt idx="10">
                  <c:v>2.0000000000000002E-5</c:v>
                </c:pt>
                <c:pt idx="11">
                  <c:v>2.4200000000000005E-5</c:v>
                </c:pt>
                <c:pt idx="12">
                  <c:v>2.8800000000000002E-5</c:v>
                </c:pt>
                <c:pt idx="13">
                  <c:v>3.3800000000000008E-5</c:v>
                </c:pt>
                <c:pt idx="14">
                  <c:v>3.9199999999999997E-5</c:v>
                </c:pt>
                <c:pt idx="15">
                  <c:v>4.5000000000000003E-5</c:v>
                </c:pt>
                <c:pt idx="16">
                  <c:v>5.1200000000000011E-5</c:v>
                </c:pt>
                <c:pt idx="17">
                  <c:v>5.7799999999999995E-5</c:v>
                </c:pt>
                <c:pt idx="18">
                  <c:v>6.4800000000000003E-5</c:v>
                </c:pt>
                <c:pt idx="19">
                  <c:v>7.2200000000000007E-5</c:v>
                </c:pt>
                <c:pt idx="20">
                  <c:v>8.0000000000000007E-5</c:v>
                </c:pt>
                <c:pt idx="21">
                  <c:v>8.8200000000000016E-5</c:v>
                </c:pt>
                <c:pt idx="22">
                  <c:v>9.6800000000000022E-5</c:v>
                </c:pt>
                <c:pt idx="23">
                  <c:v>1.058E-4</c:v>
                </c:pt>
                <c:pt idx="24">
                  <c:v>1.1520000000000001E-4</c:v>
                </c:pt>
                <c:pt idx="25">
                  <c:v>1.25E-4</c:v>
                </c:pt>
                <c:pt idx="26">
                  <c:v>1.3520000000000003E-4</c:v>
                </c:pt>
                <c:pt idx="27">
                  <c:v>1.4580000000000002E-4</c:v>
                </c:pt>
                <c:pt idx="28">
                  <c:v>1.5679999999999999E-4</c:v>
                </c:pt>
                <c:pt idx="29">
                  <c:v>1.6820000000000002E-4</c:v>
                </c:pt>
                <c:pt idx="30">
                  <c:v>1.8000000000000001E-4</c:v>
                </c:pt>
                <c:pt idx="31">
                  <c:v>1.9220000000000004E-4</c:v>
                </c:pt>
                <c:pt idx="32">
                  <c:v>2.0480000000000004E-4</c:v>
                </c:pt>
                <c:pt idx="33">
                  <c:v>2.1779999999999998E-4</c:v>
                </c:pt>
                <c:pt idx="34">
                  <c:v>2.3119999999999998E-4</c:v>
                </c:pt>
                <c:pt idx="35">
                  <c:v>2.4500000000000005E-4</c:v>
                </c:pt>
                <c:pt idx="36">
                  <c:v>2.5920000000000001E-4</c:v>
                </c:pt>
                <c:pt idx="37">
                  <c:v>2.7380000000000004E-4</c:v>
                </c:pt>
                <c:pt idx="38">
                  <c:v>2.8880000000000003E-4</c:v>
                </c:pt>
                <c:pt idx="39">
                  <c:v>3.0420000000000002E-4</c:v>
                </c:pt>
                <c:pt idx="40">
                  <c:v>3.2000000000000003E-4</c:v>
                </c:pt>
                <c:pt idx="41">
                  <c:v>3.3619999999999999E-4</c:v>
                </c:pt>
                <c:pt idx="42">
                  <c:v>3.5280000000000006E-4</c:v>
                </c:pt>
                <c:pt idx="43">
                  <c:v>3.6979999999999999E-4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926-864D-93A1-192AE7E94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4703"/>
        <c:axId val="1723743"/>
      </c:scatterChart>
      <c:valAx>
        <c:axId val="16464703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'MOSFET Quadratic Model'!$E$3</c:f>
              <c:strCache>
                <c:ptCount val="1"/>
                <c:pt idx="0">
                  <c:v>VDS (volts)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743"/>
        <c:crosses val="autoZero"/>
        <c:crossBetween val="midCat"/>
      </c:valAx>
      <c:valAx>
        <c:axId val="172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'MOSFET Quadratic Model'!$F$3</c:f>
              <c:strCache>
                <c:ptCount val="1"/>
                <c:pt idx="0">
                  <c:v>ID (ampere)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4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'Equation plots'!$A$1</c:f>
          <c:strCache>
            <c:ptCount val="1"/>
            <c:pt idx="0">
              <c:v>MOSFET Quadratic Model Equations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VGS=1 sat</c:v>
          </c:tx>
          <c:spPr>
            <a:ln w="19050" cap="rnd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xVal>
            <c:numRef>
              <c:f>'Equation plots'!$D$4:$D$84</c:f>
              <c:numCache>
                <c:formatCode>General</c:formatCode>
                <c:ptCount val="8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</c:numCache>
            </c:numRef>
          </c:xVal>
          <c:yVal>
            <c:numRef>
              <c:f>'Equation plots'!$I$4:$I$84</c:f>
              <c:numCache>
                <c:formatCode>0.00E+00</c:formatCode>
                <c:ptCount val="81"/>
                <c:pt idx="0">
                  <c:v>5.0000000000000004E-6</c:v>
                </c:pt>
                <c:pt idx="1">
                  <c:v>5.0250000000000002E-6</c:v>
                </c:pt>
                <c:pt idx="2">
                  <c:v>5.0500000000000008E-6</c:v>
                </c:pt>
                <c:pt idx="3">
                  <c:v>5.0749999999999997E-6</c:v>
                </c:pt>
                <c:pt idx="4">
                  <c:v>5.1000000000000003E-6</c:v>
                </c:pt>
                <c:pt idx="5">
                  <c:v>5.1250000000000001E-6</c:v>
                </c:pt>
                <c:pt idx="6">
                  <c:v>5.1500000000000007E-6</c:v>
                </c:pt>
                <c:pt idx="7">
                  <c:v>5.1750000000000004E-6</c:v>
                </c:pt>
                <c:pt idx="8">
                  <c:v>5.2000000000000002E-6</c:v>
                </c:pt>
                <c:pt idx="9">
                  <c:v>5.2249999999999999E-6</c:v>
                </c:pt>
                <c:pt idx="10">
                  <c:v>5.2500000000000006E-6</c:v>
                </c:pt>
                <c:pt idx="11">
                  <c:v>5.2750000000000003E-6</c:v>
                </c:pt>
                <c:pt idx="12">
                  <c:v>5.3000000000000009E-6</c:v>
                </c:pt>
                <c:pt idx="13">
                  <c:v>5.3249999999999998E-6</c:v>
                </c:pt>
                <c:pt idx="14">
                  <c:v>5.3500000000000004E-6</c:v>
                </c:pt>
                <c:pt idx="15">
                  <c:v>5.3750000000000002E-6</c:v>
                </c:pt>
                <c:pt idx="16">
                  <c:v>5.4000000000000008E-6</c:v>
                </c:pt>
                <c:pt idx="17">
                  <c:v>5.4250000000000006E-6</c:v>
                </c:pt>
                <c:pt idx="18">
                  <c:v>5.4500000000000012E-6</c:v>
                </c:pt>
                <c:pt idx="19">
                  <c:v>5.4750000000000001E-6</c:v>
                </c:pt>
                <c:pt idx="20">
                  <c:v>5.5000000000000007E-6</c:v>
                </c:pt>
                <c:pt idx="21">
                  <c:v>5.5250000000000005E-6</c:v>
                </c:pt>
                <c:pt idx="22">
                  <c:v>5.5500000000000011E-6</c:v>
                </c:pt>
                <c:pt idx="23">
                  <c:v>5.5750000000000008E-6</c:v>
                </c:pt>
                <c:pt idx="24">
                  <c:v>5.6000000000000006E-6</c:v>
                </c:pt>
                <c:pt idx="25">
                  <c:v>5.6250000000000004E-6</c:v>
                </c:pt>
                <c:pt idx="26">
                  <c:v>5.6500000000000001E-6</c:v>
                </c:pt>
                <c:pt idx="27">
                  <c:v>5.6750000000000007E-6</c:v>
                </c:pt>
                <c:pt idx="28">
                  <c:v>5.6999999999999996E-6</c:v>
                </c:pt>
                <c:pt idx="29">
                  <c:v>5.7250000000000002E-6</c:v>
                </c:pt>
                <c:pt idx="30">
                  <c:v>5.75E-6</c:v>
                </c:pt>
                <c:pt idx="31">
                  <c:v>5.7750000000000006E-6</c:v>
                </c:pt>
                <c:pt idx="32">
                  <c:v>5.8000000000000012E-6</c:v>
                </c:pt>
                <c:pt idx="33">
                  <c:v>5.825000000000001E-6</c:v>
                </c:pt>
                <c:pt idx="34">
                  <c:v>5.8499999999999999E-6</c:v>
                </c:pt>
                <c:pt idx="35">
                  <c:v>5.8750000000000005E-6</c:v>
                </c:pt>
                <c:pt idx="36">
                  <c:v>5.9000000000000003E-6</c:v>
                </c:pt>
                <c:pt idx="37">
                  <c:v>5.9250000000000009E-6</c:v>
                </c:pt>
                <c:pt idx="38">
                  <c:v>5.9500000000000006E-6</c:v>
                </c:pt>
                <c:pt idx="39">
                  <c:v>5.9750000000000004E-6</c:v>
                </c:pt>
                <c:pt idx="40">
                  <c:v>6.0000000000000002E-6</c:v>
                </c:pt>
                <c:pt idx="41">
                  <c:v>6.0250000000000008E-6</c:v>
                </c:pt>
                <c:pt idx="42">
                  <c:v>6.0500000000000005E-6</c:v>
                </c:pt>
                <c:pt idx="43">
                  <c:v>6.0750000000000011E-6</c:v>
                </c:pt>
                <c:pt idx="44">
                  <c:v>6.1E-6</c:v>
                </c:pt>
                <c:pt idx="45">
                  <c:v>6.1250000000000006E-6</c:v>
                </c:pt>
                <c:pt idx="46">
                  <c:v>6.1500000000000004E-6</c:v>
                </c:pt>
                <c:pt idx="47">
                  <c:v>6.175000000000001E-6</c:v>
                </c:pt>
                <c:pt idx="48">
                  <c:v>6.2000000000000008E-6</c:v>
                </c:pt>
                <c:pt idx="49">
                  <c:v>6.2250000000000014E-6</c:v>
                </c:pt>
                <c:pt idx="50">
                  <c:v>6.2500000000000003E-6</c:v>
                </c:pt>
                <c:pt idx="51">
                  <c:v>6.2750000000000001E-6</c:v>
                </c:pt>
                <c:pt idx="52">
                  <c:v>6.3000000000000007E-6</c:v>
                </c:pt>
                <c:pt idx="53">
                  <c:v>6.3250000000000013E-6</c:v>
                </c:pt>
                <c:pt idx="54">
                  <c:v>6.3500000000000002E-6</c:v>
                </c:pt>
                <c:pt idx="55">
                  <c:v>6.3749999999999999E-6</c:v>
                </c:pt>
                <c:pt idx="56">
                  <c:v>6.4000000000000006E-6</c:v>
                </c:pt>
                <c:pt idx="57">
                  <c:v>6.4250000000000012E-6</c:v>
                </c:pt>
                <c:pt idx="58">
                  <c:v>6.4500000000000009E-6</c:v>
                </c:pt>
                <c:pt idx="59">
                  <c:v>6.4749999999999998E-6</c:v>
                </c:pt>
                <c:pt idx="60">
                  <c:v>6.5000000000000004E-6</c:v>
                </c:pt>
                <c:pt idx="61">
                  <c:v>6.5250000000000002E-6</c:v>
                </c:pt>
                <c:pt idx="62">
                  <c:v>6.5500000000000008E-6</c:v>
                </c:pt>
                <c:pt idx="63">
                  <c:v>6.5750000000000006E-6</c:v>
                </c:pt>
                <c:pt idx="64">
                  <c:v>6.6000000000000012E-6</c:v>
                </c:pt>
                <c:pt idx="65">
                  <c:v>6.6250000000000001E-6</c:v>
                </c:pt>
                <c:pt idx="66">
                  <c:v>6.6500000000000007E-6</c:v>
                </c:pt>
                <c:pt idx="67">
                  <c:v>6.6750000000000005E-6</c:v>
                </c:pt>
                <c:pt idx="68">
                  <c:v>6.7000000000000011E-6</c:v>
                </c:pt>
                <c:pt idx="69">
                  <c:v>6.7250000000000008E-6</c:v>
                </c:pt>
                <c:pt idx="70">
                  <c:v>6.7500000000000006E-6</c:v>
                </c:pt>
                <c:pt idx="71">
                  <c:v>6.7750000000000004E-6</c:v>
                </c:pt>
                <c:pt idx="72">
                  <c:v>6.800000000000001E-6</c:v>
                </c:pt>
                <c:pt idx="73">
                  <c:v>6.8250000000000007E-6</c:v>
                </c:pt>
                <c:pt idx="74">
                  <c:v>6.8500000000000013E-6</c:v>
                </c:pt>
                <c:pt idx="75">
                  <c:v>6.8750000000000002E-6</c:v>
                </c:pt>
                <c:pt idx="76">
                  <c:v>6.9E-6</c:v>
                </c:pt>
                <c:pt idx="77">
                  <c:v>6.9250000000000006E-6</c:v>
                </c:pt>
                <c:pt idx="78">
                  <c:v>6.9500000000000012E-6</c:v>
                </c:pt>
                <c:pt idx="79">
                  <c:v>6.975000000000001E-6</c:v>
                </c:pt>
                <c:pt idx="80">
                  <c:v>6.9999999999999999E-6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32-CF4E-9F59-36F38062373C}"/>
            </c:ext>
          </c:extLst>
        </c:ser>
        <c:ser>
          <c:idx val="1"/>
          <c:order val="1"/>
          <c:tx>
            <c:v>VGS=2 sat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'Equation plots'!$D$4:$D$84</c:f>
              <c:numCache>
                <c:formatCode>General</c:formatCode>
                <c:ptCount val="8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</c:numCache>
            </c:numRef>
          </c:xVal>
          <c:yVal>
            <c:numRef>
              <c:f>'Equation plots'!$J$4:$J$84</c:f>
              <c:numCache>
                <c:formatCode>0.00E+00</c:formatCode>
                <c:ptCount val="81"/>
                <c:pt idx="0">
                  <c:v>4.5000000000000003E-5</c:v>
                </c:pt>
                <c:pt idx="1">
                  <c:v>4.5224999999999995E-5</c:v>
                </c:pt>
                <c:pt idx="2">
                  <c:v>4.545E-5</c:v>
                </c:pt>
                <c:pt idx="3">
                  <c:v>4.5674999999999999E-5</c:v>
                </c:pt>
                <c:pt idx="4">
                  <c:v>4.5900000000000004E-5</c:v>
                </c:pt>
                <c:pt idx="5">
                  <c:v>4.6124999999999996E-5</c:v>
                </c:pt>
                <c:pt idx="6">
                  <c:v>4.6350000000000002E-5</c:v>
                </c:pt>
                <c:pt idx="7">
                  <c:v>4.6575E-5</c:v>
                </c:pt>
                <c:pt idx="8">
                  <c:v>4.6800000000000006E-5</c:v>
                </c:pt>
                <c:pt idx="9">
                  <c:v>4.7024999999999998E-5</c:v>
                </c:pt>
                <c:pt idx="10">
                  <c:v>4.7250000000000003E-5</c:v>
                </c:pt>
                <c:pt idx="11">
                  <c:v>4.7475000000000002E-5</c:v>
                </c:pt>
                <c:pt idx="12">
                  <c:v>4.7700000000000007E-5</c:v>
                </c:pt>
                <c:pt idx="13">
                  <c:v>4.7924999999999999E-5</c:v>
                </c:pt>
                <c:pt idx="14">
                  <c:v>4.8150000000000005E-5</c:v>
                </c:pt>
                <c:pt idx="15">
                  <c:v>4.8375000000000004E-5</c:v>
                </c:pt>
                <c:pt idx="16">
                  <c:v>4.8600000000000009E-5</c:v>
                </c:pt>
                <c:pt idx="17">
                  <c:v>4.8825000000000001E-5</c:v>
                </c:pt>
                <c:pt idx="18">
                  <c:v>4.9050000000000006E-5</c:v>
                </c:pt>
                <c:pt idx="19">
                  <c:v>4.9275000000000005E-5</c:v>
                </c:pt>
                <c:pt idx="20">
                  <c:v>4.9500000000000004E-5</c:v>
                </c:pt>
                <c:pt idx="21">
                  <c:v>4.9725000000000002E-5</c:v>
                </c:pt>
                <c:pt idx="22">
                  <c:v>4.9950000000000008E-5</c:v>
                </c:pt>
                <c:pt idx="23">
                  <c:v>5.0175E-5</c:v>
                </c:pt>
                <c:pt idx="24">
                  <c:v>5.0400000000000005E-5</c:v>
                </c:pt>
                <c:pt idx="25">
                  <c:v>5.0625000000000004E-5</c:v>
                </c:pt>
                <c:pt idx="26">
                  <c:v>5.0849999999999996E-5</c:v>
                </c:pt>
                <c:pt idx="27">
                  <c:v>5.1075000000000001E-5</c:v>
                </c:pt>
                <c:pt idx="28">
                  <c:v>5.13E-5</c:v>
                </c:pt>
                <c:pt idx="29">
                  <c:v>5.1525000000000006E-5</c:v>
                </c:pt>
                <c:pt idx="30">
                  <c:v>5.1749999999999997E-5</c:v>
                </c:pt>
                <c:pt idx="31">
                  <c:v>5.1975000000000003E-5</c:v>
                </c:pt>
                <c:pt idx="32">
                  <c:v>5.2200000000000008E-5</c:v>
                </c:pt>
                <c:pt idx="33">
                  <c:v>5.2425000000000007E-5</c:v>
                </c:pt>
                <c:pt idx="34">
                  <c:v>5.2649999999999999E-5</c:v>
                </c:pt>
                <c:pt idx="35">
                  <c:v>5.2875000000000005E-5</c:v>
                </c:pt>
                <c:pt idx="36">
                  <c:v>5.3100000000000003E-5</c:v>
                </c:pt>
                <c:pt idx="37">
                  <c:v>5.3325000000000009E-5</c:v>
                </c:pt>
                <c:pt idx="38">
                  <c:v>5.3550000000000001E-5</c:v>
                </c:pt>
                <c:pt idx="39">
                  <c:v>5.3775000000000006E-5</c:v>
                </c:pt>
                <c:pt idx="40">
                  <c:v>5.4000000000000005E-5</c:v>
                </c:pt>
                <c:pt idx="41">
                  <c:v>5.4225000000000003E-5</c:v>
                </c:pt>
                <c:pt idx="42">
                  <c:v>5.4450000000000002E-5</c:v>
                </c:pt>
                <c:pt idx="43">
                  <c:v>5.4675000000000008E-5</c:v>
                </c:pt>
                <c:pt idx="44">
                  <c:v>5.49E-5</c:v>
                </c:pt>
                <c:pt idx="45">
                  <c:v>5.5125000000000005E-5</c:v>
                </c:pt>
                <c:pt idx="46">
                  <c:v>5.5350000000000004E-5</c:v>
                </c:pt>
                <c:pt idx="47">
                  <c:v>5.5575000000000009E-5</c:v>
                </c:pt>
                <c:pt idx="48">
                  <c:v>5.5800000000000001E-5</c:v>
                </c:pt>
                <c:pt idx="49">
                  <c:v>5.6025000000000007E-5</c:v>
                </c:pt>
                <c:pt idx="50">
                  <c:v>5.6250000000000005E-5</c:v>
                </c:pt>
                <c:pt idx="51">
                  <c:v>5.6474999999999997E-5</c:v>
                </c:pt>
                <c:pt idx="52">
                  <c:v>5.6700000000000003E-5</c:v>
                </c:pt>
                <c:pt idx="53">
                  <c:v>5.6925000000000008E-5</c:v>
                </c:pt>
                <c:pt idx="54">
                  <c:v>5.7150000000000007E-5</c:v>
                </c:pt>
                <c:pt idx="55">
                  <c:v>5.7374999999999999E-5</c:v>
                </c:pt>
                <c:pt idx="56">
                  <c:v>5.7600000000000004E-5</c:v>
                </c:pt>
                <c:pt idx="57">
                  <c:v>5.782500000000001E-5</c:v>
                </c:pt>
                <c:pt idx="58">
                  <c:v>5.8050000000000008E-5</c:v>
                </c:pt>
                <c:pt idx="59">
                  <c:v>5.8275E-5</c:v>
                </c:pt>
                <c:pt idx="60">
                  <c:v>5.8500000000000006E-5</c:v>
                </c:pt>
                <c:pt idx="61">
                  <c:v>5.8724999999999998E-5</c:v>
                </c:pt>
                <c:pt idx="62">
                  <c:v>5.8950000000000003E-5</c:v>
                </c:pt>
                <c:pt idx="63">
                  <c:v>5.9175000000000002E-5</c:v>
                </c:pt>
                <c:pt idx="64">
                  <c:v>5.9400000000000007E-5</c:v>
                </c:pt>
                <c:pt idx="65">
                  <c:v>5.9624999999999999E-5</c:v>
                </c:pt>
                <c:pt idx="66">
                  <c:v>5.9850000000000005E-5</c:v>
                </c:pt>
                <c:pt idx="67">
                  <c:v>6.0075000000000003E-5</c:v>
                </c:pt>
                <c:pt idx="68">
                  <c:v>6.0300000000000009E-5</c:v>
                </c:pt>
                <c:pt idx="69">
                  <c:v>6.0525000000000001E-5</c:v>
                </c:pt>
                <c:pt idx="70">
                  <c:v>6.0750000000000006E-5</c:v>
                </c:pt>
                <c:pt idx="71">
                  <c:v>6.0975000000000005E-5</c:v>
                </c:pt>
                <c:pt idx="72">
                  <c:v>6.120000000000001E-5</c:v>
                </c:pt>
                <c:pt idx="73">
                  <c:v>6.1425000000000002E-5</c:v>
                </c:pt>
                <c:pt idx="74">
                  <c:v>6.1650000000000008E-5</c:v>
                </c:pt>
                <c:pt idx="75">
                  <c:v>6.1875E-5</c:v>
                </c:pt>
                <c:pt idx="76">
                  <c:v>6.2100000000000005E-5</c:v>
                </c:pt>
                <c:pt idx="77">
                  <c:v>6.2325000000000011E-5</c:v>
                </c:pt>
                <c:pt idx="78">
                  <c:v>6.2550000000000016E-5</c:v>
                </c:pt>
                <c:pt idx="79">
                  <c:v>6.2775000000000008E-5</c:v>
                </c:pt>
                <c:pt idx="80">
                  <c:v>6.3E-5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32-CF4E-9F59-36F38062373C}"/>
            </c:ext>
          </c:extLst>
        </c:ser>
        <c:ser>
          <c:idx val="2"/>
          <c:order val="2"/>
          <c:tx>
            <c:v>VGS=3 sat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'Equation plots'!$D$4:$D$84</c:f>
              <c:numCache>
                <c:formatCode>General</c:formatCode>
                <c:ptCount val="8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</c:numCache>
            </c:numRef>
          </c:xVal>
          <c:yVal>
            <c:numRef>
              <c:f>'Equation plots'!$K$4:$K$84</c:f>
              <c:numCache>
                <c:formatCode>0.00E+00</c:formatCode>
                <c:ptCount val="81"/>
                <c:pt idx="0">
                  <c:v>1.25E-4</c:v>
                </c:pt>
                <c:pt idx="1">
                  <c:v>1.2562499999999998E-4</c:v>
                </c:pt>
                <c:pt idx="2">
                  <c:v>1.2625000000000001E-4</c:v>
                </c:pt>
                <c:pt idx="3">
                  <c:v>1.2687499999999998E-4</c:v>
                </c:pt>
                <c:pt idx="4">
                  <c:v>1.2750000000000001E-4</c:v>
                </c:pt>
                <c:pt idx="5">
                  <c:v>1.2812499999999998E-4</c:v>
                </c:pt>
                <c:pt idx="6">
                  <c:v>1.2875000000000001E-4</c:v>
                </c:pt>
                <c:pt idx="7">
                  <c:v>1.2937499999999999E-4</c:v>
                </c:pt>
                <c:pt idx="8">
                  <c:v>1.3000000000000002E-4</c:v>
                </c:pt>
                <c:pt idx="9">
                  <c:v>1.3062499999999999E-4</c:v>
                </c:pt>
                <c:pt idx="10">
                  <c:v>1.3125000000000002E-4</c:v>
                </c:pt>
                <c:pt idx="11">
                  <c:v>1.3187499999999999E-4</c:v>
                </c:pt>
                <c:pt idx="12">
                  <c:v>1.3250000000000002E-4</c:v>
                </c:pt>
                <c:pt idx="13">
                  <c:v>1.33125E-4</c:v>
                </c:pt>
                <c:pt idx="14">
                  <c:v>1.3375E-4</c:v>
                </c:pt>
                <c:pt idx="15">
                  <c:v>1.34375E-4</c:v>
                </c:pt>
                <c:pt idx="16">
                  <c:v>1.35E-4</c:v>
                </c:pt>
                <c:pt idx="17">
                  <c:v>1.35625E-4</c:v>
                </c:pt>
                <c:pt idx="18">
                  <c:v>1.3625000000000001E-4</c:v>
                </c:pt>
                <c:pt idx="19">
                  <c:v>1.3687500000000001E-4</c:v>
                </c:pt>
                <c:pt idx="20">
                  <c:v>1.3750000000000001E-4</c:v>
                </c:pt>
                <c:pt idx="21">
                  <c:v>1.3812500000000001E-4</c:v>
                </c:pt>
                <c:pt idx="22">
                  <c:v>1.3875000000000001E-4</c:v>
                </c:pt>
                <c:pt idx="23">
                  <c:v>1.3937500000000001E-4</c:v>
                </c:pt>
                <c:pt idx="24">
                  <c:v>1.4000000000000001E-4</c:v>
                </c:pt>
                <c:pt idx="25">
                  <c:v>1.4062500000000002E-4</c:v>
                </c:pt>
                <c:pt idx="26">
                  <c:v>1.4124999999999999E-4</c:v>
                </c:pt>
                <c:pt idx="27">
                  <c:v>1.4187499999999999E-4</c:v>
                </c:pt>
                <c:pt idx="28">
                  <c:v>1.4249999999999999E-4</c:v>
                </c:pt>
                <c:pt idx="29">
                  <c:v>1.43125E-4</c:v>
                </c:pt>
                <c:pt idx="30">
                  <c:v>1.4375E-4</c:v>
                </c:pt>
                <c:pt idx="31">
                  <c:v>1.44375E-4</c:v>
                </c:pt>
                <c:pt idx="32">
                  <c:v>1.4500000000000003E-4</c:v>
                </c:pt>
                <c:pt idx="33">
                  <c:v>1.45625E-4</c:v>
                </c:pt>
                <c:pt idx="34">
                  <c:v>1.4625E-4</c:v>
                </c:pt>
                <c:pt idx="35">
                  <c:v>1.4687500000000001E-4</c:v>
                </c:pt>
                <c:pt idx="36">
                  <c:v>1.4750000000000001E-4</c:v>
                </c:pt>
                <c:pt idx="37">
                  <c:v>1.4812500000000001E-4</c:v>
                </c:pt>
                <c:pt idx="38">
                  <c:v>1.4874999999999998E-4</c:v>
                </c:pt>
                <c:pt idx="39">
                  <c:v>1.4937500000000001E-4</c:v>
                </c:pt>
                <c:pt idx="40">
                  <c:v>1.4999999999999999E-4</c:v>
                </c:pt>
                <c:pt idx="41">
                  <c:v>1.5062500000000002E-4</c:v>
                </c:pt>
                <c:pt idx="42">
                  <c:v>1.5124999999999999E-4</c:v>
                </c:pt>
                <c:pt idx="43">
                  <c:v>1.5187500000000002E-4</c:v>
                </c:pt>
                <c:pt idx="44">
                  <c:v>1.5249999999999999E-4</c:v>
                </c:pt>
                <c:pt idx="45">
                  <c:v>1.5312500000000002E-4</c:v>
                </c:pt>
                <c:pt idx="46">
                  <c:v>1.5375E-4</c:v>
                </c:pt>
                <c:pt idx="47">
                  <c:v>1.5437500000000003E-4</c:v>
                </c:pt>
                <c:pt idx="48">
                  <c:v>1.55E-4</c:v>
                </c:pt>
                <c:pt idx="49">
                  <c:v>1.5562500000000003E-4</c:v>
                </c:pt>
                <c:pt idx="50">
                  <c:v>1.5625E-4</c:v>
                </c:pt>
                <c:pt idx="51">
                  <c:v>1.5687499999999998E-4</c:v>
                </c:pt>
                <c:pt idx="52">
                  <c:v>1.5750000000000001E-4</c:v>
                </c:pt>
                <c:pt idx="53">
                  <c:v>1.5812500000000001E-4</c:v>
                </c:pt>
                <c:pt idx="54">
                  <c:v>1.5875000000000001E-4</c:v>
                </c:pt>
                <c:pt idx="55">
                  <c:v>1.5937499999999998E-4</c:v>
                </c:pt>
                <c:pt idx="56">
                  <c:v>1.6000000000000001E-4</c:v>
                </c:pt>
                <c:pt idx="57">
                  <c:v>1.6062500000000001E-4</c:v>
                </c:pt>
                <c:pt idx="58">
                  <c:v>1.6125000000000002E-4</c:v>
                </c:pt>
                <c:pt idx="59">
                  <c:v>1.6187499999999999E-4</c:v>
                </c:pt>
                <c:pt idx="60">
                  <c:v>1.6250000000000002E-4</c:v>
                </c:pt>
                <c:pt idx="61">
                  <c:v>1.6312499999999999E-4</c:v>
                </c:pt>
                <c:pt idx="62">
                  <c:v>1.6375000000000002E-4</c:v>
                </c:pt>
                <c:pt idx="63">
                  <c:v>1.64375E-4</c:v>
                </c:pt>
                <c:pt idx="64">
                  <c:v>1.65E-4</c:v>
                </c:pt>
                <c:pt idx="65">
                  <c:v>1.65625E-4</c:v>
                </c:pt>
                <c:pt idx="66">
                  <c:v>1.6625E-4</c:v>
                </c:pt>
                <c:pt idx="67">
                  <c:v>1.66875E-4</c:v>
                </c:pt>
                <c:pt idx="68">
                  <c:v>1.6750000000000001E-4</c:v>
                </c:pt>
                <c:pt idx="69">
                  <c:v>1.6812500000000001E-4</c:v>
                </c:pt>
                <c:pt idx="70">
                  <c:v>1.6875000000000001E-4</c:v>
                </c:pt>
                <c:pt idx="71">
                  <c:v>1.6937500000000001E-4</c:v>
                </c:pt>
                <c:pt idx="72">
                  <c:v>1.7000000000000001E-4</c:v>
                </c:pt>
                <c:pt idx="73">
                  <c:v>1.7062500000000001E-4</c:v>
                </c:pt>
                <c:pt idx="74">
                  <c:v>1.7125000000000002E-4</c:v>
                </c:pt>
                <c:pt idx="75">
                  <c:v>1.7187499999999999E-4</c:v>
                </c:pt>
                <c:pt idx="76">
                  <c:v>1.7249999999999999E-4</c:v>
                </c:pt>
                <c:pt idx="77">
                  <c:v>1.7312499999999999E-4</c:v>
                </c:pt>
                <c:pt idx="78">
                  <c:v>1.7375000000000002E-4</c:v>
                </c:pt>
                <c:pt idx="79">
                  <c:v>1.74375E-4</c:v>
                </c:pt>
                <c:pt idx="80">
                  <c:v>1.75E-4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32-CF4E-9F59-36F38062373C}"/>
            </c:ext>
          </c:extLst>
        </c:ser>
        <c:ser>
          <c:idx val="5"/>
          <c:order val="3"/>
          <c:tx>
            <c:v>VGS=1 lin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'Equation plots'!$D$4:$D$84</c:f>
              <c:numCache>
                <c:formatCode>General</c:formatCode>
                <c:ptCount val="8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</c:numCache>
            </c:numRef>
          </c:xVal>
          <c:yVal>
            <c:numRef>
              <c:f>'Equation plots'!$E$4:$E$84</c:f>
              <c:numCache>
                <c:formatCode>0.00E+00</c:formatCode>
                <c:ptCount val="81"/>
                <c:pt idx="0">
                  <c:v>0</c:v>
                </c:pt>
                <c:pt idx="1">
                  <c:v>1.809E-6</c:v>
                </c:pt>
                <c:pt idx="2">
                  <c:v>3.2320000000000006E-6</c:v>
                </c:pt>
                <c:pt idx="3">
                  <c:v>4.2629999999999988E-6</c:v>
                </c:pt>
                <c:pt idx="4">
                  <c:v>4.8960000000000011E-6</c:v>
                </c:pt>
                <c:pt idx="5">
                  <c:v>5.1250000000000001E-6</c:v>
                </c:pt>
                <c:pt idx="6">
                  <c:v>4.9440000000000004E-6</c:v>
                </c:pt>
                <c:pt idx="7">
                  <c:v>4.3470000000000001E-6</c:v>
                </c:pt>
                <c:pt idx="8">
                  <c:v>3.3280000000000002E-6</c:v>
                </c:pt>
                <c:pt idx="9">
                  <c:v>1.8809999999999999E-6</c:v>
                </c:pt>
                <c:pt idx="10">
                  <c:v>0</c:v>
                </c:pt>
                <c:pt idx="11">
                  <c:v>-2.3210000000000024E-6</c:v>
                </c:pt>
                <c:pt idx="12">
                  <c:v>-5.0880000000000002E-6</c:v>
                </c:pt>
                <c:pt idx="13">
                  <c:v>-8.307000000000002E-6</c:v>
                </c:pt>
                <c:pt idx="14">
                  <c:v>-1.1984000000000001E-5</c:v>
                </c:pt>
                <c:pt idx="15">
                  <c:v>-1.6125000000000002E-5</c:v>
                </c:pt>
                <c:pt idx="16">
                  <c:v>-2.0736000000000006E-5</c:v>
                </c:pt>
                <c:pt idx="17">
                  <c:v>-2.5822999999999997E-5</c:v>
                </c:pt>
                <c:pt idx="18">
                  <c:v>-3.1392000000000007E-5</c:v>
                </c:pt>
                <c:pt idx="19">
                  <c:v>-3.7449E-5</c:v>
                </c:pt>
                <c:pt idx="20">
                  <c:v>-4.4000000000000006E-5</c:v>
                </c:pt>
                <c:pt idx="21">
                  <c:v>-5.1051000000000003E-5</c:v>
                </c:pt>
                <c:pt idx="22">
                  <c:v>-5.8608000000000026E-5</c:v>
                </c:pt>
                <c:pt idx="23">
                  <c:v>-6.6676999999999985E-5</c:v>
                </c:pt>
                <c:pt idx="24">
                  <c:v>-7.5264000000000003E-5</c:v>
                </c:pt>
                <c:pt idx="25">
                  <c:v>-8.4375000000000004E-5</c:v>
                </c:pt>
                <c:pt idx="26">
                  <c:v>-9.4016000000000016E-5</c:v>
                </c:pt>
                <c:pt idx="27">
                  <c:v>-1.0419300000000002E-4</c:v>
                </c:pt>
                <c:pt idx="28">
                  <c:v>-1.1491199999999999E-4</c:v>
                </c:pt>
                <c:pt idx="29">
                  <c:v>-1.26179E-4</c:v>
                </c:pt>
                <c:pt idx="30">
                  <c:v>-1.3800000000000002E-4</c:v>
                </c:pt>
                <c:pt idx="31">
                  <c:v>-1.5038100000000002E-4</c:v>
                </c:pt>
                <c:pt idx="32">
                  <c:v>-1.6332800000000005E-4</c:v>
                </c:pt>
                <c:pt idx="33">
                  <c:v>-1.76847E-4</c:v>
                </c:pt>
                <c:pt idx="34">
                  <c:v>-1.9094399999999999E-4</c:v>
                </c:pt>
                <c:pt idx="35">
                  <c:v>-2.05625E-4</c:v>
                </c:pt>
                <c:pt idx="36">
                  <c:v>-2.2089600000000002E-4</c:v>
                </c:pt>
                <c:pt idx="37">
                  <c:v>-2.3676300000000005E-4</c:v>
                </c:pt>
                <c:pt idx="38">
                  <c:v>-2.5323199999999999E-4</c:v>
                </c:pt>
                <c:pt idx="39">
                  <c:v>-2.7030899999999999E-4</c:v>
                </c:pt>
                <c:pt idx="40">
                  <c:v>-2.8800000000000001E-4</c:v>
                </c:pt>
                <c:pt idx="41">
                  <c:v>-3.0631100000000003E-4</c:v>
                </c:pt>
                <c:pt idx="42">
                  <c:v>-3.252480000000001E-4</c:v>
                </c:pt>
                <c:pt idx="43">
                  <c:v>-3.4481700000000003E-4</c:v>
                </c:pt>
                <c:pt idx="44">
                  <c:v>-3.6502400000000009E-4</c:v>
                </c:pt>
                <c:pt idx="45">
                  <c:v>-3.8587500000000004E-4</c:v>
                </c:pt>
                <c:pt idx="46">
                  <c:v>-4.0737599999999998E-4</c:v>
                </c:pt>
                <c:pt idx="47">
                  <c:v>-4.2953300000000012E-4</c:v>
                </c:pt>
                <c:pt idx="48">
                  <c:v>-4.5235200000000005E-4</c:v>
                </c:pt>
                <c:pt idx="49">
                  <c:v>-4.7583900000000014E-4</c:v>
                </c:pt>
                <c:pt idx="50">
                  <c:v>-5.0000000000000001E-4</c:v>
                </c:pt>
                <c:pt idx="51">
                  <c:v>-5.2484099999999996E-4</c:v>
                </c:pt>
                <c:pt idx="52">
                  <c:v>-5.5036800000000008E-4</c:v>
                </c:pt>
                <c:pt idx="53">
                  <c:v>-5.7658700000000004E-4</c:v>
                </c:pt>
                <c:pt idx="54">
                  <c:v>-6.0350400000000015E-4</c:v>
                </c:pt>
                <c:pt idx="55">
                  <c:v>-6.3112499999999996E-4</c:v>
                </c:pt>
                <c:pt idx="56">
                  <c:v>-6.59456E-4</c:v>
                </c:pt>
                <c:pt idx="57">
                  <c:v>-6.8850300000000014E-4</c:v>
                </c:pt>
                <c:pt idx="58">
                  <c:v>-7.1827199999999994E-4</c:v>
                </c:pt>
                <c:pt idx="59">
                  <c:v>-7.4876900000000004E-4</c:v>
                </c:pt>
                <c:pt idx="60">
                  <c:v>-7.8000000000000009E-4</c:v>
                </c:pt>
                <c:pt idx="61">
                  <c:v>-8.1197099999999987E-4</c:v>
                </c:pt>
                <c:pt idx="62">
                  <c:v>-8.4468800000000012E-4</c:v>
                </c:pt>
                <c:pt idx="63">
                  <c:v>-8.7815699999999996E-4</c:v>
                </c:pt>
                <c:pt idx="64">
                  <c:v>-9.1238400000000013E-4</c:v>
                </c:pt>
                <c:pt idx="65">
                  <c:v>-9.4737499999999997E-4</c:v>
                </c:pt>
                <c:pt idx="66">
                  <c:v>-9.8313599999999991E-4</c:v>
                </c:pt>
                <c:pt idx="67">
                  <c:v>-1.019673E-3</c:v>
                </c:pt>
                <c:pt idx="68">
                  <c:v>-1.0569920000000001E-3</c:v>
                </c:pt>
                <c:pt idx="69">
                  <c:v>-1.0950990000000002E-3</c:v>
                </c:pt>
                <c:pt idx="70">
                  <c:v>-1.1340000000000002E-3</c:v>
                </c:pt>
                <c:pt idx="71">
                  <c:v>-1.1737009999999999E-3</c:v>
                </c:pt>
                <c:pt idx="72">
                  <c:v>-1.214208E-3</c:v>
                </c:pt>
                <c:pt idx="73">
                  <c:v>-1.255527E-3</c:v>
                </c:pt>
                <c:pt idx="74">
                  <c:v>-1.2976640000000005E-3</c:v>
                </c:pt>
                <c:pt idx="75">
                  <c:v>-1.3406250000000002E-3</c:v>
                </c:pt>
                <c:pt idx="76">
                  <c:v>-1.3844160000000001E-3</c:v>
                </c:pt>
                <c:pt idx="77">
                  <c:v>-1.4290430000000001E-3</c:v>
                </c:pt>
                <c:pt idx="78">
                  <c:v>-1.4745120000000001E-3</c:v>
                </c:pt>
                <c:pt idx="79">
                  <c:v>-1.5208290000000002E-3</c:v>
                </c:pt>
                <c:pt idx="80">
                  <c:v>-1.5680000000000002E-3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32-CF4E-9F59-36F38062373C}"/>
            </c:ext>
          </c:extLst>
        </c:ser>
        <c:ser>
          <c:idx val="6"/>
          <c:order val="4"/>
          <c:tx>
            <c:v>VGS=2 lin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'Equation plots'!$D$4:$D$84</c:f>
              <c:numCache>
                <c:formatCode>General</c:formatCode>
                <c:ptCount val="8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</c:numCache>
            </c:numRef>
          </c:xVal>
          <c:yVal>
            <c:numRef>
              <c:f>'Equation plots'!$F$4:$F$84</c:f>
              <c:numCache>
                <c:formatCode>0.00E+00</c:formatCode>
                <c:ptCount val="81"/>
                <c:pt idx="0">
                  <c:v>0</c:v>
                </c:pt>
                <c:pt idx="1">
                  <c:v>5.8289999999999996E-6</c:v>
                </c:pt>
                <c:pt idx="2">
                  <c:v>1.1312000000000001E-5</c:v>
                </c:pt>
                <c:pt idx="3">
                  <c:v>1.6442999999999998E-5</c:v>
                </c:pt>
                <c:pt idx="4">
                  <c:v>2.1216000000000005E-5</c:v>
                </c:pt>
                <c:pt idx="5">
                  <c:v>2.5624999999999999E-5</c:v>
                </c:pt>
                <c:pt idx="6">
                  <c:v>2.9663999999999999E-5</c:v>
                </c:pt>
                <c:pt idx="7">
                  <c:v>3.3326999999999994E-5</c:v>
                </c:pt>
                <c:pt idx="8">
                  <c:v>3.6608000000000013E-5</c:v>
                </c:pt>
                <c:pt idx="9">
                  <c:v>3.9501E-5</c:v>
                </c:pt>
                <c:pt idx="10">
                  <c:v>4.2000000000000004E-5</c:v>
                </c:pt>
                <c:pt idx="11">
                  <c:v>4.4099000000000006E-5</c:v>
                </c:pt>
                <c:pt idx="12">
                  <c:v>4.5792000000000005E-5</c:v>
                </c:pt>
                <c:pt idx="13">
                  <c:v>4.7073000000000001E-5</c:v>
                </c:pt>
                <c:pt idx="14">
                  <c:v>4.793600000000001E-5</c:v>
                </c:pt>
                <c:pt idx="15">
                  <c:v>4.837500000000001E-5</c:v>
                </c:pt>
                <c:pt idx="16">
                  <c:v>4.838400000000001E-5</c:v>
                </c:pt>
                <c:pt idx="17">
                  <c:v>4.7957000000000002E-5</c:v>
                </c:pt>
                <c:pt idx="18">
                  <c:v>4.7088E-5</c:v>
                </c:pt>
                <c:pt idx="19">
                  <c:v>4.5771000000000006E-5</c:v>
                </c:pt>
                <c:pt idx="20">
                  <c:v>4.4000000000000006E-5</c:v>
                </c:pt>
                <c:pt idx="21">
                  <c:v>4.1769000000000006E-5</c:v>
                </c:pt>
                <c:pt idx="22">
                  <c:v>3.9072000000000008E-5</c:v>
                </c:pt>
                <c:pt idx="23">
                  <c:v>3.5903000000000012E-5</c:v>
                </c:pt>
                <c:pt idx="24">
                  <c:v>3.2256000000000004E-5</c:v>
                </c:pt>
                <c:pt idx="25">
                  <c:v>2.8125000000000003E-5</c:v>
                </c:pt>
                <c:pt idx="26">
                  <c:v>2.3503999999999997E-5</c:v>
                </c:pt>
                <c:pt idx="27">
                  <c:v>1.8386999999999992E-5</c:v>
                </c:pt>
                <c:pt idx="28">
                  <c:v>1.2768000000000012E-5</c:v>
                </c:pt>
                <c:pt idx="29">
                  <c:v>6.6410000000000064E-6</c:v>
                </c:pt>
                <c:pt idx="30">
                  <c:v>0</c:v>
                </c:pt>
                <c:pt idx="31">
                  <c:v>-7.1610000000000082E-6</c:v>
                </c:pt>
                <c:pt idx="32">
                  <c:v>-1.4848000000000016E-5</c:v>
                </c:pt>
                <c:pt idx="33">
                  <c:v>-2.3066999999999984E-5</c:v>
                </c:pt>
                <c:pt idx="34">
                  <c:v>-3.1823999999999992E-5</c:v>
                </c:pt>
                <c:pt idx="35">
                  <c:v>-4.1125000000000004E-5</c:v>
                </c:pt>
                <c:pt idx="36">
                  <c:v>-5.0976000000000008E-5</c:v>
                </c:pt>
                <c:pt idx="37">
                  <c:v>-6.1383000000000019E-5</c:v>
                </c:pt>
                <c:pt idx="38">
                  <c:v>-7.2351999999999988E-5</c:v>
                </c:pt>
                <c:pt idx="39">
                  <c:v>-8.3889000000000009E-5</c:v>
                </c:pt>
                <c:pt idx="40">
                  <c:v>-9.6000000000000002E-5</c:v>
                </c:pt>
                <c:pt idx="41">
                  <c:v>-1.0869099999999997E-4</c:v>
                </c:pt>
                <c:pt idx="42">
                  <c:v>-1.2196800000000002E-4</c:v>
                </c:pt>
                <c:pt idx="43">
                  <c:v>-1.3583700000000001E-4</c:v>
                </c:pt>
                <c:pt idx="44">
                  <c:v>-1.5030400000000006E-4</c:v>
                </c:pt>
                <c:pt idx="45">
                  <c:v>-1.6537500000000005E-4</c:v>
                </c:pt>
                <c:pt idx="46">
                  <c:v>-1.8105599999999997E-4</c:v>
                </c:pt>
                <c:pt idx="47">
                  <c:v>-1.9735300000000005E-4</c:v>
                </c:pt>
                <c:pt idx="48">
                  <c:v>-2.14272E-4</c:v>
                </c:pt>
                <c:pt idx="49">
                  <c:v>-2.3181900000000008E-4</c:v>
                </c:pt>
                <c:pt idx="50">
                  <c:v>-2.5000000000000001E-4</c:v>
                </c:pt>
                <c:pt idx="51">
                  <c:v>-2.6882099999999993E-4</c:v>
                </c:pt>
                <c:pt idx="52">
                  <c:v>-2.8828800000000004E-4</c:v>
                </c:pt>
                <c:pt idx="53">
                  <c:v>-3.0840700000000002E-4</c:v>
                </c:pt>
                <c:pt idx="54">
                  <c:v>-3.2918400000000011E-4</c:v>
                </c:pt>
                <c:pt idx="55">
                  <c:v>-3.5062499999999997E-4</c:v>
                </c:pt>
                <c:pt idx="56">
                  <c:v>-3.7273599999999998E-4</c:v>
                </c:pt>
                <c:pt idx="57">
                  <c:v>-3.9552300000000011E-4</c:v>
                </c:pt>
                <c:pt idx="58">
                  <c:v>-4.1899199999999998E-4</c:v>
                </c:pt>
                <c:pt idx="59">
                  <c:v>-4.431490000000001E-4</c:v>
                </c:pt>
                <c:pt idx="60">
                  <c:v>-4.680000000000001E-4</c:v>
                </c:pt>
                <c:pt idx="61">
                  <c:v>-4.9355099999999995E-4</c:v>
                </c:pt>
                <c:pt idx="62">
                  <c:v>-5.1980800000000018E-4</c:v>
                </c:pt>
                <c:pt idx="63">
                  <c:v>-5.4677700000000003E-4</c:v>
                </c:pt>
                <c:pt idx="64">
                  <c:v>-5.7446400000000022E-4</c:v>
                </c:pt>
                <c:pt idx="65">
                  <c:v>-6.02875E-4</c:v>
                </c:pt>
                <c:pt idx="66">
                  <c:v>-6.32016E-4</c:v>
                </c:pt>
                <c:pt idx="67">
                  <c:v>-6.618930000000002E-4</c:v>
                </c:pt>
                <c:pt idx="68">
                  <c:v>-6.9251200000000005E-4</c:v>
                </c:pt>
                <c:pt idx="69">
                  <c:v>-7.2387900000000008E-4</c:v>
                </c:pt>
                <c:pt idx="70">
                  <c:v>-7.5600000000000016E-4</c:v>
                </c:pt>
                <c:pt idx="71">
                  <c:v>-7.8888099999999996E-4</c:v>
                </c:pt>
                <c:pt idx="72">
                  <c:v>-8.225280000000001E-4</c:v>
                </c:pt>
                <c:pt idx="73">
                  <c:v>-8.5694699999999994E-4</c:v>
                </c:pt>
                <c:pt idx="74">
                  <c:v>-8.9214400000000021E-4</c:v>
                </c:pt>
                <c:pt idx="75">
                  <c:v>-9.2812500000000002E-4</c:v>
                </c:pt>
                <c:pt idx="76">
                  <c:v>-9.6489599999999992E-4</c:v>
                </c:pt>
                <c:pt idx="77">
                  <c:v>-1.0024630000000001E-3</c:v>
                </c:pt>
                <c:pt idx="78">
                  <c:v>-1.040832E-3</c:v>
                </c:pt>
                <c:pt idx="79">
                  <c:v>-1.0800090000000003E-3</c:v>
                </c:pt>
                <c:pt idx="80">
                  <c:v>-1.1199999999999999E-3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32-CF4E-9F59-36F38062373C}"/>
            </c:ext>
          </c:extLst>
        </c:ser>
        <c:ser>
          <c:idx val="4"/>
          <c:order val="5"/>
          <c:tx>
            <c:v>VGS=3 lin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'Equation plots'!$D$4:$D$84</c:f>
              <c:numCache>
                <c:formatCode>General</c:formatCode>
                <c:ptCount val="8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</c:numCache>
            </c:numRef>
          </c:xVal>
          <c:yVal>
            <c:numRef>
              <c:f>'Equation plots'!$G$4:$G$84</c:f>
              <c:numCache>
                <c:formatCode>0.00E+00</c:formatCode>
                <c:ptCount val="81"/>
                <c:pt idx="0">
                  <c:v>0</c:v>
                </c:pt>
                <c:pt idx="1">
                  <c:v>9.8490000000000001E-6</c:v>
                </c:pt>
                <c:pt idx="2">
                  <c:v>1.9392000000000003E-5</c:v>
                </c:pt>
                <c:pt idx="3">
                  <c:v>2.8622999999999997E-5</c:v>
                </c:pt>
                <c:pt idx="4">
                  <c:v>3.7536000000000001E-5</c:v>
                </c:pt>
                <c:pt idx="5">
                  <c:v>4.6124999999999996E-5</c:v>
                </c:pt>
                <c:pt idx="6">
                  <c:v>5.4384000000000007E-5</c:v>
                </c:pt>
                <c:pt idx="7">
                  <c:v>6.2306999999999998E-5</c:v>
                </c:pt>
                <c:pt idx="8">
                  <c:v>6.9888000000000006E-5</c:v>
                </c:pt>
                <c:pt idx="9">
                  <c:v>7.7120999999999996E-5</c:v>
                </c:pt>
                <c:pt idx="10">
                  <c:v>8.4000000000000009E-5</c:v>
                </c:pt>
                <c:pt idx="11">
                  <c:v>9.0519000000000005E-5</c:v>
                </c:pt>
                <c:pt idx="12">
                  <c:v>9.6672000000000012E-5</c:v>
                </c:pt>
                <c:pt idx="13">
                  <c:v>1.0245300000000002E-4</c:v>
                </c:pt>
                <c:pt idx="14">
                  <c:v>1.0785600000000001E-4</c:v>
                </c:pt>
                <c:pt idx="15">
                  <c:v>1.1287500000000001E-4</c:v>
                </c:pt>
                <c:pt idx="16">
                  <c:v>1.1750400000000001E-4</c:v>
                </c:pt>
                <c:pt idx="17">
                  <c:v>1.21737E-4</c:v>
                </c:pt>
                <c:pt idx="18">
                  <c:v>1.2556800000000003E-4</c:v>
                </c:pt>
                <c:pt idx="19">
                  <c:v>1.2899100000000001E-4</c:v>
                </c:pt>
                <c:pt idx="20">
                  <c:v>1.3200000000000004E-4</c:v>
                </c:pt>
                <c:pt idx="21">
                  <c:v>1.3458900000000001E-4</c:v>
                </c:pt>
                <c:pt idx="22">
                  <c:v>1.3675200000000002E-4</c:v>
                </c:pt>
                <c:pt idx="23">
                  <c:v>1.3848300000000001E-4</c:v>
                </c:pt>
                <c:pt idx="24">
                  <c:v>1.3977600000000001E-4</c:v>
                </c:pt>
                <c:pt idx="25">
                  <c:v>1.4062500000000002E-4</c:v>
                </c:pt>
                <c:pt idx="26">
                  <c:v>1.4102399999999998E-4</c:v>
                </c:pt>
                <c:pt idx="27">
                  <c:v>1.4096700000000001E-4</c:v>
                </c:pt>
                <c:pt idx="28">
                  <c:v>1.4044799999999999E-4</c:v>
                </c:pt>
                <c:pt idx="29">
                  <c:v>1.3946100000000001E-4</c:v>
                </c:pt>
                <c:pt idx="30">
                  <c:v>1.3800000000000002E-4</c:v>
                </c:pt>
                <c:pt idx="31">
                  <c:v>1.3605900000000001E-4</c:v>
                </c:pt>
                <c:pt idx="32">
                  <c:v>1.3363200000000004E-4</c:v>
                </c:pt>
                <c:pt idx="33">
                  <c:v>1.3071300000000002E-4</c:v>
                </c:pt>
                <c:pt idx="34">
                  <c:v>1.2729600000000002E-4</c:v>
                </c:pt>
                <c:pt idx="35">
                  <c:v>1.2337500000000003E-4</c:v>
                </c:pt>
                <c:pt idx="36">
                  <c:v>1.1894399999999999E-4</c:v>
                </c:pt>
                <c:pt idx="37">
                  <c:v>1.13997E-4</c:v>
                </c:pt>
                <c:pt idx="38">
                  <c:v>1.08528E-4</c:v>
                </c:pt>
                <c:pt idx="39">
                  <c:v>1.0253100000000003E-4</c:v>
                </c:pt>
                <c:pt idx="40">
                  <c:v>9.6000000000000002E-5</c:v>
                </c:pt>
                <c:pt idx="41">
                  <c:v>8.8929000000000029E-5</c:v>
                </c:pt>
                <c:pt idx="42">
                  <c:v>8.1311999999999983E-5</c:v>
                </c:pt>
                <c:pt idx="43">
                  <c:v>7.3143000000000028E-5</c:v>
                </c:pt>
                <c:pt idx="44">
                  <c:v>6.4415999999999974E-5</c:v>
                </c:pt>
                <c:pt idx="45">
                  <c:v>5.5125000000000005E-5</c:v>
                </c:pt>
                <c:pt idx="46">
                  <c:v>4.526400000000004E-5</c:v>
                </c:pt>
                <c:pt idx="47">
                  <c:v>3.482699999999999E-5</c:v>
                </c:pt>
                <c:pt idx="48">
                  <c:v>2.3808000000000023E-5</c:v>
                </c:pt>
                <c:pt idx="49">
                  <c:v>1.220099999999996E-5</c:v>
                </c:pt>
                <c:pt idx="50">
                  <c:v>0</c:v>
                </c:pt>
                <c:pt idx="51">
                  <c:v>-1.2800999999999954E-5</c:v>
                </c:pt>
                <c:pt idx="52">
                  <c:v>-2.6208000000000028E-5</c:v>
                </c:pt>
                <c:pt idx="53">
                  <c:v>-4.0226999999999979E-5</c:v>
                </c:pt>
                <c:pt idx="54">
                  <c:v>-5.4864000000000063E-5</c:v>
                </c:pt>
                <c:pt idx="55">
                  <c:v>-7.0124999999999997E-5</c:v>
                </c:pt>
                <c:pt idx="56">
                  <c:v>-8.6015999999999944E-5</c:v>
                </c:pt>
                <c:pt idx="57">
                  <c:v>-1.0254300000000005E-4</c:v>
                </c:pt>
                <c:pt idx="58">
                  <c:v>-1.1971199999999999E-4</c:v>
                </c:pt>
                <c:pt idx="59">
                  <c:v>-1.3752900000000006E-4</c:v>
                </c:pt>
                <c:pt idx="60">
                  <c:v>-1.5600000000000002E-4</c:v>
                </c:pt>
                <c:pt idx="61">
                  <c:v>-1.7513099999999995E-4</c:v>
                </c:pt>
                <c:pt idx="62">
                  <c:v>-1.9492800000000006E-4</c:v>
                </c:pt>
                <c:pt idx="63">
                  <c:v>-2.1539699999999998E-4</c:v>
                </c:pt>
                <c:pt idx="64">
                  <c:v>-2.365440000000001E-4</c:v>
                </c:pt>
                <c:pt idx="65">
                  <c:v>-2.5837500000000003E-4</c:v>
                </c:pt>
                <c:pt idx="66">
                  <c:v>-2.8089599999999999E-4</c:v>
                </c:pt>
                <c:pt idx="67">
                  <c:v>-3.0411300000000006E-4</c:v>
                </c:pt>
                <c:pt idx="68">
                  <c:v>-3.2803200000000002E-4</c:v>
                </c:pt>
                <c:pt idx="69">
                  <c:v>-3.5265900000000012E-4</c:v>
                </c:pt>
                <c:pt idx="70">
                  <c:v>-3.7800000000000008E-4</c:v>
                </c:pt>
                <c:pt idx="71">
                  <c:v>-4.0406099999999999E-4</c:v>
                </c:pt>
                <c:pt idx="72">
                  <c:v>-4.3084800000000011E-4</c:v>
                </c:pt>
                <c:pt idx="73">
                  <c:v>-4.5836699999999994E-4</c:v>
                </c:pt>
                <c:pt idx="74">
                  <c:v>-4.8662400000000012E-4</c:v>
                </c:pt>
                <c:pt idx="75">
                  <c:v>-5.1562500000000002E-4</c:v>
                </c:pt>
                <c:pt idx="76">
                  <c:v>-5.4537599999999987E-4</c:v>
                </c:pt>
                <c:pt idx="77">
                  <c:v>-5.7588300000000002E-4</c:v>
                </c:pt>
                <c:pt idx="78">
                  <c:v>-6.0715200000000002E-4</c:v>
                </c:pt>
                <c:pt idx="79">
                  <c:v>-6.3918900000000018E-4</c:v>
                </c:pt>
                <c:pt idx="80">
                  <c:v>-6.7200000000000007E-4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32-CF4E-9F59-36F38062373C}"/>
            </c:ext>
          </c:extLst>
        </c:ser>
        <c:ser>
          <c:idx val="3"/>
          <c:order val="6"/>
          <c:tx>
            <c:strRef>
              <c:f>'Equation plots'!$L$1</c:f>
              <c:strCache>
                <c:ptCount val="1"/>
                <c:pt idx="0">
                  <c:v>Boundary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'Equation plots'!$L$4:$L$24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</c:numCache>
            </c:numRef>
          </c:xVal>
          <c:yVal>
            <c:numRef>
              <c:f>'Equation plots'!$M$4:$M$24</c:f>
              <c:numCache>
                <c:formatCode>0.00E+00</c:formatCode>
                <c:ptCount val="21"/>
                <c:pt idx="0">
                  <c:v>0</c:v>
                </c:pt>
                <c:pt idx="1">
                  <c:v>8.0000000000000018E-7</c:v>
                </c:pt>
                <c:pt idx="2">
                  <c:v>3.2000000000000007E-6</c:v>
                </c:pt>
                <c:pt idx="3">
                  <c:v>7.2000000000000005E-6</c:v>
                </c:pt>
                <c:pt idx="4">
                  <c:v>1.2800000000000003E-5</c:v>
                </c:pt>
                <c:pt idx="5">
                  <c:v>2.0000000000000002E-5</c:v>
                </c:pt>
                <c:pt idx="6">
                  <c:v>2.8800000000000002E-5</c:v>
                </c:pt>
                <c:pt idx="7">
                  <c:v>3.9199999999999997E-5</c:v>
                </c:pt>
                <c:pt idx="8">
                  <c:v>5.1200000000000011E-5</c:v>
                </c:pt>
                <c:pt idx="9">
                  <c:v>6.4800000000000003E-5</c:v>
                </c:pt>
                <c:pt idx="10">
                  <c:v>8.0000000000000007E-5</c:v>
                </c:pt>
                <c:pt idx="11">
                  <c:v>9.6800000000000022E-5</c:v>
                </c:pt>
                <c:pt idx="12">
                  <c:v>1.1520000000000001E-4</c:v>
                </c:pt>
                <c:pt idx="13">
                  <c:v>1.3520000000000003E-4</c:v>
                </c:pt>
                <c:pt idx="14">
                  <c:v>1.5679999999999999E-4</c:v>
                </c:pt>
                <c:pt idx="15">
                  <c:v>1.8000000000000001E-4</c:v>
                </c:pt>
                <c:pt idx="16">
                  <c:v>2.0480000000000004E-4</c:v>
                </c:pt>
                <c:pt idx="17">
                  <c:v>2.3119999999999998E-4</c:v>
                </c:pt>
                <c:pt idx="18">
                  <c:v>2.5920000000000001E-4</c:v>
                </c:pt>
                <c:pt idx="19">
                  <c:v>2.8880000000000003E-4</c:v>
                </c:pt>
                <c:pt idx="20">
                  <c:v>3.2000000000000003E-4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832-CF4E-9F59-36F380623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878816"/>
        <c:axId val="2061026048"/>
      </c:scatterChart>
      <c:valAx>
        <c:axId val="2060878816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026048"/>
        <c:crosses val="autoZero"/>
        <c:crossBetween val="midCat"/>
      </c:valAx>
      <c:valAx>
        <c:axId val="2061026048"/>
        <c:scaling>
          <c:orientation val="minMax"/>
          <c:max val="3.0000000000000008E-4"/>
          <c:min val="-2.0000000000000006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87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Lambda!$F$1</c:f>
          <c:strCache>
            <c:ptCount val="1"/>
            <c:pt idx="0">
              <c:v>MOSFET I-V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v>VGS=4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Lambda!$E$4:$E$84</c:f>
              <c:numCache>
                <c:formatCode>General</c:formatCode>
                <c:ptCount val="8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</c:numCache>
            </c:numRef>
          </c:xVal>
          <c:yVal>
            <c:numRef>
              <c:f>Lambda!$I$4:$I$84</c:f>
              <c:numCache>
                <c:formatCode>0.00E+00</c:formatCode>
                <c:ptCount val="81"/>
                <c:pt idx="0">
                  <c:v>0</c:v>
                </c:pt>
                <c:pt idx="1">
                  <c:v>1.3869000000000002E-5</c:v>
                </c:pt>
                <c:pt idx="2">
                  <c:v>2.7472000000000001E-5</c:v>
                </c:pt>
                <c:pt idx="3">
                  <c:v>4.0802999999999995E-5</c:v>
                </c:pt>
                <c:pt idx="4">
                  <c:v>5.3856000000000007E-5</c:v>
                </c:pt>
                <c:pt idx="5">
                  <c:v>6.6625000000000007E-5</c:v>
                </c:pt>
                <c:pt idx="6">
                  <c:v>7.9104000000000007E-5</c:v>
                </c:pt>
                <c:pt idx="7">
                  <c:v>9.1286999999999982E-5</c:v>
                </c:pt>
                <c:pt idx="8">
                  <c:v>1.0316800000000001E-4</c:v>
                </c:pt>
                <c:pt idx="9">
                  <c:v>1.1474099999999999E-4</c:v>
                </c:pt>
                <c:pt idx="10">
                  <c:v>1.2600000000000003E-4</c:v>
                </c:pt>
                <c:pt idx="11">
                  <c:v>1.3693900000000004E-4</c:v>
                </c:pt>
                <c:pt idx="12">
                  <c:v>1.4755200000000001E-4</c:v>
                </c:pt>
                <c:pt idx="13">
                  <c:v>1.5783300000000002E-4</c:v>
                </c:pt>
                <c:pt idx="14">
                  <c:v>1.6777599999999999E-4</c:v>
                </c:pt>
                <c:pt idx="15">
                  <c:v>1.7737499999999999E-4</c:v>
                </c:pt>
                <c:pt idx="16">
                  <c:v>1.8662400000000003E-4</c:v>
                </c:pt>
                <c:pt idx="17">
                  <c:v>1.9551699999999998E-4</c:v>
                </c:pt>
                <c:pt idx="18">
                  <c:v>2.0404800000000005E-4</c:v>
                </c:pt>
                <c:pt idx="19">
                  <c:v>2.1221099999999999E-4</c:v>
                </c:pt>
                <c:pt idx="20">
                  <c:v>2.2000000000000003E-4</c:v>
                </c:pt>
                <c:pt idx="21">
                  <c:v>2.2740900000000003E-4</c:v>
                </c:pt>
                <c:pt idx="22">
                  <c:v>2.3443200000000002E-4</c:v>
                </c:pt>
                <c:pt idx="23">
                  <c:v>2.4106299999999999E-4</c:v>
                </c:pt>
                <c:pt idx="24">
                  <c:v>2.4729600000000004E-4</c:v>
                </c:pt>
                <c:pt idx="25">
                  <c:v>2.5312500000000004E-4</c:v>
                </c:pt>
                <c:pt idx="26">
                  <c:v>2.5854400000000004E-4</c:v>
                </c:pt>
                <c:pt idx="27">
                  <c:v>2.6354700000000004E-4</c:v>
                </c:pt>
                <c:pt idx="28">
                  <c:v>2.6812799999999996E-4</c:v>
                </c:pt>
                <c:pt idx="29">
                  <c:v>2.7228100000000003E-4</c:v>
                </c:pt>
                <c:pt idx="30">
                  <c:v>2.7600000000000004E-4</c:v>
                </c:pt>
                <c:pt idx="31">
                  <c:v>2.7927900000000001E-4</c:v>
                </c:pt>
                <c:pt idx="32">
                  <c:v>2.8211200000000005E-4</c:v>
                </c:pt>
                <c:pt idx="33">
                  <c:v>2.8449300000000003E-4</c:v>
                </c:pt>
                <c:pt idx="34">
                  <c:v>2.8641599999999995E-4</c:v>
                </c:pt>
                <c:pt idx="35">
                  <c:v>2.8787500000000004E-4</c:v>
                </c:pt>
                <c:pt idx="36">
                  <c:v>2.8910000000000003E-4</c:v>
                </c:pt>
                <c:pt idx="37">
                  <c:v>2.9032500000000008E-4</c:v>
                </c:pt>
                <c:pt idx="38">
                  <c:v>2.9155000000000007E-4</c:v>
                </c:pt>
                <c:pt idx="39">
                  <c:v>2.9277500000000006E-4</c:v>
                </c:pt>
                <c:pt idx="40">
                  <c:v>2.9400000000000004E-4</c:v>
                </c:pt>
                <c:pt idx="41">
                  <c:v>2.9522500000000009E-4</c:v>
                </c:pt>
                <c:pt idx="42">
                  <c:v>2.9645000000000002E-4</c:v>
                </c:pt>
                <c:pt idx="43">
                  <c:v>2.9767500000000007E-4</c:v>
                </c:pt>
                <c:pt idx="44">
                  <c:v>2.9890000000000006E-4</c:v>
                </c:pt>
                <c:pt idx="45">
                  <c:v>3.001250000000001E-4</c:v>
                </c:pt>
                <c:pt idx="46">
                  <c:v>3.0135000000000003E-4</c:v>
                </c:pt>
                <c:pt idx="47">
                  <c:v>3.0257500000000008E-4</c:v>
                </c:pt>
                <c:pt idx="48">
                  <c:v>3.0380000000000007E-4</c:v>
                </c:pt>
                <c:pt idx="49">
                  <c:v>3.0502500000000011E-4</c:v>
                </c:pt>
                <c:pt idx="50">
                  <c:v>3.0625000000000004E-4</c:v>
                </c:pt>
                <c:pt idx="51">
                  <c:v>3.0747500000000003E-4</c:v>
                </c:pt>
                <c:pt idx="52">
                  <c:v>3.0870000000000008E-4</c:v>
                </c:pt>
                <c:pt idx="53">
                  <c:v>3.0992500000000007E-4</c:v>
                </c:pt>
                <c:pt idx="54">
                  <c:v>3.1115000000000006E-4</c:v>
                </c:pt>
                <c:pt idx="55">
                  <c:v>3.1237500000000004E-4</c:v>
                </c:pt>
                <c:pt idx="56">
                  <c:v>3.1360000000000009E-4</c:v>
                </c:pt>
                <c:pt idx="57">
                  <c:v>3.1482500000000008E-4</c:v>
                </c:pt>
                <c:pt idx="58">
                  <c:v>3.1605000000000007E-4</c:v>
                </c:pt>
                <c:pt idx="59">
                  <c:v>3.1727500000000005E-4</c:v>
                </c:pt>
                <c:pt idx="60">
                  <c:v>3.185000000000001E-4</c:v>
                </c:pt>
                <c:pt idx="61">
                  <c:v>3.1972500000000003E-4</c:v>
                </c:pt>
                <c:pt idx="62">
                  <c:v>3.2095000000000008E-4</c:v>
                </c:pt>
                <c:pt idx="63">
                  <c:v>3.2217500000000007E-4</c:v>
                </c:pt>
                <c:pt idx="64">
                  <c:v>3.2340000000000005E-4</c:v>
                </c:pt>
                <c:pt idx="65">
                  <c:v>3.2462500000000004E-4</c:v>
                </c:pt>
                <c:pt idx="66">
                  <c:v>3.2585000000000009E-4</c:v>
                </c:pt>
                <c:pt idx="67">
                  <c:v>3.2707500000000008E-4</c:v>
                </c:pt>
                <c:pt idx="68">
                  <c:v>3.2830000000000007E-4</c:v>
                </c:pt>
                <c:pt idx="69">
                  <c:v>3.2952500000000005E-4</c:v>
                </c:pt>
                <c:pt idx="70">
                  <c:v>3.307500000000001E-4</c:v>
                </c:pt>
                <c:pt idx="71">
                  <c:v>3.3197500000000003E-4</c:v>
                </c:pt>
                <c:pt idx="72">
                  <c:v>3.3320000000000008E-4</c:v>
                </c:pt>
                <c:pt idx="73">
                  <c:v>3.3442500000000007E-4</c:v>
                </c:pt>
                <c:pt idx="74">
                  <c:v>3.3565000000000011E-4</c:v>
                </c:pt>
                <c:pt idx="75">
                  <c:v>3.3687500000000004E-4</c:v>
                </c:pt>
                <c:pt idx="76">
                  <c:v>3.3810000000000003E-4</c:v>
                </c:pt>
                <c:pt idx="77">
                  <c:v>3.3932500000000008E-4</c:v>
                </c:pt>
                <c:pt idx="78">
                  <c:v>3.4055000000000012E-4</c:v>
                </c:pt>
                <c:pt idx="79">
                  <c:v>3.4177500000000005E-4</c:v>
                </c:pt>
                <c:pt idx="80">
                  <c:v>3.4300000000000004E-4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77-4748-A1E7-B69D3A1EB1C2}"/>
            </c:ext>
          </c:extLst>
        </c:ser>
        <c:ser>
          <c:idx val="2"/>
          <c:order val="1"/>
          <c:tx>
            <c:v>VGS=3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Lambda!$E$4:$E$84</c:f>
              <c:numCache>
                <c:formatCode>General</c:formatCode>
                <c:ptCount val="8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</c:numCache>
            </c:numRef>
          </c:xVal>
          <c:yVal>
            <c:numRef>
              <c:f>Lambda!$H$4:$H$84</c:f>
              <c:numCache>
                <c:formatCode>0.00E+00</c:formatCode>
                <c:ptCount val="81"/>
                <c:pt idx="0">
                  <c:v>0</c:v>
                </c:pt>
                <c:pt idx="1">
                  <c:v>9.8490000000000001E-6</c:v>
                </c:pt>
                <c:pt idx="2">
                  <c:v>1.9392000000000003E-5</c:v>
                </c:pt>
                <c:pt idx="3">
                  <c:v>2.8622999999999997E-5</c:v>
                </c:pt>
                <c:pt idx="4">
                  <c:v>3.7536000000000001E-5</c:v>
                </c:pt>
                <c:pt idx="5">
                  <c:v>4.6124999999999996E-5</c:v>
                </c:pt>
                <c:pt idx="6">
                  <c:v>5.4384000000000007E-5</c:v>
                </c:pt>
                <c:pt idx="7">
                  <c:v>6.2306999999999998E-5</c:v>
                </c:pt>
                <c:pt idx="8">
                  <c:v>6.9888000000000006E-5</c:v>
                </c:pt>
                <c:pt idx="9">
                  <c:v>7.7120999999999996E-5</c:v>
                </c:pt>
                <c:pt idx="10">
                  <c:v>8.4000000000000009E-5</c:v>
                </c:pt>
                <c:pt idx="11">
                  <c:v>9.0519000000000005E-5</c:v>
                </c:pt>
                <c:pt idx="12">
                  <c:v>9.6672000000000012E-5</c:v>
                </c:pt>
                <c:pt idx="13">
                  <c:v>1.0245300000000002E-4</c:v>
                </c:pt>
                <c:pt idx="14">
                  <c:v>1.0785600000000001E-4</c:v>
                </c:pt>
                <c:pt idx="15">
                  <c:v>1.1287500000000001E-4</c:v>
                </c:pt>
                <c:pt idx="16">
                  <c:v>1.1750400000000001E-4</c:v>
                </c:pt>
                <c:pt idx="17">
                  <c:v>1.21737E-4</c:v>
                </c:pt>
                <c:pt idx="18">
                  <c:v>1.2556800000000003E-4</c:v>
                </c:pt>
                <c:pt idx="19">
                  <c:v>1.2899100000000001E-4</c:v>
                </c:pt>
                <c:pt idx="20">
                  <c:v>1.3200000000000004E-4</c:v>
                </c:pt>
                <c:pt idx="21">
                  <c:v>1.3458900000000001E-4</c:v>
                </c:pt>
                <c:pt idx="22">
                  <c:v>1.3675200000000002E-4</c:v>
                </c:pt>
                <c:pt idx="23">
                  <c:v>1.3848300000000001E-4</c:v>
                </c:pt>
                <c:pt idx="24">
                  <c:v>1.3977600000000001E-4</c:v>
                </c:pt>
                <c:pt idx="25">
                  <c:v>1.4062500000000002E-4</c:v>
                </c:pt>
                <c:pt idx="26">
                  <c:v>1.4124999999999999E-4</c:v>
                </c:pt>
                <c:pt idx="27">
                  <c:v>1.4187499999999999E-4</c:v>
                </c:pt>
                <c:pt idx="28">
                  <c:v>1.4249999999999999E-4</c:v>
                </c:pt>
                <c:pt idx="29">
                  <c:v>1.43125E-4</c:v>
                </c:pt>
                <c:pt idx="30">
                  <c:v>1.4375E-4</c:v>
                </c:pt>
                <c:pt idx="31">
                  <c:v>1.44375E-4</c:v>
                </c:pt>
                <c:pt idx="32">
                  <c:v>1.4500000000000003E-4</c:v>
                </c:pt>
                <c:pt idx="33">
                  <c:v>1.45625E-4</c:v>
                </c:pt>
                <c:pt idx="34">
                  <c:v>1.4625E-4</c:v>
                </c:pt>
                <c:pt idx="35">
                  <c:v>1.4687500000000001E-4</c:v>
                </c:pt>
                <c:pt idx="36">
                  <c:v>1.4750000000000001E-4</c:v>
                </c:pt>
                <c:pt idx="37">
                  <c:v>1.4812500000000001E-4</c:v>
                </c:pt>
                <c:pt idx="38">
                  <c:v>1.4874999999999998E-4</c:v>
                </c:pt>
                <c:pt idx="39">
                  <c:v>1.4937500000000001E-4</c:v>
                </c:pt>
                <c:pt idx="40">
                  <c:v>1.4999999999999999E-4</c:v>
                </c:pt>
                <c:pt idx="41">
                  <c:v>1.5062500000000002E-4</c:v>
                </c:pt>
                <c:pt idx="42">
                  <c:v>1.5124999999999999E-4</c:v>
                </c:pt>
                <c:pt idx="43">
                  <c:v>1.5187500000000002E-4</c:v>
                </c:pt>
                <c:pt idx="44">
                  <c:v>1.5249999999999999E-4</c:v>
                </c:pt>
                <c:pt idx="45">
                  <c:v>1.5312500000000002E-4</c:v>
                </c:pt>
                <c:pt idx="46">
                  <c:v>1.5375E-4</c:v>
                </c:pt>
                <c:pt idx="47">
                  <c:v>1.5437500000000003E-4</c:v>
                </c:pt>
                <c:pt idx="48">
                  <c:v>1.55E-4</c:v>
                </c:pt>
                <c:pt idx="49">
                  <c:v>1.5562500000000003E-4</c:v>
                </c:pt>
                <c:pt idx="50">
                  <c:v>1.5625E-4</c:v>
                </c:pt>
                <c:pt idx="51">
                  <c:v>1.5687499999999998E-4</c:v>
                </c:pt>
                <c:pt idx="52">
                  <c:v>1.5750000000000001E-4</c:v>
                </c:pt>
                <c:pt idx="53">
                  <c:v>1.5812500000000001E-4</c:v>
                </c:pt>
                <c:pt idx="54">
                  <c:v>1.5875000000000001E-4</c:v>
                </c:pt>
                <c:pt idx="55">
                  <c:v>1.5937499999999998E-4</c:v>
                </c:pt>
                <c:pt idx="56">
                  <c:v>1.6000000000000001E-4</c:v>
                </c:pt>
                <c:pt idx="57">
                  <c:v>1.6062500000000001E-4</c:v>
                </c:pt>
                <c:pt idx="58">
                  <c:v>1.6125000000000002E-4</c:v>
                </c:pt>
                <c:pt idx="59">
                  <c:v>1.6187499999999999E-4</c:v>
                </c:pt>
                <c:pt idx="60">
                  <c:v>1.6250000000000002E-4</c:v>
                </c:pt>
                <c:pt idx="61">
                  <c:v>1.6312499999999999E-4</c:v>
                </c:pt>
                <c:pt idx="62">
                  <c:v>1.6375000000000002E-4</c:v>
                </c:pt>
                <c:pt idx="63">
                  <c:v>1.64375E-4</c:v>
                </c:pt>
                <c:pt idx="64">
                  <c:v>1.65E-4</c:v>
                </c:pt>
                <c:pt idx="65">
                  <c:v>1.65625E-4</c:v>
                </c:pt>
                <c:pt idx="66">
                  <c:v>1.6625E-4</c:v>
                </c:pt>
                <c:pt idx="67">
                  <c:v>1.66875E-4</c:v>
                </c:pt>
                <c:pt idx="68">
                  <c:v>1.6750000000000001E-4</c:v>
                </c:pt>
                <c:pt idx="69">
                  <c:v>1.6812500000000001E-4</c:v>
                </c:pt>
                <c:pt idx="70">
                  <c:v>1.6875000000000001E-4</c:v>
                </c:pt>
                <c:pt idx="71">
                  <c:v>1.6937500000000001E-4</c:v>
                </c:pt>
                <c:pt idx="72">
                  <c:v>1.7000000000000001E-4</c:v>
                </c:pt>
                <c:pt idx="73">
                  <c:v>1.7062500000000001E-4</c:v>
                </c:pt>
                <c:pt idx="74">
                  <c:v>1.7125000000000002E-4</c:v>
                </c:pt>
                <c:pt idx="75">
                  <c:v>1.7187499999999999E-4</c:v>
                </c:pt>
                <c:pt idx="76">
                  <c:v>1.7249999999999999E-4</c:v>
                </c:pt>
                <c:pt idx="77">
                  <c:v>1.7312499999999999E-4</c:v>
                </c:pt>
                <c:pt idx="78">
                  <c:v>1.7375000000000002E-4</c:v>
                </c:pt>
                <c:pt idx="79">
                  <c:v>1.74375E-4</c:v>
                </c:pt>
                <c:pt idx="80">
                  <c:v>1.75E-4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77-4748-A1E7-B69D3A1EB1C2}"/>
            </c:ext>
          </c:extLst>
        </c:ser>
        <c:ser>
          <c:idx val="1"/>
          <c:order val="2"/>
          <c:tx>
            <c:v>VGS=2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Lambda!$E$4:$E$84</c:f>
              <c:numCache>
                <c:formatCode>General</c:formatCode>
                <c:ptCount val="8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</c:numCache>
            </c:numRef>
          </c:xVal>
          <c:yVal>
            <c:numRef>
              <c:f>Lambda!$G$4:$G$84</c:f>
              <c:numCache>
                <c:formatCode>0.00E+00</c:formatCode>
                <c:ptCount val="81"/>
                <c:pt idx="0">
                  <c:v>0</c:v>
                </c:pt>
                <c:pt idx="1">
                  <c:v>5.8289999999999996E-6</c:v>
                </c:pt>
                <c:pt idx="2">
                  <c:v>1.1312000000000001E-5</c:v>
                </c:pt>
                <c:pt idx="3">
                  <c:v>1.6442999999999998E-5</c:v>
                </c:pt>
                <c:pt idx="4">
                  <c:v>2.1216000000000005E-5</c:v>
                </c:pt>
                <c:pt idx="5">
                  <c:v>2.5624999999999999E-5</c:v>
                </c:pt>
                <c:pt idx="6">
                  <c:v>2.9663999999999999E-5</c:v>
                </c:pt>
                <c:pt idx="7">
                  <c:v>3.3326999999999994E-5</c:v>
                </c:pt>
                <c:pt idx="8">
                  <c:v>3.6608000000000013E-5</c:v>
                </c:pt>
                <c:pt idx="9">
                  <c:v>3.9501E-5</c:v>
                </c:pt>
                <c:pt idx="10">
                  <c:v>4.2000000000000004E-5</c:v>
                </c:pt>
                <c:pt idx="11">
                  <c:v>4.4099000000000006E-5</c:v>
                </c:pt>
                <c:pt idx="12">
                  <c:v>4.5792000000000005E-5</c:v>
                </c:pt>
                <c:pt idx="13">
                  <c:v>4.7073000000000001E-5</c:v>
                </c:pt>
                <c:pt idx="14">
                  <c:v>4.793600000000001E-5</c:v>
                </c:pt>
                <c:pt idx="15">
                  <c:v>4.8375000000000004E-5</c:v>
                </c:pt>
                <c:pt idx="16">
                  <c:v>4.8600000000000009E-5</c:v>
                </c:pt>
                <c:pt idx="17">
                  <c:v>4.8825000000000001E-5</c:v>
                </c:pt>
                <c:pt idx="18">
                  <c:v>4.9050000000000006E-5</c:v>
                </c:pt>
                <c:pt idx="19">
                  <c:v>4.9275000000000005E-5</c:v>
                </c:pt>
                <c:pt idx="20">
                  <c:v>4.9500000000000004E-5</c:v>
                </c:pt>
                <c:pt idx="21">
                  <c:v>4.9725000000000002E-5</c:v>
                </c:pt>
                <c:pt idx="22">
                  <c:v>4.9950000000000008E-5</c:v>
                </c:pt>
                <c:pt idx="23">
                  <c:v>5.0175E-5</c:v>
                </c:pt>
                <c:pt idx="24">
                  <c:v>5.0400000000000005E-5</c:v>
                </c:pt>
                <c:pt idx="25">
                  <c:v>5.0625000000000004E-5</c:v>
                </c:pt>
                <c:pt idx="26">
                  <c:v>5.0849999999999996E-5</c:v>
                </c:pt>
                <c:pt idx="27">
                  <c:v>5.1075000000000001E-5</c:v>
                </c:pt>
                <c:pt idx="28">
                  <c:v>5.13E-5</c:v>
                </c:pt>
                <c:pt idx="29">
                  <c:v>5.1525000000000006E-5</c:v>
                </c:pt>
                <c:pt idx="30">
                  <c:v>5.1749999999999997E-5</c:v>
                </c:pt>
                <c:pt idx="31">
                  <c:v>5.1975000000000003E-5</c:v>
                </c:pt>
                <c:pt idx="32">
                  <c:v>5.2200000000000008E-5</c:v>
                </c:pt>
                <c:pt idx="33">
                  <c:v>5.2425000000000007E-5</c:v>
                </c:pt>
                <c:pt idx="34">
                  <c:v>5.2649999999999999E-5</c:v>
                </c:pt>
                <c:pt idx="35">
                  <c:v>5.2875000000000005E-5</c:v>
                </c:pt>
                <c:pt idx="36">
                  <c:v>5.3100000000000003E-5</c:v>
                </c:pt>
                <c:pt idx="37">
                  <c:v>5.3325000000000009E-5</c:v>
                </c:pt>
                <c:pt idx="38">
                  <c:v>5.3550000000000001E-5</c:v>
                </c:pt>
                <c:pt idx="39">
                  <c:v>5.3775000000000006E-5</c:v>
                </c:pt>
                <c:pt idx="40">
                  <c:v>5.4000000000000005E-5</c:v>
                </c:pt>
                <c:pt idx="41">
                  <c:v>5.4225000000000003E-5</c:v>
                </c:pt>
                <c:pt idx="42">
                  <c:v>5.4450000000000002E-5</c:v>
                </c:pt>
                <c:pt idx="43">
                  <c:v>5.4675000000000008E-5</c:v>
                </c:pt>
                <c:pt idx="44">
                  <c:v>5.49E-5</c:v>
                </c:pt>
                <c:pt idx="45">
                  <c:v>5.5125000000000005E-5</c:v>
                </c:pt>
                <c:pt idx="46">
                  <c:v>5.5350000000000004E-5</c:v>
                </c:pt>
                <c:pt idx="47">
                  <c:v>5.5575000000000009E-5</c:v>
                </c:pt>
                <c:pt idx="48">
                  <c:v>5.5800000000000001E-5</c:v>
                </c:pt>
                <c:pt idx="49">
                  <c:v>5.6025000000000007E-5</c:v>
                </c:pt>
                <c:pt idx="50">
                  <c:v>5.6250000000000005E-5</c:v>
                </c:pt>
                <c:pt idx="51">
                  <c:v>5.6474999999999997E-5</c:v>
                </c:pt>
                <c:pt idx="52">
                  <c:v>5.6700000000000003E-5</c:v>
                </c:pt>
                <c:pt idx="53">
                  <c:v>5.6925000000000008E-5</c:v>
                </c:pt>
                <c:pt idx="54">
                  <c:v>5.7150000000000007E-5</c:v>
                </c:pt>
                <c:pt idx="55">
                  <c:v>5.7374999999999999E-5</c:v>
                </c:pt>
                <c:pt idx="56">
                  <c:v>5.7600000000000004E-5</c:v>
                </c:pt>
                <c:pt idx="57">
                  <c:v>5.782500000000001E-5</c:v>
                </c:pt>
                <c:pt idx="58">
                  <c:v>5.8050000000000008E-5</c:v>
                </c:pt>
                <c:pt idx="59">
                  <c:v>5.8275E-5</c:v>
                </c:pt>
                <c:pt idx="60">
                  <c:v>5.8500000000000006E-5</c:v>
                </c:pt>
                <c:pt idx="61">
                  <c:v>5.8724999999999998E-5</c:v>
                </c:pt>
                <c:pt idx="62">
                  <c:v>5.8950000000000003E-5</c:v>
                </c:pt>
                <c:pt idx="63">
                  <c:v>5.9175000000000002E-5</c:v>
                </c:pt>
                <c:pt idx="64">
                  <c:v>5.9400000000000007E-5</c:v>
                </c:pt>
                <c:pt idx="65">
                  <c:v>5.9624999999999999E-5</c:v>
                </c:pt>
                <c:pt idx="66">
                  <c:v>5.9850000000000005E-5</c:v>
                </c:pt>
                <c:pt idx="67">
                  <c:v>6.0075000000000003E-5</c:v>
                </c:pt>
                <c:pt idx="68">
                  <c:v>6.0300000000000009E-5</c:v>
                </c:pt>
                <c:pt idx="69">
                  <c:v>6.0525000000000001E-5</c:v>
                </c:pt>
                <c:pt idx="70">
                  <c:v>6.0750000000000006E-5</c:v>
                </c:pt>
                <c:pt idx="71">
                  <c:v>6.0975000000000005E-5</c:v>
                </c:pt>
                <c:pt idx="72">
                  <c:v>6.120000000000001E-5</c:v>
                </c:pt>
                <c:pt idx="73">
                  <c:v>6.1425000000000002E-5</c:v>
                </c:pt>
                <c:pt idx="74">
                  <c:v>6.1650000000000008E-5</c:v>
                </c:pt>
                <c:pt idx="75">
                  <c:v>6.1875E-5</c:v>
                </c:pt>
                <c:pt idx="76">
                  <c:v>6.2100000000000005E-5</c:v>
                </c:pt>
                <c:pt idx="77">
                  <c:v>6.2325000000000011E-5</c:v>
                </c:pt>
                <c:pt idx="78">
                  <c:v>6.2550000000000016E-5</c:v>
                </c:pt>
                <c:pt idx="79">
                  <c:v>6.2775000000000008E-5</c:v>
                </c:pt>
                <c:pt idx="80">
                  <c:v>6.3E-5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77-4748-A1E7-B69D3A1EB1C2}"/>
            </c:ext>
          </c:extLst>
        </c:ser>
        <c:ser>
          <c:idx val="0"/>
          <c:order val="3"/>
          <c:tx>
            <c:v>VGS=1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Lambda!$E$4:$E$83</c:f>
              <c:numCache>
                <c:formatCode>General</c:formatCode>
                <c:ptCount val="8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</c:numCache>
            </c:numRef>
          </c:xVal>
          <c:yVal>
            <c:numRef>
              <c:f>Lambda!$F$4:$F$83</c:f>
              <c:numCache>
                <c:formatCode>0.00E+00</c:formatCode>
                <c:ptCount val="80"/>
                <c:pt idx="0">
                  <c:v>0</c:v>
                </c:pt>
                <c:pt idx="1">
                  <c:v>1.809E-6</c:v>
                </c:pt>
                <c:pt idx="2">
                  <c:v>3.2320000000000006E-6</c:v>
                </c:pt>
                <c:pt idx="3">
                  <c:v>4.2629999999999988E-6</c:v>
                </c:pt>
                <c:pt idx="4">
                  <c:v>4.8960000000000011E-6</c:v>
                </c:pt>
                <c:pt idx="5">
                  <c:v>5.1250000000000001E-6</c:v>
                </c:pt>
                <c:pt idx="6">
                  <c:v>5.1500000000000007E-6</c:v>
                </c:pt>
                <c:pt idx="7">
                  <c:v>5.1750000000000004E-6</c:v>
                </c:pt>
                <c:pt idx="8">
                  <c:v>5.2000000000000002E-6</c:v>
                </c:pt>
                <c:pt idx="9">
                  <c:v>5.2249999999999999E-6</c:v>
                </c:pt>
                <c:pt idx="10">
                  <c:v>5.2500000000000006E-6</c:v>
                </c:pt>
                <c:pt idx="11">
                  <c:v>5.2750000000000003E-6</c:v>
                </c:pt>
                <c:pt idx="12">
                  <c:v>5.3000000000000009E-6</c:v>
                </c:pt>
                <c:pt idx="13">
                  <c:v>5.3249999999999998E-6</c:v>
                </c:pt>
                <c:pt idx="14">
                  <c:v>5.3500000000000004E-6</c:v>
                </c:pt>
                <c:pt idx="15">
                  <c:v>5.3750000000000002E-6</c:v>
                </c:pt>
                <c:pt idx="16">
                  <c:v>5.4000000000000008E-6</c:v>
                </c:pt>
                <c:pt idx="17">
                  <c:v>5.4250000000000006E-6</c:v>
                </c:pt>
                <c:pt idx="18">
                  <c:v>5.4500000000000012E-6</c:v>
                </c:pt>
                <c:pt idx="19">
                  <c:v>5.4750000000000001E-6</c:v>
                </c:pt>
                <c:pt idx="20">
                  <c:v>5.5000000000000007E-6</c:v>
                </c:pt>
                <c:pt idx="21">
                  <c:v>5.5250000000000005E-6</c:v>
                </c:pt>
                <c:pt idx="22">
                  <c:v>5.5500000000000011E-6</c:v>
                </c:pt>
                <c:pt idx="23">
                  <c:v>5.5750000000000008E-6</c:v>
                </c:pt>
                <c:pt idx="24">
                  <c:v>5.6000000000000006E-6</c:v>
                </c:pt>
                <c:pt idx="25">
                  <c:v>5.6250000000000004E-6</c:v>
                </c:pt>
                <c:pt idx="26">
                  <c:v>5.6500000000000001E-6</c:v>
                </c:pt>
                <c:pt idx="27">
                  <c:v>5.6750000000000007E-6</c:v>
                </c:pt>
                <c:pt idx="28">
                  <c:v>5.6999999999999996E-6</c:v>
                </c:pt>
                <c:pt idx="29">
                  <c:v>5.7250000000000002E-6</c:v>
                </c:pt>
                <c:pt idx="30">
                  <c:v>5.75E-6</c:v>
                </c:pt>
                <c:pt idx="31">
                  <c:v>5.7750000000000006E-6</c:v>
                </c:pt>
                <c:pt idx="32">
                  <c:v>5.8000000000000012E-6</c:v>
                </c:pt>
                <c:pt idx="33">
                  <c:v>5.825000000000001E-6</c:v>
                </c:pt>
                <c:pt idx="34">
                  <c:v>5.8499999999999999E-6</c:v>
                </c:pt>
                <c:pt idx="35">
                  <c:v>5.8750000000000005E-6</c:v>
                </c:pt>
                <c:pt idx="36">
                  <c:v>5.9000000000000003E-6</c:v>
                </c:pt>
                <c:pt idx="37">
                  <c:v>5.9250000000000009E-6</c:v>
                </c:pt>
                <c:pt idx="38">
                  <c:v>5.9500000000000006E-6</c:v>
                </c:pt>
                <c:pt idx="39">
                  <c:v>5.9750000000000004E-6</c:v>
                </c:pt>
                <c:pt idx="40">
                  <c:v>6.0000000000000002E-6</c:v>
                </c:pt>
                <c:pt idx="41">
                  <c:v>6.0250000000000008E-6</c:v>
                </c:pt>
                <c:pt idx="42">
                  <c:v>6.0500000000000005E-6</c:v>
                </c:pt>
                <c:pt idx="43">
                  <c:v>6.0750000000000011E-6</c:v>
                </c:pt>
                <c:pt idx="44">
                  <c:v>6.1E-6</c:v>
                </c:pt>
                <c:pt idx="45">
                  <c:v>6.1250000000000006E-6</c:v>
                </c:pt>
                <c:pt idx="46">
                  <c:v>6.1500000000000004E-6</c:v>
                </c:pt>
                <c:pt idx="47">
                  <c:v>6.175000000000001E-6</c:v>
                </c:pt>
                <c:pt idx="48">
                  <c:v>6.2000000000000008E-6</c:v>
                </c:pt>
                <c:pt idx="49">
                  <c:v>6.2250000000000014E-6</c:v>
                </c:pt>
                <c:pt idx="50">
                  <c:v>6.2500000000000003E-6</c:v>
                </c:pt>
                <c:pt idx="51">
                  <c:v>6.2750000000000001E-6</c:v>
                </c:pt>
                <c:pt idx="52">
                  <c:v>6.3000000000000007E-6</c:v>
                </c:pt>
                <c:pt idx="53">
                  <c:v>6.3250000000000013E-6</c:v>
                </c:pt>
                <c:pt idx="54">
                  <c:v>6.3500000000000002E-6</c:v>
                </c:pt>
                <c:pt idx="55">
                  <c:v>6.3749999999999999E-6</c:v>
                </c:pt>
                <c:pt idx="56">
                  <c:v>6.4000000000000006E-6</c:v>
                </c:pt>
                <c:pt idx="57">
                  <c:v>6.4250000000000012E-6</c:v>
                </c:pt>
                <c:pt idx="58">
                  <c:v>6.4500000000000009E-6</c:v>
                </c:pt>
                <c:pt idx="59">
                  <c:v>6.4749999999999998E-6</c:v>
                </c:pt>
                <c:pt idx="60">
                  <c:v>6.5000000000000004E-6</c:v>
                </c:pt>
                <c:pt idx="61">
                  <c:v>6.5250000000000002E-6</c:v>
                </c:pt>
                <c:pt idx="62">
                  <c:v>6.5500000000000008E-6</c:v>
                </c:pt>
                <c:pt idx="63">
                  <c:v>6.5750000000000006E-6</c:v>
                </c:pt>
                <c:pt idx="64">
                  <c:v>6.6000000000000012E-6</c:v>
                </c:pt>
                <c:pt idx="65">
                  <c:v>6.6250000000000001E-6</c:v>
                </c:pt>
                <c:pt idx="66">
                  <c:v>6.6500000000000007E-6</c:v>
                </c:pt>
                <c:pt idx="67">
                  <c:v>6.6750000000000005E-6</c:v>
                </c:pt>
                <c:pt idx="68">
                  <c:v>6.7000000000000011E-6</c:v>
                </c:pt>
                <c:pt idx="69">
                  <c:v>6.7250000000000008E-6</c:v>
                </c:pt>
                <c:pt idx="70">
                  <c:v>6.7500000000000006E-6</c:v>
                </c:pt>
                <c:pt idx="71">
                  <c:v>6.7750000000000004E-6</c:v>
                </c:pt>
                <c:pt idx="72">
                  <c:v>6.800000000000001E-6</c:v>
                </c:pt>
                <c:pt idx="73">
                  <c:v>6.8250000000000007E-6</c:v>
                </c:pt>
                <c:pt idx="74">
                  <c:v>6.8500000000000013E-6</c:v>
                </c:pt>
                <c:pt idx="75">
                  <c:v>6.8750000000000002E-6</c:v>
                </c:pt>
                <c:pt idx="76">
                  <c:v>6.9E-6</c:v>
                </c:pt>
                <c:pt idx="77">
                  <c:v>6.9250000000000006E-6</c:v>
                </c:pt>
                <c:pt idx="78">
                  <c:v>6.9500000000000012E-6</c:v>
                </c:pt>
                <c:pt idx="79">
                  <c:v>6.975000000000001E-6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77-4748-A1E7-B69D3A1EB1C2}"/>
            </c:ext>
          </c:extLst>
        </c:ser>
        <c:ser>
          <c:idx val="3"/>
          <c:order val="4"/>
          <c:tx>
            <c:strRef>
              <c:f>Lambda!$J$2</c:f>
              <c:strCache>
                <c:ptCount val="1"/>
                <c:pt idx="0">
                  <c:v>boundary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Lambda!$E$4:$E$47</c:f>
              <c:numCache>
                <c:formatCode>General</c:formatCode>
                <c:ptCount val="4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</c:numCache>
            </c:numRef>
          </c:xVal>
          <c:yVal>
            <c:numRef>
              <c:f>Lambda!$J$4:$J$47</c:f>
              <c:numCache>
                <c:formatCode>0.00E+00</c:formatCode>
                <c:ptCount val="44"/>
                <c:pt idx="0">
                  <c:v>0</c:v>
                </c:pt>
                <c:pt idx="1">
                  <c:v>2.0000000000000004E-7</c:v>
                </c:pt>
                <c:pt idx="2">
                  <c:v>8.0000000000000018E-7</c:v>
                </c:pt>
                <c:pt idx="3">
                  <c:v>1.8000000000000001E-6</c:v>
                </c:pt>
                <c:pt idx="4">
                  <c:v>3.2000000000000007E-6</c:v>
                </c:pt>
                <c:pt idx="5">
                  <c:v>5.0000000000000004E-6</c:v>
                </c:pt>
                <c:pt idx="6">
                  <c:v>7.2000000000000005E-6</c:v>
                </c:pt>
                <c:pt idx="7">
                  <c:v>9.7999999999999993E-6</c:v>
                </c:pt>
                <c:pt idx="8">
                  <c:v>1.2800000000000003E-5</c:v>
                </c:pt>
                <c:pt idx="9">
                  <c:v>1.6200000000000001E-5</c:v>
                </c:pt>
                <c:pt idx="10">
                  <c:v>2.0000000000000002E-5</c:v>
                </c:pt>
                <c:pt idx="11">
                  <c:v>2.4200000000000005E-5</c:v>
                </c:pt>
                <c:pt idx="12">
                  <c:v>2.8800000000000002E-5</c:v>
                </c:pt>
                <c:pt idx="13">
                  <c:v>3.3800000000000008E-5</c:v>
                </c:pt>
                <c:pt idx="14">
                  <c:v>3.9199999999999997E-5</c:v>
                </c:pt>
                <c:pt idx="15">
                  <c:v>4.5000000000000003E-5</c:v>
                </c:pt>
                <c:pt idx="16">
                  <c:v>5.1200000000000011E-5</c:v>
                </c:pt>
                <c:pt idx="17">
                  <c:v>5.7799999999999995E-5</c:v>
                </c:pt>
                <c:pt idx="18">
                  <c:v>6.4800000000000003E-5</c:v>
                </c:pt>
                <c:pt idx="19">
                  <c:v>7.2200000000000007E-5</c:v>
                </c:pt>
                <c:pt idx="20">
                  <c:v>8.0000000000000007E-5</c:v>
                </c:pt>
                <c:pt idx="21">
                  <c:v>8.8200000000000016E-5</c:v>
                </c:pt>
                <c:pt idx="22">
                  <c:v>9.6800000000000022E-5</c:v>
                </c:pt>
                <c:pt idx="23">
                  <c:v>1.058E-4</c:v>
                </c:pt>
                <c:pt idx="24">
                  <c:v>1.1520000000000001E-4</c:v>
                </c:pt>
                <c:pt idx="25">
                  <c:v>1.25E-4</c:v>
                </c:pt>
                <c:pt idx="26">
                  <c:v>1.3520000000000003E-4</c:v>
                </c:pt>
                <c:pt idx="27">
                  <c:v>1.4580000000000002E-4</c:v>
                </c:pt>
                <c:pt idx="28">
                  <c:v>1.5679999999999999E-4</c:v>
                </c:pt>
                <c:pt idx="29">
                  <c:v>1.6820000000000002E-4</c:v>
                </c:pt>
                <c:pt idx="30">
                  <c:v>1.8000000000000001E-4</c:v>
                </c:pt>
                <c:pt idx="31">
                  <c:v>1.9220000000000004E-4</c:v>
                </c:pt>
                <c:pt idx="32">
                  <c:v>2.0480000000000004E-4</c:v>
                </c:pt>
                <c:pt idx="33">
                  <c:v>2.1779999999999998E-4</c:v>
                </c:pt>
                <c:pt idx="34">
                  <c:v>2.3119999999999998E-4</c:v>
                </c:pt>
                <c:pt idx="35">
                  <c:v>2.4500000000000005E-4</c:v>
                </c:pt>
                <c:pt idx="36">
                  <c:v>2.5920000000000001E-4</c:v>
                </c:pt>
                <c:pt idx="37">
                  <c:v>2.7380000000000004E-4</c:v>
                </c:pt>
                <c:pt idx="38">
                  <c:v>2.8880000000000003E-4</c:v>
                </c:pt>
                <c:pt idx="39">
                  <c:v>3.0420000000000002E-4</c:v>
                </c:pt>
                <c:pt idx="40">
                  <c:v>3.2000000000000003E-4</c:v>
                </c:pt>
                <c:pt idx="41">
                  <c:v>3.3619999999999999E-4</c:v>
                </c:pt>
                <c:pt idx="42">
                  <c:v>3.5280000000000006E-4</c:v>
                </c:pt>
                <c:pt idx="43">
                  <c:v>3.6979999999999999E-4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C77-4748-A1E7-B69D3A1EB1C2}"/>
            </c:ext>
          </c:extLst>
        </c:ser>
        <c:ser>
          <c:idx val="8"/>
          <c:order val="5"/>
          <c:tx>
            <c:v>lambda4</c:v>
          </c:tx>
          <c:spPr>
            <a:ln w="63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79864AC5-D66D-C043-8BAE-4513195E6756}" type="CELLRANGE">
                      <a:rPr lang="en-US"/>
                      <a:pPr/>
                      <a:t>[CELLRANGE]</a:t>
                    </a:fld>
                    <a:endParaRPr lang="el-GR" baseline="0"/>
                  </a:p>
                  <a:p>
                    <a:r>
                      <a:rPr lang="el-GR" baseline="0"/>
                      <a:t> </a:t>
                    </a:r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5C77-4748-A1E7-B69D3A1EB1C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5C77-4748-A1E7-B69D3A1EB1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Lambda!$E$86:$E$87</c:f>
              <c:numCache>
                <c:formatCode>0.00E+00</c:formatCode>
                <c:ptCount val="2"/>
                <c:pt idx="0" formatCode="General">
                  <c:v>-20</c:v>
                </c:pt>
                <c:pt idx="1">
                  <c:v>8</c:v>
                </c:pt>
              </c:numCache>
            </c:numRef>
          </c:xVal>
          <c:yVal>
            <c:numRef>
              <c:f>Lambda!$I$86:$I$87</c:f>
              <c:numCache>
                <c:formatCode>0.00E+00</c:formatCode>
                <c:ptCount val="2"/>
                <c:pt idx="0">
                  <c:v>0</c:v>
                </c:pt>
                <c:pt idx="1">
                  <c:v>3.4300000000000004E-4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Lambda!$J$86</c15:f>
                <c15:dlblRangeCache>
                  <c:ptCount val="1"/>
                  <c:pt idx="0">
                    <c:v>VDS = -1/λ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5C77-4748-A1E7-B69D3A1EB1C2}"/>
            </c:ext>
          </c:extLst>
        </c:ser>
        <c:ser>
          <c:idx val="7"/>
          <c:order val="6"/>
          <c:tx>
            <c:v>lambda3</c:v>
          </c:tx>
          <c:spPr>
            <a:ln w="63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Lambda!$E$86:$E$87</c:f>
              <c:numCache>
                <c:formatCode>0.00E+00</c:formatCode>
                <c:ptCount val="2"/>
                <c:pt idx="0" formatCode="General">
                  <c:v>-20</c:v>
                </c:pt>
                <c:pt idx="1">
                  <c:v>8</c:v>
                </c:pt>
              </c:numCache>
            </c:numRef>
          </c:xVal>
          <c:yVal>
            <c:numRef>
              <c:f>Lambda!$H$86:$H$87</c:f>
              <c:numCache>
                <c:formatCode>0.00E+00</c:formatCode>
                <c:ptCount val="2"/>
                <c:pt idx="0">
                  <c:v>0</c:v>
                </c:pt>
                <c:pt idx="1">
                  <c:v>1.75E-4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C77-4748-A1E7-B69D3A1EB1C2}"/>
            </c:ext>
          </c:extLst>
        </c:ser>
        <c:ser>
          <c:idx val="6"/>
          <c:order val="7"/>
          <c:tx>
            <c:v>lambda2</c:v>
          </c:tx>
          <c:spPr>
            <a:ln w="63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Lambda!$E$86:$E$87</c:f>
              <c:numCache>
                <c:formatCode>0.00E+00</c:formatCode>
                <c:ptCount val="2"/>
                <c:pt idx="0" formatCode="General">
                  <c:v>-20</c:v>
                </c:pt>
                <c:pt idx="1">
                  <c:v>8</c:v>
                </c:pt>
              </c:numCache>
            </c:numRef>
          </c:xVal>
          <c:yVal>
            <c:numRef>
              <c:f>Lambda!$G$86:$G$87</c:f>
              <c:numCache>
                <c:formatCode>0.00E+00</c:formatCode>
                <c:ptCount val="2"/>
                <c:pt idx="0">
                  <c:v>0</c:v>
                </c:pt>
                <c:pt idx="1">
                  <c:v>6.3E-5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C77-4748-A1E7-B69D3A1EB1C2}"/>
            </c:ext>
          </c:extLst>
        </c:ser>
        <c:ser>
          <c:idx val="5"/>
          <c:order val="8"/>
          <c:tx>
            <c:v>lambda1</c:v>
          </c:tx>
          <c:spPr>
            <a:ln w="63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Lambda!$E$86:$E$87</c:f>
              <c:numCache>
                <c:formatCode>0.00E+00</c:formatCode>
                <c:ptCount val="2"/>
                <c:pt idx="0" formatCode="General">
                  <c:v>-20</c:v>
                </c:pt>
                <c:pt idx="1">
                  <c:v>8</c:v>
                </c:pt>
              </c:numCache>
            </c:numRef>
          </c:xVal>
          <c:yVal>
            <c:numRef>
              <c:f>Lambda!$F$86:$F$87</c:f>
              <c:numCache>
                <c:formatCode>0.00E+00</c:formatCode>
                <c:ptCount val="2"/>
                <c:pt idx="0">
                  <c:v>0</c:v>
                </c:pt>
                <c:pt idx="1">
                  <c:v>6.9999999999999999E-6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C77-4748-A1E7-B69D3A1EB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4703"/>
        <c:axId val="1723743"/>
      </c:scatterChart>
      <c:valAx>
        <c:axId val="1646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Lambda!$E$3</c:f>
              <c:strCache>
                <c:ptCount val="1"/>
                <c:pt idx="0">
                  <c:v>VDS (volts)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743"/>
        <c:crosses val="autoZero"/>
        <c:crossBetween val="midCat"/>
      </c:valAx>
      <c:valAx>
        <c:axId val="172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Lambda!$F$3</c:f>
              <c:strCache>
                <c:ptCount val="1"/>
                <c:pt idx="0">
                  <c:v>ID (ampere)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4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150090</xdr:colOff>
      <xdr:row>3</xdr:row>
      <xdr:rowOff>8080</xdr:rowOff>
    </xdr:from>
    <xdr:to>
      <xdr:col>17</xdr:col>
      <xdr:colOff>196273</xdr:colOff>
      <xdr:row>20</xdr:row>
      <xdr:rowOff>115452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278A33-16C2-F649-A111-522521424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0.57283</cdr:x>
      <cdr:y>0.15319</cdr:y>
    </cdr:from>
    <cdr:to>
      <cdr:x>0.77165</cdr:x>
      <cdr:y>0.22296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8B37EB8-A5B4-484D-BE38-22F33AEF3873}"/>
            </a:ext>
          </a:extLst>
        </cdr:cNvPr>
        <cdr:cNvSpPr txBox="1"/>
      </cdr:nvSpPr>
      <cdr:spPr>
        <a:xfrm xmlns:a="http://schemas.openxmlformats.org/drawingml/2006/main">
          <a:off x="3359730" y="557646"/>
          <a:ext cx="1166091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Saturation Region</a:t>
          </a:r>
        </a:p>
      </cdr:txBody>
    </cdr:sp>
  </cdr:relSizeAnchor>
  <cdr:relSizeAnchor xmlns:cdr="http://schemas.openxmlformats.org/drawingml/2006/chartDrawing">
    <cdr:from>
      <cdr:x>0.2626</cdr:x>
      <cdr:y>0.1535</cdr:y>
    </cdr:from>
    <cdr:to>
      <cdr:x>0.41929</cdr:x>
      <cdr:y>0.21979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061DF15-4D6D-2E4A-853C-EA4A72FC087A}"/>
            </a:ext>
          </a:extLst>
        </cdr:cNvPr>
        <cdr:cNvSpPr txBox="1"/>
      </cdr:nvSpPr>
      <cdr:spPr>
        <a:xfrm xmlns:a="http://schemas.openxmlformats.org/drawingml/2006/main">
          <a:off x="1540163" y="558800"/>
          <a:ext cx="919019" cy="241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Linear Region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761281</xdr:colOff>
      <xdr:row>7</xdr:row>
      <xdr:rowOff>16912</xdr:rowOff>
    </xdr:from>
    <xdr:to>
      <xdr:col>11</xdr:col>
      <xdr:colOff>472816</xdr:colOff>
      <xdr:row>27</xdr:row>
      <xdr:rowOff>10563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425700-F35C-AE4D-A243-0DF4A0A383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138544</xdr:colOff>
      <xdr:row>4</xdr:row>
      <xdr:rowOff>77353</xdr:rowOff>
    </xdr:from>
    <xdr:to>
      <xdr:col>17</xdr:col>
      <xdr:colOff>184727</xdr:colOff>
      <xdr:row>21</xdr:row>
      <xdr:rowOff>184725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157A4-798B-1144-ADAA-88356E1A6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spinningnumbers.org/a/circuit-sandbox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5CFE8-3295-334F-B40E-30519B698349}">
  <sheetPr codeName="Sheet1"/>
  <dimension ref="A1:M152"/>
  <sheetViews>
    <sheetView tabSelected="1" zoomScale="110" zoomScaleNormal="110" workbookViewId="0">
      <selection activeCell="L26" sqref="L26"/>
    </sheetView>
  </sheetViews>
  <sheetFormatPr baseColWidth="10" defaultRowHeight="16" x14ac:dyDescent="0.2"/>
  <cols>
    <col min="2" max="2" width="14.1640625" bestFit="1" customWidth="1"/>
    <col min="3" max="3" width="6.33203125" bestFit="1" customWidth="1"/>
    <col min="4" max="4" width="2" customWidth="1"/>
  </cols>
  <sheetData>
    <row r="1" spans="1:10" x14ac:dyDescent="0.2">
      <c r="A1" s="4" t="s">
        <v>24</v>
      </c>
      <c r="F1" s="13" t="s">
        <v>20</v>
      </c>
      <c r="G1" s="13"/>
      <c r="H1" s="13"/>
      <c r="I1" s="13"/>
      <c r="J1" s="3"/>
    </row>
    <row r="2" spans="1:10" x14ac:dyDescent="0.2">
      <c r="A2" t="s">
        <v>14</v>
      </c>
      <c r="B2" t="s">
        <v>13</v>
      </c>
      <c r="C2" t="s">
        <v>12</v>
      </c>
      <c r="E2" s="6" t="s">
        <v>15</v>
      </c>
      <c r="F2" s="3">
        <v>1</v>
      </c>
      <c r="G2" s="3">
        <v>2</v>
      </c>
      <c r="H2" s="3">
        <v>3</v>
      </c>
      <c r="I2" s="7">
        <v>4</v>
      </c>
      <c r="J2" s="3" t="s">
        <v>21</v>
      </c>
    </row>
    <row r="3" spans="1:10" x14ac:dyDescent="0.2">
      <c r="A3" t="s">
        <v>17</v>
      </c>
      <c r="B3" s="1">
        <v>2.0000000000000002E-5</v>
      </c>
      <c r="C3" t="s">
        <v>5</v>
      </c>
      <c r="E3" s="3" t="s">
        <v>23</v>
      </c>
      <c r="F3" s="12" t="s">
        <v>22</v>
      </c>
      <c r="G3" s="12"/>
      <c r="H3" s="12"/>
      <c r="I3" s="7"/>
      <c r="J3" s="3"/>
    </row>
    <row r="4" spans="1:10" x14ac:dyDescent="0.2">
      <c r="A4" t="s">
        <v>0</v>
      </c>
      <c r="B4">
        <v>2</v>
      </c>
      <c r="E4">
        <v>0</v>
      </c>
      <c r="F4" s="1">
        <f t="shared" ref="F4:I23" si="0">IF(F$2&lt;$B$7,0,IF($E4&lt;(F$2-$B$7),$B$3*$B$4*(F$2-$B$7-$E4/2)*$E4*(1+$B$6*$E4),$B$3*$B$4*(F$2-$B$7)^2/2*(1+$B$6*$E4)))</f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>$B$3*$B$4*E4^2/2</f>
        <v>0</v>
      </c>
    </row>
    <row r="5" spans="1:10" x14ac:dyDescent="0.2">
      <c r="A5" t="s">
        <v>2</v>
      </c>
      <c r="B5">
        <v>20</v>
      </c>
      <c r="C5" t="s">
        <v>3</v>
      </c>
      <c r="E5">
        <v>0.1</v>
      </c>
      <c r="F5" s="1">
        <f t="shared" si="0"/>
        <v>1.809E-6</v>
      </c>
      <c r="G5" s="1">
        <f t="shared" si="0"/>
        <v>5.8289999999999996E-6</v>
      </c>
      <c r="H5" s="1">
        <f t="shared" si="0"/>
        <v>9.8490000000000001E-6</v>
      </c>
      <c r="I5" s="1">
        <f t="shared" si="0"/>
        <v>1.3869000000000002E-5</v>
      </c>
      <c r="J5" s="1">
        <f t="shared" ref="J5:J51" si="1">$B$3*$B$4*E5^2/2</f>
        <v>2.0000000000000004E-7</v>
      </c>
    </row>
    <row r="6" spans="1:10" x14ac:dyDescent="0.2">
      <c r="A6" t="s">
        <v>1</v>
      </c>
      <c r="B6">
        <f>1/B5</f>
        <v>0.05</v>
      </c>
      <c r="C6" t="s">
        <v>4</v>
      </c>
      <c r="E6">
        <v>0.2</v>
      </c>
      <c r="F6" s="1">
        <f t="shared" si="0"/>
        <v>3.2320000000000006E-6</v>
      </c>
      <c r="G6" s="1">
        <f t="shared" si="0"/>
        <v>1.1312000000000001E-5</v>
      </c>
      <c r="H6" s="1">
        <f t="shared" si="0"/>
        <v>1.9392000000000003E-5</v>
      </c>
      <c r="I6" s="1">
        <f t="shared" si="0"/>
        <v>2.7472000000000001E-5</v>
      </c>
      <c r="J6" s="1">
        <f t="shared" si="1"/>
        <v>8.0000000000000018E-7</v>
      </c>
    </row>
    <row r="7" spans="1:10" x14ac:dyDescent="0.2">
      <c r="A7" t="s">
        <v>6</v>
      </c>
      <c r="B7">
        <v>0.5</v>
      </c>
      <c r="C7" t="s">
        <v>3</v>
      </c>
      <c r="D7" s="8"/>
      <c r="E7">
        <v>0.3</v>
      </c>
      <c r="F7" s="1">
        <f t="shared" si="0"/>
        <v>4.2629999999999988E-6</v>
      </c>
      <c r="G7" s="1">
        <f t="shared" si="0"/>
        <v>1.6442999999999998E-5</v>
      </c>
      <c r="H7" s="1">
        <f t="shared" si="0"/>
        <v>2.8622999999999997E-5</v>
      </c>
      <c r="I7" s="1">
        <f t="shared" si="0"/>
        <v>4.0802999999999995E-5</v>
      </c>
      <c r="J7" s="1">
        <f t="shared" si="1"/>
        <v>1.8000000000000001E-6</v>
      </c>
    </row>
    <row r="8" spans="1:10" x14ac:dyDescent="0.2">
      <c r="E8">
        <v>0.4</v>
      </c>
      <c r="F8" s="1">
        <f t="shared" si="0"/>
        <v>4.8960000000000011E-6</v>
      </c>
      <c r="G8" s="1">
        <f t="shared" si="0"/>
        <v>2.1216000000000005E-5</v>
      </c>
      <c r="H8" s="1">
        <f t="shared" si="0"/>
        <v>3.7536000000000001E-5</v>
      </c>
      <c r="I8" s="1">
        <f t="shared" si="0"/>
        <v>5.3856000000000007E-5</v>
      </c>
      <c r="J8" s="1">
        <f t="shared" si="1"/>
        <v>3.2000000000000007E-6</v>
      </c>
    </row>
    <row r="9" spans="1:10" x14ac:dyDescent="0.2">
      <c r="C9" s="2"/>
      <c r="D9" s="2"/>
      <c r="E9">
        <v>0.5</v>
      </c>
      <c r="F9" s="1">
        <f t="shared" si="0"/>
        <v>5.1250000000000001E-6</v>
      </c>
      <c r="G9" s="1">
        <f t="shared" si="0"/>
        <v>2.5624999999999999E-5</v>
      </c>
      <c r="H9" s="1">
        <f t="shared" si="0"/>
        <v>4.6124999999999996E-5</v>
      </c>
      <c r="I9" s="1">
        <f t="shared" si="0"/>
        <v>6.6625000000000007E-5</v>
      </c>
      <c r="J9" s="1">
        <f t="shared" si="1"/>
        <v>5.0000000000000004E-6</v>
      </c>
    </row>
    <row r="10" spans="1:10" x14ac:dyDescent="0.2">
      <c r="C10" s="1"/>
      <c r="D10" s="2"/>
      <c r="E10">
        <v>0.6</v>
      </c>
      <c r="F10" s="1">
        <f t="shared" si="0"/>
        <v>5.1500000000000007E-6</v>
      </c>
      <c r="G10" s="1">
        <f t="shared" si="0"/>
        <v>2.9663999999999999E-5</v>
      </c>
      <c r="H10" s="1">
        <f t="shared" si="0"/>
        <v>5.4384000000000007E-5</v>
      </c>
      <c r="I10" s="1">
        <f t="shared" si="0"/>
        <v>7.9104000000000007E-5</v>
      </c>
      <c r="J10" s="1">
        <f t="shared" si="1"/>
        <v>7.2000000000000005E-6</v>
      </c>
    </row>
    <row r="11" spans="1:10" x14ac:dyDescent="0.2">
      <c r="A11" s="2"/>
      <c r="B11" s="3"/>
      <c r="C11" s="1"/>
      <c r="D11" s="1"/>
      <c r="E11">
        <v>0.7</v>
      </c>
      <c r="F11" s="1">
        <f t="shared" si="0"/>
        <v>5.1750000000000004E-6</v>
      </c>
      <c r="G11" s="1">
        <f t="shared" si="0"/>
        <v>3.3326999999999994E-5</v>
      </c>
      <c r="H11" s="1">
        <f t="shared" si="0"/>
        <v>6.2306999999999998E-5</v>
      </c>
      <c r="I11" s="1">
        <f t="shared" si="0"/>
        <v>9.1286999999999982E-5</v>
      </c>
      <c r="J11" s="1">
        <f t="shared" si="1"/>
        <v>9.7999999999999993E-6</v>
      </c>
    </row>
    <row r="12" spans="1:10" x14ac:dyDescent="0.2">
      <c r="B12" s="1"/>
      <c r="C12" s="1"/>
      <c r="D12" s="1"/>
      <c r="E12">
        <v>0.8</v>
      </c>
      <c r="F12" s="1">
        <f t="shared" si="0"/>
        <v>5.2000000000000002E-6</v>
      </c>
      <c r="G12" s="1">
        <f t="shared" si="0"/>
        <v>3.6608000000000013E-5</v>
      </c>
      <c r="H12" s="1">
        <f t="shared" si="0"/>
        <v>6.9888000000000006E-5</v>
      </c>
      <c r="I12" s="1">
        <f t="shared" si="0"/>
        <v>1.0316800000000001E-4</v>
      </c>
      <c r="J12" s="1">
        <f t="shared" si="1"/>
        <v>1.2800000000000003E-5</v>
      </c>
    </row>
    <row r="13" spans="1:10" x14ac:dyDescent="0.2">
      <c r="B13" s="1"/>
      <c r="C13" s="1"/>
      <c r="D13" s="1"/>
      <c r="E13">
        <v>0.9</v>
      </c>
      <c r="F13" s="1">
        <f t="shared" si="0"/>
        <v>5.2249999999999999E-6</v>
      </c>
      <c r="G13" s="1">
        <f t="shared" si="0"/>
        <v>3.9501E-5</v>
      </c>
      <c r="H13" s="1">
        <f t="shared" si="0"/>
        <v>7.7120999999999996E-5</v>
      </c>
      <c r="I13" s="1">
        <f t="shared" si="0"/>
        <v>1.1474099999999999E-4</v>
      </c>
      <c r="J13" s="1">
        <f t="shared" si="1"/>
        <v>1.6200000000000001E-5</v>
      </c>
    </row>
    <row r="14" spans="1:10" x14ac:dyDescent="0.2">
      <c r="B14" s="1"/>
      <c r="C14" s="1"/>
      <c r="D14" s="1"/>
      <c r="E14">
        <v>1</v>
      </c>
      <c r="F14" s="1">
        <f t="shared" si="0"/>
        <v>5.2500000000000006E-6</v>
      </c>
      <c r="G14" s="1">
        <f t="shared" si="0"/>
        <v>4.2000000000000004E-5</v>
      </c>
      <c r="H14" s="1">
        <f t="shared" si="0"/>
        <v>8.4000000000000009E-5</v>
      </c>
      <c r="I14" s="1">
        <f t="shared" si="0"/>
        <v>1.2600000000000003E-4</v>
      </c>
      <c r="J14" s="1">
        <f t="shared" si="1"/>
        <v>2.0000000000000002E-5</v>
      </c>
    </row>
    <row r="15" spans="1:10" x14ac:dyDescent="0.2">
      <c r="B15" s="1"/>
      <c r="C15" s="1"/>
      <c r="D15" s="1"/>
      <c r="E15">
        <v>1.1000000000000001</v>
      </c>
      <c r="F15" s="1">
        <f t="shared" si="0"/>
        <v>5.2750000000000003E-6</v>
      </c>
      <c r="G15" s="1">
        <f t="shared" si="0"/>
        <v>4.4099000000000006E-5</v>
      </c>
      <c r="H15" s="1">
        <f t="shared" si="0"/>
        <v>9.0519000000000005E-5</v>
      </c>
      <c r="I15" s="1">
        <f t="shared" si="0"/>
        <v>1.3693900000000004E-4</v>
      </c>
      <c r="J15" s="1">
        <f t="shared" si="1"/>
        <v>2.4200000000000005E-5</v>
      </c>
    </row>
    <row r="16" spans="1:10" x14ac:dyDescent="0.2">
      <c r="B16" s="1"/>
      <c r="C16" s="1"/>
      <c r="D16" s="1"/>
      <c r="E16">
        <v>1.2</v>
      </c>
      <c r="F16" s="1">
        <f t="shared" si="0"/>
        <v>5.3000000000000009E-6</v>
      </c>
      <c r="G16" s="1">
        <f t="shared" si="0"/>
        <v>4.5792000000000005E-5</v>
      </c>
      <c r="H16" s="1">
        <f t="shared" si="0"/>
        <v>9.6672000000000012E-5</v>
      </c>
      <c r="I16" s="1">
        <f t="shared" si="0"/>
        <v>1.4755200000000001E-4</v>
      </c>
      <c r="J16" s="1">
        <f t="shared" si="1"/>
        <v>2.8800000000000002E-5</v>
      </c>
    </row>
    <row r="17" spans="2:13" x14ac:dyDescent="0.2">
      <c r="B17" s="1"/>
      <c r="C17" s="1"/>
      <c r="D17" s="1"/>
      <c r="E17">
        <v>1.3</v>
      </c>
      <c r="F17" s="1">
        <f t="shared" si="0"/>
        <v>5.3249999999999998E-6</v>
      </c>
      <c r="G17" s="1">
        <f t="shared" si="0"/>
        <v>4.7073000000000001E-5</v>
      </c>
      <c r="H17" s="1">
        <f t="shared" si="0"/>
        <v>1.0245300000000002E-4</v>
      </c>
      <c r="I17" s="1">
        <f t="shared" si="0"/>
        <v>1.5783300000000002E-4</v>
      </c>
      <c r="J17" s="1">
        <f t="shared" si="1"/>
        <v>3.3800000000000008E-5</v>
      </c>
    </row>
    <row r="18" spans="2:13" x14ac:dyDescent="0.2">
      <c r="B18" s="1"/>
      <c r="C18" s="1"/>
      <c r="D18" s="1"/>
      <c r="E18">
        <v>1.4</v>
      </c>
      <c r="F18" s="1">
        <f t="shared" si="0"/>
        <v>5.3500000000000004E-6</v>
      </c>
      <c r="G18" s="1">
        <f t="shared" si="0"/>
        <v>4.793600000000001E-5</v>
      </c>
      <c r="H18" s="1">
        <f t="shared" si="0"/>
        <v>1.0785600000000001E-4</v>
      </c>
      <c r="I18" s="1">
        <f t="shared" si="0"/>
        <v>1.6777599999999999E-4</v>
      </c>
      <c r="J18" s="1">
        <f t="shared" si="1"/>
        <v>3.9199999999999997E-5</v>
      </c>
    </row>
    <row r="19" spans="2:13" x14ac:dyDescent="0.2">
      <c r="B19" s="1"/>
      <c r="C19" s="1"/>
      <c r="D19" s="1"/>
      <c r="E19">
        <v>1.5</v>
      </c>
      <c r="F19" s="1">
        <f t="shared" si="0"/>
        <v>5.3750000000000002E-6</v>
      </c>
      <c r="G19" s="1">
        <f t="shared" si="0"/>
        <v>4.8375000000000004E-5</v>
      </c>
      <c r="H19" s="1">
        <f t="shared" si="0"/>
        <v>1.1287500000000001E-4</v>
      </c>
      <c r="I19" s="1">
        <f t="shared" si="0"/>
        <v>1.7737499999999999E-4</v>
      </c>
      <c r="J19" s="1">
        <f t="shared" si="1"/>
        <v>4.5000000000000003E-5</v>
      </c>
    </row>
    <row r="20" spans="2:13" x14ac:dyDescent="0.2">
      <c r="B20" s="1"/>
      <c r="C20" s="1"/>
      <c r="D20" s="1"/>
      <c r="E20">
        <v>1.6</v>
      </c>
      <c r="F20" s="1">
        <f t="shared" si="0"/>
        <v>5.4000000000000008E-6</v>
      </c>
      <c r="G20" s="1">
        <f t="shared" si="0"/>
        <v>4.8600000000000009E-5</v>
      </c>
      <c r="H20" s="1">
        <f t="shared" si="0"/>
        <v>1.1750400000000001E-4</v>
      </c>
      <c r="I20" s="1">
        <f t="shared" si="0"/>
        <v>1.8662400000000003E-4</v>
      </c>
      <c r="J20" s="1">
        <f t="shared" si="1"/>
        <v>5.1200000000000011E-5</v>
      </c>
    </row>
    <row r="21" spans="2:13" x14ac:dyDescent="0.2">
      <c r="B21" s="1"/>
      <c r="C21" s="1"/>
      <c r="D21" s="1"/>
      <c r="E21">
        <v>1.7</v>
      </c>
      <c r="F21" s="1">
        <f t="shared" si="0"/>
        <v>5.4250000000000006E-6</v>
      </c>
      <c r="G21" s="1">
        <f t="shared" si="0"/>
        <v>4.8825000000000001E-5</v>
      </c>
      <c r="H21" s="1">
        <f t="shared" si="0"/>
        <v>1.21737E-4</v>
      </c>
      <c r="I21" s="1">
        <f t="shared" si="0"/>
        <v>1.9551699999999998E-4</v>
      </c>
      <c r="J21" s="1">
        <f t="shared" si="1"/>
        <v>5.7799999999999995E-5</v>
      </c>
    </row>
    <row r="22" spans="2:13" x14ac:dyDescent="0.2">
      <c r="B22" s="1"/>
      <c r="C22" s="1"/>
      <c r="D22" s="1"/>
      <c r="E22">
        <v>1.8</v>
      </c>
      <c r="F22" s="1">
        <f t="shared" si="0"/>
        <v>5.4500000000000012E-6</v>
      </c>
      <c r="G22" s="1">
        <f t="shared" si="0"/>
        <v>4.9050000000000006E-5</v>
      </c>
      <c r="H22" s="1">
        <f t="shared" si="0"/>
        <v>1.2556800000000003E-4</v>
      </c>
      <c r="I22" s="1">
        <f t="shared" si="0"/>
        <v>2.0404800000000005E-4</v>
      </c>
      <c r="J22" s="1">
        <f t="shared" si="1"/>
        <v>6.4800000000000003E-5</v>
      </c>
    </row>
    <row r="23" spans="2:13" x14ac:dyDescent="0.2">
      <c r="B23" s="1"/>
      <c r="C23" s="1"/>
      <c r="D23" s="1"/>
      <c r="E23">
        <v>1.9</v>
      </c>
      <c r="F23" s="1">
        <f t="shared" si="0"/>
        <v>5.4750000000000001E-6</v>
      </c>
      <c r="G23" s="1">
        <f t="shared" si="0"/>
        <v>4.9275000000000005E-5</v>
      </c>
      <c r="H23" s="1">
        <f t="shared" si="0"/>
        <v>1.2899100000000001E-4</v>
      </c>
      <c r="I23" s="1">
        <f t="shared" si="0"/>
        <v>2.1221099999999999E-4</v>
      </c>
      <c r="J23" s="1">
        <f t="shared" si="1"/>
        <v>7.2200000000000007E-5</v>
      </c>
      <c r="L23" t="s">
        <v>29</v>
      </c>
    </row>
    <row r="24" spans="2:13" x14ac:dyDescent="0.2">
      <c r="B24" s="1"/>
      <c r="C24" s="1"/>
      <c r="D24" s="1"/>
      <c r="E24">
        <v>2</v>
      </c>
      <c r="F24" s="1">
        <f t="shared" ref="F24:I43" si="2">IF(F$2&lt;$B$7,0,IF($E24&lt;(F$2-$B$7),$B$3*$B$4*(F$2-$B$7-$E24/2)*$E24*(1+$B$6*$E24),$B$3*$B$4*(F$2-$B$7)^2/2*(1+$B$6*$E24)))</f>
        <v>5.5000000000000007E-6</v>
      </c>
      <c r="G24" s="1">
        <f t="shared" si="2"/>
        <v>4.9500000000000004E-5</v>
      </c>
      <c r="H24" s="1">
        <f t="shared" si="2"/>
        <v>1.3200000000000004E-4</v>
      </c>
      <c r="I24" s="1">
        <f t="shared" si="2"/>
        <v>2.2000000000000003E-4</v>
      </c>
      <c r="J24" s="1">
        <f t="shared" si="1"/>
        <v>8.0000000000000007E-5</v>
      </c>
      <c r="L24" s="10" t="s">
        <v>26</v>
      </c>
    </row>
    <row r="25" spans="2:13" x14ac:dyDescent="0.2">
      <c r="B25" s="1"/>
      <c r="C25" s="1"/>
      <c r="D25" s="1"/>
      <c r="E25">
        <v>2.1</v>
      </c>
      <c r="F25" s="1">
        <f t="shared" si="2"/>
        <v>5.5250000000000005E-6</v>
      </c>
      <c r="G25" s="1">
        <f t="shared" si="2"/>
        <v>4.9725000000000002E-5</v>
      </c>
      <c r="H25" s="1">
        <f t="shared" si="2"/>
        <v>1.3458900000000001E-4</v>
      </c>
      <c r="I25" s="1">
        <f t="shared" si="2"/>
        <v>2.2740900000000003E-4</v>
      </c>
      <c r="J25" s="1">
        <f t="shared" si="1"/>
        <v>8.8200000000000016E-5</v>
      </c>
    </row>
    <row r="26" spans="2:13" x14ac:dyDescent="0.2">
      <c r="B26" s="1"/>
      <c r="E26">
        <v>2.2000000000000002</v>
      </c>
      <c r="F26" s="1">
        <f t="shared" si="2"/>
        <v>5.5500000000000011E-6</v>
      </c>
      <c r="G26" s="1">
        <f t="shared" si="2"/>
        <v>4.9950000000000008E-5</v>
      </c>
      <c r="H26" s="1">
        <f t="shared" si="2"/>
        <v>1.3675200000000002E-4</v>
      </c>
      <c r="I26" s="1">
        <f t="shared" si="2"/>
        <v>2.3443200000000002E-4</v>
      </c>
      <c r="J26" s="1">
        <f t="shared" si="1"/>
        <v>9.6800000000000022E-5</v>
      </c>
      <c r="L26" s="17" t="s">
        <v>27</v>
      </c>
      <c r="M26" t="s">
        <v>19</v>
      </c>
    </row>
    <row r="27" spans="2:13" x14ac:dyDescent="0.2">
      <c r="B27" s="1"/>
      <c r="E27">
        <v>2.2999999999999998</v>
      </c>
      <c r="F27" s="1">
        <f t="shared" si="2"/>
        <v>5.5750000000000008E-6</v>
      </c>
      <c r="G27" s="1">
        <f t="shared" si="2"/>
        <v>5.0175E-5</v>
      </c>
      <c r="H27" s="1">
        <f t="shared" si="2"/>
        <v>1.3848300000000001E-4</v>
      </c>
      <c r="I27" s="1">
        <f t="shared" si="2"/>
        <v>2.4106299999999999E-4</v>
      </c>
      <c r="J27" s="1">
        <f t="shared" si="1"/>
        <v>1.058E-4</v>
      </c>
      <c r="M27" t="s">
        <v>18</v>
      </c>
    </row>
    <row r="28" spans="2:13" x14ac:dyDescent="0.2">
      <c r="B28" s="1"/>
      <c r="E28">
        <v>2.4</v>
      </c>
      <c r="F28" s="1">
        <f t="shared" si="2"/>
        <v>5.6000000000000006E-6</v>
      </c>
      <c r="G28" s="1">
        <f t="shared" si="2"/>
        <v>5.0400000000000005E-5</v>
      </c>
      <c r="H28" s="1">
        <f t="shared" si="2"/>
        <v>1.3977600000000001E-4</v>
      </c>
      <c r="I28" s="1">
        <f t="shared" si="2"/>
        <v>2.4729600000000004E-4</v>
      </c>
      <c r="J28" s="1">
        <f t="shared" si="1"/>
        <v>1.1520000000000001E-4</v>
      </c>
    </row>
    <row r="29" spans="2:13" x14ac:dyDescent="0.2">
      <c r="B29" s="1"/>
      <c r="E29">
        <v>2.5</v>
      </c>
      <c r="F29" s="1">
        <f t="shared" si="2"/>
        <v>5.6250000000000004E-6</v>
      </c>
      <c r="G29" s="1">
        <f t="shared" si="2"/>
        <v>5.0625000000000004E-5</v>
      </c>
      <c r="H29" s="1">
        <f t="shared" si="2"/>
        <v>1.4062500000000002E-4</v>
      </c>
      <c r="I29" s="1">
        <f t="shared" si="2"/>
        <v>2.5312500000000004E-4</v>
      </c>
      <c r="J29" s="1">
        <f t="shared" si="1"/>
        <v>1.25E-4</v>
      </c>
    </row>
    <row r="30" spans="2:13" x14ac:dyDescent="0.2">
      <c r="B30" s="1"/>
      <c r="E30">
        <v>2.6</v>
      </c>
      <c r="F30" s="1">
        <f t="shared" si="2"/>
        <v>5.6500000000000001E-6</v>
      </c>
      <c r="G30" s="1">
        <f t="shared" si="2"/>
        <v>5.0849999999999996E-5</v>
      </c>
      <c r="H30" s="1">
        <f t="shared" si="2"/>
        <v>1.4124999999999999E-4</v>
      </c>
      <c r="I30" s="1">
        <f t="shared" si="2"/>
        <v>2.5854400000000004E-4</v>
      </c>
      <c r="J30" s="1">
        <f t="shared" si="1"/>
        <v>1.3520000000000003E-4</v>
      </c>
    </row>
    <row r="31" spans="2:13" x14ac:dyDescent="0.2">
      <c r="B31" s="1"/>
      <c r="E31">
        <v>2.7</v>
      </c>
      <c r="F31" s="1">
        <f t="shared" si="2"/>
        <v>5.6750000000000007E-6</v>
      </c>
      <c r="G31" s="1">
        <f t="shared" si="2"/>
        <v>5.1075000000000001E-5</v>
      </c>
      <c r="H31" s="1">
        <f t="shared" si="2"/>
        <v>1.4187499999999999E-4</v>
      </c>
      <c r="I31" s="1">
        <f t="shared" si="2"/>
        <v>2.6354700000000004E-4</v>
      </c>
      <c r="J31" s="1">
        <f t="shared" si="1"/>
        <v>1.4580000000000002E-4</v>
      </c>
    </row>
    <row r="32" spans="2:13" x14ac:dyDescent="0.2">
      <c r="B32" s="1"/>
      <c r="E32">
        <v>2.8</v>
      </c>
      <c r="F32" s="1">
        <f t="shared" si="2"/>
        <v>5.6999999999999996E-6</v>
      </c>
      <c r="G32" s="1">
        <f t="shared" si="2"/>
        <v>5.13E-5</v>
      </c>
      <c r="H32" s="1">
        <f t="shared" si="2"/>
        <v>1.4249999999999999E-4</v>
      </c>
      <c r="I32" s="1">
        <f t="shared" si="2"/>
        <v>2.6812799999999996E-4</v>
      </c>
      <c r="J32" s="1">
        <f t="shared" si="1"/>
        <v>1.5679999999999999E-4</v>
      </c>
    </row>
    <row r="33" spans="5:10" x14ac:dyDescent="0.2">
      <c r="E33">
        <v>2.9</v>
      </c>
      <c r="F33" s="1">
        <f t="shared" si="2"/>
        <v>5.7250000000000002E-6</v>
      </c>
      <c r="G33" s="1">
        <f t="shared" si="2"/>
        <v>5.1525000000000006E-5</v>
      </c>
      <c r="H33" s="1">
        <f t="shared" si="2"/>
        <v>1.43125E-4</v>
      </c>
      <c r="I33" s="1">
        <f t="shared" si="2"/>
        <v>2.7228100000000003E-4</v>
      </c>
      <c r="J33" s="1">
        <f t="shared" si="1"/>
        <v>1.6820000000000002E-4</v>
      </c>
    </row>
    <row r="34" spans="5:10" x14ac:dyDescent="0.2">
      <c r="E34">
        <v>3</v>
      </c>
      <c r="F34" s="1">
        <f t="shared" si="2"/>
        <v>5.75E-6</v>
      </c>
      <c r="G34" s="1">
        <f t="shared" si="2"/>
        <v>5.1749999999999997E-5</v>
      </c>
      <c r="H34" s="1">
        <f t="shared" si="2"/>
        <v>1.4375E-4</v>
      </c>
      <c r="I34" s="1">
        <f t="shared" si="2"/>
        <v>2.7600000000000004E-4</v>
      </c>
      <c r="J34" s="1">
        <f t="shared" si="1"/>
        <v>1.8000000000000001E-4</v>
      </c>
    </row>
    <row r="35" spans="5:10" x14ac:dyDescent="0.2">
      <c r="E35">
        <v>3.1</v>
      </c>
      <c r="F35" s="1">
        <f t="shared" si="2"/>
        <v>5.7750000000000006E-6</v>
      </c>
      <c r="G35" s="1">
        <f t="shared" si="2"/>
        <v>5.1975000000000003E-5</v>
      </c>
      <c r="H35" s="1">
        <f t="shared" si="2"/>
        <v>1.44375E-4</v>
      </c>
      <c r="I35" s="1">
        <f t="shared" si="2"/>
        <v>2.7927900000000001E-4</v>
      </c>
      <c r="J35" s="1">
        <f t="shared" si="1"/>
        <v>1.9220000000000004E-4</v>
      </c>
    </row>
    <row r="36" spans="5:10" x14ac:dyDescent="0.2">
      <c r="E36">
        <v>3.2</v>
      </c>
      <c r="F36" s="1">
        <f t="shared" si="2"/>
        <v>5.8000000000000012E-6</v>
      </c>
      <c r="G36" s="1">
        <f t="shared" si="2"/>
        <v>5.2200000000000008E-5</v>
      </c>
      <c r="H36" s="1">
        <f t="shared" si="2"/>
        <v>1.4500000000000003E-4</v>
      </c>
      <c r="I36" s="1">
        <f t="shared" si="2"/>
        <v>2.8211200000000005E-4</v>
      </c>
      <c r="J36" s="1">
        <f t="shared" si="1"/>
        <v>2.0480000000000004E-4</v>
      </c>
    </row>
    <row r="37" spans="5:10" x14ac:dyDescent="0.2">
      <c r="E37">
        <v>3.3</v>
      </c>
      <c r="F37" s="1">
        <f t="shared" si="2"/>
        <v>5.825000000000001E-6</v>
      </c>
      <c r="G37" s="1">
        <f t="shared" si="2"/>
        <v>5.2425000000000007E-5</v>
      </c>
      <c r="H37" s="1">
        <f t="shared" si="2"/>
        <v>1.45625E-4</v>
      </c>
      <c r="I37" s="1">
        <f t="shared" si="2"/>
        <v>2.8449300000000003E-4</v>
      </c>
      <c r="J37" s="1">
        <f t="shared" si="1"/>
        <v>2.1779999999999998E-4</v>
      </c>
    </row>
    <row r="38" spans="5:10" x14ac:dyDescent="0.2">
      <c r="E38">
        <v>3.4</v>
      </c>
      <c r="F38" s="1">
        <f t="shared" si="2"/>
        <v>5.8499999999999999E-6</v>
      </c>
      <c r="G38" s="1">
        <f t="shared" si="2"/>
        <v>5.2649999999999999E-5</v>
      </c>
      <c r="H38" s="1">
        <f t="shared" si="2"/>
        <v>1.4625E-4</v>
      </c>
      <c r="I38" s="1">
        <f t="shared" si="2"/>
        <v>2.8641599999999995E-4</v>
      </c>
      <c r="J38" s="1">
        <f t="shared" si="1"/>
        <v>2.3119999999999998E-4</v>
      </c>
    </row>
    <row r="39" spans="5:10" x14ac:dyDescent="0.2">
      <c r="E39">
        <v>3.5</v>
      </c>
      <c r="F39" s="1">
        <f t="shared" si="2"/>
        <v>5.8750000000000005E-6</v>
      </c>
      <c r="G39" s="1">
        <f t="shared" si="2"/>
        <v>5.2875000000000005E-5</v>
      </c>
      <c r="H39" s="1">
        <f t="shared" si="2"/>
        <v>1.4687500000000001E-4</v>
      </c>
      <c r="I39" s="1">
        <f t="shared" si="2"/>
        <v>2.8787500000000004E-4</v>
      </c>
      <c r="J39" s="1">
        <f t="shared" si="1"/>
        <v>2.4500000000000005E-4</v>
      </c>
    </row>
    <row r="40" spans="5:10" x14ac:dyDescent="0.2">
      <c r="E40">
        <v>3.6</v>
      </c>
      <c r="F40" s="1">
        <f t="shared" si="2"/>
        <v>5.9000000000000003E-6</v>
      </c>
      <c r="G40" s="1">
        <f t="shared" si="2"/>
        <v>5.3100000000000003E-5</v>
      </c>
      <c r="H40" s="1">
        <f t="shared" si="2"/>
        <v>1.4750000000000001E-4</v>
      </c>
      <c r="I40" s="1">
        <f t="shared" si="2"/>
        <v>2.8910000000000003E-4</v>
      </c>
      <c r="J40" s="1">
        <f t="shared" si="1"/>
        <v>2.5920000000000001E-4</v>
      </c>
    </row>
    <row r="41" spans="5:10" x14ac:dyDescent="0.2">
      <c r="E41">
        <v>3.7</v>
      </c>
      <c r="F41" s="1">
        <f t="shared" si="2"/>
        <v>5.9250000000000009E-6</v>
      </c>
      <c r="G41" s="1">
        <f t="shared" si="2"/>
        <v>5.3325000000000009E-5</v>
      </c>
      <c r="H41" s="1">
        <f t="shared" si="2"/>
        <v>1.4812500000000001E-4</v>
      </c>
      <c r="I41" s="1">
        <f t="shared" si="2"/>
        <v>2.9032500000000008E-4</v>
      </c>
      <c r="J41" s="1">
        <f t="shared" si="1"/>
        <v>2.7380000000000004E-4</v>
      </c>
    </row>
    <row r="42" spans="5:10" x14ac:dyDescent="0.2">
      <c r="E42">
        <v>3.8</v>
      </c>
      <c r="F42" s="1">
        <f t="shared" si="2"/>
        <v>5.9500000000000006E-6</v>
      </c>
      <c r="G42" s="1">
        <f t="shared" si="2"/>
        <v>5.3550000000000001E-5</v>
      </c>
      <c r="H42" s="1">
        <f t="shared" si="2"/>
        <v>1.4874999999999998E-4</v>
      </c>
      <c r="I42" s="1">
        <f t="shared" si="2"/>
        <v>2.9155000000000007E-4</v>
      </c>
      <c r="J42" s="1">
        <f t="shared" si="1"/>
        <v>2.8880000000000003E-4</v>
      </c>
    </row>
    <row r="43" spans="5:10" x14ac:dyDescent="0.2">
      <c r="E43">
        <v>3.9</v>
      </c>
      <c r="F43" s="1">
        <f t="shared" si="2"/>
        <v>5.9750000000000004E-6</v>
      </c>
      <c r="G43" s="1">
        <f t="shared" si="2"/>
        <v>5.3775000000000006E-5</v>
      </c>
      <c r="H43" s="1">
        <f t="shared" si="2"/>
        <v>1.4937500000000001E-4</v>
      </c>
      <c r="I43" s="1">
        <f t="shared" si="2"/>
        <v>2.9277500000000006E-4</v>
      </c>
      <c r="J43" s="1">
        <f t="shared" si="1"/>
        <v>3.0420000000000002E-4</v>
      </c>
    </row>
    <row r="44" spans="5:10" x14ac:dyDescent="0.2">
      <c r="E44">
        <v>4</v>
      </c>
      <c r="F44" s="1">
        <f t="shared" ref="F44:I63" si="3">IF(F$2&lt;$B$7,0,IF($E44&lt;(F$2-$B$7),$B$3*$B$4*(F$2-$B$7-$E44/2)*$E44*(1+$B$6*$E44),$B$3*$B$4*(F$2-$B$7)^2/2*(1+$B$6*$E44)))</f>
        <v>6.0000000000000002E-6</v>
      </c>
      <c r="G44" s="1">
        <f t="shared" si="3"/>
        <v>5.4000000000000005E-5</v>
      </c>
      <c r="H44" s="1">
        <f t="shared" si="3"/>
        <v>1.4999999999999999E-4</v>
      </c>
      <c r="I44" s="1">
        <f t="shared" si="3"/>
        <v>2.9400000000000004E-4</v>
      </c>
      <c r="J44" s="1">
        <f t="shared" si="1"/>
        <v>3.2000000000000003E-4</v>
      </c>
    </row>
    <row r="45" spans="5:10" x14ac:dyDescent="0.2">
      <c r="E45">
        <v>4.0999999999999996</v>
      </c>
      <c r="F45" s="1">
        <f t="shared" si="3"/>
        <v>6.0250000000000008E-6</v>
      </c>
      <c r="G45" s="1">
        <f t="shared" si="3"/>
        <v>5.4225000000000003E-5</v>
      </c>
      <c r="H45" s="1">
        <f t="shared" si="3"/>
        <v>1.5062500000000002E-4</v>
      </c>
      <c r="I45" s="1">
        <f t="shared" si="3"/>
        <v>2.9522500000000009E-4</v>
      </c>
      <c r="J45" s="1">
        <f t="shared" si="1"/>
        <v>3.3619999999999999E-4</v>
      </c>
    </row>
    <row r="46" spans="5:10" x14ac:dyDescent="0.2">
      <c r="E46">
        <v>4.2</v>
      </c>
      <c r="F46" s="1">
        <f t="shared" si="3"/>
        <v>6.0500000000000005E-6</v>
      </c>
      <c r="G46" s="1">
        <f t="shared" si="3"/>
        <v>5.4450000000000002E-5</v>
      </c>
      <c r="H46" s="1">
        <f t="shared" si="3"/>
        <v>1.5124999999999999E-4</v>
      </c>
      <c r="I46" s="1">
        <f t="shared" si="3"/>
        <v>2.9645000000000002E-4</v>
      </c>
      <c r="J46" s="1">
        <f t="shared" si="1"/>
        <v>3.5280000000000006E-4</v>
      </c>
    </row>
    <row r="47" spans="5:10" x14ac:dyDescent="0.2">
      <c r="E47">
        <v>4.3</v>
      </c>
      <c r="F47" s="1">
        <f t="shared" si="3"/>
        <v>6.0750000000000011E-6</v>
      </c>
      <c r="G47" s="1">
        <f t="shared" si="3"/>
        <v>5.4675000000000008E-5</v>
      </c>
      <c r="H47" s="1">
        <f t="shared" si="3"/>
        <v>1.5187500000000002E-4</v>
      </c>
      <c r="I47" s="1">
        <f t="shared" si="3"/>
        <v>2.9767500000000007E-4</v>
      </c>
      <c r="J47" s="1">
        <f t="shared" si="1"/>
        <v>3.6979999999999999E-4</v>
      </c>
    </row>
    <row r="48" spans="5:10" x14ac:dyDescent="0.2">
      <c r="E48">
        <v>4.4000000000000004</v>
      </c>
      <c r="F48" s="1">
        <f t="shared" si="3"/>
        <v>6.1E-6</v>
      </c>
      <c r="G48" s="1">
        <f t="shared" si="3"/>
        <v>5.49E-5</v>
      </c>
      <c r="H48" s="1">
        <f t="shared" si="3"/>
        <v>1.5249999999999999E-4</v>
      </c>
      <c r="I48" s="1">
        <f t="shared" si="3"/>
        <v>2.9890000000000006E-4</v>
      </c>
      <c r="J48" s="1">
        <f t="shared" si="1"/>
        <v>3.8720000000000009E-4</v>
      </c>
    </row>
    <row r="49" spans="5:10" x14ac:dyDescent="0.2">
      <c r="E49">
        <v>4.5</v>
      </c>
      <c r="F49" s="1">
        <f t="shared" si="3"/>
        <v>6.1250000000000006E-6</v>
      </c>
      <c r="G49" s="1">
        <f t="shared" si="3"/>
        <v>5.5125000000000005E-5</v>
      </c>
      <c r="H49" s="1">
        <f t="shared" si="3"/>
        <v>1.5312500000000002E-4</v>
      </c>
      <c r="I49" s="1">
        <f t="shared" si="3"/>
        <v>3.001250000000001E-4</v>
      </c>
      <c r="J49" s="1">
        <f t="shared" si="1"/>
        <v>4.0500000000000003E-4</v>
      </c>
    </row>
    <row r="50" spans="5:10" x14ac:dyDescent="0.2">
      <c r="E50">
        <v>4.5999999999999996</v>
      </c>
      <c r="F50" s="1">
        <f t="shared" si="3"/>
        <v>6.1500000000000004E-6</v>
      </c>
      <c r="G50" s="1">
        <f t="shared" si="3"/>
        <v>5.5350000000000004E-5</v>
      </c>
      <c r="H50" s="1">
        <f t="shared" si="3"/>
        <v>1.5375E-4</v>
      </c>
      <c r="I50" s="1">
        <f t="shared" si="3"/>
        <v>3.0135000000000003E-4</v>
      </c>
      <c r="J50" s="1">
        <f t="shared" si="1"/>
        <v>4.2319999999999999E-4</v>
      </c>
    </row>
    <row r="51" spans="5:10" x14ac:dyDescent="0.2">
      <c r="E51">
        <v>4.7</v>
      </c>
      <c r="F51" s="1">
        <f t="shared" si="3"/>
        <v>6.175000000000001E-6</v>
      </c>
      <c r="G51" s="1">
        <f t="shared" si="3"/>
        <v>5.5575000000000009E-5</v>
      </c>
      <c r="H51" s="1">
        <f t="shared" si="3"/>
        <v>1.5437500000000003E-4</v>
      </c>
      <c r="I51" s="1">
        <f t="shared" si="3"/>
        <v>3.0257500000000008E-4</v>
      </c>
      <c r="J51" s="1">
        <f t="shared" si="1"/>
        <v>4.4180000000000011E-4</v>
      </c>
    </row>
    <row r="52" spans="5:10" x14ac:dyDescent="0.2">
      <c r="E52">
        <v>4.8</v>
      </c>
      <c r="F52" s="1">
        <f t="shared" si="3"/>
        <v>6.2000000000000008E-6</v>
      </c>
      <c r="G52" s="1">
        <f t="shared" si="3"/>
        <v>5.5800000000000001E-5</v>
      </c>
      <c r="H52" s="1">
        <f t="shared" si="3"/>
        <v>1.55E-4</v>
      </c>
      <c r="I52" s="1">
        <f t="shared" si="3"/>
        <v>3.0380000000000007E-4</v>
      </c>
      <c r="J52" s="1"/>
    </row>
    <row r="53" spans="5:10" x14ac:dyDescent="0.2">
      <c r="E53">
        <v>4.9000000000000004</v>
      </c>
      <c r="F53" s="1">
        <f t="shared" si="3"/>
        <v>6.2250000000000014E-6</v>
      </c>
      <c r="G53" s="1">
        <f t="shared" si="3"/>
        <v>5.6025000000000007E-5</v>
      </c>
      <c r="H53" s="1">
        <f t="shared" si="3"/>
        <v>1.5562500000000003E-4</v>
      </c>
      <c r="I53" s="1">
        <f t="shared" si="3"/>
        <v>3.0502500000000011E-4</v>
      </c>
      <c r="J53" s="1"/>
    </row>
    <row r="54" spans="5:10" x14ac:dyDescent="0.2">
      <c r="E54">
        <v>5</v>
      </c>
      <c r="F54" s="1">
        <f t="shared" si="3"/>
        <v>6.2500000000000003E-6</v>
      </c>
      <c r="G54" s="1">
        <f t="shared" si="3"/>
        <v>5.6250000000000005E-5</v>
      </c>
      <c r="H54" s="1">
        <f t="shared" si="3"/>
        <v>1.5625E-4</v>
      </c>
      <c r="I54" s="1">
        <f t="shared" si="3"/>
        <v>3.0625000000000004E-4</v>
      </c>
      <c r="J54" s="1"/>
    </row>
    <row r="55" spans="5:10" x14ac:dyDescent="0.2">
      <c r="E55">
        <v>5.0999999999999996</v>
      </c>
      <c r="F55" s="1">
        <f t="shared" si="3"/>
        <v>6.2750000000000001E-6</v>
      </c>
      <c r="G55" s="1">
        <f t="shared" si="3"/>
        <v>5.6474999999999997E-5</v>
      </c>
      <c r="H55" s="1">
        <f t="shared" si="3"/>
        <v>1.5687499999999998E-4</v>
      </c>
      <c r="I55" s="1">
        <f t="shared" si="3"/>
        <v>3.0747500000000003E-4</v>
      </c>
      <c r="J55" s="1"/>
    </row>
    <row r="56" spans="5:10" x14ac:dyDescent="0.2">
      <c r="E56">
        <v>5.2</v>
      </c>
      <c r="F56" s="1">
        <f t="shared" si="3"/>
        <v>6.3000000000000007E-6</v>
      </c>
      <c r="G56" s="1">
        <f t="shared" si="3"/>
        <v>5.6700000000000003E-5</v>
      </c>
      <c r="H56" s="1">
        <f t="shared" si="3"/>
        <v>1.5750000000000001E-4</v>
      </c>
      <c r="I56" s="1">
        <f t="shared" si="3"/>
        <v>3.0870000000000008E-4</v>
      </c>
      <c r="J56" s="1"/>
    </row>
    <row r="57" spans="5:10" x14ac:dyDescent="0.2">
      <c r="E57">
        <v>5.3</v>
      </c>
      <c r="F57" s="1">
        <f t="shared" si="3"/>
        <v>6.3250000000000013E-6</v>
      </c>
      <c r="G57" s="1">
        <f t="shared" si="3"/>
        <v>5.6925000000000008E-5</v>
      </c>
      <c r="H57" s="1">
        <f t="shared" si="3"/>
        <v>1.5812500000000001E-4</v>
      </c>
      <c r="I57" s="1">
        <f t="shared" si="3"/>
        <v>3.0992500000000007E-4</v>
      </c>
      <c r="J57" s="1"/>
    </row>
    <row r="58" spans="5:10" x14ac:dyDescent="0.2">
      <c r="E58">
        <v>5.4</v>
      </c>
      <c r="F58" s="1">
        <f t="shared" si="3"/>
        <v>6.3500000000000002E-6</v>
      </c>
      <c r="G58" s="1">
        <f t="shared" si="3"/>
        <v>5.7150000000000007E-5</v>
      </c>
      <c r="H58" s="1">
        <f t="shared" si="3"/>
        <v>1.5875000000000001E-4</v>
      </c>
      <c r="I58" s="1">
        <f t="shared" si="3"/>
        <v>3.1115000000000006E-4</v>
      </c>
      <c r="J58" s="1"/>
    </row>
    <row r="59" spans="5:10" x14ac:dyDescent="0.2">
      <c r="E59">
        <v>5.5</v>
      </c>
      <c r="F59" s="1">
        <f t="shared" si="3"/>
        <v>6.3749999999999999E-6</v>
      </c>
      <c r="G59" s="1">
        <f t="shared" si="3"/>
        <v>5.7374999999999999E-5</v>
      </c>
      <c r="H59" s="1">
        <f t="shared" si="3"/>
        <v>1.5937499999999998E-4</v>
      </c>
      <c r="I59" s="1">
        <f t="shared" si="3"/>
        <v>3.1237500000000004E-4</v>
      </c>
      <c r="J59" s="1"/>
    </row>
    <row r="60" spans="5:10" x14ac:dyDescent="0.2">
      <c r="E60">
        <v>5.6</v>
      </c>
      <c r="F60" s="1">
        <f t="shared" si="3"/>
        <v>6.4000000000000006E-6</v>
      </c>
      <c r="G60" s="1">
        <f t="shared" si="3"/>
        <v>5.7600000000000004E-5</v>
      </c>
      <c r="H60" s="1">
        <f t="shared" si="3"/>
        <v>1.6000000000000001E-4</v>
      </c>
      <c r="I60" s="1">
        <f t="shared" si="3"/>
        <v>3.1360000000000009E-4</v>
      </c>
      <c r="J60" s="1"/>
    </row>
    <row r="61" spans="5:10" x14ac:dyDescent="0.2">
      <c r="E61">
        <v>5.7</v>
      </c>
      <c r="F61" s="1">
        <f t="shared" si="3"/>
        <v>6.4250000000000012E-6</v>
      </c>
      <c r="G61" s="1">
        <f t="shared" si="3"/>
        <v>5.782500000000001E-5</v>
      </c>
      <c r="H61" s="1">
        <f t="shared" si="3"/>
        <v>1.6062500000000001E-4</v>
      </c>
      <c r="I61" s="1">
        <f t="shared" si="3"/>
        <v>3.1482500000000008E-4</v>
      </c>
      <c r="J61" s="1"/>
    </row>
    <row r="62" spans="5:10" x14ac:dyDescent="0.2">
      <c r="E62">
        <v>5.8</v>
      </c>
      <c r="F62" s="1">
        <f t="shared" si="3"/>
        <v>6.4500000000000009E-6</v>
      </c>
      <c r="G62" s="1">
        <f t="shared" si="3"/>
        <v>5.8050000000000008E-5</v>
      </c>
      <c r="H62" s="1">
        <f t="shared" si="3"/>
        <v>1.6125000000000002E-4</v>
      </c>
      <c r="I62" s="1">
        <f t="shared" si="3"/>
        <v>3.1605000000000007E-4</v>
      </c>
      <c r="J62" s="1"/>
    </row>
    <row r="63" spans="5:10" x14ac:dyDescent="0.2">
      <c r="E63">
        <v>5.9</v>
      </c>
      <c r="F63" s="1">
        <f t="shared" si="3"/>
        <v>6.4749999999999998E-6</v>
      </c>
      <c r="G63" s="1">
        <f t="shared" si="3"/>
        <v>5.8275E-5</v>
      </c>
      <c r="H63" s="1">
        <f t="shared" si="3"/>
        <v>1.6187499999999999E-4</v>
      </c>
      <c r="I63" s="1">
        <f t="shared" si="3"/>
        <v>3.1727500000000005E-4</v>
      </c>
      <c r="J63" s="1"/>
    </row>
    <row r="64" spans="5:10" x14ac:dyDescent="0.2">
      <c r="E64">
        <v>6</v>
      </c>
      <c r="F64" s="1">
        <f t="shared" ref="F64:I84" si="4">IF(F$2&lt;$B$7,0,IF($E64&lt;(F$2-$B$7),$B$3*$B$4*(F$2-$B$7-$E64/2)*$E64*(1+$B$6*$E64),$B$3*$B$4*(F$2-$B$7)^2/2*(1+$B$6*$E64)))</f>
        <v>6.5000000000000004E-6</v>
      </c>
      <c r="G64" s="1">
        <f t="shared" si="4"/>
        <v>5.8500000000000006E-5</v>
      </c>
      <c r="H64" s="1">
        <f t="shared" si="4"/>
        <v>1.6250000000000002E-4</v>
      </c>
      <c r="I64" s="1">
        <f t="shared" si="4"/>
        <v>3.185000000000001E-4</v>
      </c>
      <c r="J64" s="1"/>
    </row>
    <row r="65" spans="5:10" x14ac:dyDescent="0.2">
      <c r="E65">
        <v>6.1</v>
      </c>
      <c r="F65" s="1">
        <f t="shared" si="4"/>
        <v>6.5250000000000002E-6</v>
      </c>
      <c r="G65" s="1">
        <f t="shared" si="4"/>
        <v>5.8724999999999998E-5</v>
      </c>
      <c r="H65" s="1">
        <f t="shared" si="4"/>
        <v>1.6312499999999999E-4</v>
      </c>
      <c r="I65" s="1">
        <f t="shared" si="4"/>
        <v>3.1972500000000003E-4</v>
      </c>
      <c r="J65" s="1"/>
    </row>
    <row r="66" spans="5:10" x14ac:dyDescent="0.2">
      <c r="E66">
        <v>6.2</v>
      </c>
      <c r="F66" s="1">
        <f t="shared" si="4"/>
        <v>6.5500000000000008E-6</v>
      </c>
      <c r="G66" s="1">
        <f t="shared" si="4"/>
        <v>5.8950000000000003E-5</v>
      </c>
      <c r="H66" s="1">
        <f t="shared" si="4"/>
        <v>1.6375000000000002E-4</v>
      </c>
      <c r="I66" s="1">
        <f t="shared" si="4"/>
        <v>3.2095000000000008E-4</v>
      </c>
      <c r="J66" s="1"/>
    </row>
    <row r="67" spans="5:10" x14ac:dyDescent="0.2">
      <c r="E67">
        <v>6.3</v>
      </c>
      <c r="F67" s="1">
        <f t="shared" si="4"/>
        <v>6.5750000000000006E-6</v>
      </c>
      <c r="G67" s="1">
        <f t="shared" si="4"/>
        <v>5.9175000000000002E-5</v>
      </c>
      <c r="H67" s="1">
        <f t="shared" si="4"/>
        <v>1.64375E-4</v>
      </c>
      <c r="I67" s="1">
        <f t="shared" si="4"/>
        <v>3.2217500000000007E-4</v>
      </c>
      <c r="J67" s="1"/>
    </row>
    <row r="68" spans="5:10" x14ac:dyDescent="0.2">
      <c r="E68">
        <v>6.4</v>
      </c>
      <c r="F68" s="1">
        <f t="shared" si="4"/>
        <v>6.6000000000000012E-6</v>
      </c>
      <c r="G68" s="1">
        <f t="shared" si="4"/>
        <v>5.9400000000000007E-5</v>
      </c>
      <c r="H68" s="1">
        <f t="shared" si="4"/>
        <v>1.65E-4</v>
      </c>
      <c r="I68" s="1">
        <f t="shared" si="4"/>
        <v>3.2340000000000005E-4</v>
      </c>
      <c r="J68" s="1"/>
    </row>
    <row r="69" spans="5:10" x14ac:dyDescent="0.2">
      <c r="E69">
        <v>6.5</v>
      </c>
      <c r="F69" s="1">
        <f t="shared" si="4"/>
        <v>6.6250000000000001E-6</v>
      </c>
      <c r="G69" s="1">
        <f t="shared" si="4"/>
        <v>5.9624999999999999E-5</v>
      </c>
      <c r="H69" s="1">
        <f t="shared" si="4"/>
        <v>1.65625E-4</v>
      </c>
      <c r="I69" s="1">
        <f t="shared" si="4"/>
        <v>3.2462500000000004E-4</v>
      </c>
      <c r="J69" s="1"/>
    </row>
    <row r="70" spans="5:10" x14ac:dyDescent="0.2">
      <c r="E70">
        <v>6.6</v>
      </c>
      <c r="F70" s="1">
        <f t="shared" si="4"/>
        <v>6.6500000000000007E-6</v>
      </c>
      <c r="G70" s="1">
        <f t="shared" si="4"/>
        <v>5.9850000000000005E-5</v>
      </c>
      <c r="H70" s="1">
        <f t="shared" si="4"/>
        <v>1.6625E-4</v>
      </c>
      <c r="I70" s="1">
        <f t="shared" si="4"/>
        <v>3.2585000000000009E-4</v>
      </c>
      <c r="J70" s="1"/>
    </row>
    <row r="71" spans="5:10" x14ac:dyDescent="0.2">
      <c r="E71">
        <v>6.7</v>
      </c>
      <c r="F71" s="1">
        <f t="shared" si="4"/>
        <v>6.6750000000000005E-6</v>
      </c>
      <c r="G71" s="1">
        <f t="shared" si="4"/>
        <v>6.0075000000000003E-5</v>
      </c>
      <c r="H71" s="1">
        <f t="shared" si="4"/>
        <v>1.66875E-4</v>
      </c>
      <c r="I71" s="1">
        <f t="shared" si="4"/>
        <v>3.2707500000000008E-4</v>
      </c>
      <c r="J71" s="1"/>
    </row>
    <row r="72" spans="5:10" x14ac:dyDescent="0.2">
      <c r="E72">
        <v>6.8</v>
      </c>
      <c r="F72" s="1">
        <f t="shared" si="4"/>
        <v>6.7000000000000011E-6</v>
      </c>
      <c r="G72" s="1">
        <f t="shared" si="4"/>
        <v>6.0300000000000009E-5</v>
      </c>
      <c r="H72" s="1">
        <f t="shared" si="4"/>
        <v>1.6750000000000001E-4</v>
      </c>
      <c r="I72" s="1">
        <f t="shared" si="4"/>
        <v>3.2830000000000007E-4</v>
      </c>
      <c r="J72" s="1"/>
    </row>
    <row r="73" spans="5:10" x14ac:dyDescent="0.2">
      <c r="E73">
        <v>6.9</v>
      </c>
      <c r="F73" s="1">
        <f t="shared" si="4"/>
        <v>6.7250000000000008E-6</v>
      </c>
      <c r="G73" s="1">
        <f t="shared" si="4"/>
        <v>6.0525000000000001E-5</v>
      </c>
      <c r="H73" s="1">
        <f t="shared" si="4"/>
        <v>1.6812500000000001E-4</v>
      </c>
      <c r="I73" s="1">
        <f t="shared" si="4"/>
        <v>3.2952500000000005E-4</v>
      </c>
      <c r="J73" s="1"/>
    </row>
    <row r="74" spans="5:10" x14ac:dyDescent="0.2">
      <c r="E74">
        <v>7</v>
      </c>
      <c r="F74" s="1">
        <f t="shared" si="4"/>
        <v>6.7500000000000006E-6</v>
      </c>
      <c r="G74" s="1">
        <f t="shared" si="4"/>
        <v>6.0750000000000006E-5</v>
      </c>
      <c r="H74" s="1">
        <f t="shared" si="4"/>
        <v>1.6875000000000001E-4</v>
      </c>
      <c r="I74" s="1">
        <f t="shared" si="4"/>
        <v>3.307500000000001E-4</v>
      </c>
      <c r="J74" s="1"/>
    </row>
    <row r="75" spans="5:10" x14ac:dyDescent="0.2">
      <c r="E75">
        <v>7.1</v>
      </c>
      <c r="F75" s="1">
        <f t="shared" si="4"/>
        <v>6.7750000000000004E-6</v>
      </c>
      <c r="G75" s="1">
        <f t="shared" si="4"/>
        <v>6.0975000000000005E-5</v>
      </c>
      <c r="H75" s="1">
        <f t="shared" si="4"/>
        <v>1.6937500000000001E-4</v>
      </c>
      <c r="I75" s="1">
        <f t="shared" si="4"/>
        <v>3.3197500000000003E-4</v>
      </c>
      <c r="J75" s="1"/>
    </row>
    <row r="76" spans="5:10" x14ac:dyDescent="0.2">
      <c r="E76">
        <v>7.2</v>
      </c>
      <c r="F76" s="1">
        <f t="shared" si="4"/>
        <v>6.800000000000001E-6</v>
      </c>
      <c r="G76" s="1">
        <f t="shared" si="4"/>
        <v>6.120000000000001E-5</v>
      </c>
      <c r="H76" s="1">
        <f t="shared" si="4"/>
        <v>1.7000000000000001E-4</v>
      </c>
      <c r="I76" s="1">
        <f t="shared" si="4"/>
        <v>3.3320000000000008E-4</v>
      </c>
      <c r="J76" s="1"/>
    </row>
    <row r="77" spans="5:10" x14ac:dyDescent="0.2">
      <c r="E77">
        <v>7.3</v>
      </c>
      <c r="F77" s="1">
        <f t="shared" si="4"/>
        <v>6.8250000000000007E-6</v>
      </c>
      <c r="G77" s="1">
        <f t="shared" si="4"/>
        <v>6.1425000000000002E-5</v>
      </c>
      <c r="H77" s="1">
        <f t="shared" si="4"/>
        <v>1.7062500000000001E-4</v>
      </c>
      <c r="I77" s="1">
        <f t="shared" si="4"/>
        <v>3.3442500000000007E-4</v>
      </c>
      <c r="J77" s="1"/>
    </row>
    <row r="78" spans="5:10" x14ac:dyDescent="0.2">
      <c r="E78">
        <v>7.4</v>
      </c>
      <c r="F78" s="1">
        <f t="shared" si="4"/>
        <v>6.8500000000000013E-6</v>
      </c>
      <c r="G78" s="1">
        <f t="shared" si="4"/>
        <v>6.1650000000000008E-5</v>
      </c>
      <c r="H78" s="1">
        <f t="shared" si="4"/>
        <v>1.7125000000000002E-4</v>
      </c>
      <c r="I78" s="1">
        <f t="shared" si="4"/>
        <v>3.3565000000000011E-4</v>
      </c>
      <c r="J78" s="1"/>
    </row>
    <row r="79" spans="5:10" x14ac:dyDescent="0.2">
      <c r="E79">
        <v>7.5</v>
      </c>
      <c r="F79" s="1">
        <f t="shared" si="4"/>
        <v>6.8750000000000002E-6</v>
      </c>
      <c r="G79" s="1">
        <f t="shared" si="4"/>
        <v>6.1875E-5</v>
      </c>
      <c r="H79" s="1">
        <f t="shared" si="4"/>
        <v>1.7187499999999999E-4</v>
      </c>
      <c r="I79" s="1">
        <f t="shared" si="4"/>
        <v>3.3687500000000004E-4</v>
      </c>
      <c r="J79" s="1"/>
    </row>
    <row r="80" spans="5:10" x14ac:dyDescent="0.2">
      <c r="E80">
        <v>7.6</v>
      </c>
      <c r="F80" s="1">
        <f t="shared" si="4"/>
        <v>6.9E-6</v>
      </c>
      <c r="G80" s="1">
        <f t="shared" si="4"/>
        <v>6.2100000000000005E-5</v>
      </c>
      <c r="H80" s="1">
        <f t="shared" si="4"/>
        <v>1.7249999999999999E-4</v>
      </c>
      <c r="I80" s="1">
        <f t="shared" si="4"/>
        <v>3.3810000000000003E-4</v>
      </c>
      <c r="J80" s="1"/>
    </row>
    <row r="81" spans="5:10" x14ac:dyDescent="0.2">
      <c r="E81">
        <v>7.7</v>
      </c>
      <c r="F81" s="1">
        <f t="shared" si="4"/>
        <v>6.9250000000000006E-6</v>
      </c>
      <c r="G81" s="1">
        <f t="shared" si="4"/>
        <v>6.2325000000000011E-5</v>
      </c>
      <c r="H81" s="1">
        <f t="shared" si="4"/>
        <v>1.7312499999999999E-4</v>
      </c>
      <c r="I81" s="1">
        <f t="shared" si="4"/>
        <v>3.3932500000000008E-4</v>
      </c>
      <c r="J81" s="1"/>
    </row>
    <row r="82" spans="5:10" x14ac:dyDescent="0.2">
      <c r="E82">
        <v>7.8</v>
      </c>
      <c r="F82" s="1">
        <f t="shared" si="4"/>
        <v>6.9500000000000012E-6</v>
      </c>
      <c r="G82" s="1">
        <f t="shared" si="4"/>
        <v>6.2550000000000016E-5</v>
      </c>
      <c r="H82" s="1">
        <f t="shared" si="4"/>
        <v>1.7375000000000002E-4</v>
      </c>
      <c r="I82" s="1">
        <f t="shared" si="4"/>
        <v>3.4055000000000012E-4</v>
      </c>
      <c r="J82" s="1"/>
    </row>
    <row r="83" spans="5:10" x14ac:dyDescent="0.2">
      <c r="E83">
        <v>7.9</v>
      </c>
      <c r="F83" s="1">
        <f t="shared" si="4"/>
        <v>6.975000000000001E-6</v>
      </c>
      <c r="G83" s="1">
        <f t="shared" si="4"/>
        <v>6.2775000000000008E-5</v>
      </c>
      <c r="H83" s="1">
        <f t="shared" si="4"/>
        <v>1.74375E-4</v>
      </c>
      <c r="I83" s="1">
        <f t="shared" si="4"/>
        <v>3.4177500000000005E-4</v>
      </c>
      <c r="J83" s="1"/>
    </row>
    <row r="84" spans="5:10" x14ac:dyDescent="0.2">
      <c r="E84">
        <v>8</v>
      </c>
      <c r="F84" s="1">
        <f t="shared" si="4"/>
        <v>6.9999999999999999E-6</v>
      </c>
      <c r="G84" s="1">
        <f t="shared" si="4"/>
        <v>6.3E-5</v>
      </c>
      <c r="H84" s="1">
        <f t="shared" si="4"/>
        <v>1.75E-4</v>
      </c>
      <c r="I84" s="1">
        <f t="shared" si="4"/>
        <v>3.4300000000000004E-4</v>
      </c>
      <c r="J84" s="1"/>
    </row>
    <row r="85" spans="5:10" x14ac:dyDescent="0.2">
      <c r="F85" s="1"/>
    </row>
    <row r="86" spans="5:10" x14ac:dyDescent="0.2">
      <c r="F86" s="1"/>
    </row>
    <row r="87" spans="5:10" x14ac:dyDescent="0.2">
      <c r="F87" s="1"/>
    </row>
    <row r="88" spans="5:10" x14ac:dyDescent="0.2">
      <c r="F88" s="1"/>
    </row>
    <row r="89" spans="5:10" x14ac:dyDescent="0.2">
      <c r="F89" s="1"/>
    </row>
    <row r="90" spans="5:10" x14ac:dyDescent="0.2">
      <c r="F90" s="1"/>
    </row>
    <row r="91" spans="5:10" x14ac:dyDescent="0.2">
      <c r="F91" s="1"/>
    </row>
    <row r="92" spans="5:10" x14ac:dyDescent="0.2">
      <c r="F92" s="1"/>
    </row>
    <row r="93" spans="5:10" x14ac:dyDescent="0.2">
      <c r="F93" s="1"/>
    </row>
    <row r="94" spans="5:10" x14ac:dyDescent="0.2">
      <c r="F94" s="1"/>
    </row>
    <row r="95" spans="5:10" x14ac:dyDescent="0.2">
      <c r="F95" s="1"/>
    </row>
    <row r="96" spans="5:10" x14ac:dyDescent="0.2">
      <c r="F96" s="1"/>
    </row>
    <row r="97" spans="6:6" x14ac:dyDescent="0.2">
      <c r="F97" s="1"/>
    </row>
    <row r="98" spans="6:6" x14ac:dyDescent="0.2">
      <c r="F98" s="1"/>
    </row>
    <row r="99" spans="6:6" x14ac:dyDescent="0.2">
      <c r="F99" s="1"/>
    </row>
    <row r="100" spans="6:6" x14ac:dyDescent="0.2">
      <c r="F100" s="1"/>
    </row>
    <row r="101" spans="6:6" x14ac:dyDescent="0.2">
      <c r="F101" s="1"/>
    </row>
    <row r="102" spans="6:6" x14ac:dyDescent="0.2">
      <c r="F102" s="1"/>
    </row>
    <row r="103" spans="6:6" x14ac:dyDescent="0.2">
      <c r="F103" s="1"/>
    </row>
    <row r="104" spans="6:6" x14ac:dyDescent="0.2">
      <c r="F104" s="1"/>
    </row>
    <row r="105" spans="6:6" x14ac:dyDescent="0.2">
      <c r="F105" s="1"/>
    </row>
    <row r="106" spans="6:6" x14ac:dyDescent="0.2">
      <c r="F106" s="1"/>
    </row>
    <row r="107" spans="6:6" x14ac:dyDescent="0.2">
      <c r="F107" s="1"/>
    </row>
    <row r="108" spans="6:6" x14ac:dyDescent="0.2">
      <c r="F108" s="1"/>
    </row>
    <row r="109" spans="6:6" x14ac:dyDescent="0.2">
      <c r="F109" s="1"/>
    </row>
    <row r="110" spans="6:6" x14ac:dyDescent="0.2">
      <c r="F110" s="1"/>
    </row>
    <row r="111" spans="6:6" x14ac:dyDescent="0.2">
      <c r="F111" s="1"/>
    </row>
    <row r="112" spans="6:6" x14ac:dyDescent="0.2">
      <c r="F112" s="1"/>
    </row>
    <row r="113" spans="6:6" x14ac:dyDescent="0.2">
      <c r="F113" s="1"/>
    </row>
    <row r="114" spans="6:6" x14ac:dyDescent="0.2">
      <c r="F114" s="1"/>
    </row>
    <row r="115" spans="6:6" x14ac:dyDescent="0.2">
      <c r="F115" s="1"/>
    </row>
    <row r="116" spans="6:6" x14ac:dyDescent="0.2">
      <c r="F116" s="1"/>
    </row>
    <row r="117" spans="6:6" x14ac:dyDescent="0.2">
      <c r="F117" s="1"/>
    </row>
    <row r="118" spans="6:6" x14ac:dyDescent="0.2">
      <c r="F118" s="1"/>
    </row>
    <row r="119" spans="6:6" x14ac:dyDescent="0.2">
      <c r="F119" s="1"/>
    </row>
    <row r="120" spans="6:6" x14ac:dyDescent="0.2">
      <c r="F120" s="1"/>
    </row>
    <row r="121" spans="6:6" x14ac:dyDescent="0.2">
      <c r="F121" s="1"/>
    </row>
    <row r="122" spans="6:6" x14ac:dyDescent="0.2">
      <c r="F122" s="1"/>
    </row>
    <row r="123" spans="6:6" x14ac:dyDescent="0.2">
      <c r="F123" s="1"/>
    </row>
    <row r="124" spans="6:6" x14ac:dyDescent="0.2">
      <c r="F124" s="1"/>
    </row>
    <row r="125" spans="6:6" x14ac:dyDescent="0.2">
      <c r="F125" s="1"/>
    </row>
    <row r="126" spans="6:6" x14ac:dyDescent="0.2">
      <c r="F126" s="1"/>
    </row>
    <row r="127" spans="6:6" x14ac:dyDescent="0.2">
      <c r="F127" s="1"/>
    </row>
    <row r="128" spans="6:6" x14ac:dyDescent="0.2">
      <c r="F128" s="1"/>
    </row>
    <row r="129" spans="6:6" x14ac:dyDescent="0.2">
      <c r="F129" s="1"/>
    </row>
    <row r="130" spans="6:6" x14ac:dyDescent="0.2">
      <c r="F130" s="1"/>
    </row>
    <row r="131" spans="6:6" x14ac:dyDescent="0.2">
      <c r="F131" s="1"/>
    </row>
    <row r="132" spans="6:6" x14ac:dyDescent="0.2">
      <c r="F132" s="1"/>
    </row>
    <row r="133" spans="6:6" x14ac:dyDescent="0.2">
      <c r="F133" s="1"/>
    </row>
    <row r="134" spans="6:6" x14ac:dyDescent="0.2">
      <c r="F134" s="1"/>
    </row>
    <row r="135" spans="6:6" x14ac:dyDescent="0.2">
      <c r="F135" s="1"/>
    </row>
    <row r="136" spans="6:6" x14ac:dyDescent="0.2">
      <c r="F136" s="1"/>
    </row>
    <row r="137" spans="6:6" x14ac:dyDescent="0.2">
      <c r="F137" s="1"/>
    </row>
    <row r="138" spans="6:6" x14ac:dyDescent="0.2">
      <c r="F138" s="1"/>
    </row>
    <row r="139" spans="6:6" x14ac:dyDescent="0.2">
      <c r="F139" s="1"/>
    </row>
    <row r="140" spans="6:6" x14ac:dyDescent="0.2">
      <c r="F140" s="1"/>
    </row>
    <row r="141" spans="6:6" x14ac:dyDescent="0.2">
      <c r="F141" s="1"/>
    </row>
    <row r="142" spans="6:6" x14ac:dyDescent="0.2">
      <c r="F142" s="1"/>
    </row>
    <row r="143" spans="6:6" x14ac:dyDescent="0.2">
      <c r="F143" s="1"/>
    </row>
    <row r="144" spans="6:6" x14ac:dyDescent="0.2">
      <c r="F144" s="1"/>
    </row>
    <row r="145" spans="6:6" x14ac:dyDescent="0.2">
      <c r="F145" s="1"/>
    </row>
    <row r="146" spans="6:6" x14ac:dyDescent="0.2">
      <c r="F146" s="1"/>
    </row>
    <row r="147" spans="6:6" x14ac:dyDescent="0.2">
      <c r="F147" s="1"/>
    </row>
    <row r="148" spans="6:6" x14ac:dyDescent="0.2">
      <c r="F148" s="1"/>
    </row>
    <row r="149" spans="6:6" x14ac:dyDescent="0.2">
      <c r="F149" s="1"/>
    </row>
    <row r="150" spans="6:6" x14ac:dyDescent="0.2">
      <c r="F150" s="1"/>
    </row>
    <row r="151" spans="6:6" x14ac:dyDescent="0.2">
      <c r="F151" s="1"/>
    </row>
    <row r="152" spans="6:6" x14ac:dyDescent="0.2">
      <c r="F152" s="1"/>
    </row>
  </sheetData>
  <mergeCells count="2">
    <mergeCell ref="F3:H3"/>
    <mergeCell ref="F1:I1"/>
  </mergeCells>
  <hyperlinks>
    <hyperlink ref="L24" r:id="rId1" location="mosfet-model" xr:uid="{DA3C1FB4-2ABF-484E-8320-058DD3982F39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D082-B01B-264D-BA43-B54A8B15960E}">
  <dimension ref="A1:M84"/>
  <sheetViews>
    <sheetView zoomScale="108" zoomScaleNormal="110" workbookViewId="0"/>
  </sheetViews>
  <sheetFormatPr baseColWidth="10" defaultRowHeight="16" x14ac:dyDescent="0.2"/>
  <cols>
    <col min="2" max="2" width="14.1640625" bestFit="1" customWidth="1"/>
    <col min="3" max="3" width="6.33203125" bestFit="1" customWidth="1"/>
    <col min="8" max="8" width="2.1640625" customWidth="1"/>
  </cols>
  <sheetData>
    <row r="1" spans="1:13" x14ac:dyDescent="0.2">
      <c r="A1" s="4" t="s">
        <v>25</v>
      </c>
      <c r="E1" s="14" t="s">
        <v>10</v>
      </c>
      <c r="F1" s="14"/>
      <c r="G1" s="14"/>
      <c r="I1" s="14" t="s">
        <v>9</v>
      </c>
      <c r="J1" s="14"/>
      <c r="K1" s="14"/>
      <c r="L1" s="5" t="s">
        <v>11</v>
      </c>
      <c r="M1" t="s">
        <v>19</v>
      </c>
    </row>
    <row r="2" spans="1:13" x14ac:dyDescent="0.2">
      <c r="A2" t="s">
        <v>14</v>
      </c>
      <c r="B2" t="s">
        <v>13</v>
      </c>
      <c r="C2" t="s">
        <v>12</v>
      </c>
      <c r="D2" s="6" t="s">
        <v>15</v>
      </c>
      <c r="E2" s="7">
        <v>1</v>
      </c>
      <c r="F2" s="7">
        <v>2</v>
      </c>
      <c r="G2" s="7">
        <v>3</v>
      </c>
      <c r="I2" s="7">
        <v>1</v>
      </c>
      <c r="J2" s="7">
        <v>2</v>
      </c>
      <c r="K2" s="7">
        <v>3</v>
      </c>
      <c r="M2" t="s">
        <v>18</v>
      </c>
    </row>
    <row r="3" spans="1:13" x14ac:dyDescent="0.2">
      <c r="A3" t="s">
        <v>17</v>
      </c>
      <c r="B3" s="1">
        <v>2.0000000000000002E-5</v>
      </c>
      <c r="C3" t="s">
        <v>5</v>
      </c>
      <c r="D3" s="7" t="s">
        <v>7</v>
      </c>
      <c r="E3" s="12" t="s">
        <v>8</v>
      </c>
      <c r="F3" s="12"/>
      <c r="G3" s="12"/>
      <c r="I3" s="12" t="s">
        <v>8</v>
      </c>
      <c r="J3" s="12"/>
      <c r="K3" s="12"/>
      <c r="L3" s="7" t="s">
        <v>7</v>
      </c>
      <c r="M3" s="7" t="s">
        <v>16</v>
      </c>
    </row>
    <row r="4" spans="1:13" x14ac:dyDescent="0.2">
      <c r="A4" t="s">
        <v>0</v>
      </c>
      <c r="B4">
        <v>2</v>
      </c>
      <c r="D4">
        <v>0</v>
      </c>
      <c r="E4" s="1">
        <f t="shared" ref="E4:G23" si="0">$B$3*$B$4*(E$2-$B$7-$D4/2)*$D4*(1+$B$6*$D4)</f>
        <v>0</v>
      </c>
      <c r="F4" s="1">
        <f t="shared" si="0"/>
        <v>0</v>
      </c>
      <c r="G4" s="1">
        <f t="shared" si="0"/>
        <v>0</v>
      </c>
      <c r="I4" s="1">
        <f t="shared" ref="I4:K23" si="1">$B$3*$B$4*(I$2-$B$7)^2/2*(1+$B$6*$D4)</f>
        <v>5.0000000000000004E-6</v>
      </c>
      <c r="J4" s="1">
        <f t="shared" si="1"/>
        <v>4.5000000000000003E-5</v>
      </c>
      <c r="K4" s="1">
        <f t="shared" si="1"/>
        <v>1.25E-4</v>
      </c>
      <c r="L4">
        <v>0</v>
      </c>
      <c r="M4" s="1">
        <f>$B$3*$B$4*L4^2/2</f>
        <v>0</v>
      </c>
    </row>
    <row r="5" spans="1:13" x14ac:dyDescent="0.2">
      <c r="A5" t="s">
        <v>2</v>
      </c>
      <c r="B5">
        <v>20</v>
      </c>
      <c r="C5" t="s">
        <v>3</v>
      </c>
      <c r="D5">
        <v>0.1</v>
      </c>
      <c r="E5" s="1">
        <f t="shared" si="0"/>
        <v>1.809E-6</v>
      </c>
      <c r="F5" s="1">
        <f t="shared" si="0"/>
        <v>5.8289999999999996E-6</v>
      </c>
      <c r="G5" s="1">
        <f t="shared" si="0"/>
        <v>9.8490000000000001E-6</v>
      </c>
      <c r="I5" s="1">
        <f t="shared" si="1"/>
        <v>5.0250000000000002E-6</v>
      </c>
      <c r="J5" s="1">
        <f t="shared" si="1"/>
        <v>4.5224999999999995E-5</v>
      </c>
      <c r="K5" s="1">
        <f t="shared" si="1"/>
        <v>1.2562499999999998E-4</v>
      </c>
      <c r="L5">
        <v>0.2</v>
      </c>
      <c r="M5" s="1">
        <f t="shared" ref="M5:M24" si="2">$B$3*$B$4*L5^2/2</f>
        <v>8.0000000000000018E-7</v>
      </c>
    </row>
    <row r="6" spans="1:13" x14ac:dyDescent="0.2">
      <c r="A6" t="s">
        <v>1</v>
      </c>
      <c r="B6">
        <f>1/B5</f>
        <v>0.05</v>
      </c>
      <c r="C6" t="s">
        <v>4</v>
      </c>
      <c r="D6">
        <v>0.2</v>
      </c>
      <c r="E6" s="1">
        <f t="shared" si="0"/>
        <v>3.2320000000000006E-6</v>
      </c>
      <c r="F6" s="1">
        <f t="shared" si="0"/>
        <v>1.1312000000000001E-5</v>
      </c>
      <c r="G6" s="1">
        <f t="shared" si="0"/>
        <v>1.9392000000000003E-5</v>
      </c>
      <c r="I6" s="1">
        <f t="shared" si="1"/>
        <v>5.0500000000000008E-6</v>
      </c>
      <c r="J6" s="1">
        <f t="shared" si="1"/>
        <v>4.545E-5</v>
      </c>
      <c r="K6" s="1">
        <f t="shared" si="1"/>
        <v>1.2625000000000001E-4</v>
      </c>
      <c r="L6">
        <v>0.4</v>
      </c>
      <c r="M6" s="1">
        <f t="shared" si="2"/>
        <v>3.2000000000000007E-6</v>
      </c>
    </row>
    <row r="7" spans="1:13" x14ac:dyDescent="0.2">
      <c r="A7" t="s">
        <v>6</v>
      </c>
      <c r="B7">
        <v>0.5</v>
      </c>
      <c r="D7">
        <v>0.3</v>
      </c>
      <c r="E7" s="1">
        <f t="shared" si="0"/>
        <v>4.2629999999999988E-6</v>
      </c>
      <c r="F7" s="1">
        <f t="shared" si="0"/>
        <v>1.6442999999999998E-5</v>
      </c>
      <c r="G7" s="1">
        <f t="shared" si="0"/>
        <v>2.8622999999999997E-5</v>
      </c>
      <c r="I7" s="1">
        <f t="shared" si="1"/>
        <v>5.0749999999999997E-6</v>
      </c>
      <c r="J7" s="1">
        <f t="shared" si="1"/>
        <v>4.5674999999999999E-5</v>
      </c>
      <c r="K7" s="1">
        <f t="shared" si="1"/>
        <v>1.2687499999999998E-4</v>
      </c>
      <c r="L7">
        <v>0.6</v>
      </c>
      <c r="M7" s="1">
        <f t="shared" si="2"/>
        <v>7.2000000000000005E-6</v>
      </c>
    </row>
    <row r="8" spans="1:13" x14ac:dyDescent="0.2">
      <c r="D8">
        <v>0.4</v>
      </c>
      <c r="E8" s="1">
        <f t="shared" si="0"/>
        <v>4.8960000000000011E-6</v>
      </c>
      <c r="F8" s="1">
        <f t="shared" si="0"/>
        <v>2.1216000000000005E-5</v>
      </c>
      <c r="G8" s="1">
        <f t="shared" si="0"/>
        <v>3.7536000000000001E-5</v>
      </c>
      <c r="I8" s="1">
        <f t="shared" si="1"/>
        <v>5.1000000000000003E-6</v>
      </c>
      <c r="J8" s="1">
        <f t="shared" si="1"/>
        <v>4.5900000000000004E-5</v>
      </c>
      <c r="K8" s="1">
        <f t="shared" si="1"/>
        <v>1.2750000000000001E-4</v>
      </c>
      <c r="L8">
        <v>0.8</v>
      </c>
      <c r="M8" s="1">
        <f t="shared" si="2"/>
        <v>1.2800000000000003E-5</v>
      </c>
    </row>
    <row r="9" spans="1:13" x14ac:dyDescent="0.2">
      <c r="C9" s="7"/>
      <c r="D9">
        <v>0.5</v>
      </c>
      <c r="E9" s="1">
        <f t="shared" si="0"/>
        <v>5.1250000000000001E-6</v>
      </c>
      <c r="F9" s="1">
        <f t="shared" si="0"/>
        <v>2.5624999999999999E-5</v>
      </c>
      <c r="G9" s="1">
        <f t="shared" si="0"/>
        <v>4.6124999999999996E-5</v>
      </c>
      <c r="I9" s="1">
        <f t="shared" si="1"/>
        <v>5.1250000000000001E-6</v>
      </c>
      <c r="J9" s="1">
        <f t="shared" si="1"/>
        <v>4.6124999999999996E-5</v>
      </c>
      <c r="K9" s="1">
        <f t="shared" si="1"/>
        <v>1.2812499999999998E-4</v>
      </c>
      <c r="L9">
        <v>1</v>
      </c>
      <c r="M9" s="1">
        <f t="shared" si="2"/>
        <v>2.0000000000000002E-5</v>
      </c>
    </row>
    <row r="10" spans="1:13" x14ac:dyDescent="0.2">
      <c r="C10" s="1"/>
      <c r="D10">
        <v>0.6</v>
      </c>
      <c r="E10" s="1">
        <f t="shared" si="0"/>
        <v>4.9440000000000004E-6</v>
      </c>
      <c r="F10" s="1">
        <f t="shared" si="0"/>
        <v>2.9663999999999999E-5</v>
      </c>
      <c r="G10" s="1">
        <f t="shared" si="0"/>
        <v>5.4384000000000007E-5</v>
      </c>
      <c r="I10" s="1">
        <f t="shared" si="1"/>
        <v>5.1500000000000007E-6</v>
      </c>
      <c r="J10" s="1">
        <f t="shared" si="1"/>
        <v>4.6350000000000002E-5</v>
      </c>
      <c r="K10" s="1">
        <f t="shared" si="1"/>
        <v>1.2875000000000001E-4</v>
      </c>
      <c r="L10">
        <v>1.2</v>
      </c>
      <c r="M10" s="1">
        <f t="shared" si="2"/>
        <v>2.8800000000000002E-5</v>
      </c>
    </row>
    <row r="11" spans="1:13" x14ac:dyDescent="0.2">
      <c r="C11" s="1"/>
      <c r="D11">
        <v>0.7</v>
      </c>
      <c r="E11" s="1">
        <f t="shared" si="0"/>
        <v>4.3470000000000001E-6</v>
      </c>
      <c r="F11" s="1">
        <f t="shared" si="0"/>
        <v>3.3326999999999994E-5</v>
      </c>
      <c r="G11" s="1">
        <f t="shared" si="0"/>
        <v>6.2306999999999998E-5</v>
      </c>
      <c r="I11" s="1">
        <f t="shared" si="1"/>
        <v>5.1750000000000004E-6</v>
      </c>
      <c r="J11" s="1">
        <f t="shared" si="1"/>
        <v>4.6575E-5</v>
      </c>
      <c r="K11" s="1">
        <f t="shared" si="1"/>
        <v>1.2937499999999999E-4</v>
      </c>
      <c r="L11">
        <v>1.4</v>
      </c>
      <c r="M11" s="1">
        <f t="shared" si="2"/>
        <v>3.9199999999999997E-5</v>
      </c>
    </row>
    <row r="12" spans="1:13" x14ac:dyDescent="0.2">
      <c r="C12" s="1"/>
      <c r="D12">
        <v>0.8</v>
      </c>
      <c r="E12" s="1">
        <f t="shared" si="0"/>
        <v>3.3280000000000002E-6</v>
      </c>
      <c r="F12" s="1">
        <f t="shared" si="0"/>
        <v>3.6608000000000013E-5</v>
      </c>
      <c r="G12" s="1">
        <f t="shared" si="0"/>
        <v>6.9888000000000006E-5</v>
      </c>
      <c r="I12" s="1">
        <f t="shared" si="1"/>
        <v>5.2000000000000002E-6</v>
      </c>
      <c r="J12" s="1">
        <f t="shared" si="1"/>
        <v>4.6800000000000006E-5</v>
      </c>
      <c r="K12" s="1">
        <f t="shared" si="1"/>
        <v>1.3000000000000002E-4</v>
      </c>
      <c r="L12">
        <v>1.6</v>
      </c>
      <c r="M12" s="1">
        <f t="shared" si="2"/>
        <v>5.1200000000000011E-5</v>
      </c>
    </row>
    <row r="13" spans="1:13" x14ac:dyDescent="0.2">
      <c r="C13" s="1"/>
      <c r="D13">
        <v>0.9</v>
      </c>
      <c r="E13" s="1">
        <f t="shared" si="0"/>
        <v>1.8809999999999999E-6</v>
      </c>
      <c r="F13" s="1">
        <f t="shared" si="0"/>
        <v>3.9501E-5</v>
      </c>
      <c r="G13" s="1">
        <f t="shared" si="0"/>
        <v>7.7120999999999996E-5</v>
      </c>
      <c r="I13" s="1">
        <f t="shared" si="1"/>
        <v>5.2249999999999999E-6</v>
      </c>
      <c r="J13" s="1">
        <f t="shared" si="1"/>
        <v>4.7024999999999998E-5</v>
      </c>
      <c r="K13" s="1">
        <f t="shared" si="1"/>
        <v>1.3062499999999999E-4</v>
      </c>
      <c r="L13">
        <v>1.8</v>
      </c>
      <c r="M13" s="1">
        <f t="shared" si="2"/>
        <v>6.4800000000000003E-5</v>
      </c>
    </row>
    <row r="14" spans="1:13" x14ac:dyDescent="0.2">
      <c r="C14" s="1"/>
      <c r="D14">
        <v>1</v>
      </c>
      <c r="E14" s="1">
        <f t="shared" si="0"/>
        <v>0</v>
      </c>
      <c r="F14" s="1">
        <f t="shared" si="0"/>
        <v>4.2000000000000004E-5</v>
      </c>
      <c r="G14" s="1">
        <f t="shared" si="0"/>
        <v>8.4000000000000009E-5</v>
      </c>
      <c r="I14" s="1">
        <f t="shared" si="1"/>
        <v>5.2500000000000006E-6</v>
      </c>
      <c r="J14" s="1">
        <f t="shared" si="1"/>
        <v>4.7250000000000003E-5</v>
      </c>
      <c r="K14" s="1">
        <f t="shared" si="1"/>
        <v>1.3125000000000002E-4</v>
      </c>
      <c r="L14">
        <v>2</v>
      </c>
      <c r="M14" s="1">
        <f t="shared" si="2"/>
        <v>8.0000000000000007E-5</v>
      </c>
    </row>
    <row r="15" spans="1:13" x14ac:dyDescent="0.2">
      <c r="C15" s="1"/>
      <c r="D15">
        <v>1.1000000000000001</v>
      </c>
      <c r="E15" s="1">
        <f t="shared" si="0"/>
        <v>-2.3210000000000024E-6</v>
      </c>
      <c r="F15" s="1">
        <f t="shared" si="0"/>
        <v>4.4099000000000006E-5</v>
      </c>
      <c r="G15" s="1">
        <f t="shared" si="0"/>
        <v>9.0519000000000005E-5</v>
      </c>
      <c r="I15" s="1">
        <f t="shared" si="1"/>
        <v>5.2750000000000003E-6</v>
      </c>
      <c r="J15" s="1">
        <f t="shared" si="1"/>
        <v>4.7475000000000002E-5</v>
      </c>
      <c r="K15" s="1">
        <f t="shared" si="1"/>
        <v>1.3187499999999999E-4</v>
      </c>
      <c r="L15">
        <v>2.2000000000000002</v>
      </c>
      <c r="M15" s="1">
        <f t="shared" si="2"/>
        <v>9.6800000000000022E-5</v>
      </c>
    </row>
    <row r="16" spans="1:13" x14ac:dyDescent="0.2">
      <c r="C16" s="1"/>
      <c r="D16">
        <v>1.2</v>
      </c>
      <c r="E16" s="1">
        <f t="shared" si="0"/>
        <v>-5.0880000000000002E-6</v>
      </c>
      <c r="F16" s="1">
        <f t="shared" si="0"/>
        <v>4.5792000000000005E-5</v>
      </c>
      <c r="G16" s="1">
        <f t="shared" si="0"/>
        <v>9.6672000000000012E-5</v>
      </c>
      <c r="I16" s="1">
        <f t="shared" si="1"/>
        <v>5.3000000000000009E-6</v>
      </c>
      <c r="J16" s="1">
        <f t="shared" si="1"/>
        <v>4.7700000000000007E-5</v>
      </c>
      <c r="K16" s="1">
        <f t="shared" si="1"/>
        <v>1.3250000000000002E-4</v>
      </c>
      <c r="L16">
        <v>2.4</v>
      </c>
      <c r="M16" s="1">
        <f t="shared" si="2"/>
        <v>1.1520000000000001E-4</v>
      </c>
    </row>
    <row r="17" spans="3:13" x14ac:dyDescent="0.2">
      <c r="C17" s="1"/>
      <c r="D17">
        <v>1.3</v>
      </c>
      <c r="E17" s="1">
        <f t="shared" si="0"/>
        <v>-8.307000000000002E-6</v>
      </c>
      <c r="F17" s="1">
        <f t="shared" si="0"/>
        <v>4.7073000000000001E-5</v>
      </c>
      <c r="G17" s="1">
        <f t="shared" si="0"/>
        <v>1.0245300000000002E-4</v>
      </c>
      <c r="I17" s="1">
        <f t="shared" si="1"/>
        <v>5.3249999999999998E-6</v>
      </c>
      <c r="J17" s="1">
        <f t="shared" si="1"/>
        <v>4.7924999999999999E-5</v>
      </c>
      <c r="K17" s="1">
        <f t="shared" si="1"/>
        <v>1.33125E-4</v>
      </c>
      <c r="L17">
        <v>2.6</v>
      </c>
      <c r="M17" s="1">
        <f t="shared" si="2"/>
        <v>1.3520000000000003E-4</v>
      </c>
    </row>
    <row r="18" spans="3:13" x14ac:dyDescent="0.2">
      <c r="C18" s="1"/>
      <c r="D18">
        <v>1.4</v>
      </c>
      <c r="E18" s="1">
        <f t="shared" si="0"/>
        <v>-1.1984000000000001E-5</v>
      </c>
      <c r="F18" s="1">
        <f t="shared" si="0"/>
        <v>4.793600000000001E-5</v>
      </c>
      <c r="G18" s="1">
        <f t="shared" si="0"/>
        <v>1.0785600000000001E-4</v>
      </c>
      <c r="I18" s="1">
        <f t="shared" si="1"/>
        <v>5.3500000000000004E-6</v>
      </c>
      <c r="J18" s="1">
        <f t="shared" si="1"/>
        <v>4.8150000000000005E-5</v>
      </c>
      <c r="K18" s="1">
        <f t="shared" si="1"/>
        <v>1.3375E-4</v>
      </c>
      <c r="L18">
        <v>2.8</v>
      </c>
      <c r="M18" s="1">
        <f t="shared" si="2"/>
        <v>1.5679999999999999E-4</v>
      </c>
    </row>
    <row r="19" spans="3:13" x14ac:dyDescent="0.2">
      <c r="C19" s="1"/>
      <c r="D19">
        <v>1.5</v>
      </c>
      <c r="E19" s="1">
        <f t="shared" si="0"/>
        <v>-1.6125000000000002E-5</v>
      </c>
      <c r="F19" s="1">
        <f t="shared" si="0"/>
        <v>4.837500000000001E-5</v>
      </c>
      <c r="G19" s="1">
        <f t="shared" si="0"/>
        <v>1.1287500000000001E-4</v>
      </c>
      <c r="I19" s="1">
        <f t="shared" si="1"/>
        <v>5.3750000000000002E-6</v>
      </c>
      <c r="J19" s="1">
        <f t="shared" si="1"/>
        <v>4.8375000000000004E-5</v>
      </c>
      <c r="K19" s="1">
        <f t="shared" si="1"/>
        <v>1.34375E-4</v>
      </c>
      <c r="L19">
        <v>3</v>
      </c>
      <c r="M19" s="1">
        <f t="shared" si="2"/>
        <v>1.8000000000000001E-4</v>
      </c>
    </row>
    <row r="20" spans="3:13" x14ac:dyDescent="0.2">
      <c r="C20" s="1"/>
      <c r="D20">
        <v>1.6</v>
      </c>
      <c r="E20" s="1">
        <f t="shared" si="0"/>
        <v>-2.0736000000000006E-5</v>
      </c>
      <c r="F20" s="1">
        <f t="shared" si="0"/>
        <v>4.838400000000001E-5</v>
      </c>
      <c r="G20" s="1">
        <f t="shared" si="0"/>
        <v>1.1750400000000001E-4</v>
      </c>
      <c r="I20" s="1">
        <f t="shared" si="1"/>
        <v>5.4000000000000008E-6</v>
      </c>
      <c r="J20" s="1">
        <f t="shared" si="1"/>
        <v>4.8600000000000009E-5</v>
      </c>
      <c r="K20" s="1">
        <f t="shared" si="1"/>
        <v>1.35E-4</v>
      </c>
      <c r="L20">
        <v>3.2</v>
      </c>
      <c r="M20" s="1">
        <f t="shared" si="2"/>
        <v>2.0480000000000004E-4</v>
      </c>
    </row>
    <row r="21" spans="3:13" x14ac:dyDescent="0.2">
      <c r="C21" s="1"/>
      <c r="D21">
        <v>1.7</v>
      </c>
      <c r="E21" s="1">
        <f t="shared" si="0"/>
        <v>-2.5822999999999997E-5</v>
      </c>
      <c r="F21" s="1">
        <f t="shared" si="0"/>
        <v>4.7957000000000002E-5</v>
      </c>
      <c r="G21" s="1">
        <f t="shared" si="0"/>
        <v>1.21737E-4</v>
      </c>
      <c r="I21" s="1">
        <f t="shared" si="1"/>
        <v>5.4250000000000006E-6</v>
      </c>
      <c r="J21" s="1">
        <f t="shared" si="1"/>
        <v>4.8825000000000001E-5</v>
      </c>
      <c r="K21" s="1">
        <f t="shared" si="1"/>
        <v>1.35625E-4</v>
      </c>
      <c r="L21">
        <v>3.4</v>
      </c>
      <c r="M21" s="1">
        <f t="shared" si="2"/>
        <v>2.3119999999999998E-4</v>
      </c>
    </row>
    <row r="22" spans="3:13" x14ac:dyDescent="0.2">
      <c r="C22" s="1"/>
      <c r="D22">
        <v>1.8</v>
      </c>
      <c r="E22" s="1">
        <f t="shared" si="0"/>
        <v>-3.1392000000000007E-5</v>
      </c>
      <c r="F22" s="1">
        <f t="shared" si="0"/>
        <v>4.7088E-5</v>
      </c>
      <c r="G22" s="1">
        <f t="shared" si="0"/>
        <v>1.2556800000000003E-4</v>
      </c>
      <c r="I22" s="1">
        <f t="shared" si="1"/>
        <v>5.4500000000000012E-6</v>
      </c>
      <c r="J22" s="1">
        <f t="shared" si="1"/>
        <v>4.9050000000000006E-5</v>
      </c>
      <c r="K22" s="1">
        <f t="shared" si="1"/>
        <v>1.3625000000000001E-4</v>
      </c>
      <c r="L22">
        <v>3.6</v>
      </c>
      <c r="M22" s="1">
        <f t="shared" si="2"/>
        <v>2.5920000000000001E-4</v>
      </c>
    </row>
    <row r="23" spans="3:13" x14ac:dyDescent="0.2">
      <c r="C23" s="1"/>
      <c r="D23">
        <v>1.9</v>
      </c>
      <c r="E23" s="1">
        <f t="shared" si="0"/>
        <v>-3.7449E-5</v>
      </c>
      <c r="F23" s="1">
        <f t="shared" si="0"/>
        <v>4.5771000000000006E-5</v>
      </c>
      <c r="G23" s="1">
        <f t="shared" si="0"/>
        <v>1.2899100000000001E-4</v>
      </c>
      <c r="I23" s="1">
        <f t="shared" si="1"/>
        <v>5.4750000000000001E-6</v>
      </c>
      <c r="J23" s="1">
        <f t="shared" si="1"/>
        <v>4.9275000000000005E-5</v>
      </c>
      <c r="K23" s="1">
        <f t="shared" si="1"/>
        <v>1.3687500000000001E-4</v>
      </c>
      <c r="L23">
        <v>3.8</v>
      </c>
      <c r="M23" s="1">
        <f t="shared" si="2"/>
        <v>2.8880000000000003E-4</v>
      </c>
    </row>
    <row r="24" spans="3:13" x14ac:dyDescent="0.2">
      <c r="C24" s="1"/>
      <c r="D24">
        <v>2</v>
      </c>
      <c r="E24" s="1">
        <f t="shared" ref="E24:G43" si="3">$B$3*$B$4*(E$2-$B$7-$D24/2)*$D24*(1+$B$6*$D24)</f>
        <v>-4.4000000000000006E-5</v>
      </c>
      <c r="F24" s="1">
        <f t="shared" si="3"/>
        <v>4.4000000000000006E-5</v>
      </c>
      <c r="G24" s="1">
        <f t="shared" si="3"/>
        <v>1.3200000000000004E-4</v>
      </c>
      <c r="I24" s="1">
        <f t="shared" ref="I24:K43" si="4">$B$3*$B$4*(I$2-$B$7)^2/2*(1+$B$6*$D24)</f>
        <v>5.5000000000000007E-6</v>
      </c>
      <c r="J24" s="1">
        <f t="shared" si="4"/>
        <v>4.9500000000000004E-5</v>
      </c>
      <c r="K24" s="1">
        <f t="shared" si="4"/>
        <v>1.3750000000000001E-4</v>
      </c>
      <c r="L24">
        <v>4</v>
      </c>
      <c r="M24" s="1">
        <f t="shared" si="2"/>
        <v>3.2000000000000003E-4</v>
      </c>
    </row>
    <row r="25" spans="3:13" x14ac:dyDescent="0.2">
      <c r="C25" s="1"/>
      <c r="D25">
        <v>2.1</v>
      </c>
      <c r="E25" s="1">
        <f t="shared" si="3"/>
        <v>-5.1051000000000003E-5</v>
      </c>
      <c r="F25" s="1">
        <f t="shared" si="3"/>
        <v>4.1769000000000006E-5</v>
      </c>
      <c r="G25" s="1">
        <f t="shared" si="3"/>
        <v>1.3458900000000001E-4</v>
      </c>
      <c r="I25" s="1">
        <f t="shared" si="4"/>
        <v>5.5250000000000005E-6</v>
      </c>
      <c r="J25" s="1">
        <f t="shared" si="4"/>
        <v>4.9725000000000002E-5</v>
      </c>
      <c r="K25" s="1">
        <f t="shared" si="4"/>
        <v>1.3812500000000001E-4</v>
      </c>
    </row>
    <row r="26" spans="3:13" x14ac:dyDescent="0.2">
      <c r="D26">
        <v>2.2000000000000002</v>
      </c>
      <c r="E26" s="1">
        <f t="shared" si="3"/>
        <v>-5.8608000000000026E-5</v>
      </c>
      <c r="F26" s="1">
        <f t="shared" si="3"/>
        <v>3.9072000000000008E-5</v>
      </c>
      <c r="G26" s="1">
        <f t="shared" si="3"/>
        <v>1.3675200000000002E-4</v>
      </c>
      <c r="I26" s="1">
        <f t="shared" si="4"/>
        <v>5.5500000000000011E-6</v>
      </c>
      <c r="J26" s="1">
        <f t="shared" si="4"/>
        <v>4.9950000000000008E-5</v>
      </c>
      <c r="K26" s="1">
        <f t="shared" si="4"/>
        <v>1.3875000000000001E-4</v>
      </c>
      <c r="L26" s="1"/>
      <c r="M26" s="1"/>
    </row>
    <row r="27" spans="3:13" x14ac:dyDescent="0.2">
      <c r="D27">
        <v>2.2999999999999998</v>
      </c>
      <c r="E27" s="1">
        <f t="shared" si="3"/>
        <v>-6.6676999999999985E-5</v>
      </c>
      <c r="F27" s="1">
        <f t="shared" si="3"/>
        <v>3.5903000000000012E-5</v>
      </c>
      <c r="G27" s="1">
        <f t="shared" si="3"/>
        <v>1.3848300000000001E-4</v>
      </c>
      <c r="I27" s="1">
        <f t="shared" si="4"/>
        <v>5.5750000000000008E-6</v>
      </c>
      <c r="J27" s="1">
        <f t="shared" si="4"/>
        <v>5.0175E-5</v>
      </c>
      <c r="K27" s="1">
        <f t="shared" si="4"/>
        <v>1.3937500000000001E-4</v>
      </c>
      <c r="L27" s="1"/>
      <c r="M27" s="1"/>
    </row>
    <row r="28" spans="3:13" x14ac:dyDescent="0.2">
      <c r="D28">
        <v>2.4</v>
      </c>
      <c r="E28" s="1">
        <f t="shared" si="3"/>
        <v>-7.5264000000000003E-5</v>
      </c>
      <c r="F28" s="1">
        <f t="shared" si="3"/>
        <v>3.2256000000000004E-5</v>
      </c>
      <c r="G28" s="1">
        <f t="shared" si="3"/>
        <v>1.3977600000000001E-4</v>
      </c>
      <c r="I28" s="1">
        <f t="shared" si="4"/>
        <v>5.6000000000000006E-6</v>
      </c>
      <c r="J28" s="1">
        <f t="shared" si="4"/>
        <v>5.0400000000000005E-5</v>
      </c>
      <c r="K28" s="1">
        <f t="shared" si="4"/>
        <v>1.4000000000000001E-4</v>
      </c>
      <c r="L28" s="1"/>
      <c r="M28" s="1"/>
    </row>
    <row r="29" spans="3:13" x14ac:dyDescent="0.2">
      <c r="D29">
        <v>2.5</v>
      </c>
      <c r="E29" s="1">
        <f t="shared" si="3"/>
        <v>-8.4375000000000004E-5</v>
      </c>
      <c r="F29" s="1">
        <f t="shared" si="3"/>
        <v>2.8125000000000003E-5</v>
      </c>
      <c r="G29" s="1">
        <f t="shared" si="3"/>
        <v>1.4062500000000002E-4</v>
      </c>
      <c r="I29" s="1">
        <f t="shared" si="4"/>
        <v>5.6250000000000004E-6</v>
      </c>
      <c r="J29" s="1">
        <f t="shared" si="4"/>
        <v>5.0625000000000004E-5</v>
      </c>
      <c r="K29" s="1">
        <f t="shared" si="4"/>
        <v>1.4062500000000002E-4</v>
      </c>
      <c r="L29" s="1"/>
      <c r="M29" s="1"/>
    </row>
    <row r="30" spans="3:13" x14ac:dyDescent="0.2">
      <c r="D30">
        <v>2.6</v>
      </c>
      <c r="E30" s="1">
        <f t="shared" si="3"/>
        <v>-9.4016000000000016E-5</v>
      </c>
      <c r="F30" s="1">
        <f t="shared" si="3"/>
        <v>2.3503999999999997E-5</v>
      </c>
      <c r="G30" s="1">
        <f t="shared" si="3"/>
        <v>1.4102399999999998E-4</v>
      </c>
      <c r="I30" s="1">
        <f t="shared" si="4"/>
        <v>5.6500000000000001E-6</v>
      </c>
      <c r="J30" s="1">
        <f t="shared" si="4"/>
        <v>5.0849999999999996E-5</v>
      </c>
      <c r="K30" s="1">
        <f t="shared" si="4"/>
        <v>1.4124999999999999E-4</v>
      </c>
      <c r="L30" s="1"/>
      <c r="M30" s="1"/>
    </row>
    <row r="31" spans="3:13" x14ac:dyDescent="0.2">
      <c r="D31">
        <v>2.7</v>
      </c>
      <c r="E31" s="1">
        <f t="shared" si="3"/>
        <v>-1.0419300000000002E-4</v>
      </c>
      <c r="F31" s="1">
        <f t="shared" si="3"/>
        <v>1.8386999999999992E-5</v>
      </c>
      <c r="G31" s="1">
        <f t="shared" si="3"/>
        <v>1.4096700000000001E-4</v>
      </c>
      <c r="I31" s="1">
        <f t="shared" si="4"/>
        <v>5.6750000000000007E-6</v>
      </c>
      <c r="J31" s="1">
        <f t="shared" si="4"/>
        <v>5.1075000000000001E-5</v>
      </c>
      <c r="K31" s="1">
        <f t="shared" si="4"/>
        <v>1.4187499999999999E-4</v>
      </c>
      <c r="L31" s="1"/>
      <c r="M31" s="1"/>
    </row>
    <row r="32" spans="3:13" x14ac:dyDescent="0.2">
      <c r="D32">
        <v>2.8</v>
      </c>
      <c r="E32" s="1">
        <f t="shared" si="3"/>
        <v>-1.1491199999999999E-4</v>
      </c>
      <c r="F32" s="1">
        <f t="shared" si="3"/>
        <v>1.2768000000000012E-5</v>
      </c>
      <c r="G32" s="1">
        <f t="shared" si="3"/>
        <v>1.4044799999999999E-4</v>
      </c>
      <c r="I32" s="1">
        <f t="shared" si="4"/>
        <v>5.6999999999999996E-6</v>
      </c>
      <c r="J32" s="1">
        <f t="shared" si="4"/>
        <v>5.13E-5</v>
      </c>
      <c r="K32" s="1">
        <f t="shared" si="4"/>
        <v>1.4249999999999999E-4</v>
      </c>
      <c r="L32" s="1"/>
      <c r="M32" s="1"/>
    </row>
    <row r="33" spans="4:13" x14ac:dyDescent="0.2">
      <c r="D33">
        <v>2.9</v>
      </c>
      <c r="E33" s="1">
        <f t="shared" si="3"/>
        <v>-1.26179E-4</v>
      </c>
      <c r="F33" s="1">
        <f t="shared" si="3"/>
        <v>6.6410000000000064E-6</v>
      </c>
      <c r="G33" s="1">
        <f t="shared" si="3"/>
        <v>1.3946100000000001E-4</v>
      </c>
      <c r="I33" s="1">
        <f t="shared" si="4"/>
        <v>5.7250000000000002E-6</v>
      </c>
      <c r="J33" s="1">
        <f t="shared" si="4"/>
        <v>5.1525000000000006E-5</v>
      </c>
      <c r="K33" s="1">
        <f t="shared" si="4"/>
        <v>1.43125E-4</v>
      </c>
      <c r="L33" s="1"/>
      <c r="M33" s="1"/>
    </row>
    <row r="34" spans="4:13" x14ac:dyDescent="0.2">
      <c r="D34">
        <v>3</v>
      </c>
      <c r="E34" s="1">
        <f t="shared" si="3"/>
        <v>-1.3800000000000002E-4</v>
      </c>
      <c r="F34" s="1">
        <f t="shared" si="3"/>
        <v>0</v>
      </c>
      <c r="G34" s="1">
        <f t="shared" si="3"/>
        <v>1.3800000000000002E-4</v>
      </c>
      <c r="I34" s="1">
        <f t="shared" si="4"/>
        <v>5.75E-6</v>
      </c>
      <c r="J34" s="1">
        <f t="shared" si="4"/>
        <v>5.1749999999999997E-5</v>
      </c>
      <c r="K34" s="1">
        <f t="shared" si="4"/>
        <v>1.4375E-4</v>
      </c>
      <c r="L34" s="1"/>
      <c r="M34" s="1"/>
    </row>
    <row r="35" spans="4:13" x14ac:dyDescent="0.2">
      <c r="D35">
        <v>3.1</v>
      </c>
      <c r="E35" s="1">
        <f t="shared" si="3"/>
        <v>-1.5038100000000002E-4</v>
      </c>
      <c r="F35" s="1">
        <f t="shared" si="3"/>
        <v>-7.1610000000000082E-6</v>
      </c>
      <c r="G35" s="1">
        <f t="shared" si="3"/>
        <v>1.3605900000000001E-4</v>
      </c>
      <c r="I35" s="1">
        <f t="shared" si="4"/>
        <v>5.7750000000000006E-6</v>
      </c>
      <c r="J35" s="1">
        <f t="shared" si="4"/>
        <v>5.1975000000000003E-5</v>
      </c>
      <c r="K35" s="1">
        <f t="shared" si="4"/>
        <v>1.44375E-4</v>
      </c>
      <c r="L35" s="1"/>
      <c r="M35" s="1"/>
    </row>
    <row r="36" spans="4:13" x14ac:dyDescent="0.2">
      <c r="D36">
        <v>3.2</v>
      </c>
      <c r="E36" s="1">
        <f t="shared" si="3"/>
        <v>-1.6332800000000005E-4</v>
      </c>
      <c r="F36" s="1">
        <f t="shared" si="3"/>
        <v>-1.4848000000000016E-5</v>
      </c>
      <c r="G36" s="1">
        <f t="shared" si="3"/>
        <v>1.3363200000000004E-4</v>
      </c>
      <c r="I36" s="1">
        <f t="shared" si="4"/>
        <v>5.8000000000000012E-6</v>
      </c>
      <c r="J36" s="1">
        <f t="shared" si="4"/>
        <v>5.2200000000000008E-5</v>
      </c>
      <c r="K36" s="1">
        <f t="shared" si="4"/>
        <v>1.4500000000000003E-4</v>
      </c>
      <c r="L36" s="1"/>
      <c r="M36" s="1"/>
    </row>
    <row r="37" spans="4:13" x14ac:dyDescent="0.2">
      <c r="D37">
        <v>3.3</v>
      </c>
      <c r="E37" s="1">
        <f t="shared" si="3"/>
        <v>-1.76847E-4</v>
      </c>
      <c r="F37" s="1">
        <f t="shared" si="3"/>
        <v>-2.3066999999999984E-5</v>
      </c>
      <c r="G37" s="1">
        <f t="shared" si="3"/>
        <v>1.3071300000000002E-4</v>
      </c>
      <c r="I37" s="1">
        <f t="shared" si="4"/>
        <v>5.825000000000001E-6</v>
      </c>
      <c r="J37" s="1">
        <f t="shared" si="4"/>
        <v>5.2425000000000007E-5</v>
      </c>
      <c r="K37" s="1">
        <f t="shared" si="4"/>
        <v>1.45625E-4</v>
      </c>
      <c r="L37" s="1"/>
      <c r="M37" s="1"/>
    </row>
    <row r="38" spans="4:13" x14ac:dyDescent="0.2">
      <c r="D38">
        <v>3.4</v>
      </c>
      <c r="E38" s="1">
        <f t="shared" si="3"/>
        <v>-1.9094399999999999E-4</v>
      </c>
      <c r="F38" s="1">
        <f t="shared" si="3"/>
        <v>-3.1823999999999992E-5</v>
      </c>
      <c r="G38" s="1">
        <f t="shared" si="3"/>
        <v>1.2729600000000002E-4</v>
      </c>
      <c r="I38" s="1">
        <f t="shared" si="4"/>
        <v>5.8499999999999999E-6</v>
      </c>
      <c r="J38" s="1">
        <f t="shared" si="4"/>
        <v>5.2649999999999999E-5</v>
      </c>
      <c r="K38" s="1">
        <f t="shared" si="4"/>
        <v>1.4625E-4</v>
      </c>
      <c r="L38" s="1"/>
      <c r="M38" s="1"/>
    </row>
    <row r="39" spans="4:13" x14ac:dyDescent="0.2">
      <c r="D39">
        <v>3.5</v>
      </c>
      <c r="E39" s="1">
        <f t="shared" si="3"/>
        <v>-2.05625E-4</v>
      </c>
      <c r="F39" s="1">
        <f t="shared" si="3"/>
        <v>-4.1125000000000004E-5</v>
      </c>
      <c r="G39" s="1">
        <f t="shared" si="3"/>
        <v>1.2337500000000003E-4</v>
      </c>
      <c r="I39" s="1">
        <f t="shared" si="4"/>
        <v>5.8750000000000005E-6</v>
      </c>
      <c r="J39" s="1">
        <f t="shared" si="4"/>
        <v>5.2875000000000005E-5</v>
      </c>
      <c r="K39" s="1">
        <f t="shared" si="4"/>
        <v>1.4687500000000001E-4</v>
      </c>
      <c r="L39" s="1"/>
      <c r="M39" s="1"/>
    </row>
    <row r="40" spans="4:13" x14ac:dyDescent="0.2">
      <c r="D40">
        <v>3.6</v>
      </c>
      <c r="E40" s="1">
        <f t="shared" si="3"/>
        <v>-2.2089600000000002E-4</v>
      </c>
      <c r="F40" s="1">
        <f t="shared" si="3"/>
        <v>-5.0976000000000008E-5</v>
      </c>
      <c r="G40" s="1">
        <f t="shared" si="3"/>
        <v>1.1894399999999999E-4</v>
      </c>
      <c r="I40" s="1">
        <f t="shared" si="4"/>
        <v>5.9000000000000003E-6</v>
      </c>
      <c r="J40" s="1">
        <f t="shared" si="4"/>
        <v>5.3100000000000003E-5</v>
      </c>
      <c r="K40" s="1">
        <f t="shared" si="4"/>
        <v>1.4750000000000001E-4</v>
      </c>
      <c r="L40" s="1"/>
      <c r="M40" s="1"/>
    </row>
    <row r="41" spans="4:13" x14ac:dyDescent="0.2">
      <c r="D41">
        <v>3.7</v>
      </c>
      <c r="E41" s="1">
        <f t="shared" si="3"/>
        <v>-2.3676300000000005E-4</v>
      </c>
      <c r="F41" s="1">
        <f t="shared" si="3"/>
        <v>-6.1383000000000019E-5</v>
      </c>
      <c r="G41" s="1">
        <f t="shared" si="3"/>
        <v>1.13997E-4</v>
      </c>
      <c r="I41" s="1">
        <f t="shared" si="4"/>
        <v>5.9250000000000009E-6</v>
      </c>
      <c r="J41" s="1">
        <f t="shared" si="4"/>
        <v>5.3325000000000009E-5</v>
      </c>
      <c r="K41" s="1">
        <f t="shared" si="4"/>
        <v>1.4812500000000001E-4</v>
      </c>
      <c r="L41" s="1"/>
      <c r="M41" s="1"/>
    </row>
    <row r="42" spans="4:13" x14ac:dyDescent="0.2">
      <c r="D42">
        <v>3.8</v>
      </c>
      <c r="E42" s="1">
        <f t="shared" si="3"/>
        <v>-2.5323199999999999E-4</v>
      </c>
      <c r="F42" s="1">
        <f t="shared" si="3"/>
        <v>-7.2351999999999988E-5</v>
      </c>
      <c r="G42" s="1">
        <f t="shared" si="3"/>
        <v>1.08528E-4</v>
      </c>
      <c r="I42" s="1">
        <f t="shared" si="4"/>
        <v>5.9500000000000006E-6</v>
      </c>
      <c r="J42" s="1">
        <f t="shared" si="4"/>
        <v>5.3550000000000001E-5</v>
      </c>
      <c r="K42" s="1">
        <f t="shared" si="4"/>
        <v>1.4874999999999998E-4</v>
      </c>
      <c r="L42" s="1"/>
      <c r="M42" s="1"/>
    </row>
    <row r="43" spans="4:13" x14ac:dyDescent="0.2">
      <c r="D43">
        <v>3.9</v>
      </c>
      <c r="E43" s="1">
        <f t="shared" si="3"/>
        <v>-2.7030899999999999E-4</v>
      </c>
      <c r="F43" s="1">
        <f t="shared" si="3"/>
        <v>-8.3889000000000009E-5</v>
      </c>
      <c r="G43" s="1">
        <f t="shared" si="3"/>
        <v>1.0253100000000003E-4</v>
      </c>
      <c r="I43" s="1">
        <f t="shared" si="4"/>
        <v>5.9750000000000004E-6</v>
      </c>
      <c r="J43" s="1">
        <f t="shared" si="4"/>
        <v>5.3775000000000006E-5</v>
      </c>
      <c r="K43" s="1">
        <f t="shared" si="4"/>
        <v>1.4937500000000001E-4</v>
      </c>
      <c r="L43" s="1"/>
      <c r="M43" s="1"/>
    </row>
    <row r="44" spans="4:13" x14ac:dyDescent="0.2">
      <c r="D44">
        <v>4</v>
      </c>
      <c r="E44" s="1">
        <f t="shared" ref="E44:G63" si="5">$B$3*$B$4*(E$2-$B$7-$D44/2)*$D44*(1+$B$6*$D44)</f>
        <v>-2.8800000000000001E-4</v>
      </c>
      <c r="F44" s="1">
        <f t="shared" si="5"/>
        <v>-9.6000000000000002E-5</v>
      </c>
      <c r="G44" s="1">
        <f t="shared" si="5"/>
        <v>9.6000000000000002E-5</v>
      </c>
      <c r="I44" s="1">
        <f t="shared" ref="I44:K63" si="6">$B$3*$B$4*(I$2-$B$7)^2/2*(1+$B$6*$D44)</f>
        <v>6.0000000000000002E-6</v>
      </c>
      <c r="J44" s="1">
        <f t="shared" si="6"/>
        <v>5.4000000000000005E-5</v>
      </c>
      <c r="K44" s="1">
        <f t="shared" si="6"/>
        <v>1.4999999999999999E-4</v>
      </c>
      <c r="L44" s="1"/>
      <c r="M44" s="1"/>
    </row>
    <row r="45" spans="4:13" x14ac:dyDescent="0.2">
      <c r="D45">
        <v>4.0999999999999996</v>
      </c>
      <c r="E45" s="1">
        <f t="shared" si="5"/>
        <v>-3.0631100000000003E-4</v>
      </c>
      <c r="F45" s="1">
        <f t="shared" si="5"/>
        <v>-1.0869099999999997E-4</v>
      </c>
      <c r="G45" s="1">
        <f t="shared" si="5"/>
        <v>8.8929000000000029E-5</v>
      </c>
      <c r="I45" s="1">
        <f t="shared" si="6"/>
        <v>6.0250000000000008E-6</v>
      </c>
      <c r="J45" s="1">
        <f t="shared" si="6"/>
        <v>5.4225000000000003E-5</v>
      </c>
      <c r="K45" s="1">
        <f t="shared" si="6"/>
        <v>1.5062500000000002E-4</v>
      </c>
      <c r="L45" s="1"/>
      <c r="M45" s="1"/>
    </row>
    <row r="46" spans="4:13" x14ac:dyDescent="0.2">
      <c r="D46">
        <v>4.2</v>
      </c>
      <c r="E46" s="1">
        <f t="shared" si="5"/>
        <v>-3.252480000000001E-4</v>
      </c>
      <c r="F46" s="1">
        <f t="shared" si="5"/>
        <v>-1.2196800000000002E-4</v>
      </c>
      <c r="G46" s="1">
        <f t="shared" si="5"/>
        <v>8.1311999999999983E-5</v>
      </c>
      <c r="I46" s="1">
        <f t="shared" si="6"/>
        <v>6.0500000000000005E-6</v>
      </c>
      <c r="J46" s="1">
        <f t="shared" si="6"/>
        <v>5.4450000000000002E-5</v>
      </c>
      <c r="K46" s="1">
        <f t="shared" si="6"/>
        <v>1.5124999999999999E-4</v>
      </c>
      <c r="L46" s="1"/>
      <c r="M46" s="1"/>
    </row>
    <row r="47" spans="4:13" x14ac:dyDescent="0.2">
      <c r="D47">
        <v>4.3</v>
      </c>
      <c r="E47" s="1">
        <f t="shared" si="5"/>
        <v>-3.4481700000000003E-4</v>
      </c>
      <c r="F47" s="1">
        <f t="shared" si="5"/>
        <v>-1.3583700000000001E-4</v>
      </c>
      <c r="G47" s="1">
        <f t="shared" si="5"/>
        <v>7.3143000000000028E-5</v>
      </c>
      <c r="I47" s="1">
        <f t="shared" si="6"/>
        <v>6.0750000000000011E-6</v>
      </c>
      <c r="J47" s="1">
        <f t="shared" si="6"/>
        <v>5.4675000000000008E-5</v>
      </c>
      <c r="K47" s="1">
        <f t="shared" si="6"/>
        <v>1.5187500000000002E-4</v>
      </c>
      <c r="L47" s="1"/>
      <c r="M47" s="1"/>
    </row>
    <row r="48" spans="4:13" x14ac:dyDescent="0.2">
      <c r="D48">
        <v>4.4000000000000004</v>
      </c>
      <c r="E48" s="1">
        <f t="shared" si="5"/>
        <v>-3.6502400000000009E-4</v>
      </c>
      <c r="F48" s="1">
        <f t="shared" si="5"/>
        <v>-1.5030400000000006E-4</v>
      </c>
      <c r="G48" s="1">
        <f t="shared" si="5"/>
        <v>6.4415999999999974E-5</v>
      </c>
      <c r="I48" s="1">
        <f t="shared" si="6"/>
        <v>6.1E-6</v>
      </c>
      <c r="J48" s="1">
        <f t="shared" si="6"/>
        <v>5.49E-5</v>
      </c>
      <c r="K48" s="1">
        <f t="shared" si="6"/>
        <v>1.5249999999999999E-4</v>
      </c>
      <c r="L48" s="1"/>
      <c r="M48" s="1"/>
    </row>
    <row r="49" spans="4:13" x14ac:dyDescent="0.2">
      <c r="D49">
        <v>4.5</v>
      </c>
      <c r="E49" s="1">
        <f t="shared" si="5"/>
        <v>-3.8587500000000004E-4</v>
      </c>
      <c r="F49" s="1">
        <f t="shared" si="5"/>
        <v>-1.6537500000000005E-4</v>
      </c>
      <c r="G49" s="1">
        <f t="shared" si="5"/>
        <v>5.5125000000000005E-5</v>
      </c>
      <c r="I49" s="1">
        <f t="shared" si="6"/>
        <v>6.1250000000000006E-6</v>
      </c>
      <c r="J49" s="1">
        <f t="shared" si="6"/>
        <v>5.5125000000000005E-5</v>
      </c>
      <c r="K49" s="1">
        <f t="shared" si="6"/>
        <v>1.5312500000000002E-4</v>
      </c>
      <c r="L49" s="1"/>
      <c r="M49" s="1"/>
    </row>
    <row r="50" spans="4:13" x14ac:dyDescent="0.2">
      <c r="D50">
        <v>4.5999999999999996</v>
      </c>
      <c r="E50" s="1">
        <f t="shared" si="5"/>
        <v>-4.0737599999999998E-4</v>
      </c>
      <c r="F50" s="1">
        <f t="shared" si="5"/>
        <v>-1.8105599999999997E-4</v>
      </c>
      <c r="G50" s="1">
        <f t="shared" si="5"/>
        <v>4.526400000000004E-5</v>
      </c>
      <c r="I50" s="1">
        <f t="shared" si="6"/>
        <v>6.1500000000000004E-6</v>
      </c>
      <c r="J50" s="1">
        <f t="shared" si="6"/>
        <v>5.5350000000000004E-5</v>
      </c>
      <c r="K50" s="1">
        <f t="shared" si="6"/>
        <v>1.5375E-4</v>
      </c>
      <c r="L50" s="1"/>
      <c r="M50" s="1"/>
    </row>
    <row r="51" spans="4:13" x14ac:dyDescent="0.2">
      <c r="D51">
        <v>4.7</v>
      </c>
      <c r="E51" s="1">
        <f t="shared" si="5"/>
        <v>-4.2953300000000012E-4</v>
      </c>
      <c r="F51" s="1">
        <f t="shared" si="5"/>
        <v>-1.9735300000000005E-4</v>
      </c>
      <c r="G51" s="1">
        <f t="shared" si="5"/>
        <v>3.482699999999999E-5</v>
      </c>
      <c r="I51" s="1">
        <f t="shared" si="6"/>
        <v>6.175000000000001E-6</v>
      </c>
      <c r="J51" s="1">
        <f t="shared" si="6"/>
        <v>5.5575000000000009E-5</v>
      </c>
      <c r="K51" s="1">
        <f t="shared" si="6"/>
        <v>1.5437500000000003E-4</v>
      </c>
      <c r="L51" s="1"/>
      <c r="M51" s="1"/>
    </row>
    <row r="52" spans="4:13" x14ac:dyDescent="0.2">
      <c r="D52">
        <v>4.8</v>
      </c>
      <c r="E52" s="1">
        <f t="shared" si="5"/>
        <v>-4.5235200000000005E-4</v>
      </c>
      <c r="F52" s="1">
        <f t="shared" si="5"/>
        <v>-2.14272E-4</v>
      </c>
      <c r="G52" s="1">
        <f t="shared" si="5"/>
        <v>2.3808000000000023E-5</v>
      </c>
      <c r="I52" s="1">
        <f t="shared" si="6"/>
        <v>6.2000000000000008E-6</v>
      </c>
      <c r="J52" s="1">
        <f t="shared" si="6"/>
        <v>5.5800000000000001E-5</v>
      </c>
      <c r="K52" s="1">
        <f t="shared" si="6"/>
        <v>1.55E-4</v>
      </c>
      <c r="L52" s="1"/>
      <c r="M52" s="1"/>
    </row>
    <row r="53" spans="4:13" x14ac:dyDescent="0.2">
      <c r="D53">
        <v>4.9000000000000004</v>
      </c>
      <c r="E53" s="1">
        <f t="shared" si="5"/>
        <v>-4.7583900000000014E-4</v>
      </c>
      <c r="F53" s="1">
        <f t="shared" si="5"/>
        <v>-2.3181900000000008E-4</v>
      </c>
      <c r="G53" s="1">
        <f t="shared" si="5"/>
        <v>1.220099999999996E-5</v>
      </c>
      <c r="I53" s="1">
        <f t="shared" si="6"/>
        <v>6.2250000000000014E-6</v>
      </c>
      <c r="J53" s="1">
        <f t="shared" si="6"/>
        <v>5.6025000000000007E-5</v>
      </c>
      <c r="K53" s="1">
        <f t="shared" si="6"/>
        <v>1.5562500000000003E-4</v>
      </c>
      <c r="L53" s="1"/>
      <c r="M53" s="1"/>
    </row>
    <row r="54" spans="4:13" x14ac:dyDescent="0.2">
      <c r="D54">
        <v>5</v>
      </c>
      <c r="E54" s="1">
        <f t="shared" si="5"/>
        <v>-5.0000000000000001E-4</v>
      </c>
      <c r="F54" s="1">
        <f t="shared" si="5"/>
        <v>-2.5000000000000001E-4</v>
      </c>
      <c r="G54" s="1">
        <f t="shared" si="5"/>
        <v>0</v>
      </c>
      <c r="I54" s="1">
        <f t="shared" si="6"/>
        <v>6.2500000000000003E-6</v>
      </c>
      <c r="J54" s="1">
        <f t="shared" si="6"/>
        <v>5.6250000000000005E-5</v>
      </c>
      <c r="K54" s="1">
        <f t="shared" si="6"/>
        <v>1.5625E-4</v>
      </c>
      <c r="L54" s="1"/>
      <c r="M54" s="1"/>
    </row>
    <row r="55" spans="4:13" x14ac:dyDescent="0.2">
      <c r="D55">
        <v>5.0999999999999996</v>
      </c>
      <c r="E55" s="1">
        <f t="shared" si="5"/>
        <v>-5.2484099999999996E-4</v>
      </c>
      <c r="F55" s="1">
        <f t="shared" si="5"/>
        <v>-2.6882099999999993E-4</v>
      </c>
      <c r="G55" s="1">
        <f t="shared" si="5"/>
        <v>-1.2800999999999954E-5</v>
      </c>
      <c r="I55" s="1">
        <f t="shared" si="6"/>
        <v>6.2750000000000001E-6</v>
      </c>
      <c r="J55" s="1">
        <f t="shared" si="6"/>
        <v>5.6474999999999997E-5</v>
      </c>
      <c r="K55" s="1">
        <f t="shared" si="6"/>
        <v>1.5687499999999998E-4</v>
      </c>
      <c r="L55" s="1"/>
      <c r="M55" s="1"/>
    </row>
    <row r="56" spans="4:13" x14ac:dyDescent="0.2">
      <c r="D56">
        <v>5.2</v>
      </c>
      <c r="E56" s="1">
        <f t="shared" si="5"/>
        <v>-5.5036800000000008E-4</v>
      </c>
      <c r="F56" s="1">
        <f t="shared" si="5"/>
        <v>-2.8828800000000004E-4</v>
      </c>
      <c r="G56" s="1">
        <f t="shared" si="5"/>
        <v>-2.6208000000000028E-5</v>
      </c>
      <c r="I56" s="1">
        <f t="shared" si="6"/>
        <v>6.3000000000000007E-6</v>
      </c>
      <c r="J56" s="1">
        <f t="shared" si="6"/>
        <v>5.6700000000000003E-5</v>
      </c>
      <c r="K56" s="1">
        <f t="shared" si="6"/>
        <v>1.5750000000000001E-4</v>
      </c>
      <c r="L56" s="1"/>
      <c r="M56" s="1"/>
    </row>
    <row r="57" spans="4:13" x14ac:dyDescent="0.2">
      <c r="D57">
        <v>5.3</v>
      </c>
      <c r="E57" s="1">
        <f t="shared" si="5"/>
        <v>-5.7658700000000004E-4</v>
      </c>
      <c r="F57" s="1">
        <f t="shared" si="5"/>
        <v>-3.0840700000000002E-4</v>
      </c>
      <c r="G57" s="1">
        <f t="shared" si="5"/>
        <v>-4.0226999999999979E-5</v>
      </c>
      <c r="I57" s="1">
        <f t="shared" si="6"/>
        <v>6.3250000000000013E-6</v>
      </c>
      <c r="J57" s="1">
        <f t="shared" si="6"/>
        <v>5.6925000000000008E-5</v>
      </c>
      <c r="K57" s="1">
        <f t="shared" si="6"/>
        <v>1.5812500000000001E-4</v>
      </c>
      <c r="L57" s="1"/>
      <c r="M57" s="1"/>
    </row>
    <row r="58" spans="4:13" x14ac:dyDescent="0.2">
      <c r="D58">
        <v>5.4</v>
      </c>
      <c r="E58" s="1">
        <f t="shared" si="5"/>
        <v>-6.0350400000000015E-4</v>
      </c>
      <c r="F58" s="1">
        <f t="shared" si="5"/>
        <v>-3.2918400000000011E-4</v>
      </c>
      <c r="G58" s="1">
        <f t="shared" si="5"/>
        <v>-5.4864000000000063E-5</v>
      </c>
      <c r="I58" s="1">
        <f t="shared" si="6"/>
        <v>6.3500000000000002E-6</v>
      </c>
      <c r="J58" s="1">
        <f t="shared" si="6"/>
        <v>5.7150000000000007E-5</v>
      </c>
      <c r="K58" s="1">
        <f t="shared" si="6"/>
        <v>1.5875000000000001E-4</v>
      </c>
      <c r="L58" s="1"/>
      <c r="M58" s="1"/>
    </row>
    <row r="59" spans="4:13" x14ac:dyDescent="0.2">
      <c r="D59">
        <v>5.5</v>
      </c>
      <c r="E59" s="1">
        <f t="shared" si="5"/>
        <v>-6.3112499999999996E-4</v>
      </c>
      <c r="F59" s="1">
        <f t="shared" si="5"/>
        <v>-3.5062499999999997E-4</v>
      </c>
      <c r="G59" s="1">
        <f t="shared" si="5"/>
        <v>-7.0124999999999997E-5</v>
      </c>
      <c r="I59" s="1">
        <f t="shared" si="6"/>
        <v>6.3749999999999999E-6</v>
      </c>
      <c r="J59" s="1">
        <f t="shared" si="6"/>
        <v>5.7374999999999999E-5</v>
      </c>
      <c r="K59" s="1">
        <f t="shared" si="6"/>
        <v>1.5937499999999998E-4</v>
      </c>
      <c r="L59" s="1"/>
      <c r="M59" s="1"/>
    </row>
    <row r="60" spans="4:13" x14ac:dyDescent="0.2">
      <c r="D60">
        <v>5.6</v>
      </c>
      <c r="E60" s="1">
        <f t="shared" si="5"/>
        <v>-6.59456E-4</v>
      </c>
      <c r="F60" s="1">
        <f t="shared" si="5"/>
        <v>-3.7273599999999998E-4</v>
      </c>
      <c r="G60" s="1">
        <f t="shared" si="5"/>
        <v>-8.6015999999999944E-5</v>
      </c>
      <c r="I60" s="1">
        <f t="shared" si="6"/>
        <v>6.4000000000000006E-6</v>
      </c>
      <c r="J60" s="1">
        <f t="shared" si="6"/>
        <v>5.7600000000000004E-5</v>
      </c>
      <c r="K60" s="1">
        <f t="shared" si="6"/>
        <v>1.6000000000000001E-4</v>
      </c>
      <c r="L60" s="1"/>
      <c r="M60" s="1"/>
    </row>
    <row r="61" spans="4:13" x14ac:dyDescent="0.2">
      <c r="D61">
        <v>5.7</v>
      </c>
      <c r="E61" s="1">
        <f t="shared" si="5"/>
        <v>-6.8850300000000014E-4</v>
      </c>
      <c r="F61" s="1">
        <f t="shared" si="5"/>
        <v>-3.9552300000000011E-4</v>
      </c>
      <c r="G61" s="1">
        <f t="shared" si="5"/>
        <v>-1.0254300000000005E-4</v>
      </c>
      <c r="I61" s="1">
        <f t="shared" si="6"/>
        <v>6.4250000000000012E-6</v>
      </c>
      <c r="J61" s="1">
        <f t="shared" si="6"/>
        <v>5.782500000000001E-5</v>
      </c>
      <c r="K61" s="1">
        <f t="shared" si="6"/>
        <v>1.6062500000000001E-4</v>
      </c>
      <c r="L61" s="1"/>
      <c r="M61" s="1"/>
    </row>
    <row r="62" spans="4:13" x14ac:dyDescent="0.2">
      <c r="D62">
        <v>5.8</v>
      </c>
      <c r="E62" s="1">
        <f t="shared" si="5"/>
        <v>-7.1827199999999994E-4</v>
      </c>
      <c r="F62" s="1">
        <f t="shared" si="5"/>
        <v>-4.1899199999999998E-4</v>
      </c>
      <c r="G62" s="1">
        <f t="shared" si="5"/>
        <v>-1.1971199999999999E-4</v>
      </c>
      <c r="I62" s="1">
        <f t="shared" si="6"/>
        <v>6.4500000000000009E-6</v>
      </c>
      <c r="J62" s="1">
        <f t="shared" si="6"/>
        <v>5.8050000000000008E-5</v>
      </c>
      <c r="K62" s="1">
        <f t="shared" si="6"/>
        <v>1.6125000000000002E-4</v>
      </c>
      <c r="L62" s="1"/>
      <c r="M62" s="1"/>
    </row>
    <row r="63" spans="4:13" x14ac:dyDescent="0.2">
      <c r="D63">
        <v>5.9</v>
      </c>
      <c r="E63" s="1">
        <f t="shared" si="5"/>
        <v>-7.4876900000000004E-4</v>
      </c>
      <c r="F63" s="1">
        <f t="shared" si="5"/>
        <v>-4.431490000000001E-4</v>
      </c>
      <c r="G63" s="1">
        <f t="shared" si="5"/>
        <v>-1.3752900000000006E-4</v>
      </c>
      <c r="I63" s="1">
        <f t="shared" si="6"/>
        <v>6.4749999999999998E-6</v>
      </c>
      <c r="J63" s="1">
        <f t="shared" si="6"/>
        <v>5.8275E-5</v>
      </c>
      <c r="K63" s="1">
        <f t="shared" si="6"/>
        <v>1.6187499999999999E-4</v>
      </c>
      <c r="L63" s="1"/>
      <c r="M63" s="1"/>
    </row>
    <row r="64" spans="4:13" x14ac:dyDescent="0.2">
      <c r="D64">
        <v>6</v>
      </c>
      <c r="E64" s="1">
        <f t="shared" ref="E64:G84" si="7">$B$3*$B$4*(E$2-$B$7-$D64/2)*$D64*(1+$B$6*$D64)</f>
        <v>-7.8000000000000009E-4</v>
      </c>
      <c r="F64" s="1">
        <f t="shared" si="7"/>
        <v>-4.680000000000001E-4</v>
      </c>
      <c r="G64" s="1">
        <f t="shared" si="7"/>
        <v>-1.5600000000000002E-4</v>
      </c>
      <c r="I64" s="1">
        <f t="shared" ref="I64:K84" si="8">$B$3*$B$4*(I$2-$B$7)^2/2*(1+$B$6*$D64)</f>
        <v>6.5000000000000004E-6</v>
      </c>
      <c r="J64" s="1">
        <f t="shared" si="8"/>
        <v>5.8500000000000006E-5</v>
      </c>
      <c r="K64" s="1">
        <f t="shared" si="8"/>
        <v>1.6250000000000002E-4</v>
      </c>
      <c r="L64" s="1"/>
      <c r="M64" s="1"/>
    </row>
    <row r="65" spans="4:13" x14ac:dyDescent="0.2">
      <c r="D65">
        <v>6.1</v>
      </c>
      <c r="E65" s="1">
        <f t="shared" si="7"/>
        <v>-8.1197099999999987E-4</v>
      </c>
      <c r="F65" s="1">
        <f t="shared" si="7"/>
        <v>-4.9355099999999995E-4</v>
      </c>
      <c r="G65" s="1">
        <f t="shared" si="7"/>
        <v>-1.7513099999999995E-4</v>
      </c>
      <c r="I65" s="1">
        <f t="shared" si="8"/>
        <v>6.5250000000000002E-6</v>
      </c>
      <c r="J65" s="1">
        <f t="shared" si="8"/>
        <v>5.8724999999999998E-5</v>
      </c>
      <c r="K65" s="1">
        <f t="shared" si="8"/>
        <v>1.6312499999999999E-4</v>
      </c>
      <c r="L65" s="1"/>
      <c r="M65" s="1"/>
    </row>
    <row r="66" spans="4:13" x14ac:dyDescent="0.2">
      <c r="D66">
        <v>6.2</v>
      </c>
      <c r="E66" s="1">
        <f t="shared" si="7"/>
        <v>-8.4468800000000012E-4</v>
      </c>
      <c r="F66" s="1">
        <f t="shared" si="7"/>
        <v>-5.1980800000000018E-4</v>
      </c>
      <c r="G66" s="1">
        <f t="shared" si="7"/>
        <v>-1.9492800000000006E-4</v>
      </c>
      <c r="I66" s="1">
        <f t="shared" si="8"/>
        <v>6.5500000000000008E-6</v>
      </c>
      <c r="J66" s="1">
        <f t="shared" si="8"/>
        <v>5.8950000000000003E-5</v>
      </c>
      <c r="K66" s="1">
        <f t="shared" si="8"/>
        <v>1.6375000000000002E-4</v>
      </c>
      <c r="L66" s="1"/>
      <c r="M66" s="1"/>
    </row>
    <row r="67" spans="4:13" x14ac:dyDescent="0.2">
      <c r="D67">
        <v>6.3</v>
      </c>
      <c r="E67" s="1">
        <f t="shared" si="7"/>
        <v>-8.7815699999999996E-4</v>
      </c>
      <c r="F67" s="1">
        <f t="shared" si="7"/>
        <v>-5.4677700000000003E-4</v>
      </c>
      <c r="G67" s="1">
        <f t="shared" si="7"/>
        <v>-2.1539699999999998E-4</v>
      </c>
      <c r="I67" s="1">
        <f t="shared" si="8"/>
        <v>6.5750000000000006E-6</v>
      </c>
      <c r="J67" s="1">
        <f t="shared" si="8"/>
        <v>5.9175000000000002E-5</v>
      </c>
      <c r="K67" s="1">
        <f t="shared" si="8"/>
        <v>1.64375E-4</v>
      </c>
      <c r="L67" s="1"/>
      <c r="M67" s="1"/>
    </row>
    <row r="68" spans="4:13" x14ac:dyDescent="0.2">
      <c r="D68">
        <v>6.4</v>
      </c>
      <c r="E68" s="1">
        <f t="shared" si="7"/>
        <v>-9.1238400000000013E-4</v>
      </c>
      <c r="F68" s="1">
        <f t="shared" si="7"/>
        <v>-5.7446400000000022E-4</v>
      </c>
      <c r="G68" s="1">
        <f t="shared" si="7"/>
        <v>-2.365440000000001E-4</v>
      </c>
      <c r="I68" s="1">
        <f t="shared" si="8"/>
        <v>6.6000000000000012E-6</v>
      </c>
      <c r="J68" s="1">
        <f t="shared" si="8"/>
        <v>5.9400000000000007E-5</v>
      </c>
      <c r="K68" s="1">
        <f t="shared" si="8"/>
        <v>1.65E-4</v>
      </c>
      <c r="L68" s="1"/>
      <c r="M68" s="1"/>
    </row>
    <row r="69" spans="4:13" x14ac:dyDescent="0.2">
      <c r="D69">
        <v>6.5</v>
      </c>
      <c r="E69" s="1">
        <f t="shared" si="7"/>
        <v>-9.4737499999999997E-4</v>
      </c>
      <c r="F69" s="1">
        <f t="shared" si="7"/>
        <v>-6.02875E-4</v>
      </c>
      <c r="G69" s="1">
        <f t="shared" si="7"/>
        <v>-2.5837500000000003E-4</v>
      </c>
      <c r="I69" s="1">
        <f t="shared" si="8"/>
        <v>6.6250000000000001E-6</v>
      </c>
      <c r="J69" s="1">
        <f t="shared" si="8"/>
        <v>5.9624999999999999E-5</v>
      </c>
      <c r="K69" s="1">
        <f t="shared" si="8"/>
        <v>1.65625E-4</v>
      </c>
      <c r="L69" s="1"/>
      <c r="M69" s="1"/>
    </row>
    <row r="70" spans="4:13" x14ac:dyDescent="0.2">
      <c r="D70">
        <v>6.6</v>
      </c>
      <c r="E70" s="1">
        <f t="shared" si="7"/>
        <v>-9.8313599999999991E-4</v>
      </c>
      <c r="F70" s="1">
        <f t="shared" si="7"/>
        <v>-6.32016E-4</v>
      </c>
      <c r="G70" s="1">
        <f t="shared" si="7"/>
        <v>-2.8089599999999999E-4</v>
      </c>
      <c r="I70" s="1">
        <f t="shared" si="8"/>
        <v>6.6500000000000007E-6</v>
      </c>
      <c r="J70" s="1">
        <f t="shared" si="8"/>
        <v>5.9850000000000005E-5</v>
      </c>
      <c r="K70" s="1">
        <f t="shared" si="8"/>
        <v>1.6625E-4</v>
      </c>
      <c r="L70" s="1"/>
      <c r="M70" s="1"/>
    </row>
    <row r="71" spans="4:13" x14ac:dyDescent="0.2">
      <c r="D71">
        <v>6.7</v>
      </c>
      <c r="E71" s="1">
        <f t="shared" si="7"/>
        <v>-1.019673E-3</v>
      </c>
      <c r="F71" s="1">
        <f t="shared" si="7"/>
        <v>-6.618930000000002E-4</v>
      </c>
      <c r="G71" s="1">
        <f t="shared" si="7"/>
        <v>-3.0411300000000006E-4</v>
      </c>
      <c r="I71" s="1">
        <f t="shared" si="8"/>
        <v>6.6750000000000005E-6</v>
      </c>
      <c r="J71" s="1">
        <f t="shared" si="8"/>
        <v>6.0075000000000003E-5</v>
      </c>
      <c r="K71" s="1">
        <f t="shared" si="8"/>
        <v>1.66875E-4</v>
      </c>
      <c r="L71" s="1"/>
      <c r="M71" s="1"/>
    </row>
    <row r="72" spans="4:13" x14ac:dyDescent="0.2">
      <c r="D72">
        <v>6.8</v>
      </c>
      <c r="E72" s="1">
        <f t="shared" si="7"/>
        <v>-1.0569920000000001E-3</v>
      </c>
      <c r="F72" s="1">
        <f t="shared" si="7"/>
        <v>-6.9251200000000005E-4</v>
      </c>
      <c r="G72" s="1">
        <f t="shared" si="7"/>
        <v>-3.2803200000000002E-4</v>
      </c>
      <c r="I72" s="1">
        <f t="shared" si="8"/>
        <v>6.7000000000000011E-6</v>
      </c>
      <c r="J72" s="1">
        <f t="shared" si="8"/>
        <v>6.0300000000000009E-5</v>
      </c>
      <c r="K72" s="1">
        <f t="shared" si="8"/>
        <v>1.6750000000000001E-4</v>
      </c>
      <c r="L72" s="1"/>
      <c r="M72" s="1"/>
    </row>
    <row r="73" spans="4:13" x14ac:dyDescent="0.2">
      <c r="D73">
        <v>6.9</v>
      </c>
      <c r="E73" s="1">
        <f t="shared" si="7"/>
        <v>-1.0950990000000002E-3</v>
      </c>
      <c r="F73" s="1">
        <f t="shared" si="7"/>
        <v>-7.2387900000000008E-4</v>
      </c>
      <c r="G73" s="1">
        <f t="shared" si="7"/>
        <v>-3.5265900000000012E-4</v>
      </c>
      <c r="I73" s="1">
        <f t="shared" si="8"/>
        <v>6.7250000000000008E-6</v>
      </c>
      <c r="J73" s="1">
        <f t="shared" si="8"/>
        <v>6.0525000000000001E-5</v>
      </c>
      <c r="K73" s="1">
        <f t="shared" si="8"/>
        <v>1.6812500000000001E-4</v>
      </c>
      <c r="L73" s="1"/>
      <c r="M73" s="1"/>
    </row>
    <row r="74" spans="4:13" x14ac:dyDescent="0.2">
      <c r="D74">
        <v>7</v>
      </c>
      <c r="E74" s="1">
        <f t="shared" si="7"/>
        <v>-1.1340000000000002E-3</v>
      </c>
      <c r="F74" s="1">
        <f t="shared" si="7"/>
        <v>-7.5600000000000016E-4</v>
      </c>
      <c r="G74" s="1">
        <f t="shared" si="7"/>
        <v>-3.7800000000000008E-4</v>
      </c>
      <c r="I74" s="1">
        <f t="shared" si="8"/>
        <v>6.7500000000000006E-6</v>
      </c>
      <c r="J74" s="1">
        <f t="shared" si="8"/>
        <v>6.0750000000000006E-5</v>
      </c>
      <c r="K74" s="1">
        <f t="shared" si="8"/>
        <v>1.6875000000000001E-4</v>
      </c>
      <c r="L74" s="1"/>
      <c r="M74" s="1"/>
    </row>
    <row r="75" spans="4:13" x14ac:dyDescent="0.2">
      <c r="D75">
        <v>7.1</v>
      </c>
      <c r="E75" s="1">
        <f t="shared" si="7"/>
        <v>-1.1737009999999999E-3</v>
      </c>
      <c r="F75" s="1">
        <f t="shared" si="7"/>
        <v>-7.8888099999999996E-4</v>
      </c>
      <c r="G75" s="1">
        <f t="shared" si="7"/>
        <v>-4.0406099999999999E-4</v>
      </c>
      <c r="I75" s="1">
        <f t="shared" si="8"/>
        <v>6.7750000000000004E-6</v>
      </c>
      <c r="J75" s="1">
        <f t="shared" si="8"/>
        <v>6.0975000000000005E-5</v>
      </c>
      <c r="K75" s="1">
        <f t="shared" si="8"/>
        <v>1.6937500000000001E-4</v>
      </c>
      <c r="L75" s="1"/>
      <c r="M75" s="1"/>
    </row>
    <row r="76" spans="4:13" x14ac:dyDescent="0.2">
      <c r="D76">
        <v>7.2</v>
      </c>
      <c r="E76" s="1">
        <f t="shared" si="7"/>
        <v>-1.214208E-3</v>
      </c>
      <c r="F76" s="1">
        <f t="shared" si="7"/>
        <v>-8.225280000000001E-4</v>
      </c>
      <c r="G76" s="1">
        <f t="shared" si="7"/>
        <v>-4.3084800000000011E-4</v>
      </c>
      <c r="I76" s="1">
        <f t="shared" si="8"/>
        <v>6.800000000000001E-6</v>
      </c>
      <c r="J76" s="1">
        <f t="shared" si="8"/>
        <v>6.120000000000001E-5</v>
      </c>
      <c r="K76" s="1">
        <f t="shared" si="8"/>
        <v>1.7000000000000001E-4</v>
      </c>
      <c r="L76" s="1"/>
      <c r="M76" s="1"/>
    </row>
    <row r="77" spans="4:13" x14ac:dyDescent="0.2">
      <c r="D77">
        <v>7.3</v>
      </c>
      <c r="E77" s="1">
        <f t="shared" si="7"/>
        <v>-1.255527E-3</v>
      </c>
      <c r="F77" s="1">
        <f t="shared" si="7"/>
        <v>-8.5694699999999994E-4</v>
      </c>
      <c r="G77" s="1">
        <f t="shared" si="7"/>
        <v>-4.5836699999999994E-4</v>
      </c>
      <c r="I77" s="1">
        <f t="shared" si="8"/>
        <v>6.8250000000000007E-6</v>
      </c>
      <c r="J77" s="1">
        <f t="shared" si="8"/>
        <v>6.1425000000000002E-5</v>
      </c>
      <c r="K77" s="1">
        <f t="shared" si="8"/>
        <v>1.7062500000000001E-4</v>
      </c>
      <c r="L77" s="1"/>
      <c r="M77" s="1"/>
    </row>
    <row r="78" spans="4:13" x14ac:dyDescent="0.2">
      <c r="D78">
        <v>7.4</v>
      </c>
      <c r="E78" s="1">
        <f t="shared" si="7"/>
        <v>-1.2976640000000005E-3</v>
      </c>
      <c r="F78" s="1">
        <f t="shared" si="7"/>
        <v>-8.9214400000000021E-4</v>
      </c>
      <c r="G78" s="1">
        <f t="shared" si="7"/>
        <v>-4.8662400000000012E-4</v>
      </c>
      <c r="I78" s="1">
        <f t="shared" si="8"/>
        <v>6.8500000000000013E-6</v>
      </c>
      <c r="J78" s="1">
        <f t="shared" si="8"/>
        <v>6.1650000000000008E-5</v>
      </c>
      <c r="K78" s="1">
        <f t="shared" si="8"/>
        <v>1.7125000000000002E-4</v>
      </c>
      <c r="L78" s="1"/>
      <c r="M78" s="1"/>
    </row>
    <row r="79" spans="4:13" x14ac:dyDescent="0.2">
      <c r="D79">
        <v>7.5</v>
      </c>
      <c r="E79" s="1">
        <f t="shared" si="7"/>
        <v>-1.3406250000000002E-3</v>
      </c>
      <c r="F79" s="1">
        <f t="shared" si="7"/>
        <v>-9.2812500000000002E-4</v>
      </c>
      <c r="G79" s="1">
        <f t="shared" si="7"/>
        <v>-5.1562500000000002E-4</v>
      </c>
      <c r="I79" s="1">
        <f t="shared" si="8"/>
        <v>6.8750000000000002E-6</v>
      </c>
      <c r="J79" s="1">
        <f t="shared" si="8"/>
        <v>6.1875E-5</v>
      </c>
      <c r="K79" s="1">
        <f t="shared" si="8"/>
        <v>1.7187499999999999E-4</v>
      </c>
      <c r="L79" s="1"/>
      <c r="M79" s="1"/>
    </row>
    <row r="80" spans="4:13" x14ac:dyDescent="0.2">
      <c r="D80">
        <v>7.6</v>
      </c>
      <c r="E80" s="1">
        <f t="shared" si="7"/>
        <v>-1.3844160000000001E-3</v>
      </c>
      <c r="F80" s="1">
        <f t="shared" si="7"/>
        <v>-9.6489599999999992E-4</v>
      </c>
      <c r="G80" s="1">
        <f t="shared" si="7"/>
        <v>-5.4537599999999987E-4</v>
      </c>
      <c r="I80" s="1">
        <f t="shared" si="8"/>
        <v>6.9E-6</v>
      </c>
      <c r="J80" s="1">
        <f t="shared" si="8"/>
        <v>6.2100000000000005E-5</v>
      </c>
      <c r="K80" s="1">
        <f t="shared" si="8"/>
        <v>1.7249999999999999E-4</v>
      </c>
      <c r="L80" s="1"/>
      <c r="M80" s="1"/>
    </row>
    <row r="81" spans="4:13" x14ac:dyDescent="0.2">
      <c r="D81">
        <v>7.7</v>
      </c>
      <c r="E81" s="1">
        <f t="shared" si="7"/>
        <v>-1.4290430000000001E-3</v>
      </c>
      <c r="F81" s="1">
        <f t="shared" si="7"/>
        <v>-1.0024630000000001E-3</v>
      </c>
      <c r="G81" s="1">
        <f t="shared" si="7"/>
        <v>-5.7588300000000002E-4</v>
      </c>
      <c r="I81" s="1">
        <f t="shared" si="8"/>
        <v>6.9250000000000006E-6</v>
      </c>
      <c r="J81" s="1">
        <f t="shared" si="8"/>
        <v>6.2325000000000011E-5</v>
      </c>
      <c r="K81" s="1">
        <f t="shared" si="8"/>
        <v>1.7312499999999999E-4</v>
      </c>
      <c r="L81" s="1"/>
      <c r="M81" s="1"/>
    </row>
    <row r="82" spans="4:13" x14ac:dyDescent="0.2">
      <c r="D82">
        <v>7.8</v>
      </c>
      <c r="E82" s="1">
        <f t="shared" si="7"/>
        <v>-1.4745120000000001E-3</v>
      </c>
      <c r="F82" s="1">
        <f t="shared" si="7"/>
        <v>-1.040832E-3</v>
      </c>
      <c r="G82" s="1">
        <f t="shared" si="7"/>
        <v>-6.0715200000000002E-4</v>
      </c>
      <c r="I82" s="1">
        <f t="shared" si="8"/>
        <v>6.9500000000000012E-6</v>
      </c>
      <c r="J82" s="1">
        <f t="shared" si="8"/>
        <v>6.2550000000000016E-5</v>
      </c>
      <c r="K82" s="1">
        <f t="shared" si="8"/>
        <v>1.7375000000000002E-4</v>
      </c>
      <c r="L82" s="1"/>
      <c r="M82" s="1"/>
    </row>
    <row r="83" spans="4:13" x14ac:dyDescent="0.2">
      <c r="D83">
        <v>7.9</v>
      </c>
      <c r="E83" s="1">
        <f t="shared" si="7"/>
        <v>-1.5208290000000002E-3</v>
      </c>
      <c r="F83" s="1">
        <f t="shared" si="7"/>
        <v>-1.0800090000000003E-3</v>
      </c>
      <c r="G83" s="1">
        <f t="shared" si="7"/>
        <v>-6.3918900000000018E-4</v>
      </c>
      <c r="I83" s="1">
        <f t="shared" si="8"/>
        <v>6.975000000000001E-6</v>
      </c>
      <c r="J83" s="1">
        <f t="shared" si="8"/>
        <v>6.2775000000000008E-5</v>
      </c>
      <c r="K83" s="1">
        <f t="shared" si="8"/>
        <v>1.74375E-4</v>
      </c>
      <c r="L83" s="1"/>
      <c r="M83" s="1"/>
    </row>
    <row r="84" spans="4:13" x14ac:dyDescent="0.2">
      <c r="D84">
        <v>8</v>
      </c>
      <c r="E84" s="1">
        <f t="shared" si="7"/>
        <v>-1.5680000000000002E-3</v>
      </c>
      <c r="F84" s="1">
        <f t="shared" si="7"/>
        <v>-1.1199999999999999E-3</v>
      </c>
      <c r="G84" s="1">
        <f t="shared" si="7"/>
        <v>-6.7200000000000007E-4</v>
      </c>
      <c r="I84" s="1">
        <f t="shared" si="8"/>
        <v>6.9999999999999999E-6</v>
      </c>
      <c r="J84" s="1">
        <f t="shared" si="8"/>
        <v>6.3E-5</v>
      </c>
      <c r="K84" s="1">
        <f t="shared" si="8"/>
        <v>1.75E-4</v>
      </c>
      <c r="L84" s="1"/>
      <c r="M84" s="1"/>
    </row>
  </sheetData>
  <mergeCells count="4">
    <mergeCell ref="I1:K1"/>
    <mergeCell ref="E1:G1"/>
    <mergeCell ref="I3:K3"/>
    <mergeCell ref="E3:G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F95DB-F2F4-ED45-84DB-039A1DC453A2}">
  <dimension ref="A1:L152"/>
  <sheetViews>
    <sheetView zoomScale="125" zoomScaleNormal="125" workbookViewId="0">
      <selection activeCell="B90" sqref="B90"/>
    </sheetView>
  </sheetViews>
  <sheetFormatPr baseColWidth="10" defaultRowHeight="16" x14ac:dyDescent="0.2"/>
  <cols>
    <col min="2" max="2" width="14.1640625" bestFit="1" customWidth="1"/>
    <col min="3" max="3" width="6.33203125" bestFit="1" customWidth="1"/>
    <col min="4" max="4" width="2" customWidth="1"/>
  </cols>
  <sheetData>
    <row r="1" spans="1:10" x14ac:dyDescent="0.2">
      <c r="A1" s="4" t="s">
        <v>24</v>
      </c>
      <c r="F1" s="13" t="s">
        <v>20</v>
      </c>
      <c r="G1" s="13"/>
      <c r="H1" s="13"/>
      <c r="I1" s="13"/>
      <c r="J1" s="9"/>
    </row>
    <row r="2" spans="1:10" x14ac:dyDescent="0.2">
      <c r="A2" t="s">
        <v>14</v>
      </c>
      <c r="B2" t="s">
        <v>13</v>
      </c>
      <c r="C2" t="s">
        <v>12</v>
      </c>
      <c r="E2" s="6" t="s">
        <v>15</v>
      </c>
      <c r="F2" s="9">
        <v>1</v>
      </c>
      <c r="G2" s="9">
        <v>2</v>
      </c>
      <c r="H2" s="9">
        <v>3</v>
      </c>
      <c r="I2" s="9">
        <v>4</v>
      </c>
      <c r="J2" s="9" t="s">
        <v>21</v>
      </c>
    </row>
    <row r="3" spans="1:10" x14ac:dyDescent="0.2">
      <c r="A3" t="s">
        <v>17</v>
      </c>
      <c r="B3" s="1">
        <v>2.0000000000000002E-5</v>
      </c>
      <c r="C3" t="s">
        <v>5</v>
      </c>
      <c r="E3" s="9" t="s">
        <v>23</v>
      </c>
      <c r="F3" s="12" t="s">
        <v>22</v>
      </c>
      <c r="G3" s="12"/>
      <c r="H3" s="12"/>
      <c r="I3" s="9"/>
      <c r="J3" s="9"/>
    </row>
    <row r="4" spans="1:10" x14ac:dyDescent="0.2">
      <c r="A4" t="s">
        <v>0</v>
      </c>
      <c r="B4">
        <v>2</v>
      </c>
      <c r="E4">
        <v>0</v>
      </c>
      <c r="F4" s="1">
        <f t="shared" ref="F4:I23" si="0">IF(F$2&lt;$B$7,0,IF($E4&lt;(F$2-$B$7),$B$3*$B$4*(F$2-$B$7-$E4/2)*$E4*(1+$B$6*$E4),$B$3*$B$4*(F$2-$B$7)^2/2*(1+$B$6*$E4)))</f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>$B$3*$B$4*E4^2/2</f>
        <v>0</v>
      </c>
    </row>
    <row r="5" spans="1:10" x14ac:dyDescent="0.2">
      <c r="A5" t="s">
        <v>2</v>
      </c>
      <c r="B5" s="16">
        <v>20</v>
      </c>
      <c r="C5" t="s">
        <v>3</v>
      </c>
      <c r="E5">
        <v>0.1</v>
      </c>
      <c r="F5" s="1">
        <f t="shared" si="0"/>
        <v>1.809E-6</v>
      </c>
      <c r="G5" s="1">
        <f t="shared" si="0"/>
        <v>5.8289999999999996E-6</v>
      </c>
      <c r="H5" s="1">
        <f t="shared" si="0"/>
        <v>9.8490000000000001E-6</v>
      </c>
      <c r="I5" s="1">
        <f t="shared" si="0"/>
        <v>1.3869000000000002E-5</v>
      </c>
      <c r="J5" s="1">
        <f t="shared" ref="J5:J51" si="1">$B$3*$B$4*E5^2/2</f>
        <v>2.0000000000000004E-7</v>
      </c>
    </row>
    <row r="6" spans="1:10" x14ac:dyDescent="0.2">
      <c r="A6" t="s">
        <v>1</v>
      </c>
      <c r="B6">
        <f>1/B5</f>
        <v>0.05</v>
      </c>
      <c r="C6" t="s">
        <v>4</v>
      </c>
      <c r="E6">
        <v>0.2</v>
      </c>
      <c r="F6" s="1">
        <f t="shared" si="0"/>
        <v>3.2320000000000006E-6</v>
      </c>
      <c r="G6" s="1">
        <f t="shared" si="0"/>
        <v>1.1312000000000001E-5</v>
      </c>
      <c r="H6" s="1">
        <f t="shared" si="0"/>
        <v>1.9392000000000003E-5</v>
      </c>
      <c r="I6" s="1">
        <f t="shared" si="0"/>
        <v>2.7472000000000001E-5</v>
      </c>
      <c r="J6" s="1">
        <f t="shared" si="1"/>
        <v>8.0000000000000018E-7</v>
      </c>
    </row>
    <row r="7" spans="1:10" x14ac:dyDescent="0.2">
      <c r="A7" t="s">
        <v>6</v>
      </c>
      <c r="B7">
        <v>0.5</v>
      </c>
      <c r="C7" t="s">
        <v>3</v>
      </c>
      <c r="D7" s="8"/>
      <c r="E7">
        <v>0.3</v>
      </c>
      <c r="F7" s="1">
        <f t="shared" si="0"/>
        <v>4.2629999999999988E-6</v>
      </c>
      <c r="G7" s="1">
        <f t="shared" si="0"/>
        <v>1.6442999999999998E-5</v>
      </c>
      <c r="H7" s="1">
        <f t="shared" si="0"/>
        <v>2.8622999999999997E-5</v>
      </c>
      <c r="I7" s="1">
        <f t="shared" si="0"/>
        <v>4.0802999999999995E-5</v>
      </c>
      <c r="J7" s="1">
        <f t="shared" si="1"/>
        <v>1.8000000000000001E-6</v>
      </c>
    </row>
    <row r="8" spans="1:10" x14ac:dyDescent="0.2">
      <c r="E8">
        <v>0.4</v>
      </c>
      <c r="F8" s="1">
        <f t="shared" si="0"/>
        <v>4.8960000000000011E-6</v>
      </c>
      <c r="G8" s="1">
        <f t="shared" si="0"/>
        <v>2.1216000000000005E-5</v>
      </c>
      <c r="H8" s="1">
        <f t="shared" si="0"/>
        <v>3.7536000000000001E-5</v>
      </c>
      <c r="I8" s="1">
        <f t="shared" si="0"/>
        <v>5.3856000000000007E-5</v>
      </c>
      <c r="J8" s="1">
        <f t="shared" si="1"/>
        <v>3.2000000000000007E-6</v>
      </c>
    </row>
    <row r="9" spans="1:10" x14ac:dyDescent="0.2">
      <c r="C9" s="9"/>
      <c r="D9" s="9"/>
      <c r="E9">
        <v>0.5</v>
      </c>
      <c r="F9" s="1">
        <f t="shared" si="0"/>
        <v>5.1250000000000001E-6</v>
      </c>
      <c r="G9" s="1">
        <f t="shared" si="0"/>
        <v>2.5624999999999999E-5</v>
      </c>
      <c r="H9" s="1">
        <f t="shared" si="0"/>
        <v>4.6124999999999996E-5</v>
      </c>
      <c r="I9" s="1">
        <f t="shared" si="0"/>
        <v>6.6625000000000007E-5</v>
      </c>
      <c r="J9" s="1">
        <f t="shared" si="1"/>
        <v>5.0000000000000004E-6</v>
      </c>
    </row>
    <row r="10" spans="1:10" x14ac:dyDescent="0.2">
      <c r="C10" s="1"/>
      <c r="D10" s="9"/>
      <c r="E10">
        <v>0.6</v>
      </c>
      <c r="F10" s="1">
        <f t="shared" si="0"/>
        <v>5.1500000000000007E-6</v>
      </c>
      <c r="G10" s="1">
        <f t="shared" si="0"/>
        <v>2.9663999999999999E-5</v>
      </c>
      <c r="H10" s="1">
        <f t="shared" si="0"/>
        <v>5.4384000000000007E-5</v>
      </c>
      <c r="I10" s="1">
        <f t="shared" si="0"/>
        <v>7.9104000000000007E-5</v>
      </c>
      <c r="J10" s="1">
        <f t="shared" si="1"/>
        <v>7.2000000000000005E-6</v>
      </c>
    </row>
    <row r="11" spans="1:10" x14ac:dyDescent="0.2">
      <c r="B11" s="9"/>
      <c r="C11" s="1"/>
      <c r="D11" s="1"/>
      <c r="E11">
        <v>0.7</v>
      </c>
      <c r="F11" s="1">
        <f t="shared" si="0"/>
        <v>5.1750000000000004E-6</v>
      </c>
      <c r="G11" s="1">
        <f t="shared" si="0"/>
        <v>3.3326999999999994E-5</v>
      </c>
      <c r="H11" s="1">
        <f t="shared" si="0"/>
        <v>6.2306999999999998E-5</v>
      </c>
      <c r="I11" s="1">
        <f t="shared" si="0"/>
        <v>9.1286999999999982E-5</v>
      </c>
      <c r="J11" s="1">
        <f t="shared" si="1"/>
        <v>9.7999999999999993E-6</v>
      </c>
    </row>
    <row r="12" spans="1:10" x14ac:dyDescent="0.2">
      <c r="B12" s="1"/>
      <c r="C12" s="1"/>
      <c r="D12" s="1"/>
      <c r="E12">
        <v>0.8</v>
      </c>
      <c r="F12" s="1">
        <f t="shared" si="0"/>
        <v>5.2000000000000002E-6</v>
      </c>
      <c r="G12" s="1">
        <f t="shared" si="0"/>
        <v>3.6608000000000013E-5</v>
      </c>
      <c r="H12" s="1">
        <f t="shared" si="0"/>
        <v>6.9888000000000006E-5</v>
      </c>
      <c r="I12" s="1">
        <f t="shared" si="0"/>
        <v>1.0316800000000001E-4</v>
      </c>
      <c r="J12" s="1">
        <f t="shared" si="1"/>
        <v>1.2800000000000003E-5</v>
      </c>
    </row>
    <row r="13" spans="1:10" x14ac:dyDescent="0.2">
      <c r="B13" s="1"/>
      <c r="C13" s="1"/>
      <c r="D13" s="1"/>
      <c r="E13">
        <v>0.9</v>
      </c>
      <c r="F13" s="1">
        <f t="shared" si="0"/>
        <v>5.2249999999999999E-6</v>
      </c>
      <c r="G13" s="1">
        <f t="shared" si="0"/>
        <v>3.9501E-5</v>
      </c>
      <c r="H13" s="1">
        <f t="shared" si="0"/>
        <v>7.7120999999999996E-5</v>
      </c>
      <c r="I13" s="1">
        <f t="shared" si="0"/>
        <v>1.1474099999999999E-4</v>
      </c>
      <c r="J13" s="1">
        <f t="shared" si="1"/>
        <v>1.6200000000000001E-5</v>
      </c>
    </row>
    <row r="14" spans="1:10" x14ac:dyDescent="0.2">
      <c r="B14" s="1"/>
      <c r="C14" s="1"/>
      <c r="D14" s="1"/>
      <c r="E14">
        <v>1</v>
      </c>
      <c r="F14" s="1">
        <f t="shared" si="0"/>
        <v>5.2500000000000006E-6</v>
      </c>
      <c r="G14" s="1">
        <f t="shared" si="0"/>
        <v>4.2000000000000004E-5</v>
      </c>
      <c r="H14" s="1">
        <f t="shared" si="0"/>
        <v>8.4000000000000009E-5</v>
      </c>
      <c r="I14" s="1">
        <f t="shared" si="0"/>
        <v>1.2600000000000003E-4</v>
      </c>
      <c r="J14" s="1">
        <f t="shared" si="1"/>
        <v>2.0000000000000002E-5</v>
      </c>
    </row>
    <row r="15" spans="1:10" x14ac:dyDescent="0.2">
      <c r="B15" s="1"/>
      <c r="C15" s="1"/>
      <c r="D15" s="1"/>
      <c r="E15">
        <v>1.1000000000000001</v>
      </c>
      <c r="F15" s="1">
        <f t="shared" si="0"/>
        <v>5.2750000000000003E-6</v>
      </c>
      <c r="G15" s="1">
        <f t="shared" si="0"/>
        <v>4.4099000000000006E-5</v>
      </c>
      <c r="H15" s="1">
        <f t="shared" si="0"/>
        <v>9.0519000000000005E-5</v>
      </c>
      <c r="I15" s="1">
        <f t="shared" si="0"/>
        <v>1.3693900000000004E-4</v>
      </c>
      <c r="J15" s="1">
        <f t="shared" si="1"/>
        <v>2.4200000000000005E-5</v>
      </c>
    </row>
    <row r="16" spans="1:10" x14ac:dyDescent="0.2">
      <c r="B16" s="1"/>
      <c r="C16" s="1"/>
      <c r="D16" s="1"/>
      <c r="E16">
        <v>1.2</v>
      </c>
      <c r="F16" s="1">
        <f t="shared" si="0"/>
        <v>5.3000000000000009E-6</v>
      </c>
      <c r="G16" s="1">
        <f t="shared" si="0"/>
        <v>4.5792000000000005E-5</v>
      </c>
      <c r="H16" s="1">
        <f t="shared" si="0"/>
        <v>9.6672000000000012E-5</v>
      </c>
      <c r="I16" s="1">
        <f t="shared" si="0"/>
        <v>1.4755200000000001E-4</v>
      </c>
      <c r="J16" s="1">
        <f t="shared" si="1"/>
        <v>2.8800000000000002E-5</v>
      </c>
    </row>
    <row r="17" spans="2:12" x14ac:dyDescent="0.2">
      <c r="B17" s="1"/>
      <c r="C17" s="1"/>
      <c r="D17" s="1"/>
      <c r="E17">
        <v>1.3</v>
      </c>
      <c r="F17" s="1">
        <f t="shared" si="0"/>
        <v>5.3249999999999998E-6</v>
      </c>
      <c r="G17" s="1">
        <f t="shared" si="0"/>
        <v>4.7073000000000001E-5</v>
      </c>
      <c r="H17" s="1">
        <f t="shared" si="0"/>
        <v>1.0245300000000002E-4</v>
      </c>
      <c r="I17" s="1">
        <f t="shared" si="0"/>
        <v>1.5783300000000002E-4</v>
      </c>
      <c r="J17" s="1">
        <f t="shared" si="1"/>
        <v>3.3800000000000008E-5</v>
      </c>
    </row>
    <row r="18" spans="2:12" x14ac:dyDescent="0.2">
      <c r="B18" s="1"/>
      <c r="C18" s="1"/>
      <c r="D18" s="1"/>
      <c r="E18">
        <v>1.4</v>
      </c>
      <c r="F18" s="1">
        <f t="shared" si="0"/>
        <v>5.3500000000000004E-6</v>
      </c>
      <c r="G18" s="1">
        <f t="shared" si="0"/>
        <v>4.793600000000001E-5</v>
      </c>
      <c r="H18" s="1">
        <f t="shared" si="0"/>
        <v>1.0785600000000001E-4</v>
      </c>
      <c r="I18" s="1">
        <f t="shared" si="0"/>
        <v>1.6777599999999999E-4</v>
      </c>
      <c r="J18" s="1">
        <f t="shared" si="1"/>
        <v>3.9199999999999997E-5</v>
      </c>
    </row>
    <row r="19" spans="2:12" x14ac:dyDescent="0.2">
      <c r="B19" s="1"/>
      <c r="C19" s="1"/>
      <c r="D19" s="1"/>
      <c r="E19">
        <v>1.5</v>
      </c>
      <c r="F19" s="1">
        <f t="shared" si="0"/>
        <v>5.3750000000000002E-6</v>
      </c>
      <c r="G19" s="1">
        <f t="shared" si="0"/>
        <v>4.8375000000000004E-5</v>
      </c>
      <c r="H19" s="1">
        <f t="shared" si="0"/>
        <v>1.1287500000000001E-4</v>
      </c>
      <c r="I19" s="1">
        <f t="shared" si="0"/>
        <v>1.7737499999999999E-4</v>
      </c>
      <c r="J19" s="1">
        <f t="shared" si="1"/>
        <v>4.5000000000000003E-5</v>
      </c>
    </row>
    <row r="20" spans="2:12" x14ac:dyDescent="0.2">
      <c r="B20" s="1"/>
      <c r="C20" s="1"/>
      <c r="D20" s="1"/>
      <c r="E20">
        <v>1.6</v>
      </c>
      <c r="F20" s="1">
        <f t="shared" si="0"/>
        <v>5.4000000000000008E-6</v>
      </c>
      <c r="G20" s="1">
        <f t="shared" si="0"/>
        <v>4.8600000000000009E-5</v>
      </c>
      <c r="H20" s="1">
        <f t="shared" si="0"/>
        <v>1.1750400000000001E-4</v>
      </c>
      <c r="I20" s="1">
        <f t="shared" si="0"/>
        <v>1.8662400000000003E-4</v>
      </c>
      <c r="J20" s="1">
        <f t="shared" si="1"/>
        <v>5.1200000000000011E-5</v>
      </c>
    </row>
    <row r="21" spans="2:12" x14ac:dyDescent="0.2">
      <c r="B21" s="1"/>
      <c r="C21" s="1"/>
      <c r="D21" s="1"/>
      <c r="E21">
        <v>1.7</v>
      </c>
      <c r="F21" s="1">
        <f t="shared" si="0"/>
        <v>5.4250000000000006E-6</v>
      </c>
      <c r="G21" s="1">
        <f t="shared" si="0"/>
        <v>4.8825000000000001E-5</v>
      </c>
      <c r="H21" s="1">
        <f t="shared" si="0"/>
        <v>1.21737E-4</v>
      </c>
      <c r="I21" s="1">
        <f t="shared" si="0"/>
        <v>1.9551699999999998E-4</v>
      </c>
      <c r="J21" s="1">
        <f t="shared" si="1"/>
        <v>5.7799999999999995E-5</v>
      </c>
    </row>
    <row r="22" spans="2:12" x14ac:dyDescent="0.2">
      <c r="B22" s="1"/>
      <c r="C22" s="1"/>
      <c r="D22" s="1"/>
      <c r="E22">
        <v>1.8</v>
      </c>
      <c r="F22" s="1">
        <f t="shared" si="0"/>
        <v>5.4500000000000012E-6</v>
      </c>
      <c r="G22" s="1">
        <f t="shared" si="0"/>
        <v>4.9050000000000006E-5</v>
      </c>
      <c r="H22" s="1">
        <f t="shared" si="0"/>
        <v>1.2556800000000003E-4</v>
      </c>
      <c r="I22" s="1">
        <f t="shared" si="0"/>
        <v>2.0404800000000005E-4</v>
      </c>
      <c r="J22" s="1">
        <f t="shared" si="1"/>
        <v>6.4800000000000003E-5</v>
      </c>
    </row>
    <row r="23" spans="2:12" x14ac:dyDescent="0.2">
      <c r="B23" s="1"/>
      <c r="C23" s="1"/>
      <c r="D23" s="1"/>
      <c r="E23">
        <v>1.9</v>
      </c>
      <c r="F23" s="1">
        <f t="shared" si="0"/>
        <v>5.4750000000000001E-6</v>
      </c>
      <c r="G23" s="1">
        <f t="shared" si="0"/>
        <v>4.9275000000000005E-5</v>
      </c>
      <c r="H23" s="1">
        <f t="shared" si="0"/>
        <v>1.2899100000000001E-4</v>
      </c>
      <c r="I23" s="1">
        <f t="shared" si="0"/>
        <v>2.1221099999999999E-4</v>
      </c>
      <c r="J23" s="1">
        <f t="shared" si="1"/>
        <v>7.2200000000000007E-5</v>
      </c>
    </row>
    <row r="24" spans="2:12" x14ac:dyDescent="0.2">
      <c r="B24" s="1"/>
      <c r="C24" s="1"/>
      <c r="D24" s="1"/>
      <c r="E24">
        <v>2</v>
      </c>
      <c r="F24" s="1">
        <f t="shared" ref="F24:I43" si="2">IF(F$2&lt;$B$7,0,IF($E24&lt;(F$2-$B$7),$B$3*$B$4*(F$2-$B$7-$E24/2)*$E24*(1+$B$6*$E24),$B$3*$B$4*(F$2-$B$7)^2/2*(1+$B$6*$E24)))</f>
        <v>5.5000000000000007E-6</v>
      </c>
      <c r="G24" s="1">
        <f t="shared" si="2"/>
        <v>4.9500000000000004E-5</v>
      </c>
      <c r="H24" s="1">
        <f t="shared" si="2"/>
        <v>1.3200000000000004E-4</v>
      </c>
      <c r="I24" s="1">
        <f t="shared" si="2"/>
        <v>2.2000000000000003E-4</v>
      </c>
      <c r="J24" s="1">
        <f t="shared" si="1"/>
        <v>8.0000000000000007E-5</v>
      </c>
      <c r="L24" s="10"/>
    </row>
    <row r="25" spans="2:12" x14ac:dyDescent="0.2">
      <c r="B25" s="1"/>
      <c r="C25" s="1"/>
      <c r="D25" s="1"/>
      <c r="E25">
        <v>2.1</v>
      </c>
      <c r="F25" s="1">
        <f t="shared" si="2"/>
        <v>5.5250000000000005E-6</v>
      </c>
      <c r="G25" s="1">
        <f t="shared" si="2"/>
        <v>4.9725000000000002E-5</v>
      </c>
      <c r="H25" s="1">
        <f t="shared" si="2"/>
        <v>1.3458900000000001E-4</v>
      </c>
      <c r="I25" s="1">
        <f t="shared" si="2"/>
        <v>2.2740900000000003E-4</v>
      </c>
      <c r="J25" s="1">
        <f t="shared" si="1"/>
        <v>8.8200000000000016E-5</v>
      </c>
    </row>
    <row r="26" spans="2:12" x14ac:dyDescent="0.2">
      <c r="B26" s="1"/>
      <c r="E26">
        <v>2.2000000000000002</v>
      </c>
      <c r="F26" s="1">
        <f t="shared" si="2"/>
        <v>5.5500000000000011E-6</v>
      </c>
      <c r="G26" s="1">
        <f t="shared" si="2"/>
        <v>4.9950000000000008E-5</v>
      </c>
      <c r="H26" s="1">
        <f t="shared" si="2"/>
        <v>1.3675200000000002E-4</v>
      </c>
      <c r="I26" s="1">
        <f t="shared" si="2"/>
        <v>2.3443200000000002E-4</v>
      </c>
      <c r="J26" s="1">
        <f t="shared" si="1"/>
        <v>9.6800000000000022E-5</v>
      </c>
      <c r="L26" s="11"/>
    </row>
    <row r="27" spans="2:12" x14ac:dyDescent="0.2">
      <c r="B27" s="1"/>
      <c r="E27">
        <v>2.2999999999999998</v>
      </c>
      <c r="F27" s="1">
        <f t="shared" si="2"/>
        <v>5.5750000000000008E-6</v>
      </c>
      <c r="G27" s="1">
        <f t="shared" si="2"/>
        <v>5.0175E-5</v>
      </c>
      <c r="H27" s="1">
        <f t="shared" si="2"/>
        <v>1.3848300000000001E-4</v>
      </c>
      <c r="I27" s="1">
        <f t="shared" si="2"/>
        <v>2.4106299999999999E-4</v>
      </c>
      <c r="J27" s="1">
        <f t="shared" si="1"/>
        <v>1.058E-4</v>
      </c>
    </row>
    <row r="28" spans="2:12" x14ac:dyDescent="0.2">
      <c r="B28" s="1"/>
      <c r="E28">
        <v>2.4</v>
      </c>
      <c r="F28" s="1">
        <f t="shared" si="2"/>
        <v>5.6000000000000006E-6</v>
      </c>
      <c r="G28" s="1">
        <f t="shared" si="2"/>
        <v>5.0400000000000005E-5</v>
      </c>
      <c r="H28" s="1">
        <f t="shared" si="2"/>
        <v>1.3977600000000001E-4</v>
      </c>
      <c r="I28" s="1">
        <f t="shared" si="2"/>
        <v>2.4729600000000004E-4</v>
      </c>
      <c r="J28" s="1">
        <f t="shared" si="1"/>
        <v>1.1520000000000001E-4</v>
      </c>
    </row>
    <row r="29" spans="2:12" x14ac:dyDescent="0.2">
      <c r="B29" s="1"/>
      <c r="E29">
        <v>2.5</v>
      </c>
      <c r="F29" s="1">
        <f t="shared" si="2"/>
        <v>5.6250000000000004E-6</v>
      </c>
      <c r="G29" s="1">
        <f t="shared" si="2"/>
        <v>5.0625000000000004E-5</v>
      </c>
      <c r="H29" s="1">
        <f t="shared" si="2"/>
        <v>1.4062500000000002E-4</v>
      </c>
      <c r="I29" s="1">
        <f t="shared" si="2"/>
        <v>2.5312500000000004E-4</v>
      </c>
      <c r="J29" s="1">
        <f t="shared" si="1"/>
        <v>1.25E-4</v>
      </c>
    </row>
    <row r="30" spans="2:12" x14ac:dyDescent="0.2">
      <c r="B30" s="1"/>
      <c r="E30">
        <v>2.6</v>
      </c>
      <c r="F30" s="1">
        <f t="shared" si="2"/>
        <v>5.6500000000000001E-6</v>
      </c>
      <c r="G30" s="1">
        <f t="shared" si="2"/>
        <v>5.0849999999999996E-5</v>
      </c>
      <c r="H30" s="1">
        <f t="shared" si="2"/>
        <v>1.4124999999999999E-4</v>
      </c>
      <c r="I30" s="1">
        <f t="shared" si="2"/>
        <v>2.5854400000000004E-4</v>
      </c>
      <c r="J30" s="1">
        <f t="shared" si="1"/>
        <v>1.3520000000000003E-4</v>
      </c>
    </row>
    <row r="31" spans="2:12" x14ac:dyDescent="0.2">
      <c r="B31" s="1"/>
      <c r="E31">
        <v>2.7</v>
      </c>
      <c r="F31" s="1">
        <f t="shared" si="2"/>
        <v>5.6750000000000007E-6</v>
      </c>
      <c r="G31" s="1">
        <f t="shared" si="2"/>
        <v>5.1075000000000001E-5</v>
      </c>
      <c r="H31" s="1">
        <f t="shared" si="2"/>
        <v>1.4187499999999999E-4</v>
      </c>
      <c r="I31" s="1">
        <f t="shared" si="2"/>
        <v>2.6354700000000004E-4</v>
      </c>
      <c r="J31" s="1">
        <f t="shared" si="1"/>
        <v>1.4580000000000002E-4</v>
      </c>
    </row>
    <row r="32" spans="2:12" x14ac:dyDescent="0.2">
      <c r="B32" s="1"/>
      <c r="E32">
        <v>2.8</v>
      </c>
      <c r="F32" s="1">
        <f t="shared" si="2"/>
        <v>5.6999999999999996E-6</v>
      </c>
      <c r="G32" s="1">
        <f t="shared" si="2"/>
        <v>5.13E-5</v>
      </c>
      <c r="H32" s="1">
        <f t="shared" si="2"/>
        <v>1.4249999999999999E-4</v>
      </c>
      <c r="I32" s="1">
        <f t="shared" si="2"/>
        <v>2.6812799999999996E-4</v>
      </c>
      <c r="J32" s="1">
        <f t="shared" si="1"/>
        <v>1.5679999999999999E-4</v>
      </c>
    </row>
    <row r="33" spans="5:10" x14ac:dyDescent="0.2">
      <c r="E33">
        <v>2.9</v>
      </c>
      <c r="F33" s="1">
        <f t="shared" si="2"/>
        <v>5.7250000000000002E-6</v>
      </c>
      <c r="G33" s="1">
        <f t="shared" si="2"/>
        <v>5.1525000000000006E-5</v>
      </c>
      <c r="H33" s="1">
        <f t="shared" si="2"/>
        <v>1.43125E-4</v>
      </c>
      <c r="I33" s="1">
        <f t="shared" si="2"/>
        <v>2.7228100000000003E-4</v>
      </c>
      <c r="J33" s="1">
        <f t="shared" si="1"/>
        <v>1.6820000000000002E-4</v>
      </c>
    </row>
    <row r="34" spans="5:10" x14ac:dyDescent="0.2">
      <c r="E34">
        <v>3</v>
      </c>
      <c r="F34" s="1">
        <f t="shared" si="2"/>
        <v>5.75E-6</v>
      </c>
      <c r="G34" s="1">
        <f t="shared" si="2"/>
        <v>5.1749999999999997E-5</v>
      </c>
      <c r="H34" s="1">
        <f t="shared" si="2"/>
        <v>1.4375E-4</v>
      </c>
      <c r="I34" s="1">
        <f t="shared" si="2"/>
        <v>2.7600000000000004E-4</v>
      </c>
      <c r="J34" s="1">
        <f t="shared" si="1"/>
        <v>1.8000000000000001E-4</v>
      </c>
    </row>
    <row r="35" spans="5:10" x14ac:dyDescent="0.2">
      <c r="E35">
        <v>3.1</v>
      </c>
      <c r="F35" s="1">
        <f t="shared" si="2"/>
        <v>5.7750000000000006E-6</v>
      </c>
      <c r="G35" s="1">
        <f t="shared" si="2"/>
        <v>5.1975000000000003E-5</v>
      </c>
      <c r="H35" s="1">
        <f t="shared" si="2"/>
        <v>1.44375E-4</v>
      </c>
      <c r="I35" s="1">
        <f t="shared" si="2"/>
        <v>2.7927900000000001E-4</v>
      </c>
      <c r="J35" s="1">
        <f t="shared" si="1"/>
        <v>1.9220000000000004E-4</v>
      </c>
    </row>
    <row r="36" spans="5:10" x14ac:dyDescent="0.2">
      <c r="E36">
        <v>3.2</v>
      </c>
      <c r="F36" s="1">
        <f t="shared" si="2"/>
        <v>5.8000000000000012E-6</v>
      </c>
      <c r="G36" s="1">
        <f t="shared" si="2"/>
        <v>5.2200000000000008E-5</v>
      </c>
      <c r="H36" s="1">
        <f t="shared" si="2"/>
        <v>1.4500000000000003E-4</v>
      </c>
      <c r="I36" s="1">
        <f t="shared" si="2"/>
        <v>2.8211200000000005E-4</v>
      </c>
      <c r="J36" s="1">
        <f t="shared" si="1"/>
        <v>2.0480000000000004E-4</v>
      </c>
    </row>
    <row r="37" spans="5:10" x14ac:dyDescent="0.2">
      <c r="E37">
        <v>3.3</v>
      </c>
      <c r="F37" s="1">
        <f t="shared" si="2"/>
        <v>5.825000000000001E-6</v>
      </c>
      <c r="G37" s="1">
        <f t="shared" si="2"/>
        <v>5.2425000000000007E-5</v>
      </c>
      <c r="H37" s="1">
        <f t="shared" si="2"/>
        <v>1.45625E-4</v>
      </c>
      <c r="I37" s="1">
        <f t="shared" si="2"/>
        <v>2.8449300000000003E-4</v>
      </c>
      <c r="J37" s="1">
        <f t="shared" si="1"/>
        <v>2.1779999999999998E-4</v>
      </c>
    </row>
    <row r="38" spans="5:10" x14ac:dyDescent="0.2">
      <c r="E38">
        <v>3.4</v>
      </c>
      <c r="F38" s="1">
        <f t="shared" si="2"/>
        <v>5.8499999999999999E-6</v>
      </c>
      <c r="G38" s="1">
        <f t="shared" si="2"/>
        <v>5.2649999999999999E-5</v>
      </c>
      <c r="H38" s="1">
        <f t="shared" si="2"/>
        <v>1.4625E-4</v>
      </c>
      <c r="I38" s="1">
        <f t="shared" si="2"/>
        <v>2.8641599999999995E-4</v>
      </c>
      <c r="J38" s="1">
        <f t="shared" si="1"/>
        <v>2.3119999999999998E-4</v>
      </c>
    </row>
    <row r="39" spans="5:10" x14ac:dyDescent="0.2">
      <c r="E39">
        <v>3.5</v>
      </c>
      <c r="F39" s="1">
        <f t="shared" si="2"/>
        <v>5.8750000000000005E-6</v>
      </c>
      <c r="G39" s="1">
        <f t="shared" si="2"/>
        <v>5.2875000000000005E-5</v>
      </c>
      <c r="H39" s="1">
        <f t="shared" si="2"/>
        <v>1.4687500000000001E-4</v>
      </c>
      <c r="I39" s="1">
        <f t="shared" si="2"/>
        <v>2.8787500000000004E-4</v>
      </c>
      <c r="J39" s="1">
        <f t="shared" si="1"/>
        <v>2.4500000000000005E-4</v>
      </c>
    </row>
    <row r="40" spans="5:10" x14ac:dyDescent="0.2">
      <c r="E40">
        <v>3.6</v>
      </c>
      <c r="F40" s="1">
        <f t="shared" si="2"/>
        <v>5.9000000000000003E-6</v>
      </c>
      <c r="G40" s="1">
        <f t="shared" si="2"/>
        <v>5.3100000000000003E-5</v>
      </c>
      <c r="H40" s="1">
        <f t="shared" si="2"/>
        <v>1.4750000000000001E-4</v>
      </c>
      <c r="I40" s="1">
        <f t="shared" si="2"/>
        <v>2.8910000000000003E-4</v>
      </c>
      <c r="J40" s="1">
        <f t="shared" si="1"/>
        <v>2.5920000000000001E-4</v>
      </c>
    </row>
    <row r="41" spans="5:10" x14ac:dyDescent="0.2">
      <c r="E41">
        <v>3.7</v>
      </c>
      <c r="F41" s="1">
        <f t="shared" si="2"/>
        <v>5.9250000000000009E-6</v>
      </c>
      <c r="G41" s="1">
        <f t="shared" si="2"/>
        <v>5.3325000000000009E-5</v>
      </c>
      <c r="H41" s="1">
        <f t="shared" si="2"/>
        <v>1.4812500000000001E-4</v>
      </c>
      <c r="I41" s="1">
        <f t="shared" si="2"/>
        <v>2.9032500000000008E-4</v>
      </c>
      <c r="J41" s="1">
        <f t="shared" si="1"/>
        <v>2.7380000000000004E-4</v>
      </c>
    </row>
    <row r="42" spans="5:10" x14ac:dyDescent="0.2">
      <c r="E42">
        <v>3.8</v>
      </c>
      <c r="F42" s="1">
        <f t="shared" si="2"/>
        <v>5.9500000000000006E-6</v>
      </c>
      <c r="G42" s="1">
        <f t="shared" si="2"/>
        <v>5.3550000000000001E-5</v>
      </c>
      <c r="H42" s="1">
        <f t="shared" si="2"/>
        <v>1.4874999999999998E-4</v>
      </c>
      <c r="I42" s="1">
        <f t="shared" si="2"/>
        <v>2.9155000000000007E-4</v>
      </c>
      <c r="J42" s="1">
        <f t="shared" si="1"/>
        <v>2.8880000000000003E-4</v>
      </c>
    </row>
    <row r="43" spans="5:10" x14ac:dyDescent="0.2">
      <c r="E43">
        <v>3.9</v>
      </c>
      <c r="F43" s="1">
        <f t="shared" si="2"/>
        <v>5.9750000000000004E-6</v>
      </c>
      <c r="G43" s="1">
        <f t="shared" si="2"/>
        <v>5.3775000000000006E-5</v>
      </c>
      <c r="H43" s="1">
        <f t="shared" si="2"/>
        <v>1.4937500000000001E-4</v>
      </c>
      <c r="I43" s="1">
        <f t="shared" si="2"/>
        <v>2.9277500000000006E-4</v>
      </c>
      <c r="J43" s="1">
        <f t="shared" si="1"/>
        <v>3.0420000000000002E-4</v>
      </c>
    </row>
    <row r="44" spans="5:10" x14ac:dyDescent="0.2">
      <c r="E44">
        <v>4</v>
      </c>
      <c r="F44" s="1">
        <f t="shared" ref="F44:I63" si="3">IF(F$2&lt;$B$7,0,IF($E44&lt;(F$2-$B$7),$B$3*$B$4*(F$2-$B$7-$E44/2)*$E44*(1+$B$6*$E44),$B$3*$B$4*(F$2-$B$7)^2/2*(1+$B$6*$E44)))</f>
        <v>6.0000000000000002E-6</v>
      </c>
      <c r="G44" s="1">
        <f t="shared" si="3"/>
        <v>5.4000000000000005E-5</v>
      </c>
      <c r="H44" s="1">
        <f t="shared" si="3"/>
        <v>1.4999999999999999E-4</v>
      </c>
      <c r="I44" s="1">
        <f t="shared" si="3"/>
        <v>2.9400000000000004E-4</v>
      </c>
      <c r="J44" s="1">
        <f t="shared" si="1"/>
        <v>3.2000000000000003E-4</v>
      </c>
    </row>
    <row r="45" spans="5:10" x14ac:dyDescent="0.2">
      <c r="E45">
        <v>4.0999999999999996</v>
      </c>
      <c r="F45" s="1">
        <f t="shared" si="3"/>
        <v>6.0250000000000008E-6</v>
      </c>
      <c r="G45" s="1">
        <f t="shared" si="3"/>
        <v>5.4225000000000003E-5</v>
      </c>
      <c r="H45" s="1">
        <f t="shared" si="3"/>
        <v>1.5062500000000002E-4</v>
      </c>
      <c r="I45" s="1">
        <f t="shared" si="3"/>
        <v>2.9522500000000009E-4</v>
      </c>
      <c r="J45" s="1">
        <f t="shared" si="1"/>
        <v>3.3619999999999999E-4</v>
      </c>
    </row>
    <row r="46" spans="5:10" x14ac:dyDescent="0.2">
      <c r="E46">
        <v>4.2</v>
      </c>
      <c r="F46" s="1">
        <f t="shared" si="3"/>
        <v>6.0500000000000005E-6</v>
      </c>
      <c r="G46" s="1">
        <f t="shared" si="3"/>
        <v>5.4450000000000002E-5</v>
      </c>
      <c r="H46" s="1">
        <f t="shared" si="3"/>
        <v>1.5124999999999999E-4</v>
      </c>
      <c r="I46" s="1">
        <f t="shared" si="3"/>
        <v>2.9645000000000002E-4</v>
      </c>
      <c r="J46" s="1">
        <f t="shared" si="1"/>
        <v>3.5280000000000006E-4</v>
      </c>
    </row>
    <row r="47" spans="5:10" x14ac:dyDescent="0.2">
      <c r="E47">
        <v>4.3</v>
      </c>
      <c r="F47" s="1">
        <f t="shared" si="3"/>
        <v>6.0750000000000011E-6</v>
      </c>
      <c r="G47" s="1">
        <f t="shared" si="3"/>
        <v>5.4675000000000008E-5</v>
      </c>
      <c r="H47" s="1">
        <f t="shared" si="3"/>
        <v>1.5187500000000002E-4</v>
      </c>
      <c r="I47" s="1">
        <f t="shared" si="3"/>
        <v>2.9767500000000007E-4</v>
      </c>
      <c r="J47" s="1">
        <f t="shared" si="1"/>
        <v>3.6979999999999999E-4</v>
      </c>
    </row>
    <row r="48" spans="5:10" x14ac:dyDescent="0.2">
      <c r="E48">
        <v>4.4000000000000004</v>
      </c>
      <c r="F48" s="1">
        <f t="shared" si="3"/>
        <v>6.1E-6</v>
      </c>
      <c r="G48" s="1">
        <f t="shared" si="3"/>
        <v>5.49E-5</v>
      </c>
      <c r="H48" s="1">
        <f t="shared" si="3"/>
        <v>1.5249999999999999E-4</v>
      </c>
      <c r="I48" s="1">
        <f t="shared" si="3"/>
        <v>2.9890000000000006E-4</v>
      </c>
      <c r="J48" s="1">
        <f t="shared" si="1"/>
        <v>3.8720000000000009E-4</v>
      </c>
    </row>
    <row r="49" spans="5:10" x14ac:dyDescent="0.2">
      <c r="E49">
        <v>4.5</v>
      </c>
      <c r="F49" s="1">
        <f t="shared" si="3"/>
        <v>6.1250000000000006E-6</v>
      </c>
      <c r="G49" s="1">
        <f t="shared" si="3"/>
        <v>5.5125000000000005E-5</v>
      </c>
      <c r="H49" s="1">
        <f t="shared" si="3"/>
        <v>1.5312500000000002E-4</v>
      </c>
      <c r="I49" s="1">
        <f t="shared" si="3"/>
        <v>3.001250000000001E-4</v>
      </c>
      <c r="J49" s="1">
        <f t="shared" si="1"/>
        <v>4.0500000000000003E-4</v>
      </c>
    </row>
    <row r="50" spans="5:10" x14ac:dyDescent="0.2">
      <c r="E50">
        <v>4.5999999999999996</v>
      </c>
      <c r="F50" s="1">
        <f t="shared" si="3"/>
        <v>6.1500000000000004E-6</v>
      </c>
      <c r="G50" s="1">
        <f t="shared" si="3"/>
        <v>5.5350000000000004E-5</v>
      </c>
      <c r="H50" s="1">
        <f t="shared" si="3"/>
        <v>1.5375E-4</v>
      </c>
      <c r="I50" s="1">
        <f t="shared" si="3"/>
        <v>3.0135000000000003E-4</v>
      </c>
      <c r="J50" s="1">
        <f t="shared" si="1"/>
        <v>4.2319999999999999E-4</v>
      </c>
    </row>
    <row r="51" spans="5:10" x14ac:dyDescent="0.2">
      <c r="E51">
        <v>4.7</v>
      </c>
      <c r="F51" s="1">
        <f t="shared" si="3"/>
        <v>6.175000000000001E-6</v>
      </c>
      <c r="G51" s="1">
        <f t="shared" si="3"/>
        <v>5.5575000000000009E-5</v>
      </c>
      <c r="H51" s="1">
        <f t="shared" si="3"/>
        <v>1.5437500000000003E-4</v>
      </c>
      <c r="I51" s="1">
        <f t="shared" si="3"/>
        <v>3.0257500000000008E-4</v>
      </c>
      <c r="J51" s="1">
        <f t="shared" si="1"/>
        <v>4.4180000000000011E-4</v>
      </c>
    </row>
    <row r="52" spans="5:10" x14ac:dyDescent="0.2">
      <c r="E52">
        <v>4.8</v>
      </c>
      <c r="F52" s="1">
        <f t="shared" si="3"/>
        <v>6.2000000000000008E-6</v>
      </c>
      <c r="G52" s="1">
        <f t="shared" si="3"/>
        <v>5.5800000000000001E-5</v>
      </c>
      <c r="H52" s="1">
        <f t="shared" si="3"/>
        <v>1.55E-4</v>
      </c>
      <c r="I52" s="1">
        <f t="shared" si="3"/>
        <v>3.0380000000000007E-4</v>
      </c>
      <c r="J52" s="1"/>
    </row>
    <row r="53" spans="5:10" x14ac:dyDescent="0.2">
      <c r="E53">
        <v>4.9000000000000004</v>
      </c>
      <c r="F53" s="1">
        <f t="shared" si="3"/>
        <v>6.2250000000000014E-6</v>
      </c>
      <c r="G53" s="1">
        <f t="shared" si="3"/>
        <v>5.6025000000000007E-5</v>
      </c>
      <c r="H53" s="1">
        <f t="shared" si="3"/>
        <v>1.5562500000000003E-4</v>
      </c>
      <c r="I53" s="1">
        <f t="shared" si="3"/>
        <v>3.0502500000000011E-4</v>
      </c>
      <c r="J53" s="1"/>
    </row>
    <row r="54" spans="5:10" x14ac:dyDescent="0.2">
      <c r="E54">
        <v>5</v>
      </c>
      <c r="F54" s="1">
        <f t="shared" si="3"/>
        <v>6.2500000000000003E-6</v>
      </c>
      <c r="G54" s="1">
        <f t="shared" si="3"/>
        <v>5.6250000000000005E-5</v>
      </c>
      <c r="H54" s="1">
        <f t="shared" si="3"/>
        <v>1.5625E-4</v>
      </c>
      <c r="I54" s="1">
        <f t="shared" si="3"/>
        <v>3.0625000000000004E-4</v>
      </c>
      <c r="J54" s="1"/>
    </row>
    <row r="55" spans="5:10" x14ac:dyDescent="0.2">
      <c r="E55">
        <v>5.0999999999999996</v>
      </c>
      <c r="F55" s="1">
        <f t="shared" si="3"/>
        <v>6.2750000000000001E-6</v>
      </c>
      <c r="G55" s="1">
        <f t="shared" si="3"/>
        <v>5.6474999999999997E-5</v>
      </c>
      <c r="H55" s="1">
        <f t="shared" si="3"/>
        <v>1.5687499999999998E-4</v>
      </c>
      <c r="I55" s="1">
        <f t="shared" si="3"/>
        <v>3.0747500000000003E-4</v>
      </c>
      <c r="J55" s="1"/>
    </row>
    <row r="56" spans="5:10" x14ac:dyDescent="0.2">
      <c r="E56">
        <v>5.2</v>
      </c>
      <c r="F56" s="1">
        <f t="shared" si="3"/>
        <v>6.3000000000000007E-6</v>
      </c>
      <c r="G56" s="1">
        <f t="shared" si="3"/>
        <v>5.6700000000000003E-5</v>
      </c>
      <c r="H56" s="1">
        <f t="shared" si="3"/>
        <v>1.5750000000000001E-4</v>
      </c>
      <c r="I56" s="1">
        <f t="shared" si="3"/>
        <v>3.0870000000000008E-4</v>
      </c>
      <c r="J56" s="1"/>
    </row>
    <row r="57" spans="5:10" x14ac:dyDescent="0.2">
      <c r="E57">
        <v>5.3</v>
      </c>
      <c r="F57" s="1">
        <f t="shared" si="3"/>
        <v>6.3250000000000013E-6</v>
      </c>
      <c r="G57" s="1">
        <f t="shared" si="3"/>
        <v>5.6925000000000008E-5</v>
      </c>
      <c r="H57" s="1">
        <f t="shared" si="3"/>
        <v>1.5812500000000001E-4</v>
      </c>
      <c r="I57" s="1">
        <f t="shared" si="3"/>
        <v>3.0992500000000007E-4</v>
      </c>
      <c r="J57" s="1"/>
    </row>
    <row r="58" spans="5:10" x14ac:dyDescent="0.2">
      <c r="E58">
        <v>5.4</v>
      </c>
      <c r="F58" s="1">
        <f t="shared" si="3"/>
        <v>6.3500000000000002E-6</v>
      </c>
      <c r="G58" s="1">
        <f t="shared" si="3"/>
        <v>5.7150000000000007E-5</v>
      </c>
      <c r="H58" s="1">
        <f t="shared" si="3"/>
        <v>1.5875000000000001E-4</v>
      </c>
      <c r="I58" s="1">
        <f t="shared" si="3"/>
        <v>3.1115000000000006E-4</v>
      </c>
      <c r="J58" s="1"/>
    </row>
    <row r="59" spans="5:10" x14ac:dyDescent="0.2">
      <c r="E59">
        <v>5.5</v>
      </c>
      <c r="F59" s="1">
        <f t="shared" si="3"/>
        <v>6.3749999999999999E-6</v>
      </c>
      <c r="G59" s="1">
        <f t="shared" si="3"/>
        <v>5.7374999999999999E-5</v>
      </c>
      <c r="H59" s="1">
        <f t="shared" si="3"/>
        <v>1.5937499999999998E-4</v>
      </c>
      <c r="I59" s="1">
        <f t="shared" si="3"/>
        <v>3.1237500000000004E-4</v>
      </c>
      <c r="J59" s="1"/>
    </row>
    <row r="60" spans="5:10" x14ac:dyDescent="0.2">
      <c r="E60">
        <v>5.6</v>
      </c>
      <c r="F60" s="1">
        <f t="shared" si="3"/>
        <v>6.4000000000000006E-6</v>
      </c>
      <c r="G60" s="1">
        <f t="shared" si="3"/>
        <v>5.7600000000000004E-5</v>
      </c>
      <c r="H60" s="1">
        <f t="shared" si="3"/>
        <v>1.6000000000000001E-4</v>
      </c>
      <c r="I60" s="1">
        <f t="shared" si="3"/>
        <v>3.1360000000000009E-4</v>
      </c>
      <c r="J60" s="1"/>
    </row>
    <row r="61" spans="5:10" x14ac:dyDescent="0.2">
      <c r="E61">
        <v>5.7</v>
      </c>
      <c r="F61" s="1">
        <f t="shared" si="3"/>
        <v>6.4250000000000012E-6</v>
      </c>
      <c r="G61" s="1">
        <f t="shared" si="3"/>
        <v>5.782500000000001E-5</v>
      </c>
      <c r="H61" s="1">
        <f t="shared" si="3"/>
        <v>1.6062500000000001E-4</v>
      </c>
      <c r="I61" s="1">
        <f t="shared" si="3"/>
        <v>3.1482500000000008E-4</v>
      </c>
      <c r="J61" s="1"/>
    </row>
    <row r="62" spans="5:10" x14ac:dyDescent="0.2">
      <c r="E62">
        <v>5.8</v>
      </c>
      <c r="F62" s="1">
        <f t="shared" si="3"/>
        <v>6.4500000000000009E-6</v>
      </c>
      <c r="G62" s="1">
        <f t="shared" si="3"/>
        <v>5.8050000000000008E-5</v>
      </c>
      <c r="H62" s="1">
        <f t="shared" si="3"/>
        <v>1.6125000000000002E-4</v>
      </c>
      <c r="I62" s="1">
        <f t="shared" si="3"/>
        <v>3.1605000000000007E-4</v>
      </c>
      <c r="J62" s="1"/>
    </row>
    <row r="63" spans="5:10" x14ac:dyDescent="0.2">
      <c r="E63">
        <v>5.9</v>
      </c>
      <c r="F63" s="1">
        <f t="shared" si="3"/>
        <v>6.4749999999999998E-6</v>
      </c>
      <c r="G63" s="1">
        <f t="shared" si="3"/>
        <v>5.8275E-5</v>
      </c>
      <c r="H63" s="1">
        <f t="shared" si="3"/>
        <v>1.6187499999999999E-4</v>
      </c>
      <c r="I63" s="1">
        <f t="shared" si="3"/>
        <v>3.1727500000000005E-4</v>
      </c>
      <c r="J63" s="1"/>
    </row>
    <row r="64" spans="5:10" x14ac:dyDescent="0.2">
      <c r="E64">
        <v>6</v>
      </c>
      <c r="F64" s="1">
        <f t="shared" ref="F64:I84" si="4">IF(F$2&lt;$B$7,0,IF($E64&lt;(F$2-$B$7),$B$3*$B$4*(F$2-$B$7-$E64/2)*$E64*(1+$B$6*$E64),$B$3*$B$4*(F$2-$B$7)^2/2*(1+$B$6*$E64)))</f>
        <v>6.5000000000000004E-6</v>
      </c>
      <c r="G64" s="1">
        <f t="shared" si="4"/>
        <v>5.8500000000000006E-5</v>
      </c>
      <c r="H64" s="1">
        <f t="shared" si="4"/>
        <v>1.6250000000000002E-4</v>
      </c>
      <c r="I64" s="1">
        <f t="shared" si="4"/>
        <v>3.185000000000001E-4</v>
      </c>
      <c r="J64" s="1"/>
    </row>
    <row r="65" spans="5:10" x14ac:dyDescent="0.2">
      <c r="E65">
        <v>6.1</v>
      </c>
      <c r="F65" s="1">
        <f t="shared" si="4"/>
        <v>6.5250000000000002E-6</v>
      </c>
      <c r="G65" s="1">
        <f t="shared" si="4"/>
        <v>5.8724999999999998E-5</v>
      </c>
      <c r="H65" s="1">
        <f t="shared" si="4"/>
        <v>1.6312499999999999E-4</v>
      </c>
      <c r="I65" s="1">
        <f t="shared" si="4"/>
        <v>3.1972500000000003E-4</v>
      </c>
      <c r="J65" s="1"/>
    </row>
    <row r="66" spans="5:10" x14ac:dyDescent="0.2">
      <c r="E66">
        <v>6.2</v>
      </c>
      <c r="F66" s="1">
        <f t="shared" si="4"/>
        <v>6.5500000000000008E-6</v>
      </c>
      <c r="G66" s="1">
        <f t="shared" si="4"/>
        <v>5.8950000000000003E-5</v>
      </c>
      <c r="H66" s="1">
        <f t="shared" si="4"/>
        <v>1.6375000000000002E-4</v>
      </c>
      <c r="I66" s="1">
        <f t="shared" si="4"/>
        <v>3.2095000000000008E-4</v>
      </c>
      <c r="J66" s="1"/>
    </row>
    <row r="67" spans="5:10" x14ac:dyDescent="0.2">
      <c r="E67">
        <v>6.3</v>
      </c>
      <c r="F67" s="1">
        <f t="shared" si="4"/>
        <v>6.5750000000000006E-6</v>
      </c>
      <c r="G67" s="1">
        <f t="shared" si="4"/>
        <v>5.9175000000000002E-5</v>
      </c>
      <c r="H67" s="1">
        <f t="shared" si="4"/>
        <v>1.64375E-4</v>
      </c>
      <c r="I67" s="1">
        <f t="shared" si="4"/>
        <v>3.2217500000000007E-4</v>
      </c>
      <c r="J67" s="1"/>
    </row>
    <row r="68" spans="5:10" x14ac:dyDescent="0.2">
      <c r="E68">
        <v>6.4</v>
      </c>
      <c r="F68" s="1">
        <f t="shared" si="4"/>
        <v>6.6000000000000012E-6</v>
      </c>
      <c r="G68" s="1">
        <f t="shared" si="4"/>
        <v>5.9400000000000007E-5</v>
      </c>
      <c r="H68" s="1">
        <f t="shared" si="4"/>
        <v>1.65E-4</v>
      </c>
      <c r="I68" s="1">
        <f t="shared" si="4"/>
        <v>3.2340000000000005E-4</v>
      </c>
      <c r="J68" s="1"/>
    </row>
    <row r="69" spans="5:10" x14ac:dyDescent="0.2">
      <c r="E69">
        <v>6.5</v>
      </c>
      <c r="F69" s="1">
        <f t="shared" si="4"/>
        <v>6.6250000000000001E-6</v>
      </c>
      <c r="G69" s="1">
        <f t="shared" si="4"/>
        <v>5.9624999999999999E-5</v>
      </c>
      <c r="H69" s="1">
        <f t="shared" si="4"/>
        <v>1.65625E-4</v>
      </c>
      <c r="I69" s="1">
        <f t="shared" si="4"/>
        <v>3.2462500000000004E-4</v>
      </c>
      <c r="J69" s="1"/>
    </row>
    <row r="70" spans="5:10" x14ac:dyDescent="0.2">
      <c r="E70">
        <v>6.6</v>
      </c>
      <c r="F70" s="1">
        <f t="shared" si="4"/>
        <v>6.6500000000000007E-6</v>
      </c>
      <c r="G70" s="1">
        <f t="shared" si="4"/>
        <v>5.9850000000000005E-5</v>
      </c>
      <c r="H70" s="1">
        <f t="shared" si="4"/>
        <v>1.6625E-4</v>
      </c>
      <c r="I70" s="1">
        <f t="shared" si="4"/>
        <v>3.2585000000000009E-4</v>
      </c>
      <c r="J70" s="1"/>
    </row>
    <row r="71" spans="5:10" x14ac:dyDescent="0.2">
      <c r="E71">
        <v>6.7</v>
      </c>
      <c r="F71" s="1">
        <f t="shared" si="4"/>
        <v>6.6750000000000005E-6</v>
      </c>
      <c r="G71" s="1">
        <f t="shared" si="4"/>
        <v>6.0075000000000003E-5</v>
      </c>
      <c r="H71" s="1">
        <f t="shared" si="4"/>
        <v>1.66875E-4</v>
      </c>
      <c r="I71" s="1">
        <f t="shared" si="4"/>
        <v>3.2707500000000008E-4</v>
      </c>
      <c r="J71" s="1"/>
    </row>
    <row r="72" spans="5:10" x14ac:dyDescent="0.2">
      <c r="E72">
        <v>6.8</v>
      </c>
      <c r="F72" s="1">
        <f t="shared" si="4"/>
        <v>6.7000000000000011E-6</v>
      </c>
      <c r="G72" s="1">
        <f t="shared" si="4"/>
        <v>6.0300000000000009E-5</v>
      </c>
      <c r="H72" s="1">
        <f t="shared" si="4"/>
        <v>1.6750000000000001E-4</v>
      </c>
      <c r="I72" s="1">
        <f t="shared" si="4"/>
        <v>3.2830000000000007E-4</v>
      </c>
      <c r="J72" s="1"/>
    </row>
    <row r="73" spans="5:10" x14ac:dyDescent="0.2">
      <c r="E73">
        <v>6.9</v>
      </c>
      <c r="F73" s="1">
        <f t="shared" si="4"/>
        <v>6.7250000000000008E-6</v>
      </c>
      <c r="G73" s="1">
        <f t="shared" si="4"/>
        <v>6.0525000000000001E-5</v>
      </c>
      <c r="H73" s="1">
        <f t="shared" si="4"/>
        <v>1.6812500000000001E-4</v>
      </c>
      <c r="I73" s="1">
        <f t="shared" si="4"/>
        <v>3.2952500000000005E-4</v>
      </c>
      <c r="J73" s="1"/>
    </row>
    <row r="74" spans="5:10" x14ac:dyDescent="0.2">
      <c r="E74">
        <v>7</v>
      </c>
      <c r="F74" s="1">
        <f t="shared" si="4"/>
        <v>6.7500000000000006E-6</v>
      </c>
      <c r="G74" s="1">
        <f t="shared" si="4"/>
        <v>6.0750000000000006E-5</v>
      </c>
      <c r="H74" s="1">
        <f t="shared" si="4"/>
        <v>1.6875000000000001E-4</v>
      </c>
      <c r="I74" s="1">
        <f t="shared" si="4"/>
        <v>3.307500000000001E-4</v>
      </c>
      <c r="J74" s="1"/>
    </row>
    <row r="75" spans="5:10" x14ac:dyDescent="0.2">
      <c r="E75">
        <v>7.1</v>
      </c>
      <c r="F75" s="1">
        <f t="shared" si="4"/>
        <v>6.7750000000000004E-6</v>
      </c>
      <c r="G75" s="1">
        <f t="shared" si="4"/>
        <v>6.0975000000000005E-5</v>
      </c>
      <c r="H75" s="1">
        <f t="shared" si="4"/>
        <v>1.6937500000000001E-4</v>
      </c>
      <c r="I75" s="1">
        <f t="shared" si="4"/>
        <v>3.3197500000000003E-4</v>
      </c>
      <c r="J75" s="1"/>
    </row>
    <row r="76" spans="5:10" x14ac:dyDescent="0.2">
      <c r="E76">
        <v>7.2</v>
      </c>
      <c r="F76" s="1">
        <f t="shared" si="4"/>
        <v>6.800000000000001E-6</v>
      </c>
      <c r="G76" s="1">
        <f t="shared" si="4"/>
        <v>6.120000000000001E-5</v>
      </c>
      <c r="H76" s="1">
        <f t="shared" si="4"/>
        <v>1.7000000000000001E-4</v>
      </c>
      <c r="I76" s="1">
        <f t="shared" si="4"/>
        <v>3.3320000000000008E-4</v>
      </c>
      <c r="J76" s="1"/>
    </row>
    <row r="77" spans="5:10" x14ac:dyDescent="0.2">
      <c r="E77">
        <v>7.3</v>
      </c>
      <c r="F77" s="1">
        <f t="shared" si="4"/>
        <v>6.8250000000000007E-6</v>
      </c>
      <c r="G77" s="1">
        <f t="shared" si="4"/>
        <v>6.1425000000000002E-5</v>
      </c>
      <c r="H77" s="1">
        <f t="shared" si="4"/>
        <v>1.7062500000000001E-4</v>
      </c>
      <c r="I77" s="1">
        <f t="shared" si="4"/>
        <v>3.3442500000000007E-4</v>
      </c>
      <c r="J77" s="1"/>
    </row>
    <row r="78" spans="5:10" x14ac:dyDescent="0.2">
      <c r="E78">
        <v>7.4</v>
      </c>
      <c r="F78" s="1">
        <f t="shared" si="4"/>
        <v>6.8500000000000013E-6</v>
      </c>
      <c r="G78" s="1">
        <f t="shared" si="4"/>
        <v>6.1650000000000008E-5</v>
      </c>
      <c r="H78" s="1">
        <f t="shared" si="4"/>
        <v>1.7125000000000002E-4</v>
      </c>
      <c r="I78" s="1">
        <f t="shared" si="4"/>
        <v>3.3565000000000011E-4</v>
      </c>
      <c r="J78" s="1"/>
    </row>
    <row r="79" spans="5:10" x14ac:dyDescent="0.2">
      <c r="E79">
        <v>7.5</v>
      </c>
      <c r="F79" s="1">
        <f t="shared" si="4"/>
        <v>6.8750000000000002E-6</v>
      </c>
      <c r="G79" s="1">
        <f t="shared" si="4"/>
        <v>6.1875E-5</v>
      </c>
      <c r="H79" s="1">
        <f t="shared" si="4"/>
        <v>1.7187499999999999E-4</v>
      </c>
      <c r="I79" s="1">
        <f t="shared" si="4"/>
        <v>3.3687500000000004E-4</v>
      </c>
      <c r="J79" s="1"/>
    </row>
    <row r="80" spans="5:10" x14ac:dyDescent="0.2">
      <c r="E80">
        <v>7.6</v>
      </c>
      <c r="F80" s="1">
        <f t="shared" si="4"/>
        <v>6.9E-6</v>
      </c>
      <c r="G80" s="1">
        <f t="shared" si="4"/>
        <v>6.2100000000000005E-5</v>
      </c>
      <c r="H80" s="1">
        <f t="shared" si="4"/>
        <v>1.7249999999999999E-4</v>
      </c>
      <c r="I80" s="1">
        <f t="shared" si="4"/>
        <v>3.3810000000000003E-4</v>
      </c>
      <c r="J80" s="1"/>
    </row>
    <row r="81" spans="2:10" x14ac:dyDescent="0.2">
      <c r="E81">
        <v>7.7</v>
      </c>
      <c r="F81" s="1">
        <f t="shared" si="4"/>
        <v>6.9250000000000006E-6</v>
      </c>
      <c r="G81" s="1">
        <f t="shared" si="4"/>
        <v>6.2325000000000011E-5</v>
      </c>
      <c r="H81" s="1">
        <f t="shared" si="4"/>
        <v>1.7312499999999999E-4</v>
      </c>
      <c r="I81" s="1">
        <f t="shared" si="4"/>
        <v>3.3932500000000008E-4</v>
      </c>
      <c r="J81" s="1"/>
    </row>
    <row r="82" spans="2:10" x14ac:dyDescent="0.2">
      <c r="E82">
        <v>7.8</v>
      </c>
      <c r="F82" s="1">
        <f t="shared" si="4"/>
        <v>6.9500000000000012E-6</v>
      </c>
      <c r="G82" s="1">
        <f t="shared" si="4"/>
        <v>6.2550000000000016E-5</v>
      </c>
      <c r="H82" s="1">
        <f t="shared" si="4"/>
        <v>1.7375000000000002E-4</v>
      </c>
      <c r="I82" s="1">
        <f t="shared" si="4"/>
        <v>3.4055000000000012E-4</v>
      </c>
      <c r="J82" s="1"/>
    </row>
    <row r="83" spans="2:10" x14ac:dyDescent="0.2">
      <c r="E83">
        <v>7.9</v>
      </c>
      <c r="F83" s="1">
        <f t="shared" si="4"/>
        <v>6.975000000000001E-6</v>
      </c>
      <c r="G83" s="1">
        <f t="shared" si="4"/>
        <v>6.2775000000000008E-5</v>
      </c>
      <c r="H83" s="1">
        <f t="shared" si="4"/>
        <v>1.74375E-4</v>
      </c>
      <c r="I83" s="1">
        <f t="shared" si="4"/>
        <v>3.4177500000000005E-4</v>
      </c>
      <c r="J83" s="1"/>
    </row>
    <row r="84" spans="2:10" x14ac:dyDescent="0.2">
      <c r="E84">
        <v>8</v>
      </c>
      <c r="F84" s="1">
        <f t="shared" si="4"/>
        <v>6.9999999999999999E-6</v>
      </c>
      <c r="G84" s="1">
        <f t="shared" si="4"/>
        <v>6.3E-5</v>
      </c>
      <c r="H84" s="1">
        <f t="shared" si="4"/>
        <v>1.75E-4</v>
      </c>
      <c r="I84" s="1">
        <f t="shared" si="4"/>
        <v>3.4300000000000004E-4</v>
      </c>
      <c r="J84" s="1"/>
    </row>
    <row r="85" spans="2:10" x14ac:dyDescent="0.2">
      <c r="F85" s="1"/>
    </row>
    <row r="86" spans="2:10" x14ac:dyDescent="0.2">
      <c r="B86" t="s">
        <v>30</v>
      </c>
      <c r="E86" s="9">
        <f>-B5</f>
        <v>-20</v>
      </c>
      <c r="F86" s="1">
        <v>0</v>
      </c>
      <c r="G86" s="1">
        <v>0</v>
      </c>
      <c r="H86" s="1">
        <v>0</v>
      </c>
      <c r="I86" s="1">
        <v>0</v>
      </c>
      <c r="J86" s="15" t="s">
        <v>28</v>
      </c>
    </row>
    <row r="87" spans="2:10" x14ac:dyDescent="0.2">
      <c r="E87" s="1">
        <f>E84</f>
        <v>8</v>
      </c>
      <c r="F87" s="1">
        <f>F84</f>
        <v>6.9999999999999999E-6</v>
      </c>
      <c r="G87" s="1">
        <f t="shared" ref="G87:I87" si="5">G84</f>
        <v>6.3E-5</v>
      </c>
      <c r="H87" s="1">
        <f t="shared" si="5"/>
        <v>1.75E-4</v>
      </c>
      <c r="I87" s="1">
        <f t="shared" si="5"/>
        <v>3.4300000000000004E-4</v>
      </c>
    </row>
    <row r="88" spans="2:10" x14ac:dyDescent="0.2">
      <c r="F88" s="1"/>
    </row>
    <row r="89" spans="2:10" x14ac:dyDescent="0.2">
      <c r="F89" s="1"/>
    </row>
    <row r="90" spans="2:10" x14ac:dyDescent="0.2">
      <c r="F90" s="1"/>
    </row>
    <row r="91" spans="2:10" x14ac:dyDescent="0.2">
      <c r="F91" s="1"/>
    </row>
    <row r="92" spans="2:10" x14ac:dyDescent="0.2">
      <c r="F92" s="1"/>
    </row>
    <row r="93" spans="2:10" x14ac:dyDescent="0.2">
      <c r="F93" s="1"/>
    </row>
    <row r="94" spans="2:10" x14ac:dyDescent="0.2">
      <c r="F94" s="1"/>
    </row>
    <row r="95" spans="2:10" x14ac:dyDescent="0.2">
      <c r="F95" s="1"/>
    </row>
    <row r="96" spans="2:10" x14ac:dyDescent="0.2">
      <c r="F96" s="1"/>
    </row>
    <row r="97" spans="6:6" x14ac:dyDescent="0.2">
      <c r="F97" s="1"/>
    </row>
    <row r="98" spans="6:6" x14ac:dyDescent="0.2">
      <c r="F98" s="1"/>
    </row>
    <row r="99" spans="6:6" x14ac:dyDescent="0.2">
      <c r="F99" s="1"/>
    </row>
    <row r="100" spans="6:6" x14ac:dyDescent="0.2">
      <c r="F100" s="1"/>
    </row>
    <row r="101" spans="6:6" x14ac:dyDescent="0.2">
      <c r="F101" s="1"/>
    </row>
    <row r="102" spans="6:6" x14ac:dyDescent="0.2">
      <c r="F102" s="1"/>
    </row>
    <row r="103" spans="6:6" x14ac:dyDescent="0.2">
      <c r="F103" s="1"/>
    </row>
    <row r="104" spans="6:6" x14ac:dyDescent="0.2">
      <c r="F104" s="1"/>
    </row>
    <row r="105" spans="6:6" x14ac:dyDescent="0.2">
      <c r="F105" s="1"/>
    </row>
    <row r="106" spans="6:6" x14ac:dyDescent="0.2">
      <c r="F106" s="1"/>
    </row>
    <row r="107" spans="6:6" x14ac:dyDescent="0.2">
      <c r="F107" s="1"/>
    </row>
    <row r="108" spans="6:6" x14ac:dyDescent="0.2">
      <c r="F108" s="1"/>
    </row>
    <row r="109" spans="6:6" x14ac:dyDescent="0.2">
      <c r="F109" s="1"/>
    </row>
    <row r="110" spans="6:6" x14ac:dyDescent="0.2">
      <c r="F110" s="1"/>
    </row>
    <row r="111" spans="6:6" x14ac:dyDescent="0.2">
      <c r="F111" s="1"/>
    </row>
    <row r="112" spans="6:6" x14ac:dyDescent="0.2">
      <c r="F112" s="1"/>
    </row>
    <row r="113" spans="6:6" x14ac:dyDescent="0.2">
      <c r="F113" s="1"/>
    </row>
    <row r="114" spans="6:6" x14ac:dyDescent="0.2">
      <c r="F114" s="1"/>
    </row>
    <row r="115" spans="6:6" x14ac:dyDescent="0.2">
      <c r="F115" s="1"/>
    </row>
    <row r="116" spans="6:6" x14ac:dyDescent="0.2">
      <c r="F116" s="1"/>
    </row>
    <row r="117" spans="6:6" x14ac:dyDescent="0.2">
      <c r="F117" s="1"/>
    </row>
    <row r="118" spans="6:6" x14ac:dyDescent="0.2">
      <c r="F118" s="1"/>
    </row>
    <row r="119" spans="6:6" x14ac:dyDescent="0.2">
      <c r="F119" s="1"/>
    </row>
    <row r="120" spans="6:6" x14ac:dyDescent="0.2">
      <c r="F120" s="1"/>
    </row>
    <row r="121" spans="6:6" x14ac:dyDescent="0.2">
      <c r="F121" s="1"/>
    </row>
    <row r="122" spans="6:6" x14ac:dyDescent="0.2">
      <c r="F122" s="1"/>
    </row>
    <row r="123" spans="6:6" x14ac:dyDescent="0.2">
      <c r="F123" s="1"/>
    </row>
    <row r="124" spans="6:6" x14ac:dyDescent="0.2">
      <c r="F124" s="1"/>
    </row>
    <row r="125" spans="6:6" x14ac:dyDescent="0.2">
      <c r="F125" s="1"/>
    </row>
    <row r="126" spans="6:6" x14ac:dyDescent="0.2">
      <c r="F126" s="1"/>
    </row>
    <row r="127" spans="6:6" x14ac:dyDescent="0.2">
      <c r="F127" s="1"/>
    </row>
    <row r="128" spans="6:6" x14ac:dyDescent="0.2">
      <c r="F128" s="1"/>
    </row>
    <row r="129" spans="6:6" x14ac:dyDescent="0.2">
      <c r="F129" s="1"/>
    </row>
    <row r="130" spans="6:6" x14ac:dyDescent="0.2">
      <c r="F130" s="1"/>
    </row>
    <row r="131" spans="6:6" x14ac:dyDescent="0.2">
      <c r="F131" s="1"/>
    </row>
    <row r="132" spans="6:6" x14ac:dyDescent="0.2">
      <c r="F132" s="1"/>
    </row>
    <row r="133" spans="6:6" x14ac:dyDescent="0.2">
      <c r="F133" s="1"/>
    </row>
    <row r="134" spans="6:6" x14ac:dyDescent="0.2">
      <c r="F134" s="1"/>
    </row>
    <row r="135" spans="6:6" x14ac:dyDescent="0.2">
      <c r="F135" s="1"/>
    </row>
    <row r="136" spans="6:6" x14ac:dyDescent="0.2">
      <c r="F136" s="1"/>
    </row>
    <row r="137" spans="6:6" x14ac:dyDescent="0.2">
      <c r="F137" s="1"/>
    </row>
    <row r="138" spans="6:6" x14ac:dyDescent="0.2">
      <c r="F138" s="1"/>
    </row>
    <row r="139" spans="6:6" x14ac:dyDescent="0.2">
      <c r="F139" s="1"/>
    </row>
    <row r="140" spans="6:6" x14ac:dyDescent="0.2">
      <c r="F140" s="1"/>
    </row>
    <row r="141" spans="6:6" x14ac:dyDescent="0.2">
      <c r="F141" s="1"/>
    </row>
    <row r="142" spans="6:6" x14ac:dyDescent="0.2">
      <c r="F142" s="1"/>
    </row>
    <row r="143" spans="6:6" x14ac:dyDescent="0.2">
      <c r="F143" s="1"/>
    </row>
    <row r="144" spans="6:6" x14ac:dyDescent="0.2">
      <c r="F144" s="1"/>
    </row>
    <row r="145" spans="6:6" x14ac:dyDescent="0.2">
      <c r="F145" s="1"/>
    </row>
    <row r="146" spans="6:6" x14ac:dyDescent="0.2">
      <c r="F146" s="1"/>
    </row>
    <row r="147" spans="6:6" x14ac:dyDescent="0.2">
      <c r="F147" s="1"/>
    </row>
    <row r="148" spans="6:6" x14ac:dyDescent="0.2">
      <c r="F148" s="1"/>
    </row>
    <row r="149" spans="6:6" x14ac:dyDescent="0.2">
      <c r="F149" s="1"/>
    </row>
    <row r="150" spans="6:6" x14ac:dyDescent="0.2">
      <c r="F150" s="1"/>
    </row>
    <row r="151" spans="6:6" x14ac:dyDescent="0.2">
      <c r="F151" s="1"/>
    </row>
    <row r="152" spans="6:6" x14ac:dyDescent="0.2">
      <c r="F152" s="1"/>
    </row>
  </sheetData>
  <mergeCells count="2">
    <mergeCell ref="F1:I1"/>
    <mergeCell ref="F3:H3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MOSFET Quadratic Model</vt:lpstr>
      <vt:lpstr>Equation plots</vt:lpstr>
      <vt:lpstr>Lambda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Willy McAllister</dc:creator>
  <cp:lastModifiedBy>Willy McAllister</cp:lastModifiedBy>
  <dcterms:created xsi:type="dcterms:W3CDTF">2021-07-06T00:04:53Z</dcterms:created>
  <dcterms:modified xsi:type="dcterms:W3CDTF">2021-07-23T20:36:08Z</dcterms:modified>
</cp:coreProperties>
</file>