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BCTest-" sheetId="1" r:id="rId4"/>
    <sheet state="visible" name="RBCTest" sheetId="2" r:id="rId5"/>
    <sheet state="visible" name="Compare" sheetId="3" r:id="rId6"/>
  </sheets>
  <definedNames/>
  <calcPr/>
  <extLst>
    <ext uri="GoogleSheetsCustomDataVersion2">
      <go:sheetsCustomData xmlns:go="http://customooxmlschemas.google.com/" r:id="rId7" roundtripDataChecksum="CvmNNpTElq/oaxIajSn+D5xqEtJsUbDoqP2bbC+NXJk="/>
    </ext>
  </extLst>
</workbook>
</file>

<file path=xl/sharedStrings.xml><?xml version="1.0" encoding="utf-8"?>
<sst xmlns="http://schemas.openxmlformats.org/spreadsheetml/2006/main" count="77" uniqueCount="69">
  <si>
    <t>API</t>
  </si>
  <si>
    <t>TP</t>
  </si>
  <si>
    <t>total</t>
  </si>
  <si>
    <t>FP</t>
  </si>
  <si>
    <t>FN</t>
  </si>
  <si>
    <t xml:space="preserve">P </t>
  </si>
  <si>
    <t>R</t>
  </si>
  <si>
    <t>F1</t>
  </si>
  <si>
    <t>GT</t>
  </si>
  <si>
    <t>Canada Holidays API</t>
  </si>
  <si>
    <t>GitLab Branch API</t>
  </si>
  <si>
    <t>GitLab Commit API</t>
  </si>
  <si>
    <t>GitLab Groups API</t>
  </si>
  <si>
    <t>GitLab Issues API</t>
  </si>
  <si>
    <t>GitLab Project API</t>
  </si>
  <si>
    <t>GitLab Repository API</t>
  </si>
  <si>
    <t>Github CreateOrganizationRepository API</t>
  </si>
  <si>
    <t>Github GetOrganizationRepositories API</t>
  </si>
  <si>
    <t>Hotel Search API</t>
  </si>
  <si>
    <t>Marvel getComicById API</t>
  </si>
  <si>
    <t>OMDb byIdOrTitle API</t>
  </si>
  <si>
    <t>OMDb bySearch API</t>
  </si>
  <si>
    <t>Spotify createPlaylist API</t>
  </si>
  <si>
    <t>Spotify getAlbumTracks API</t>
  </si>
  <si>
    <t>Spotify getArtistAlbums API</t>
  </si>
  <si>
    <t>StripeClone API</t>
  </si>
  <si>
    <t>YouTube GetVideos API</t>
  </si>
  <si>
    <t>Yelp getBusinesses API</t>
  </si>
  <si>
    <t>TOTAL</t>
  </si>
  <si>
    <t>RBC Test</t>
  </si>
  <si>
    <t xml:space="preserve">Rest Gen </t>
  </si>
  <si>
    <t>Test Out</t>
  </si>
  <si>
    <t xml:space="preserve"> FP </t>
  </si>
  <si>
    <t xml:space="preserve">FN </t>
  </si>
  <si>
    <t>P%</t>
  </si>
  <si>
    <t xml:space="preserve"> R%</t>
  </si>
  <si>
    <t xml:space="preserve"> F1%</t>
  </si>
  <si>
    <t xml:space="preserve">N  </t>
  </si>
  <si>
    <t>✓</t>
  </si>
  <si>
    <t xml:space="preserve">✓ </t>
  </si>
  <si>
    <t>×</t>
  </si>
  <si>
    <t>?</t>
  </si>
  <si>
    <t>Total Constraint</t>
  </si>
  <si>
    <t>Github</t>
  </si>
  <si>
    <t>Github'</t>
  </si>
  <si>
    <t>A.Hotel</t>
  </si>
  <si>
    <t>Marvel</t>
  </si>
  <si>
    <t>OMDB</t>
  </si>
  <si>
    <t>OMDB'</t>
  </si>
  <si>
    <t>Spotify</t>
  </si>
  <si>
    <t>Spotify'</t>
  </si>
  <si>
    <t>Spotify''</t>
  </si>
  <si>
    <t>Yelp</t>
  </si>
  <si>
    <t>Youtube</t>
  </si>
  <si>
    <t>C.Holiday</t>
  </si>
  <si>
    <t>G.Branch</t>
  </si>
  <si>
    <t>G.Commit</t>
  </si>
  <si>
    <t>G.Groups</t>
  </si>
  <si>
    <t>G.Issues</t>
  </si>
  <si>
    <t>G.Project</t>
  </si>
  <si>
    <t>G.Repo.</t>
  </si>
  <si>
    <t>Stripe</t>
  </si>
  <si>
    <t>Total</t>
  </si>
  <si>
    <t xml:space="preserve">Variant </t>
  </si>
  <si>
    <t xml:space="preserve">TP </t>
  </si>
  <si>
    <t xml:space="preserve">FP </t>
  </si>
  <si>
    <t xml:space="preserve">R </t>
  </si>
  <si>
    <t>RBCTest-</t>
  </si>
  <si>
    <t>RBCTest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</si>
</sst>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222222"/>
      <name val="&quot;Google Sans&quot;"/>
    </font>
    <font/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1E9F7"/>
        <bgColor rgb="FFE1E9F7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0" fontId="4" numFmtId="164" xfId="0" applyAlignment="1" applyBorder="1" applyFont="1" applyNumberForma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3" numFmtId="3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2" fontId="5" numFmtId="0" xfId="0" applyAlignment="1" applyFill="1" applyFont="1">
      <alignment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bottom"/>
    </xf>
    <xf borderId="4" fillId="0" fontId="6" numFmtId="0" xfId="0" applyBorder="1" applyFont="1"/>
    <xf borderId="5" fillId="0" fontId="6" numFmtId="0" xfId="0" applyBorder="1" applyFont="1"/>
    <xf borderId="1" fillId="0" fontId="3" numFmtId="0" xfId="0" applyAlignment="1" applyBorder="1" applyFont="1">
      <alignment vertical="bottom"/>
    </xf>
    <xf borderId="6" fillId="0" fontId="6" numFmtId="0" xfId="0" applyBorder="1" applyFont="1"/>
    <xf borderId="1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3" fontId="3" numFmtId="3" xfId="0" applyAlignment="1" applyBorder="1" applyFill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3" xfId="0" applyAlignment="1" applyBorder="1" applyFont="1" applyNumberFormat="1">
      <alignment horizontal="right" vertical="bottom"/>
    </xf>
    <xf borderId="1" fillId="3" fontId="3" numFmtId="0" xfId="0" applyAlignment="1" applyBorder="1" applyFont="1">
      <alignment horizontal="right" vertical="bottom"/>
    </xf>
    <xf borderId="1" fillId="0" fontId="3" numFmtId="1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2" numFmtId="164" xfId="0" applyBorder="1" applyFont="1" applyNumberFormat="1"/>
    <xf borderId="1" fillId="0" fontId="2" numFmtId="164" xfId="0" applyAlignment="1" applyBorder="1" applyFont="1" applyNumberFormat="1">
      <alignment readingOrder="0"/>
    </xf>
    <xf borderId="1" fillId="0" fontId="2" numFmtId="3" xfId="0" applyBorder="1" applyFont="1" applyNumberFormat="1"/>
    <xf borderId="0" fillId="0" fontId="2" numFmtId="3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43"/>
    <col customWidth="1" min="2" max="29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5"/>
      <c r="L1" s="6"/>
      <c r="M1" s="7"/>
      <c r="N1" s="7"/>
      <c r="O1" s="7"/>
      <c r="P1" s="7"/>
      <c r="Q1" s="7"/>
      <c r="R1" s="8"/>
      <c r="S1" s="5"/>
      <c r="T1" s="5"/>
    </row>
    <row r="2">
      <c r="A2" s="9" t="s">
        <v>9</v>
      </c>
      <c r="B2" s="9">
        <v>32.0</v>
      </c>
      <c r="C2" s="9">
        <v>38.0</v>
      </c>
      <c r="D2" s="9">
        <v>6.0</v>
      </c>
      <c r="E2" s="9">
        <f t="shared" ref="E2:E21" si="1">I2-B2</f>
        <v>10</v>
      </c>
      <c r="F2" s="10">
        <f t="shared" ref="F2:F21" si="2">B2/C2</f>
        <v>0.8421052632</v>
      </c>
      <c r="G2" s="10">
        <f t="shared" ref="G2:G21" si="3">B2/I2</f>
        <v>0.7619047619</v>
      </c>
      <c r="H2" s="10">
        <f t="shared" ref="H2:H21" si="4">2*F2*G2/(F2+G2)</f>
        <v>0.8</v>
      </c>
      <c r="I2" s="11">
        <v>42.0</v>
      </c>
      <c r="K2" s="5"/>
      <c r="L2" s="6"/>
      <c r="M2" s="5"/>
      <c r="N2" s="5"/>
      <c r="O2" s="12"/>
      <c r="P2" s="13"/>
      <c r="Q2" s="13"/>
      <c r="S2" s="14"/>
      <c r="T2" s="14"/>
    </row>
    <row r="3">
      <c r="A3" s="9" t="s">
        <v>10</v>
      </c>
      <c r="B3" s="9">
        <v>39.0</v>
      </c>
      <c r="C3" s="9">
        <v>41.0</v>
      </c>
      <c r="D3" s="9">
        <v>2.0</v>
      </c>
      <c r="E3" s="9">
        <f t="shared" si="1"/>
        <v>21</v>
      </c>
      <c r="F3" s="10">
        <f t="shared" si="2"/>
        <v>0.9512195122</v>
      </c>
      <c r="G3" s="10">
        <f t="shared" si="3"/>
        <v>0.65</v>
      </c>
      <c r="H3" s="10">
        <f t="shared" si="4"/>
        <v>0.7722772277</v>
      </c>
      <c r="I3" s="11">
        <v>60.0</v>
      </c>
      <c r="J3" s="5"/>
      <c r="K3" s="5"/>
      <c r="L3" s="6"/>
      <c r="M3" s="6"/>
      <c r="N3" s="6"/>
      <c r="O3" s="6"/>
      <c r="P3" s="15"/>
      <c r="Q3" s="15"/>
      <c r="R3" s="16"/>
      <c r="S3" s="5"/>
      <c r="T3" s="17"/>
    </row>
    <row r="4">
      <c r="A4" s="9" t="s">
        <v>11</v>
      </c>
      <c r="B4" s="9">
        <v>51.0</v>
      </c>
      <c r="C4" s="9">
        <v>64.0</v>
      </c>
      <c r="D4" s="9">
        <v>13.0</v>
      </c>
      <c r="E4" s="9">
        <f t="shared" si="1"/>
        <v>34</v>
      </c>
      <c r="F4" s="10">
        <f t="shared" si="2"/>
        <v>0.796875</v>
      </c>
      <c r="G4" s="10">
        <f t="shared" si="3"/>
        <v>0.6</v>
      </c>
      <c r="H4" s="10">
        <f t="shared" si="4"/>
        <v>0.6845637584</v>
      </c>
      <c r="I4" s="11">
        <v>85.0</v>
      </c>
      <c r="J4" s="5"/>
      <c r="K4" s="5"/>
      <c r="L4" s="6"/>
      <c r="M4" s="6"/>
      <c r="N4" s="6"/>
      <c r="O4" s="6"/>
      <c r="P4" s="15"/>
      <c r="Q4" s="15"/>
      <c r="R4" s="16"/>
      <c r="S4" s="5"/>
      <c r="T4" s="17"/>
    </row>
    <row r="5">
      <c r="A5" s="9" t="s">
        <v>12</v>
      </c>
      <c r="B5" s="9">
        <v>64.0</v>
      </c>
      <c r="C5" s="9">
        <v>86.0</v>
      </c>
      <c r="D5" s="9">
        <v>22.0</v>
      </c>
      <c r="E5" s="9">
        <f t="shared" si="1"/>
        <v>53</v>
      </c>
      <c r="F5" s="10">
        <f t="shared" si="2"/>
        <v>0.7441860465</v>
      </c>
      <c r="G5" s="10">
        <f t="shared" si="3"/>
        <v>0.547008547</v>
      </c>
      <c r="H5" s="10">
        <f t="shared" si="4"/>
        <v>0.6305418719</v>
      </c>
      <c r="I5" s="11">
        <v>117.0</v>
      </c>
      <c r="J5" s="5"/>
      <c r="K5" s="5"/>
      <c r="L5" s="6"/>
      <c r="M5" s="6"/>
      <c r="N5" s="6"/>
      <c r="O5" s="6"/>
      <c r="P5" s="15"/>
      <c r="Q5" s="15"/>
      <c r="R5" s="16"/>
      <c r="S5" s="5"/>
      <c r="T5" s="17"/>
    </row>
    <row r="6">
      <c r="A6" s="9" t="s">
        <v>13</v>
      </c>
      <c r="B6" s="9">
        <v>133.0</v>
      </c>
      <c r="C6" s="9">
        <v>220.0</v>
      </c>
      <c r="D6" s="9">
        <v>87.0</v>
      </c>
      <c r="E6" s="9">
        <f t="shared" si="1"/>
        <v>133</v>
      </c>
      <c r="F6" s="10">
        <f t="shared" si="2"/>
        <v>0.6045454545</v>
      </c>
      <c r="G6" s="10">
        <f t="shared" si="3"/>
        <v>0.5</v>
      </c>
      <c r="H6" s="10">
        <f t="shared" si="4"/>
        <v>0.5473251029</v>
      </c>
      <c r="I6" s="11">
        <v>266.0</v>
      </c>
      <c r="J6" s="5"/>
      <c r="K6" s="5"/>
      <c r="L6" s="6"/>
      <c r="M6" s="6"/>
      <c r="N6" s="6"/>
      <c r="O6" s="6"/>
      <c r="P6" s="15"/>
      <c r="Q6" s="15"/>
      <c r="R6" s="16"/>
      <c r="S6" s="5"/>
      <c r="T6" s="17"/>
    </row>
    <row r="7">
      <c r="A7" s="9" t="s">
        <v>14</v>
      </c>
      <c r="B7" s="9">
        <v>148.0</v>
      </c>
      <c r="C7" s="9">
        <v>197.0</v>
      </c>
      <c r="D7" s="9">
        <v>49.0</v>
      </c>
      <c r="E7" s="9">
        <f t="shared" si="1"/>
        <v>90</v>
      </c>
      <c r="F7" s="10">
        <f t="shared" si="2"/>
        <v>0.7512690355</v>
      </c>
      <c r="G7" s="10">
        <f t="shared" si="3"/>
        <v>0.6218487395</v>
      </c>
      <c r="H7" s="10">
        <f t="shared" si="4"/>
        <v>0.6804597701</v>
      </c>
      <c r="I7" s="11">
        <v>238.0</v>
      </c>
      <c r="J7" s="5"/>
      <c r="K7" s="5"/>
      <c r="L7" s="6"/>
      <c r="M7" s="6"/>
      <c r="N7" s="6"/>
      <c r="O7" s="6"/>
      <c r="P7" s="15"/>
      <c r="Q7" s="15"/>
      <c r="R7" s="16"/>
      <c r="S7" s="5"/>
      <c r="T7" s="17"/>
    </row>
    <row r="8">
      <c r="A8" s="9" t="s">
        <v>15</v>
      </c>
      <c r="B8" s="9">
        <v>36.0</v>
      </c>
      <c r="C8" s="9">
        <v>41.0</v>
      </c>
      <c r="D8" s="9">
        <v>5.0</v>
      </c>
      <c r="E8" s="9">
        <f t="shared" si="1"/>
        <v>19</v>
      </c>
      <c r="F8" s="10">
        <f t="shared" si="2"/>
        <v>0.8780487805</v>
      </c>
      <c r="G8" s="10">
        <f t="shared" si="3"/>
        <v>0.6545454545</v>
      </c>
      <c r="H8" s="10">
        <f t="shared" si="4"/>
        <v>0.75</v>
      </c>
      <c r="I8" s="11">
        <v>55.0</v>
      </c>
      <c r="J8" s="5"/>
      <c r="K8" s="5"/>
      <c r="L8" s="6"/>
      <c r="M8" s="6"/>
      <c r="N8" s="6"/>
      <c r="O8" s="6"/>
      <c r="P8" s="15"/>
      <c r="Q8" s="15"/>
      <c r="R8" s="16"/>
      <c r="S8" s="5"/>
      <c r="T8" s="17"/>
    </row>
    <row r="9">
      <c r="A9" s="9" t="s">
        <v>16</v>
      </c>
      <c r="B9" s="9">
        <v>51.0</v>
      </c>
      <c r="C9" s="9">
        <v>65.0</v>
      </c>
      <c r="D9" s="9">
        <v>14.0</v>
      </c>
      <c r="E9" s="9">
        <f t="shared" si="1"/>
        <v>44</v>
      </c>
      <c r="F9" s="10">
        <f t="shared" si="2"/>
        <v>0.7846153846</v>
      </c>
      <c r="G9" s="10">
        <f t="shared" si="3"/>
        <v>0.5368421053</v>
      </c>
      <c r="H9" s="10">
        <f t="shared" si="4"/>
        <v>0.6375</v>
      </c>
      <c r="I9" s="11">
        <v>95.0</v>
      </c>
      <c r="J9" s="5"/>
      <c r="K9" s="5"/>
      <c r="L9" s="6"/>
      <c r="M9" s="6"/>
      <c r="N9" s="6"/>
      <c r="O9" s="6"/>
      <c r="P9" s="15"/>
      <c r="Q9" s="15"/>
      <c r="R9" s="16"/>
      <c r="S9" s="5"/>
      <c r="T9" s="17"/>
    </row>
    <row r="10">
      <c r="A10" s="9" t="s">
        <v>17</v>
      </c>
      <c r="B10" s="9">
        <v>63.0</v>
      </c>
      <c r="C10" s="9">
        <v>75.0</v>
      </c>
      <c r="D10" s="9">
        <v>12.0</v>
      </c>
      <c r="E10" s="9">
        <f t="shared" si="1"/>
        <v>91</v>
      </c>
      <c r="F10" s="10">
        <f t="shared" si="2"/>
        <v>0.84</v>
      </c>
      <c r="G10" s="10">
        <f t="shared" si="3"/>
        <v>0.4090909091</v>
      </c>
      <c r="H10" s="10">
        <f t="shared" si="4"/>
        <v>0.5502183406</v>
      </c>
      <c r="I10" s="11">
        <v>154.0</v>
      </c>
      <c r="J10" s="5"/>
      <c r="K10" s="5"/>
      <c r="L10" s="6"/>
      <c r="M10" s="6"/>
      <c r="N10" s="6"/>
      <c r="O10" s="6"/>
      <c r="P10" s="15"/>
      <c r="Q10" s="15"/>
      <c r="R10" s="16"/>
      <c r="S10" s="5"/>
      <c r="T10" s="17"/>
    </row>
    <row r="11">
      <c r="A11" s="9" t="s">
        <v>18</v>
      </c>
      <c r="B11" s="9">
        <v>24.0</v>
      </c>
      <c r="C11" s="9">
        <v>36.0</v>
      </c>
      <c r="D11" s="9">
        <v>12.0</v>
      </c>
      <c r="E11" s="9">
        <f t="shared" si="1"/>
        <v>21</v>
      </c>
      <c r="F11" s="10">
        <f t="shared" si="2"/>
        <v>0.6666666667</v>
      </c>
      <c r="G11" s="10">
        <f t="shared" si="3"/>
        <v>0.5333333333</v>
      </c>
      <c r="H11" s="10">
        <f t="shared" si="4"/>
        <v>0.5925925926</v>
      </c>
      <c r="I11" s="11">
        <v>45.0</v>
      </c>
      <c r="J11" s="5"/>
      <c r="K11" s="5"/>
      <c r="L11" s="6"/>
      <c r="M11" s="6"/>
      <c r="N11" s="6"/>
      <c r="O11" s="6"/>
      <c r="P11" s="15"/>
      <c r="Q11" s="15"/>
      <c r="R11" s="16"/>
      <c r="S11" s="5"/>
      <c r="T11" s="17"/>
    </row>
    <row r="12">
      <c r="A12" s="9" t="s">
        <v>19</v>
      </c>
      <c r="B12" s="9">
        <v>16.0</v>
      </c>
      <c r="C12" s="9">
        <v>20.0</v>
      </c>
      <c r="D12" s="9">
        <v>4.0</v>
      </c>
      <c r="E12" s="9">
        <f t="shared" si="1"/>
        <v>23</v>
      </c>
      <c r="F12" s="10">
        <f t="shared" si="2"/>
        <v>0.8</v>
      </c>
      <c r="G12" s="10">
        <f t="shared" si="3"/>
        <v>0.4102564103</v>
      </c>
      <c r="H12" s="10">
        <f t="shared" si="4"/>
        <v>0.5423728814</v>
      </c>
      <c r="I12" s="11">
        <v>39.0</v>
      </c>
      <c r="J12" s="5"/>
      <c r="K12" s="5"/>
      <c r="L12" s="17"/>
      <c r="M12" s="6"/>
      <c r="N12" s="6"/>
      <c r="O12" s="6"/>
      <c r="P12" s="15"/>
      <c r="Q12" s="15"/>
    </row>
    <row r="13">
      <c r="A13" s="9" t="s">
        <v>20</v>
      </c>
      <c r="B13" s="9">
        <v>1.0</v>
      </c>
      <c r="C13" s="9">
        <v>1.0</v>
      </c>
      <c r="D13" s="9">
        <v>0.0</v>
      </c>
      <c r="E13" s="9">
        <f t="shared" si="1"/>
        <v>14</v>
      </c>
      <c r="F13" s="10">
        <f t="shared" si="2"/>
        <v>1</v>
      </c>
      <c r="G13" s="10">
        <f t="shared" si="3"/>
        <v>0.06666666667</v>
      </c>
      <c r="H13" s="10">
        <f t="shared" si="4"/>
        <v>0.125</v>
      </c>
      <c r="I13" s="11">
        <v>15.0</v>
      </c>
      <c r="J13" s="5"/>
      <c r="K13" s="5"/>
      <c r="L13" s="17"/>
      <c r="M13" s="6"/>
      <c r="N13" s="6"/>
      <c r="O13" s="6"/>
      <c r="P13" s="15"/>
      <c r="Q13" s="15"/>
    </row>
    <row r="14">
      <c r="A14" s="9" t="s">
        <v>21</v>
      </c>
      <c r="B14" s="9">
        <v>1.0</v>
      </c>
      <c r="C14" s="9">
        <v>1.0</v>
      </c>
      <c r="D14" s="9">
        <v>0.0</v>
      </c>
      <c r="E14" s="9">
        <f t="shared" si="1"/>
        <v>5</v>
      </c>
      <c r="F14" s="10">
        <f t="shared" si="2"/>
        <v>1</v>
      </c>
      <c r="G14" s="10">
        <f t="shared" si="3"/>
        <v>0.1666666667</v>
      </c>
      <c r="H14" s="10">
        <f t="shared" si="4"/>
        <v>0.2857142857</v>
      </c>
      <c r="I14" s="11">
        <v>6.0</v>
      </c>
      <c r="J14" s="5"/>
      <c r="K14" s="5"/>
      <c r="L14" s="17"/>
      <c r="M14" s="6"/>
      <c r="N14" s="6"/>
      <c r="O14" s="6"/>
      <c r="P14" s="15"/>
      <c r="Q14" s="15"/>
    </row>
    <row r="15">
      <c r="A15" s="9" t="s">
        <v>22</v>
      </c>
      <c r="B15" s="9">
        <v>13.0</v>
      </c>
      <c r="C15" s="9">
        <v>18.0</v>
      </c>
      <c r="D15" s="9">
        <v>5.0</v>
      </c>
      <c r="E15" s="9">
        <f t="shared" si="1"/>
        <v>12</v>
      </c>
      <c r="F15" s="10">
        <f t="shared" si="2"/>
        <v>0.7222222222</v>
      </c>
      <c r="G15" s="10">
        <f t="shared" si="3"/>
        <v>0.52</v>
      </c>
      <c r="H15" s="10">
        <f t="shared" si="4"/>
        <v>0.6046511628</v>
      </c>
      <c r="I15" s="11">
        <v>25.0</v>
      </c>
      <c r="K15" s="5"/>
      <c r="L15" s="17"/>
    </row>
    <row r="16">
      <c r="A16" s="9" t="s">
        <v>23</v>
      </c>
      <c r="B16" s="9">
        <v>15.0</v>
      </c>
      <c r="C16" s="9">
        <v>19.0</v>
      </c>
      <c r="D16" s="9">
        <v>4.0</v>
      </c>
      <c r="E16" s="9">
        <f t="shared" si="1"/>
        <v>10</v>
      </c>
      <c r="F16" s="10">
        <f t="shared" si="2"/>
        <v>0.7894736842</v>
      </c>
      <c r="G16" s="10">
        <f t="shared" si="3"/>
        <v>0.6</v>
      </c>
      <c r="H16" s="10">
        <f t="shared" si="4"/>
        <v>0.6818181818</v>
      </c>
      <c r="I16" s="11">
        <v>25.0</v>
      </c>
      <c r="K16" s="5"/>
      <c r="L16" s="17"/>
    </row>
    <row r="17">
      <c r="A17" s="9" t="s">
        <v>24</v>
      </c>
      <c r="B17" s="9">
        <v>13.0</v>
      </c>
      <c r="C17" s="9">
        <v>15.0</v>
      </c>
      <c r="D17" s="9">
        <v>2.0</v>
      </c>
      <c r="E17" s="9">
        <f t="shared" si="1"/>
        <v>4</v>
      </c>
      <c r="F17" s="10">
        <f t="shared" si="2"/>
        <v>0.8666666667</v>
      </c>
      <c r="G17" s="10">
        <f t="shared" si="3"/>
        <v>0.7647058824</v>
      </c>
      <c r="H17" s="10">
        <f t="shared" si="4"/>
        <v>0.8125</v>
      </c>
      <c r="I17" s="11">
        <v>17.0</v>
      </c>
      <c r="K17" s="5"/>
      <c r="L17" s="17"/>
    </row>
    <row r="18">
      <c r="A18" s="9" t="s">
        <v>25</v>
      </c>
      <c r="B18" s="9">
        <v>77.0</v>
      </c>
      <c r="C18" s="9">
        <v>103.0</v>
      </c>
      <c r="D18" s="9">
        <v>26.0</v>
      </c>
      <c r="E18" s="9">
        <f t="shared" si="1"/>
        <v>33</v>
      </c>
      <c r="F18" s="10">
        <f t="shared" si="2"/>
        <v>0.7475728155</v>
      </c>
      <c r="G18" s="10">
        <f t="shared" si="3"/>
        <v>0.7</v>
      </c>
      <c r="H18" s="10">
        <f t="shared" si="4"/>
        <v>0.7230046948</v>
      </c>
      <c r="I18" s="11">
        <v>110.0</v>
      </c>
      <c r="K18" s="5"/>
      <c r="L18" s="17"/>
    </row>
    <row r="19">
      <c r="A19" s="9" t="s">
        <v>26</v>
      </c>
      <c r="B19" s="9">
        <v>67.0</v>
      </c>
      <c r="C19" s="9">
        <v>83.0</v>
      </c>
      <c r="D19" s="9">
        <v>16.0</v>
      </c>
      <c r="E19" s="9">
        <f t="shared" si="1"/>
        <v>86</v>
      </c>
      <c r="F19" s="10">
        <f t="shared" si="2"/>
        <v>0.8072289157</v>
      </c>
      <c r="G19" s="10">
        <f t="shared" si="3"/>
        <v>0.4379084967</v>
      </c>
      <c r="H19" s="10">
        <f t="shared" si="4"/>
        <v>0.5677966102</v>
      </c>
      <c r="I19" s="11">
        <v>153.0</v>
      </c>
      <c r="K19" s="5"/>
      <c r="L19" s="17"/>
    </row>
    <row r="20">
      <c r="A20" s="18" t="s">
        <v>27</v>
      </c>
      <c r="B20" s="3">
        <v>2.0</v>
      </c>
      <c r="C20" s="3">
        <v>2.0</v>
      </c>
      <c r="D20" s="3">
        <v>0.0</v>
      </c>
      <c r="E20" s="9">
        <f t="shared" si="1"/>
        <v>3</v>
      </c>
      <c r="F20" s="10">
        <f t="shared" si="2"/>
        <v>1</v>
      </c>
      <c r="G20" s="10">
        <f t="shared" si="3"/>
        <v>0.4</v>
      </c>
      <c r="H20" s="10">
        <f t="shared" si="4"/>
        <v>0.5714285714</v>
      </c>
      <c r="I20" s="11">
        <v>5.0</v>
      </c>
      <c r="K20" s="5"/>
      <c r="L20" s="17"/>
    </row>
    <row r="21">
      <c r="A21" s="9" t="s">
        <v>28</v>
      </c>
      <c r="B21" s="9">
        <f t="shared" ref="B21:D21" si="5">SUM(B2:B20)</f>
        <v>846</v>
      </c>
      <c r="C21" s="9">
        <f t="shared" si="5"/>
        <v>1125</v>
      </c>
      <c r="D21" s="9">
        <f t="shared" si="5"/>
        <v>279</v>
      </c>
      <c r="E21" s="9">
        <f t="shared" si="1"/>
        <v>706</v>
      </c>
      <c r="F21" s="10">
        <f t="shared" si="2"/>
        <v>0.752</v>
      </c>
      <c r="G21" s="10">
        <f t="shared" si="3"/>
        <v>0.5451030928</v>
      </c>
      <c r="H21" s="10">
        <f t="shared" si="4"/>
        <v>0.6320508031</v>
      </c>
      <c r="I21" s="9">
        <f>SUM(I2:I20)</f>
        <v>1552</v>
      </c>
      <c r="K21" s="5"/>
      <c r="L21" s="17"/>
    </row>
    <row r="22" ht="15.75" customHeight="1">
      <c r="K22" s="5"/>
      <c r="L22" s="1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J1:J2"/>
    <mergeCell ref="R1:R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0</v>
      </c>
      <c r="B1" s="20" t="s">
        <v>29</v>
      </c>
      <c r="C1" s="21"/>
      <c r="D1" s="21"/>
      <c r="E1" s="21"/>
      <c r="F1" s="21"/>
      <c r="G1" s="22"/>
      <c r="H1" s="20" t="s">
        <v>30</v>
      </c>
      <c r="I1" s="21"/>
      <c r="J1" s="22"/>
      <c r="K1" s="20" t="s">
        <v>31</v>
      </c>
      <c r="L1" s="21"/>
      <c r="M1" s="22"/>
      <c r="N1" s="23"/>
      <c r="O1" s="23"/>
    </row>
    <row r="2">
      <c r="A2" s="24"/>
      <c r="B2" s="25" t="s">
        <v>1</v>
      </c>
      <c r="C2" s="25" t="s">
        <v>32</v>
      </c>
      <c r="D2" s="25" t="s">
        <v>33</v>
      </c>
      <c r="E2" s="25" t="s">
        <v>34</v>
      </c>
      <c r="F2" s="25" t="s">
        <v>35</v>
      </c>
      <c r="G2" s="25" t="s">
        <v>36</v>
      </c>
      <c r="H2" s="25" t="s">
        <v>37</v>
      </c>
      <c r="I2" s="25" t="s">
        <v>38</v>
      </c>
      <c r="J2" s="25" t="s">
        <v>34</v>
      </c>
      <c r="K2" s="25" t="s">
        <v>39</v>
      </c>
      <c r="L2" s="25" t="s">
        <v>40</v>
      </c>
      <c r="M2" s="25" t="s">
        <v>41</v>
      </c>
      <c r="N2" s="26" t="s">
        <v>42</v>
      </c>
      <c r="O2" s="25" t="s">
        <v>8</v>
      </c>
    </row>
    <row r="3">
      <c r="A3" s="27" t="s">
        <v>43</v>
      </c>
      <c r="B3" s="28">
        <v>78.0</v>
      </c>
      <c r="C3" s="28">
        <f t="shared" ref="C3:C21" si="1">N3-B3</f>
        <v>12</v>
      </c>
      <c r="D3" s="29">
        <f t="shared" ref="D3:D21" si="2">O3-B3</f>
        <v>17</v>
      </c>
      <c r="E3" s="30">
        <f t="shared" ref="E3:E22" si="3">B3/(B3+C3)</f>
        <v>0.8666666667</v>
      </c>
      <c r="F3" s="30">
        <f t="shared" ref="F3:F13" si="4">B3/(D3+B3)</f>
        <v>0.8210526316</v>
      </c>
      <c r="G3" s="30">
        <f t="shared" ref="G3:G22" si="5">2*F3*E3 / (E3+F3)</f>
        <v>0.8432432432</v>
      </c>
      <c r="H3" s="28">
        <v>79.0</v>
      </c>
      <c r="I3" s="28">
        <v>78.0</v>
      </c>
      <c r="J3" s="30">
        <f t="shared" ref="J3:J22" si="6">I3/H3</f>
        <v>0.9873417722</v>
      </c>
      <c r="K3" s="28">
        <v>77.0</v>
      </c>
      <c r="L3" s="28">
        <v>0.0</v>
      </c>
      <c r="M3" s="28">
        <v>1.0</v>
      </c>
      <c r="N3" s="28">
        <v>90.0</v>
      </c>
      <c r="O3" s="31">
        <v>95.0</v>
      </c>
    </row>
    <row r="4">
      <c r="A4" s="27" t="s">
        <v>44</v>
      </c>
      <c r="B4" s="28">
        <v>127.0</v>
      </c>
      <c r="C4" s="28">
        <f t="shared" si="1"/>
        <v>8</v>
      </c>
      <c r="D4" s="29">
        <f t="shared" si="2"/>
        <v>27</v>
      </c>
      <c r="E4" s="30">
        <f t="shared" si="3"/>
        <v>0.9407407407</v>
      </c>
      <c r="F4" s="30">
        <f t="shared" si="4"/>
        <v>0.8246753247</v>
      </c>
      <c r="G4" s="30">
        <f t="shared" si="5"/>
        <v>0.8788927336</v>
      </c>
      <c r="H4" s="28">
        <v>127.0</v>
      </c>
      <c r="I4" s="28">
        <v>127.0</v>
      </c>
      <c r="J4" s="30">
        <f t="shared" si="6"/>
        <v>1</v>
      </c>
      <c r="K4" s="28">
        <v>127.0</v>
      </c>
      <c r="L4" s="28">
        <v>0.0</v>
      </c>
      <c r="M4" s="28">
        <v>0.0</v>
      </c>
      <c r="N4" s="28">
        <v>135.0</v>
      </c>
      <c r="O4" s="31">
        <v>154.0</v>
      </c>
    </row>
    <row r="5">
      <c r="A5" s="27" t="s">
        <v>45</v>
      </c>
      <c r="B5" s="28">
        <v>23.0</v>
      </c>
      <c r="C5" s="28">
        <f t="shared" si="1"/>
        <v>15</v>
      </c>
      <c r="D5" s="29">
        <f t="shared" si="2"/>
        <v>22</v>
      </c>
      <c r="E5" s="30">
        <f t="shared" si="3"/>
        <v>0.6052631579</v>
      </c>
      <c r="F5" s="30">
        <f t="shared" si="4"/>
        <v>0.5111111111</v>
      </c>
      <c r="G5" s="30">
        <f t="shared" si="5"/>
        <v>0.5542168675</v>
      </c>
      <c r="H5" s="28">
        <v>29.0</v>
      </c>
      <c r="I5" s="28">
        <v>23.0</v>
      </c>
      <c r="J5" s="30">
        <f t="shared" si="6"/>
        <v>0.7931034483</v>
      </c>
      <c r="K5" s="28">
        <v>16.0</v>
      </c>
      <c r="L5" s="28">
        <v>2.0</v>
      </c>
      <c r="M5" s="28">
        <v>5.0</v>
      </c>
      <c r="N5" s="28">
        <v>38.0</v>
      </c>
      <c r="O5" s="31">
        <v>45.0</v>
      </c>
    </row>
    <row r="6">
      <c r="A6" s="27" t="s">
        <v>46</v>
      </c>
      <c r="B6" s="28">
        <v>21.0</v>
      </c>
      <c r="C6" s="28">
        <f t="shared" si="1"/>
        <v>9</v>
      </c>
      <c r="D6" s="29">
        <f t="shared" si="2"/>
        <v>18</v>
      </c>
      <c r="E6" s="30">
        <f t="shared" si="3"/>
        <v>0.7</v>
      </c>
      <c r="F6" s="30">
        <f t="shared" si="4"/>
        <v>0.5384615385</v>
      </c>
      <c r="G6" s="30">
        <f t="shared" si="5"/>
        <v>0.6086956522</v>
      </c>
      <c r="H6" s="28">
        <v>26.0</v>
      </c>
      <c r="I6" s="28">
        <v>21.0</v>
      </c>
      <c r="J6" s="30">
        <f t="shared" si="6"/>
        <v>0.8076923077</v>
      </c>
      <c r="K6" s="28">
        <v>13.0</v>
      </c>
      <c r="L6" s="28">
        <v>0.0</v>
      </c>
      <c r="M6" s="28">
        <v>8.0</v>
      </c>
      <c r="N6" s="28">
        <v>30.0</v>
      </c>
      <c r="O6" s="31">
        <v>39.0</v>
      </c>
    </row>
    <row r="7">
      <c r="A7" s="27" t="s">
        <v>47</v>
      </c>
      <c r="B7" s="28">
        <v>12.0</v>
      </c>
      <c r="C7" s="28">
        <f t="shared" si="1"/>
        <v>0</v>
      </c>
      <c r="D7" s="29">
        <f t="shared" si="2"/>
        <v>3</v>
      </c>
      <c r="E7" s="30">
        <f t="shared" si="3"/>
        <v>1</v>
      </c>
      <c r="F7" s="30">
        <f t="shared" si="4"/>
        <v>0.8</v>
      </c>
      <c r="G7" s="30">
        <f t="shared" si="5"/>
        <v>0.8888888889</v>
      </c>
      <c r="H7" s="28">
        <v>12.0</v>
      </c>
      <c r="I7" s="28">
        <v>12.0</v>
      </c>
      <c r="J7" s="30">
        <f t="shared" si="6"/>
        <v>1</v>
      </c>
      <c r="K7" s="28">
        <v>8.0</v>
      </c>
      <c r="L7" s="28">
        <v>4.0</v>
      </c>
      <c r="M7" s="28">
        <v>0.0</v>
      </c>
      <c r="N7" s="28">
        <v>12.0</v>
      </c>
      <c r="O7" s="31">
        <v>15.0</v>
      </c>
    </row>
    <row r="8">
      <c r="A8" s="27" t="s">
        <v>48</v>
      </c>
      <c r="B8" s="28">
        <v>5.0</v>
      </c>
      <c r="C8" s="28">
        <f t="shared" si="1"/>
        <v>2</v>
      </c>
      <c r="D8" s="29">
        <f t="shared" si="2"/>
        <v>1</v>
      </c>
      <c r="E8" s="30">
        <f t="shared" si="3"/>
        <v>0.7142857143</v>
      </c>
      <c r="F8" s="30">
        <f t="shared" si="4"/>
        <v>0.8333333333</v>
      </c>
      <c r="G8" s="30">
        <f t="shared" si="5"/>
        <v>0.7692307692</v>
      </c>
      <c r="H8" s="28">
        <v>6.0</v>
      </c>
      <c r="I8" s="28">
        <v>5.0</v>
      </c>
      <c r="J8" s="30">
        <f t="shared" si="6"/>
        <v>0.8333333333</v>
      </c>
      <c r="K8" s="28">
        <v>5.0</v>
      </c>
      <c r="L8" s="28">
        <v>0.0</v>
      </c>
      <c r="M8" s="28">
        <v>0.0</v>
      </c>
      <c r="N8" s="28">
        <v>7.0</v>
      </c>
      <c r="O8" s="31">
        <v>6.0</v>
      </c>
    </row>
    <row r="9">
      <c r="A9" s="27" t="s">
        <v>49</v>
      </c>
      <c r="B9" s="28">
        <v>17.0</v>
      </c>
      <c r="C9" s="28">
        <f t="shared" si="1"/>
        <v>7</v>
      </c>
      <c r="D9" s="29">
        <f t="shared" si="2"/>
        <v>8</v>
      </c>
      <c r="E9" s="30">
        <f t="shared" si="3"/>
        <v>0.7083333333</v>
      </c>
      <c r="F9" s="30">
        <f t="shared" si="4"/>
        <v>0.68</v>
      </c>
      <c r="G9" s="30">
        <f t="shared" si="5"/>
        <v>0.693877551</v>
      </c>
      <c r="H9" s="28">
        <v>19.0</v>
      </c>
      <c r="I9" s="28">
        <v>17.0</v>
      </c>
      <c r="J9" s="30">
        <f t="shared" si="6"/>
        <v>0.8947368421</v>
      </c>
      <c r="K9" s="28">
        <v>15.0</v>
      </c>
      <c r="L9" s="28">
        <v>0.0</v>
      </c>
      <c r="M9" s="28">
        <v>2.0</v>
      </c>
      <c r="N9" s="28">
        <v>24.0</v>
      </c>
      <c r="O9" s="31">
        <v>25.0</v>
      </c>
    </row>
    <row r="10">
      <c r="A10" s="27" t="s">
        <v>50</v>
      </c>
      <c r="B10" s="28">
        <v>19.0</v>
      </c>
      <c r="C10" s="28">
        <f t="shared" si="1"/>
        <v>0</v>
      </c>
      <c r="D10" s="29">
        <f t="shared" si="2"/>
        <v>6</v>
      </c>
      <c r="E10" s="30">
        <f t="shared" si="3"/>
        <v>1</v>
      </c>
      <c r="F10" s="30">
        <f t="shared" si="4"/>
        <v>0.76</v>
      </c>
      <c r="G10" s="30">
        <f t="shared" si="5"/>
        <v>0.8636363636</v>
      </c>
      <c r="H10" s="28">
        <v>19.0</v>
      </c>
      <c r="I10" s="28">
        <v>19.0</v>
      </c>
      <c r="J10" s="30">
        <f t="shared" si="6"/>
        <v>1</v>
      </c>
      <c r="K10" s="28">
        <v>10.0</v>
      </c>
      <c r="L10" s="28">
        <v>0.0</v>
      </c>
      <c r="M10" s="28">
        <v>9.0</v>
      </c>
      <c r="N10" s="28">
        <v>19.0</v>
      </c>
      <c r="O10" s="31">
        <v>25.0</v>
      </c>
    </row>
    <row r="11">
      <c r="A11" s="27" t="s">
        <v>51</v>
      </c>
      <c r="B11" s="28">
        <v>15.0</v>
      </c>
      <c r="C11" s="28">
        <f t="shared" si="1"/>
        <v>3</v>
      </c>
      <c r="D11" s="32">
        <f t="shared" si="2"/>
        <v>2</v>
      </c>
      <c r="E11" s="30">
        <f t="shared" si="3"/>
        <v>0.8333333333</v>
      </c>
      <c r="F11" s="30">
        <f t="shared" si="4"/>
        <v>0.8823529412</v>
      </c>
      <c r="G11" s="30">
        <f t="shared" si="5"/>
        <v>0.8571428571</v>
      </c>
      <c r="H11" s="28">
        <v>16.0</v>
      </c>
      <c r="I11" s="28">
        <v>15.0</v>
      </c>
      <c r="J11" s="30">
        <f t="shared" si="6"/>
        <v>0.9375</v>
      </c>
      <c r="K11" s="28">
        <v>8.0</v>
      </c>
      <c r="L11" s="28">
        <v>1.0</v>
      </c>
      <c r="M11" s="28">
        <v>6.0</v>
      </c>
      <c r="N11" s="28">
        <v>18.0</v>
      </c>
      <c r="O11" s="28">
        <v>17.0</v>
      </c>
    </row>
    <row r="12">
      <c r="A12" s="27" t="s">
        <v>52</v>
      </c>
      <c r="B12" s="28">
        <v>4.0</v>
      </c>
      <c r="C12" s="28">
        <f t="shared" si="1"/>
        <v>1</v>
      </c>
      <c r="D12" s="32">
        <f t="shared" si="2"/>
        <v>0</v>
      </c>
      <c r="E12" s="30">
        <f t="shared" si="3"/>
        <v>0.8</v>
      </c>
      <c r="F12" s="30">
        <f t="shared" si="4"/>
        <v>1</v>
      </c>
      <c r="G12" s="30">
        <f t="shared" si="5"/>
        <v>0.8888888889</v>
      </c>
      <c r="H12" s="28">
        <v>4.0</v>
      </c>
      <c r="I12" s="28">
        <v>4.0</v>
      </c>
      <c r="J12" s="30">
        <f t="shared" si="6"/>
        <v>1</v>
      </c>
      <c r="K12" s="28">
        <v>3.0</v>
      </c>
      <c r="L12" s="28">
        <v>1.0</v>
      </c>
      <c r="M12" s="28">
        <v>0.0</v>
      </c>
      <c r="N12" s="28">
        <v>5.0</v>
      </c>
      <c r="O12" s="28">
        <v>4.0</v>
      </c>
    </row>
    <row r="13">
      <c r="A13" s="27" t="s">
        <v>53</v>
      </c>
      <c r="B13" s="28">
        <v>122.0</v>
      </c>
      <c r="C13" s="28">
        <f t="shared" si="1"/>
        <v>13</v>
      </c>
      <c r="D13" s="32">
        <f t="shared" si="2"/>
        <v>31</v>
      </c>
      <c r="E13" s="30">
        <f t="shared" si="3"/>
        <v>0.9037037037</v>
      </c>
      <c r="F13" s="30">
        <f t="shared" si="4"/>
        <v>0.7973856209</v>
      </c>
      <c r="G13" s="30">
        <f t="shared" si="5"/>
        <v>0.8472222222</v>
      </c>
      <c r="H13" s="28">
        <v>124.0</v>
      </c>
      <c r="I13" s="28">
        <v>122.0</v>
      </c>
      <c r="J13" s="30">
        <f t="shared" si="6"/>
        <v>0.9838709677</v>
      </c>
      <c r="K13" s="28">
        <v>79.0</v>
      </c>
      <c r="L13" s="28">
        <v>1.0</v>
      </c>
      <c r="M13" s="28">
        <v>42.0</v>
      </c>
      <c r="N13" s="28">
        <v>135.0</v>
      </c>
      <c r="O13" s="28">
        <v>153.0</v>
      </c>
    </row>
    <row r="14">
      <c r="A14" s="27" t="s">
        <v>54</v>
      </c>
      <c r="B14" s="33">
        <v>36.0</v>
      </c>
      <c r="C14" s="33">
        <f t="shared" si="1"/>
        <v>0</v>
      </c>
      <c r="D14" s="31">
        <f t="shared" si="2"/>
        <v>6</v>
      </c>
      <c r="E14" s="30">
        <f t="shared" si="3"/>
        <v>1</v>
      </c>
      <c r="F14" s="30">
        <f t="shared" ref="F14:F22" si="7">B14/(B14+D14)</f>
        <v>0.8571428571</v>
      </c>
      <c r="G14" s="30">
        <f t="shared" si="5"/>
        <v>0.9230769231</v>
      </c>
      <c r="H14" s="28">
        <v>36.0</v>
      </c>
      <c r="I14" s="33">
        <v>36.0</v>
      </c>
      <c r="J14" s="30">
        <f t="shared" si="6"/>
        <v>1</v>
      </c>
      <c r="K14" s="28">
        <v>22.0</v>
      </c>
      <c r="L14" s="28">
        <v>2.0</v>
      </c>
      <c r="M14" s="28">
        <v>12.0</v>
      </c>
      <c r="N14" s="28">
        <v>36.0</v>
      </c>
      <c r="O14" s="31">
        <v>42.0</v>
      </c>
    </row>
    <row r="15">
      <c r="A15" s="27" t="s">
        <v>55</v>
      </c>
      <c r="B15" s="33">
        <v>45.0</v>
      </c>
      <c r="C15" s="33">
        <f t="shared" si="1"/>
        <v>6</v>
      </c>
      <c r="D15" s="31">
        <f t="shared" si="2"/>
        <v>15</v>
      </c>
      <c r="E15" s="30">
        <f t="shared" si="3"/>
        <v>0.8823529412</v>
      </c>
      <c r="F15" s="30">
        <f t="shared" si="7"/>
        <v>0.75</v>
      </c>
      <c r="G15" s="30">
        <f t="shared" si="5"/>
        <v>0.8108108108</v>
      </c>
      <c r="H15" s="28">
        <v>47.0</v>
      </c>
      <c r="I15" s="33">
        <v>45.0</v>
      </c>
      <c r="J15" s="30">
        <f t="shared" si="6"/>
        <v>0.9574468085</v>
      </c>
      <c r="K15" s="28">
        <v>42.0</v>
      </c>
      <c r="L15" s="28">
        <v>1.0</v>
      </c>
      <c r="M15" s="28">
        <v>2.0</v>
      </c>
      <c r="N15" s="28">
        <v>51.0</v>
      </c>
      <c r="O15" s="31">
        <v>60.0</v>
      </c>
    </row>
    <row r="16">
      <c r="A16" s="27" t="s">
        <v>56</v>
      </c>
      <c r="B16" s="33">
        <v>64.0</v>
      </c>
      <c r="C16" s="33">
        <f t="shared" si="1"/>
        <v>7</v>
      </c>
      <c r="D16" s="31">
        <f t="shared" si="2"/>
        <v>21</v>
      </c>
      <c r="E16" s="30">
        <f t="shared" si="3"/>
        <v>0.9014084507</v>
      </c>
      <c r="F16" s="30">
        <f t="shared" si="7"/>
        <v>0.7529411765</v>
      </c>
      <c r="G16" s="30">
        <f t="shared" si="5"/>
        <v>0.8205128205</v>
      </c>
      <c r="H16" s="28">
        <v>69.0</v>
      </c>
      <c r="I16" s="33">
        <v>64.0</v>
      </c>
      <c r="J16" s="30">
        <f t="shared" si="6"/>
        <v>0.9275362319</v>
      </c>
      <c r="K16" s="28">
        <v>51.0</v>
      </c>
      <c r="L16" s="28">
        <v>6.0</v>
      </c>
      <c r="M16" s="28">
        <v>7.0</v>
      </c>
      <c r="N16" s="28">
        <v>71.0</v>
      </c>
      <c r="O16" s="31">
        <v>85.0</v>
      </c>
    </row>
    <row r="17">
      <c r="A17" s="27" t="s">
        <v>57</v>
      </c>
      <c r="B17" s="33">
        <v>89.0</v>
      </c>
      <c r="C17" s="33">
        <f t="shared" si="1"/>
        <v>6</v>
      </c>
      <c r="D17" s="31">
        <f t="shared" si="2"/>
        <v>28</v>
      </c>
      <c r="E17" s="30">
        <f t="shared" si="3"/>
        <v>0.9368421053</v>
      </c>
      <c r="F17" s="30">
        <f t="shared" si="7"/>
        <v>0.7606837607</v>
      </c>
      <c r="G17" s="30">
        <f t="shared" si="5"/>
        <v>0.8396226415</v>
      </c>
      <c r="H17" s="28">
        <v>91.0</v>
      </c>
      <c r="I17" s="33">
        <v>89.0</v>
      </c>
      <c r="J17" s="30">
        <f t="shared" si="6"/>
        <v>0.978021978</v>
      </c>
      <c r="K17" s="28">
        <v>78.0</v>
      </c>
      <c r="L17" s="28">
        <v>6.0</v>
      </c>
      <c r="M17" s="28">
        <v>4.0</v>
      </c>
      <c r="N17" s="28">
        <v>95.0</v>
      </c>
      <c r="O17" s="31">
        <v>117.0</v>
      </c>
    </row>
    <row r="18">
      <c r="A18" s="27" t="s">
        <v>58</v>
      </c>
      <c r="B18" s="33">
        <v>171.0</v>
      </c>
      <c r="C18" s="33">
        <f t="shared" si="1"/>
        <v>8</v>
      </c>
      <c r="D18" s="31">
        <f t="shared" si="2"/>
        <v>95</v>
      </c>
      <c r="E18" s="30">
        <f t="shared" si="3"/>
        <v>0.9553072626</v>
      </c>
      <c r="F18" s="30">
        <f t="shared" si="7"/>
        <v>0.6428571429</v>
      </c>
      <c r="G18" s="30">
        <f t="shared" si="5"/>
        <v>0.7685393258</v>
      </c>
      <c r="H18" s="28">
        <v>175.0</v>
      </c>
      <c r="I18" s="33">
        <v>171.0</v>
      </c>
      <c r="J18" s="30">
        <f t="shared" si="6"/>
        <v>0.9771428571</v>
      </c>
      <c r="K18" s="28">
        <v>132.0</v>
      </c>
      <c r="L18" s="28">
        <v>19.0</v>
      </c>
      <c r="M18" s="28">
        <v>20.0</v>
      </c>
      <c r="N18" s="28">
        <v>179.0</v>
      </c>
      <c r="O18" s="31">
        <v>266.0</v>
      </c>
    </row>
    <row r="19">
      <c r="A19" s="27" t="s">
        <v>59</v>
      </c>
      <c r="B19" s="33">
        <v>163.0</v>
      </c>
      <c r="C19" s="33">
        <f t="shared" si="1"/>
        <v>16</v>
      </c>
      <c r="D19" s="31">
        <f t="shared" si="2"/>
        <v>75</v>
      </c>
      <c r="E19" s="30">
        <f t="shared" si="3"/>
        <v>0.9106145251</v>
      </c>
      <c r="F19" s="30">
        <f t="shared" si="7"/>
        <v>0.6848739496</v>
      </c>
      <c r="G19" s="30">
        <f t="shared" si="5"/>
        <v>0.7817745803</v>
      </c>
      <c r="H19" s="28">
        <v>168.0</v>
      </c>
      <c r="I19" s="33">
        <v>163.0</v>
      </c>
      <c r="J19" s="30">
        <f t="shared" si="6"/>
        <v>0.9702380952</v>
      </c>
      <c r="K19" s="28">
        <v>139.0</v>
      </c>
      <c r="L19" s="28">
        <v>0.0</v>
      </c>
      <c r="M19" s="28">
        <v>24.0</v>
      </c>
      <c r="N19" s="28">
        <v>179.0</v>
      </c>
      <c r="O19" s="31">
        <v>238.0</v>
      </c>
    </row>
    <row r="20">
      <c r="A20" s="27" t="s">
        <v>60</v>
      </c>
      <c r="B20" s="33">
        <v>44.0</v>
      </c>
      <c r="C20" s="33">
        <f t="shared" si="1"/>
        <v>7</v>
      </c>
      <c r="D20" s="31">
        <f t="shared" si="2"/>
        <v>11</v>
      </c>
      <c r="E20" s="30">
        <f t="shared" si="3"/>
        <v>0.862745098</v>
      </c>
      <c r="F20" s="30">
        <f t="shared" si="7"/>
        <v>0.8</v>
      </c>
      <c r="G20" s="30">
        <f t="shared" si="5"/>
        <v>0.8301886792</v>
      </c>
      <c r="H20" s="28">
        <v>46.0</v>
      </c>
      <c r="I20" s="33">
        <v>44.0</v>
      </c>
      <c r="J20" s="30">
        <f t="shared" si="6"/>
        <v>0.9565217391</v>
      </c>
      <c r="K20" s="28">
        <v>41.0</v>
      </c>
      <c r="L20" s="28">
        <v>0.0</v>
      </c>
      <c r="M20" s="28">
        <v>2.0</v>
      </c>
      <c r="N20" s="28">
        <v>51.0</v>
      </c>
      <c r="O20" s="31">
        <v>55.0</v>
      </c>
    </row>
    <row r="21">
      <c r="A21" s="27" t="s">
        <v>61</v>
      </c>
      <c r="B21" s="33">
        <v>82.0</v>
      </c>
      <c r="C21" s="33">
        <f t="shared" si="1"/>
        <v>13</v>
      </c>
      <c r="D21" s="31">
        <f t="shared" si="2"/>
        <v>28</v>
      </c>
      <c r="E21" s="30">
        <f t="shared" si="3"/>
        <v>0.8631578947</v>
      </c>
      <c r="F21" s="30">
        <f t="shared" si="7"/>
        <v>0.7454545455</v>
      </c>
      <c r="G21" s="30">
        <f t="shared" si="5"/>
        <v>0.8</v>
      </c>
      <c r="H21" s="28">
        <v>84.0</v>
      </c>
      <c r="I21" s="33">
        <v>82.0</v>
      </c>
      <c r="J21" s="30">
        <f t="shared" si="6"/>
        <v>0.9761904762</v>
      </c>
      <c r="K21" s="28">
        <v>68.0</v>
      </c>
      <c r="L21" s="28">
        <v>3.0</v>
      </c>
      <c r="M21" s="28">
        <v>11.0</v>
      </c>
      <c r="N21" s="28">
        <v>95.0</v>
      </c>
      <c r="O21" s="31">
        <v>110.0</v>
      </c>
    </row>
    <row r="22">
      <c r="A22" s="27" t="s">
        <v>62</v>
      </c>
      <c r="B22" s="28">
        <f t="shared" ref="B22:D22" si="8">SUM(B3:B21)</f>
        <v>1137</v>
      </c>
      <c r="C22" s="28">
        <f t="shared" si="8"/>
        <v>133</v>
      </c>
      <c r="D22" s="31">
        <f t="shared" si="8"/>
        <v>414</v>
      </c>
      <c r="E22" s="30">
        <f t="shared" si="3"/>
        <v>0.8952755906</v>
      </c>
      <c r="F22" s="30">
        <f t="shared" si="7"/>
        <v>0.7330754352</v>
      </c>
      <c r="G22" s="30">
        <f t="shared" si="5"/>
        <v>0.8060971287</v>
      </c>
      <c r="H22" s="28">
        <f t="shared" ref="H22:I22" si="9">SUM(H3:H21)</f>
        <v>1177</v>
      </c>
      <c r="I22" s="28">
        <f t="shared" si="9"/>
        <v>1137</v>
      </c>
      <c r="J22" s="30">
        <f t="shared" si="6"/>
        <v>0.9660152931</v>
      </c>
      <c r="K22" s="28">
        <f t="shared" ref="K22:O22" si="10">SUM(K3:K21)</f>
        <v>934</v>
      </c>
      <c r="L22" s="28">
        <f t="shared" si="10"/>
        <v>46</v>
      </c>
      <c r="M22" s="28">
        <f t="shared" si="10"/>
        <v>155</v>
      </c>
      <c r="N22" s="28">
        <f t="shared" si="10"/>
        <v>1270</v>
      </c>
      <c r="O22" s="31">
        <f t="shared" si="10"/>
        <v>1551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</sheetData>
  <mergeCells count="4">
    <mergeCell ref="A1:A2"/>
    <mergeCell ref="B1:G1"/>
    <mergeCell ref="H1:J1"/>
    <mergeCell ref="K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63</v>
      </c>
      <c r="B1" s="35" t="s">
        <v>29</v>
      </c>
      <c r="C1" s="21"/>
      <c r="D1" s="21"/>
      <c r="E1" s="21"/>
      <c r="F1" s="21"/>
      <c r="G1" s="22"/>
    </row>
    <row r="2">
      <c r="A2" s="24"/>
      <c r="B2" s="36" t="s">
        <v>64</v>
      </c>
      <c r="C2" s="36" t="s">
        <v>65</v>
      </c>
      <c r="D2" s="36" t="s">
        <v>33</v>
      </c>
      <c r="E2" s="36" t="s">
        <v>5</v>
      </c>
      <c r="F2" s="36" t="s">
        <v>66</v>
      </c>
      <c r="G2" s="36" t="s">
        <v>7</v>
      </c>
    </row>
    <row r="3">
      <c r="A3" s="36" t="s">
        <v>67</v>
      </c>
      <c r="B3" s="9">
        <v>846.0</v>
      </c>
      <c r="C3" s="9">
        <v>279.0</v>
      </c>
      <c r="D3" s="9">
        <v>706.0</v>
      </c>
      <c r="E3" s="37">
        <f t="shared" ref="E3:E4" si="1">B3/(B3+C3)</f>
        <v>0.752</v>
      </c>
      <c r="F3" s="37">
        <f t="shared" ref="F3:F4" si="2">B3/(D3+B3)</f>
        <v>0.5451030928</v>
      </c>
      <c r="G3" s="38">
        <v>0.6320508031378408</v>
      </c>
    </row>
    <row r="4">
      <c r="A4" s="36" t="s">
        <v>68</v>
      </c>
      <c r="B4" s="3">
        <v>1137.0</v>
      </c>
      <c r="C4" s="3">
        <v>133.0</v>
      </c>
      <c r="D4" s="39">
        <v>394.0</v>
      </c>
      <c r="E4" s="30">
        <f t="shared" si="1"/>
        <v>0.8952755906</v>
      </c>
      <c r="F4" s="37">
        <f t="shared" si="2"/>
        <v>0.7426518615</v>
      </c>
      <c r="G4" s="37">
        <f>2*E4*F4/(E4+F4)</f>
        <v>0.8118529097</v>
      </c>
    </row>
    <row r="6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>
      <c r="D7" s="40"/>
      <c r="E7" s="41"/>
      <c r="F7" s="41"/>
      <c r="G7" s="41"/>
      <c r="J7" s="41"/>
    </row>
  </sheetData>
  <mergeCells count="2">
    <mergeCell ref="A1:A2"/>
    <mergeCell ref="B1:G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2025-07-11T19:11:07Z</dcterms:created>
</cp:coreProperties>
</file>