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debugging\results\"/>
    </mc:Choice>
  </mc:AlternateContent>
  <xr:revisionPtr revIDLastSave="0" documentId="13_ncr:1_{4417AC2E-1BCD-49EF-862A-10D13806B39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G" sheetId="1" r:id="rId1"/>
    <sheet name="ET" sheetId="2" r:id="rId2"/>
    <sheet name="SD" sheetId="3" r:id="rId3"/>
    <sheet name="S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E6" i="4"/>
  <c r="E5" i="4"/>
  <c r="E4" i="4"/>
  <c r="E3" i="4"/>
  <c r="E3" i="3"/>
  <c r="E4" i="3"/>
  <c r="E5" i="3"/>
  <c r="E6" i="3"/>
  <c r="E2" i="3"/>
  <c r="E3" i="2"/>
  <c r="E4" i="2"/>
  <c r="E5" i="2"/>
  <c r="E6" i="2"/>
  <c r="E7" i="2"/>
  <c r="E8" i="2"/>
  <c r="E2" i="2"/>
  <c r="F3" i="1"/>
  <c r="F4" i="1"/>
  <c r="F5" i="1"/>
  <c r="F6" i="1"/>
  <c r="F7" i="1"/>
  <c r="F8" i="1"/>
  <c r="F2" i="1"/>
  <c r="C9" i="1"/>
  <c r="D6" i="4"/>
  <c r="C6" i="4"/>
  <c r="B6" i="4"/>
  <c r="D8" i="2"/>
  <c r="D6" i="3"/>
  <c r="C6" i="3"/>
  <c r="B6" i="3"/>
  <c r="D9" i="1"/>
  <c r="C8" i="2"/>
  <c r="B8" i="2"/>
  <c r="E9" i="1" l="1"/>
  <c r="F9" i="1" s="1"/>
</calcChain>
</file>

<file path=xl/sharedStrings.xml><?xml version="1.0" encoding="utf-8"?>
<sst xmlns="http://schemas.openxmlformats.org/spreadsheetml/2006/main" count="48" uniqueCount="21">
  <si>
    <t>Modelled</t>
  </si>
  <si>
    <t>Actual data</t>
  </si>
  <si>
    <t>Difference</t>
  </si>
  <si>
    <t>Oil</t>
  </si>
  <si>
    <t>Gas</t>
  </si>
  <si>
    <t>Hydro</t>
  </si>
  <si>
    <t>Solar PV</t>
  </si>
  <si>
    <t>Wind</t>
  </si>
  <si>
    <t>Biomass</t>
  </si>
  <si>
    <t>power_trade</t>
  </si>
  <si>
    <t>Geothermal</t>
  </si>
  <si>
    <t>tot</t>
  </si>
  <si>
    <t xml:space="preserve">1PJ = </t>
  </si>
  <si>
    <t>GWh</t>
  </si>
  <si>
    <t>Difference (GWh)</t>
  </si>
  <si>
    <t>Actual data (2020) (GWh)</t>
  </si>
  <si>
    <t>Modelled (GWh)</t>
  </si>
  <si>
    <t>Difference (PJ)</t>
  </si>
  <si>
    <t>Modeled (PJ)</t>
  </si>
  <si>
    <t>Difference (GW)</t>
  </si>
  <si>
    <t>PJ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</si>
</sst>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" fontId="0" fillId="0" borderId="0" xfId="0" applyNumberFormat="1"/>
    <xf numFmtId="0" fontId="1" fillId="0" borderId="3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B12" sqref="B12:D12"/>
    </sheetView>
  </sheetViews>
  <sheetFormatPr defaultRowHeight="15" x14ac:dyDescent="0.25"/>
  <cols>
    <col min="1" max="1" width="12.42578125" bestFit="1" customWidth="1"/>
    <col min="2" max="2" width="12.42578125" customWidth="1"/>
    <col min="3" max="3" width="16.28515625" bestFit="1" customWidth="1"/>
    <col min="4" max="4" width="23.5703125" bestFit="1" customWidth="1"/>
    <col min="5" max="5" width="17" bestFit="1" customWidth="1"/>
    <col min="6" max="6" width="14.28515625" bestFit="1" customWidth="1"/>
  </cols>
  <sheetData>
    <row r="1" spans="1:6" x14ac:dyDescent="0.25">
      <c r="A1" s="4"/>
      <c r="B1" s="4" t="s">
        <v>18</v>
      </c>
      <c r="C1" s="1" t="s">
        <v>16</v>
      </c>
      <c r="D1" s="1" t="s">
        <v>15</v>
      </c>
      <c r="E1" s="1" t="s">
        <v>14</v>
      </c>
      <c r="F1" s="4" t="s">
        <v>17</v>
      </c>
    </row>
    <row r="2" spans="1:6" x14ac:dyDescent="0.25">
      <c r="A2" s="1" t="s">
        <v>3</v>
      </c>
      <c r="B2" s="6"/>
      <c r="C2" s="3">
        <v>2102.7946000000002</v>
      </c>
      <c r="D2" s="3">
        <v>7147</v>
      </c>
      <c r="E2" s="3">
        <v>-5044.2054000000007</v>
      </c>
      <c r="F2">
        <f>E2/$C$12</f>
        <v>-18.159647910141487</v>
      </c>
    </row>
    <row r="3" spans="1:6" x14ac:dyDescent="0.25">
      <c r="A3" s="1" t="s">
        <v>4</v>
      </c>
      <c r="B3" s="6"/>
      <c r="C3" s="3">
        <v>134162.1844</v>
      </c>
      <c r="D3" s="3">
        <v>160984</v>
      </c>
      <c r="E3" s="3">
        <v>-26821.815600000002</v>
      </c>
      <c r="F3">
        <f t="shared" ref="F3:F9" si="0">E3/$C$12</f>
        <v>-96.561239874716506</v>
      </c>
    </row>
    <row r="4" spans="1:6" x14ac:dyDescent="0.25">
      <c r="A4" s="1" t="s">
        <v>5</v>
      </c>
      <c r="B4" s="6"/>
      <c r="C4" s="3">
        <v>18802.928199999998</v>
      </c>
      <c r="D4" s="3">
        <v>15038</v>
      </c>
      <c r="E4" s="3">
        <v>3764.928199999998</v>
      </c>
      <c r="F4">
        <f t="shared" si="0"/>
        <v>13.554121035388984</v>
      </c>
    </row>
    <row r="5" spans="1:6" x14ac:dyDescent="0.25">
      <c r="A5" s="1" t="s">
        <v>6</v>
      </c>
      <c r="B5" s="6"/>
      <c r="C5" s="3">
        <v>352.78059999999999</v>
      </c>
      <c r="D5" s="3">
        <v>4506</v>
      </c>
      <c r="E5" s="3">
        <v>-4153.2194</v>
      </c>
      <c r="F5">
        <f t="shared" si="0"/>
        <v>-14.952008496237896</v>
      </c>
    </row>
    <row r="6" spans="1:6" x14ac:dyDescent="0.25">
      <c r="A6" s="1" t="s">
        <v>7</v>
      </c>
      <c r="B6" s="6"/>
      <c r="C6" s="3">
        <v>4636.1481999999996</v>
      </c>
      <c r="D6" s="3">
        <v>4233</v>
      </c>
      <c r="E6" s="3">
        <v>403.14819999999958</v>
      </c>
      <c r="F6">
        <f t="shared" si="0"/>
        <v>1.4513741584764359</v>
      </c>
    </row>
    <row r="7" spans="1:6" x14ac:dyDescent="0.25">
      <c r="A7" s="1" t="s">
        <v>8</v>
      </c>
      <c r="B7" s="6"/>
      <c r="C7" s="3">
        <v>4422.2575999999999</v>
      </c>
      <c r="D7" s="3">
        <v>0</v>
      </c>
      <c r="E7" s="3">
        <v>4422.2575999999999</v>
      </c>
      <c r="F7">
        <f t="shared" si="0"/>
        <v>15.92057313604781</v>
      </c>
    </row>
    <row r="8" spans="1:6" x14ac:dyDescent="0.25">
      <c r="A8" s="1" t="s">
        <v>9</v>
      </c>
      <c r="B8" s="6"/>
      <c r="C8" s="3">
        <v>4741.7046</v>
      </c>
      <c r="D8" s="3">
        <v>0</v>
      </c>
      <c r="E8" s="3">
        <v>4741.7046</v>
      </c>
      <c r="F8">
        <f t="shared" si="0"/>
        <v>17.070614537207042</v>
      </c>
    </row>
    <row r="9" spans="1:6" x14ac:dyDescent="0.25">
      <c r="A9" s="5" t="s">
        <v>11</v>
      </c>
      <c r="B9" s="7"/>
      <c r="C9" s="3">
        <f>SUM(C2:C8)</f>
        <v>169220.79819999999</v>
      </c>
      <c r="D9" s="3">
        <f>SUM(D2:D8)</f>
        <v>191908</v>
      </c>
      <c r="E9" s="3">
        <f>C9-D9</f>
        <v>-22687.20180000001</v>
      </c>
      <c r="F9">
        <f t="shared" si="0"/>
        <v>-81.676213413975631</v>
      </c>
    </row>
    <row r="12" spans="1:6" x14ac:dyDescent="0.25">
      <c r="B12" t="s">
        <v>12</v>
      </c>
      <c r="C12">
        <v>277.77</v>
      </c>
      <c r="D12" t="s">
        <v>13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"/>
  <sheetViews>
    <sheetView tabSelected="1" workbookViewId="0">
      <selection activeCell="D19" sqref="D19"/>
    </sheetView>
  </sheetViews>
  <sheetFormatPr defaultRowHeight="15" x14ac:dyDescent="0.25"/>
  <cols>
    <col min="1" max="1" width="12.42578125" bestFit="1" customWidth="1"/>
    <col min="2" max="2" width="10" bestFit="1" customWidth="1"/>
    <col min="3" max="3" width="10.85546875" bestFit="1" customWidth="1"/>
  </cols>
  <sheetData>
    <row r="1" spans="1:5" x14ac:dyDescent="0.25">
      <c r="B1" s="1" t="s">
        <v>0</v>
      </c>
      <c r="C1" s="1" t="s">
        <v>1</v>
      </c>
      <c r="D1" s="1" t="s">
        <v>19</v>
      </c>
      <c r="E1" s="4" t="s">
        <v>20</v>
      </c>
    </row>
    <row r="2" spans="1:5" x14ac:dyDescent="0.25">
      <c r="A2" s="1" t="s">
        <v>3</v>
      </c>
      <c r="B2">
        <v>188.8904</v>
      </c>
      <c r="C2">
        <v>5</v>
      </c>
      <c r="D2">
        <v>183.8904</v>
      </c>
      <c r="E2">
        <f>D2/$C$10</f>
        <v>0.66202397667134683</v>
      </c>
    </row>
    <row r="3" spans="1:5" x14ac:dyDescent="0.25">
      <c r="A3" s="1" t="s">
        <v>5</v>
      </c>
      <c r="B3">
        <v>1969.4602</v>
      </c>
      <c r="C3">
        <v>14850</v>
      </c>
      <c r="D3">
        <v>-12880.5398</v>
      </c>
      <c r="E3">
        <f t="shared" ref="E3:E8" si="0">D3/$C$10</f>
        <v>-46.3712416747669</v>
      </c>
    </row>
    <row r="4" spans="1:5" x14ac:dyDescent="0.25">
      <c r="A4" s="1" t="s">
        <v>6</v>
      </c>
      <c r="B4">
        <v>22.2224</v>
      </c>
      <c r="C4">
        <v>32</v>
      </c>
      <c r="D4">
        <v>-9.7776000000000032</v>
      </c>
      <c r="E4">
        <f t="shared" si="0"/>
        <v>-3.5200345609677088E-2</v>
      </c>
    </row>
    <row r="5" spans="1:5" x14ac:dyDescent="0.25">
      <c r="A5" s="1" t="s">
        <v>7</v>
      </c>
      <c r="B5">
        <v>477.78160000000003</v>
      </c>
      <c r="C5">
        <v>608</v>
      </c>
      <c r="D5">
        <v>-130.2184</v>
      </c>
      <c r="E5">
        <f t="shared" si="0"/>
        <v>-0.46879936638225872</v>
      </c>
    </row>
    <row r="6" spans="1:5" x14ac:dyDescent="0.25">
      <c r="A6" s="1" t="s">
        <v>10</v>
      </c>
      <c r="B6">
        <v>952.78539999999998</v>
      </c>
      <c r="C6">
        <v>0</v>
      </c>
      <c r="D6">
        <v>952.78539999999998</v>
      </c>
      <c r="E6">
        <f t="shared" si="0"/>
        <v>3.4301234834575371</v>
      </c>
    </row>
    <row r="7" spans="1:5" x14ac:dyDescent="0.25">
      <c r="A7" s="1" t="s">
        <v>9</v>
      </c>
      <c r="B7">
        <v>16639.022000000001</v>
      </c>
      <c r="C7">
        <v>0</v>
      </c>
      <c r="D7">
        <v>16639.022000000001</v>
      </c>
      <c r="E7">
        <f t="shared" si="0"/>
        <v>59.902156460380901</v>
      </c>
    </row>
    <row r="8" spans="1:5" x14ac:dyDescent="0.25">
      <c r="A8" s="2" t="s">
        <v>11</v>
      </c>
      <c r="B8">
        <f>SUM(B2:B7)</f>
        <v>20250.162</v>
      </c>
      <c r="C8">
        <f>SUM(C2:C7)</f>
        <v>15495</v>
      </c>
      <c r="D8">
        <f>B8-C8</f>
        <v>4755.1620000000003</v>
      </c>
      <c r="E8">
        <f t="shared" si="0"/>
        <v>17.119062533750949</v>
      </c>
    </row>
    <row r="10" spans="1:5" x14ac:dyDescent="0.25">
      <c r="B10" t="s">
        <v>12</v>
      </c>
      <c r="C10">
        <v>277.77</v>
      </c>
      <c r="D10" t="s">
        <v>13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"/>
  <sheetViews>
    <sheetView workbookViewId="0">
      <selection activeCell="E1" sqref="E1:E6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4" t="s">
        <v>20</v>
      </c>
    </row>
    <row r="2" spans="1:5" x14ac:dyDescent="0.25">
      <c r="A2" s="1" t="s">
        <v>3</v>
      </c>
      <c r="B2">
        <v>3022.2464</v>
      </c>
      <c r="C2">
        <v>7031</v>
      </c>
      <c r="D2">
        <v>-4008.7536</v>
      </c>
      <c r="E2">
        <f>D2/$C$8</f>
        <v>-14.431917053677504</v>
      </c>
    </row>
    <row r="3" spans="1:5" x14ac:dyDescent="0.25">
      <c r="A3" s="1" t="s">
        <v>5</v>
      </c>
      <c r="B3">
        <v>13194.55</v>
      </c>
      <c r="C3">
        <v>10271</v>
      </c>
      <c r="D3">
        <v>2923.5499999999988</v>
      </c>
      <c r="E3">
        <f t="shared" ref="E3:E6" si="0">D3/$C$8</f>
        <v>10.525074702091654</v>
      </c>
    </row>
    <row r="4" spans="1:5" x14ac:dyDescent="0.25">
      <c r="A4" s="1" t="s">
        <v>6</v>
      </c>
      <c r="B4">
        <v>22.2224</v>
      </c>
      <c r="C4">
        <v>0</v>
      </c>
      <c r="D4">
        <v>22.2224</v>
      </c>
      <c r="E4">
        <f t="shared" si="0"/>
        <v>8.0002880080642269E-2</v>
      </c>
    </row>
    <row r="5" spans="1:5" x14ac:dyDescent="0.25">
      <c r="A5" s="1" t="s">
        <v>9</v>
      </c>
      <c r="B5">
        <v>-1863.9038</v>
      </c>
      <c r="C5">
        <v>0</v>
      </c>
      <c r="D5">
        <v>-1863.9038</v>
      </c>
      <c r="E5">
        <f t="shared" si="0"/>
        <v>-6.7102415667638704</v>
      </c>
    </row>
    <row r="6" spans="1:5" x14ac:dyDescent="0.25">
      <c r="B6">
        <f>SUM(B2:B5)</f>
        <v>14375.115</v>
      </c>
      <c r="C6">
        <f>SUM(C2:C5)</f>
        <v>17302</v>
      </c>
      <c r="D6">
        <f>B6-C6</f>
        <v>-2926.8850000000002</v>
      </c>
      <c r="E6">
        <f t="shared" si="0"/>
        <v>-10.537081038269074</v>
      </c>
    </row>
    <row r="8" spans="1:5" x14ac:dyDescent="0.25">
      <c r="B8" t="s">
        <v>12</v>
      </c>
      <c r="C8">
        <v>277.77</v>
      </c>
      <c r="D8" t="s">
        <v>13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F5" sqref="F5"/>
    </sheetView>
  </sheetViews>
  <sheetFormatPr defaultRowHeight="1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4" t="s">
        <v>20</v>
      </c>
    </row>
    <row r="2" spans="1:5" x14ac:dyDescent="0.25">
      <c r="A2" s="1" t="s">
        <v>3</v>
      </c>
      <c r="B2">
        <v>16.666799999999999</v>
      </c>
      <c r="C2">
        <v>547</v>
      </c>
      <c r="D2">
        <v>-530.33320000000003</v>
      </c>
      <c r="E2">
        <f>D2/$C$8</f>
        <v>-1.9092529790834145</v>
      </c>
    </row>
    <row r="3" spans="1:5" x14ac:dyDescent="0.25">
      <c r="A3" s="1" t="s">
        <v>4</v>
      </c>
      <c r="B3">
        <v>263.89100000000002</v>
      </c>
      <c r="C3">
        <v>0</v>
      </c>
      <c r="D3">
        <v>263.89100000000002</v>
      </c>
      <c r="E3">
        <f t="shared" ref="E3:E6" si="0">D3/$C$8</f>
        <v>0.95003420095762692</v>
      </c>
    </row>
    <row r="4" spans="1:5" x14ac:dyDescent="0.25">
      <c r="A4" s="1" t="s">
        <v>5</v>
      </c>
      <c r="B4">
        <v>1463.9005999999999</v>
      </c>
      <c r="C4">
        <v>0</v>
      </c>
      <c r="D4">
        <v>1463.9005999999999</v>
      </c>
      <c r="E4">
        <f t="shared" si="0"/>
        <v>5.2701897253123091</v>
      </c>
    </row>
    <row r="5" spans="1:5" x14ac:dyDescent="0.25">
      <c r="A5" s="1" t="s">
        <v>6</v>
      </c>
      <c r="B5">
        <v>0</v>
      </c>
      <c r="C5">
        <v>11</v>
      </c>
      <c r="D5">
        <v>-11</v>
      </c>
      <c r="E5">
        <f t="shared" si="0"/>
        <v>-3.9601108831047269E-2</v>
      </c>
    </row>
    <row r="6" spans="1:5" x14ac:dyDescent="0.25">
      <c r="B6">
        <f>SUM(B2:B5)</f>
        <v>1744.4584</v>
      </c>
      <c r="C6">
        <f>SUM(C2:C5)</f>
        <v>558</v>
      </c>
      <c r="D6">
        <f>B6-C6</f>
        <v>1186.4584</v>
      </c>
      <c r="E6">
        <f t="shared" si="0"/>
        <v>4.2713698383554739</v>
      </c>
    </row>
    <row r="8" spans="1:5" x14ac:dyDescent="0.25">
      <c r="B8" t="s">
        <v>12</v>
      </c>
      <c r="C8">
        <v>277.77</v>
      </c>
      <c r="D8" t="s">
        <v>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EG</vt:lpstr>
      <vt:lpstr>ET</vt:lpstr>
      <vt:lpstr>SD</vt:lpstr>
      <vt:lpstr>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Alessandro Pieruzzi</cp:lastModifiedBy>
  <dcterms:created xsi:type="dcterms:W3CDTF">2023-06-19T12:00:39Z</dcterms:created>
  <dcterms:modified xsi:type="dcterms:W3CDTF">2023-08-24T08:03:22Z</dcterms:modified>
</cp:coreProperties>
</file>