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ear4\BIL - Segmentation\"/>
    </mc:Choice>
  </mc:AlternateContent>
  <xr:revisionPtr revIDLastSave="0" documentId="13_ncr:1_{401B1676-507A-49D5-B4DA-DB39B8087B3C}" xr6:coauthVersionLast="47" xr6:coauthVersionMax="47" xr10:uidLastSave="{00000000-0000-0000-0000-000000000000}"/>
  <bookViews>
    <workbookView xWindow="7050" yWindow="3075" windowWidth="17955" windowHeight="11235" firstSheet="2" activeTab="4" xr2:uid="{67B8D77B-7083-44A8-AA2E-5AA4B3D49677}"/>
  </bookViews>
  <sheets>
    <sheet name="ความถูกต้อง" sheetId="5" r:id="rId1"/>
    <sheet name="All Segment" sheetId="3" r:id="rId2"/>
    <sheet name="Segmentation Table" sheetId="1" r:id="rId3"/>
    <sheet name="2K Byte" sheetId="2" r:id="rId4"/>
    <sheet name="New Time Search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4" l="1"/>
  <c r="D15" i="1"/>
  <c r="D16" i="1"/>
  <c r="D10" i="1"/>
  <c r="D11" i="1"/>
  <c r="D12" i="1"/>
  <c r="D13" i="1"/>
  <c r="D14" i="1"/>
  <c r="D20" i="1"/>
  <c r="D9" i="1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16" i="4"/>
  <c r="D15" i="4"/>
  <c r="D17" i="4"/>
  <c r="D18" i="4"/>
  <c r="D14" i="4"/>
  <c r="D13" i="4"/>
  <c r="J7" i="4"/>
  <c r="I7" i="4"/>
  <c r="L40" i="1"/>
  <c r="E137" i="1"/>
  <c r="E138" i="1"/>
  <c r="E139" i="1"/>
  <c r="E18" i="1"/>
  <c r="F25" i="2"/>
  <c r="F26" i="2"/>
  <c r="F27" i="2"/>
  <c r="F28" i="2"/>
  <c r="F29" i="2"/>
  <c r="F30" i="2"/>
  <c r="F31" i="2"/>
  <c r="F32" i="2"/>
  <c r="F24" i="2"/>
  <c r="B227" i="3"/>
  <c r="E46" i="1"/>
  <c r="E20" i="1"/>
  <c r="C20" i="1"/>
  <c r="E19" i="1"/>
  <c r="C19" i="1"/>
  <c r="C18" i="1"/>
  <c r="B17" i="1"/>
  <c r="D19" i="1" l="1"/>
  <c r="D18" i="1"/>
  <c r="C18" i="2"/>
  <c r="C19" i="2" s="1"/>
  <c r="D18" i="2"/>
  <c r="D19" i="2" s="1"/>
  <c r="B18" i="2"/>
  <c r="B19" i="2" s="1"/>
  <c r="E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I136" i="1"/>
  <c r="I117" i="1"/>
  <c r="I94" i="1"/>
  <c r="I65" i="1"/>
  <c r="P46" i="1"/>
  <c r="I38" i="1"/>
  <c r="P11" i="1"/>
  <c r="P25" i="1"/>
  <c r="P36" i="1"/>
  <c r="C88" i="1"/>
  <c r="E18" i="2" l="1"/>
  <c r="E19" i="2" s="1"/>
  <c r="Q37" i="1"/>
  <c r="R28" i="1"/>
  <c r="S28" i="1"/>
  <c r="R27" i="1"/>
  <c r="S27" i="1"/>
  <c r="R26" i="1"/>
  <c r="S26" i="1"/>
  <c r="Y15" i="1"/>
  <c r="Z15" i="1"/>
  <c r="X15" i="1"/>
  <c r="Y6" i="1"/>
  <c r="Z6" i="1"/>
  <c r="X6" i="1"/>
  <c r="W14" i="1"/>
  <c r="W5" i="1"/>
  <c r="R49" i="1"/>
  <c r="S49" i="1"/>
  <c r="R48" i="1"/>
  <c r="S48" i="1"/>
  <c r="R47" i="1"/>
  <c r="S47" i="1"/>
  <c r="Q47" i="1"/>
  <c r="Q49" i="1"/>
  <c r="Q48" i="1"/>
  <c r="R39" i="1"/>
  <c r="S39" i="1"/>
  <c r="Q39" i="1"/>
  <c r="R38" i="1"/>
  <c r="S38" i="1"/>
  <c r="Q38" i="1"/>
  <c r="S37" i="1"/>
  <c r="R37" i="1"/>
  <c r="Q28" i="1"/>
  <c r="Q27" i="1"/>
  <c r="Q26" i="1"/>
  <c r="Q14" i="1"/>
  <c r="J138" i="1"/>
  <c r="K120" i="1"/>
  <c r="L120" i="1"/>
  <c r="K119" i="1"/>
  <c r="L119" i="1"/>
  <c r="L118" i="1"/>
  <c r="L96" i="1"/>
  <c r="K67" i="1"/>
  <c r="D138" i="1"/>
  <c r="B87" i="1"/>
  <c r="D139" i="1"/>
  <c r="C139" i="1"/>
  <c r="J120" i="1"/>
  <c r="C138" i="1"/>
  <c r="J40" i="1"/>
  <c r="C137" i="1"/>
  <c r="D137" i="1"/>
  <c r="J67" i="1"/>
  <c r="J68" i="1"/>
  <c r="L66" i="1"/>
  <c r="K66" i="1"/>
  <c r="J66" i="1"/>
  <c r="L139" i="1"/>
  <c r="K139" i="1"/>
  <c r="J139" i="1"/>
  <c r="L138" i="1"/>
  <c r="K138" i="1"/>
  <c r="J137" i="1"/>
  <c r="K137" i="1"/>
  <c r="L137" i="1"/>
  <c r="J119" i="1"/>
  <c r="K118" i="1"/>
  <c r="J118" i="1"/>
  <c r="J96" i="1"/>
  <c r="K95" i="1"/>
  <c r="L95" i="1"/>
  <c r="J95" i="1"/>
  <c r="K96" i="1"/>
  <c r="K97" i="1"/>
  <c r="J97" i="1"/>
  <c r="L68" i="1"/>
  <c r="K68" i="1"/>
  <c r="L67" i="1"/>
  <c r="K41" i="1"/>
  <c r="L41" i="1"/>
  <c r="J41" i="1"/>
  <c r="B45" i="1"/>
  <c r="B136" i="1"/>
  <c r="S14" i="1"/>
  <c r="R14" i="1"/>
  <c r="S13" i="1"/>
  <c r="R13" i="1"/>
  <c r="Q13" i="1"/>
  <c r="R12" i="1"/>
  <c r="S12" i="1"/>
  <c r="Q12" i="1"/>
  <c r="L97" i="1"/>
  <c r="K40" i="1"/>
  <c r="L39" i="1"/>
  <c r="K39" i="1"/>
  <c r="J39" i="1"/>
  <c r="E47" i="1"/>
  <c r="D46" i="1"/>
  <c r="D47" i="1" s="1"/>
  <c r="C46" i="1"/>
  <c r="D88" i="1" l="1"/>
  <c r="E48" i="1"/>
  <c r="C47" i="1"/>
  <c r="C48" i="1" s="1"/>
  <c r="D48" i="1"/>
  <c r="D90" i="1" l="1"/>
  <c r="D89" i="1" s="1"/>
  <c r="C89" i="1"/>
  <c r="C90" i="1"/>
  <c r="E88" i="1"/>
  <c r="E90" i="1" l="1"/>
  <c r="E89" i="1" s="1"/>
</calcChain>
</file>

<file path=xl/sharedStrings.xml><?xml version="1.0" encoding="utf-8"?>
<sst xmlns="http://schemas.openxmlformats.org/spreadsheetml/2006/main" count="523" uniqueCount="311">
  <si>
    <t>BIL 1 Segment 16BIT</t>
  </si>
  <si>
    <t>BIL 6 Segment 16BIT</t>
  </si>
  <si>
    <t>BIL 11 Segment 16BIT</t>
  </si>
  <si>
    <t>BIL 15 Segment 16BIT</t>
  </si>
  <si>
    <t>Rule</t>
  </si>
  <si>
    <t>Partition</t>
  </si>
  <si>
    <t>Time Create (Sec)</t>
  </si>
  <si>
    <t>Time Search (Sec)</t>
  </si>
  <si>
    <t>Time Create</t>
  </si>
  <si>
    <t>Time Search</t>
  </si>
  <si>
    <t>[2, 2, 3, 3, 3, 3]</t>
  </si>
  <si>
    <t>[1, 1, 1, 1, 1, 1, 2, 2, 2, 2, 2]</t>
  </si>
  <si>
    <t>[1, 1, 1, 1, 1, 1, 1, 1, 1, 1, 1, 1, 1, 1, 2]</t>
  </si>
  <si>
    <t>[1, 3, 3, 3, 3, 3]</t>
  </si>
  <si>
    <t>[1, 1, 1, 1, 1, 1, 1, 2, 2, 2, 3]</t>
  </si>
  <si>
    <t>[2, 2, 2, 3, 3, 4]</t>
  </si>
  <si>
    <t>[1, 1, 1, 1, 1, 1, 1, 1, 2, 3, 3]</t>
  </si>
  <si>
    <t>Result</t>
  </si>
  <si>
    <t>[1, 2, 3, 3, 3, 4]</t>
  </si>
  <si>
    <t>[1, 1, 1, 1, 1, 1, 1, 1, 2, 2, 4]</t>
  </si>
  <si>
    <t>Time</t>
  </si>
  <si>
    <t>Average</t>
  </si>
  <si>
    <t>BIL 2 Segment 16BIT</t>
  </si>
  <si>
    <t>[2, 2, 2, 2, 4, 4]</t>
  </si>
  <si>
    <t>[1, 1, 1, 1, 1, 1, 1, 1, 1, 3, 4]</t>
  </si>
  <si>
    <t>[1, 2, 2, 3, 4, 4]</t>
  </si>
  <si>
    <t>[1, 1, 1, 1, 1, 1, 1, 1, 1, 2, 5]</t>
  </si>
  <si>
    <t>8,8</t>
  </si>
  <si>
    <t>[1, 1, 3, 3, 4, 4]</t>
  </si>
  <si>
    <t>[1, 1, 1, 1, 1, 1, 1, 1, 1, 1, 6]</t>
  </si>
  <si>
    <t>9,7</t>
  </si>
  <si>
    <t>[1, 1, 2, 4, 4, 4]</t>
  </si>
  <si>
    <t>10,6</t>
  </si>
  <si>
    <t>[2, 2, 2, 2, 3, 5]</t>
  </si>
  <si>
    <t>BIL 16 Segment 16BIT</t>
  </si>
  <si>
    <t>11,5</t>
  </si>
  <si>
    <t>[1, 2, 2, 3, 3, 5]</t>
  </si>
  <si>
    <t>Max</t>
  </si>
  <si>
    <t>12,4</t>
  </si>
  <si>
    <t>[1, 1, 3, 3, 3, 5]</t>
  </si>
  <si>
    <t>Min</t>
  </si>
  <si>
    <t>[1, 1, 1, 1, 1, 1, 1, 1, 1, 1, 1, 1, 1, 1, 1, 1]</t>
  </si>
  <si>
    <t>13,3</t>
  </si>
  <si>
    <t>[1, 2, 2, 2, 4, 5]</t>
  </si>
  <si>
    <t>14, 2</t>
  </si>
  <si>
    <t>[1, 1, 2, 3, 4, 5]</t>
  </si>
  <si>
    <t>15,1</t>
  </si>
  <si>
    <t>[1, 1, 1, 4, 4, 5]</t>
  </si>
  <si>
    <t>[1, 1, 2, 2, 5, 5]</t>
  </si>
  <si>
    <t>BIL 12 Segment 16BIT</t>
  </si>
  <si>
    <t>[1, 1, 1, 3, 5, 5]</t>
  </si>
  <si>
    <t>[2, 2, 2, 2, 2, 6]</t>
  </si>
  <si>
    <t>[1, 1, 1, 1, 1, 1, 1, 1, 2, 2, 2, 2]</t>
  </si>
  <si>
    <t>[1, 2, 2, 2, 3, 6]</t>
  </si>
  <si>
    <t>[1, 1, 1, 1, 1, 1, 1, 1, 1, 2, 2, 3]</t>
  </si>
  <si>
    <t>[1, 1, 2, 3, 3, 6]</t>
  </si>
  <si>
    <t>[1, 1, 1, 1, 1, 1, 1, 1, 1, 1, 3, 3]</t>
  </si>
  <si>
    <t>BIL 3 SEG 16 BIT</t>
  </si>
  <si>
    <t>[1, 1, 2, 2, 4, 6]</t>
  </si>
  <si>
    <t>[1, 1, 1, 1, 1, 1, 1, 1, 1, 1, 2, 4]</t>
  </si>
  <si>
    <t>[1, 1, 1, 3, 4, 6]</t>
  </si>
  <si>
    <t>[1, 1, 1, 1, 1, 1, 1, 1, 1, 1, 1, 5]</t>
  </si>
  <si>
    <t>6,5,5</t>
  </si>
  <si>
    <t>[1, 1, 1, 2, 5, 6]</t>
  </si>
  <si>
    <t>6,6,4</t>
  </si>
  <si>
    <t>[1, 1, 1, 1, 6, 6]</t>
  </si>
  <si>
    <t>7,4,5</t>
  </si>
  <si>
    <t>[1, 2, 2, 2, 2, 7]</t>
  </si>
  <si>
    <t>7,3,6</t>
  </si>
  <si>
    <t>[1, 1, 2, 2, 3, 7]</t>
  </si>
  <si>
    <t>7,2,7</t>
  </si>
  <si>
    <t>[1, 1, 1, 3, 3, 7]</t>
  </si>
  <si>
    <t>8,4,4</t>
  </si>
  <si>
    <t>[1, 1, 1, 2, 4, 7]</t>
  </si>
  <si>
    <t>8,3,5</t>
  </si>
  <si>
    <t>[1, 1, 1, 1, 5, 7]</t>
  </si>
  <si>
    <t>BIL 13 Segment 16BIT</t>
  </si>
  <si>
    <t>8,2,6</t>
  </si>
  <si>
    <t>[1, 1, 2, 2, 2, 8]</t>
  </si>
  <si>
    <t>8,1,7</t>
  </si>
  <si>
    <t>[1, 1, 1, 2, 3, 8]</t>
  </si>
  <si>
    <t>[1, 1, 1, 1, 1, 1, 1, 1, 1, 1, 2, 2, 2]</t>
  </si>
  <si>
    <t>9,4,3</t>
  </si>
  <si>
    <t>[1, 1, 1, 1, 4, 8]</t>
  </si>
  <si>
    <t>[1, 1, 1, 1, 1, 1, 1, 1, 1, 1, 1, 2, 3]</t>
  </si>
  <si>
    <t>9,5,2</t>
  </si>
  <si>
    <t>[1, 1, 1, 2, 2, 9]</t>
  </si>
  <si>
    <t>[1, 1, 1, 1, 1, 1, 1, 1, 1, 1, 1, 1, 4]</t>
  </si>
  <si>
    <t>9,1,6</t>
  </si>
  <si>
    <t>[1, 1, 1, 1, 3, 9]</t>
  </si>
  <si>
    <t>10,3,3</t>
  </si>
  <si>
    <t>[1, 1, 1, 1, 2, 10]</t>
  </si>
  <si>
    <t>10,4,2</t>
  </si>
  <si>
    <t>[1, 1, 1, 1, 1, 11]</t>
  </si>
  <si>
    <t>10,5,1</t>
  </si>
  <si>
    <t>11,2,3</t>
  </si>
  <si>
    <t>11,4,1</t>
  </si>
  <si>
    <t>12,2,2</t>
  </si>
  <si>
    <t>BIL 14 Segment 16BIT</t>
  </si>
  <si>
    <t>12,3,1</t>
  </si>
  <si>
    <t>13,1,2</t>
  </si>
  <si>
    <t>[1, 1, 1, 1, 1, 1, 1, 1, 1, 1, 1, 1, 1, 3]</t>
  </si>
  <si>
    <t>14,1,1</t>
  </si>
  <si>
    <t>[1, 1, 1, 1, 1, 1, 1, 1, 1, 1, 1, 1, 2, 2]</t>
  </si>
  <si>
    <t>BIL  7 SEG 16BIT</t>
  </si>
  <si>
    <t>2, 2, 2, 2, 2, 3, 3</t>
  </si>
  <si>
    <t>1, 2, 2, 2, 3, 3, 3</t>
  </si>
  <si>
    <t>1, 1, 2, 3, 3, 3, 3</t>
  </si>
  <si>
    <t>2, 2, 2, 2, 2, 2, 4</t>
  </si>
  <si>
    <t>BIL 4 Segment 16BIT</t>
  </si>
  <si>
    <t>1, 2, 2, 2, 2, 3, 4</t>
  </si>
  <si>
    <t>1, 1, 1, 3, 3, 3, 4</t>
  </si>
  <si>
    <t>[4, 4, 4, 4]</t>
  </si>
  <si>
    <t>1, 1, 1, 2, 4, 4, 3</t>
  </si>
  <si>
    <t>[3, 4, 4, 5]</t>
  </si>
  <si>
    <t>1, 2, 2, 2, 2, 2, 5</t>
  </si>
  <si>
    <t>[3, 3, 5, 5]</t>
  </si>
  <si>
    <t>1, 1, 1, 2, 3, 3, 5</t>
  </si>
  <si>
    <t>[3, 3, 4, 6]</t>
  </si>
  <si>
    <t>1, 1, 2, 2, 2, 2, 6</t>
  </si>
  <si>
    <t>[3, 3, 3, 7]</t>
  </si>
  <si>
    <t>1, 1, 1, 1, 2, 4, 6</t>
  </si>
  <si>
    <t>[2, 4, 5, 5]</t>
  </si>
  <si>
    <t>1, 1, 1, 2, 2, 2, 7</t>
  </si>
  <si>
    <t>[2, 4, 4, 6]</t>
  </si>
  <si>
    <t>1, 1, 1, 1, 2, 2, 8</t>
  </si>
  <si>
    <t>[2, 3, 5, 6]</t>
  </si>
  <si>
    <t>1, 1, 1, 1, 2, 3, 7</t>
  </si>
  <si>
    <t>[2, 3, 4, 7]</t>
  </si>
  <si>
    <t>1, 1, 1, 1, 1, 3, 8</t>
  </si>
  <si>
    <t>[2, 3, 3, 8]</t>
  </si>
  <si>
    <t>1, 1, 1, 1, 1, 4, 7</t>
  </si>
  <si>
    <t>[2, 2, 6, 6]</t>
  </si>
  <si>
    <t>1, 1, 1, 1, 1, 2, 9</t>
  </si>
  <si>
    <t>[2, 2, 5, 7]</t>
  </si>
  <si>
    <t>1, 1, 1, 1, 1, 1, 10</t>
  </si>
  <si>
    <t>[2, 2, 4, 8]</t>
  </si>
  <si>
    <t>[2, 2, 3, 9]</t>
  </si>
  <si>
    <t>[2, 2, 2, 10]</t>
  </si>
  <si>
    <t>[1, 5, 5, 5]</t>
  </si>
  <si>
    <t>[1, 4, 5, 6]</t>
  </si>
  <si>
    <t>[1, 4, 4, 7]</t>
  </si>
  <si>
    <t>BIL 8 SEG 16BIT</t>
  </si>
  <si>
    <t>[1, 3, 6, 6]</t>
  </si>
  <si>
    <t>[1, 3, 5, 7]</t>
  </si>
  <si>
    <t>[2, 2, 2, 2, 2, 2, 2, 2]</t>
  </si>
  <si>
    <t>[1, 3, 4, 8]</t>
  </si>
  <si>
    <t>[1, 2, 2, 2, 2, 2, 2, 3]</t>
  </si>
  <si>
    <t>[1, 3, 3, 9]</t>
  </si>
  <si>
    <t>[1, 1, 2, 2, 2, 2, 3, 3]</t>
  </si>
  <si>
    <t>[1, 2, 6, 7]</t>
  </si>
  <si>
    <t>[1, 1, 1, 2, 2, 3, 3, 3]</t>
  </si>
  <si>
    <t>[1, 2, 5, 8]</t>
  </si>
  <si>
    <t>[1, 1, 1, 1, 3, 3, 3, 3]</t>
  </si>
  <si>
    <t>[1, 2, 4, 9]</t>
  </si>
  <si>
    <t>[1, 1, 2, 2, 2, 2, 2, 4]</t>
  </si>
  <si>
    <t>[1, 2, 3, 10]</t>
  </si>
  <si>
    <t>[1, 1, 1, 2, 2, 2, 3, 4]</t>
  </si>
  <si>
    <t>[1, 2, 2, 11]</t>
  </si>
  <si>
    <t>[1, 1, 1, 1, 2, 3, 3, 4]</t>
  </si>
  <si>
    <t>[1, 1, 7, 7]</t>
  </si>
  <si>
    <t>[1, 1, 1, 1, 2, 2, 4, 4]</t>
  </si>
  <si>
    <t>[1, 1, 6, 8]</t>
  </si>
  <si>
    <t>[1, 1, 1, 1, 1, 3, 4, 4]</t>
  </si>
  <si>
    <t>[1, 1, 5, 9]</t>
  </si>
  <si>
    <t>[1, 1, 1, 2, 2, 2, 2, 5]</t>
  </si>
  <si>
    <t>[1, 1, 4, 10]</t>
  </si>
  <si>
    <t>[1, 1, 1, 1, 2, 2, 3, 5]</t>
  </si>
  <si>
    <t>[1, 1, 3, 11]</t>
  </si>
  <si>
    <t>[1, 1, 1, 1, 1, 3, 3, 5]</t>
  </si>
  <si>
    <t>[1, 1, 2, 12]</t>
  </si>
  <si>
    <t>[1, 1, 1, 1, 1, 2, 4, 5]</t>
  </si>
  <si>
    <t>[1, 1, 1, 13]</t>
  </si>
  <si>
    <t>[1, 1, 1, 1, 1, 1, 5, 5]</t>
  </si>
  <si>
    <t>[1, 1, 1, 1, 2, 2, 2, 6]</t>
  </si>
  <si>
    <t>[1, 1, 1, 1, 1, 2, 3, 6]</t>
  </si>
  <si>
    <t>[1, 1, 1, 1, 1, 1, 4, 6]</t>
  </si>
  <si>
    <t>[1, 1, 1, 1, 1, 2, 2, 7]</t>
  </si>
  <si>
    <t>[1, 1, 1, 1, 1, 1, 3, 7]</t>
  </si>
  <si>
    <t>[1, 1, 1, 1, 1, 1, 2, 8]</t>
  </si>
  <si>
    <t>[1, 1, 1, 1, 1, 1, 1, 9]</t>
  </si>
  <si>
    <t xml:space="preserve"> BIL  5 SEG 16Bit</t>
  </si>
  <si>
    <t>BIL 9 SEG 16BIT</t>
  </si>
  <si>
    <t>[1, 1, 2, 2, 2, 2, 2, 2, 2]</t>
  </si>
  <si>
    <t>[1, 1, 1, 2, 2, 2, 2, 2, 3]</t>
  </si>
  <si>
    <t>[1, 1, 1, 1, 2, 2, 2, 3, 3]</t>
  </si>
  <si>
    <t>[1, 1, 1, 1, 1, 2, 3, 3, 3]</t>
  </si>
  <si>
    <t>[1, 1, 1, 1, 2, 2, 2, 2, 4]</t>
  </si>
  <si>
    <t>[1, 1, 1, 1, 1, 2, 2, 3, 4]</t>
  </si>
  <si>
    <t>[1, 1, 1, 1, 1, 1, 3, 3, 4]</t>
  </si>
  <si>
    <t>[1, 1, 1, 1, 1, 1, 2, 4, 4]</t>
  </si>
  <si>
    <t>[1, 1, 1, 1, 1, 2, 2, 2, 5]</t>
  </si>
  <si>
    <t>[1, 1, 1, 1, 1, 1, 2, 3, 5]</t>
  </si>
  <si>
    <t>[1, 1, 1, 1, 1, 1, 1, 4, 5]</t>
  </si>
  <si>
    <t>[1, 1, 1, 1, 1, 1, 2, 2, 6]</t>
  </si>
  <si>
    <t>[1, 1, 1, 1, 1, 1, 1, 3, 6]</t>
  </si>
  <si>
    <t>[1, 1, 1, 1, 1, 1, 1, 2, 7]</t>
  </si>
  <si>
    <t>[1, 1, 1, 1, 1, 1, 1, 1, 8]</t>
  </si>
  <si>
    <t>BIL 10 SEG 16BIT</t>
  </si>
  <si>
    <t>[1, 1, 1, 1, 2, 2, 2, 2, 2, 2]</t>
  </si>
  <si>
    <t>[1, 1, 1, 1, 1, 2, 2, 2, 2, 3]</t>
  </si>
  <si>
    <t>[1, 1, 1, 1, 1, 1, 2, 2, 3, 3]</t>
  </si>
  <si>
    <t>[1, 1, 1, 1, 1, 1, 1, 3, 3, 3]</t>
  </si>
  <si>
    <t>[1, 1, 1, 1, 1, 1, 2, 2, 2, 4]</t>
  </si>
  <si>
    <t>[1, 1, 1, 1, 1, 1, 1, 2, 3, 4]</t>
  </si>
  <si>
    <t>[1, 1, 1, 1, 1, 1, 1, 1, 4, 4]</t>
  </si>
  <si>
    <t>[1, 1, 1, 1, 1, 1, 1, 2, 2, 5]</t>
  </si>
  <si>
    <t>[1, 1, 1, 1, 1, 1, 1, 1, 3, 5]</t>
  </si>
  <si>
    <t>[1, 1, 1, 1, 1, 1, 1, 1, 2, 6]</t>
  </si>
  <si>
    <t>[1, 1, 1, 1, 1, 1, 1, 1, 1, 7]</t>
  </si>
  <si>
    <t>TimeCreate+Search</t>
  </si>
  <si>
    <t>1[16]</t>
  </si>
  <si>
    <t>2[8,8]</t>
  </si>
  <si>
    <t>3[6,5,5]</t>
  </si>
  <si>
    <t>4[1, 1, 1, 13]</t>
  </si>
  <si>
    <t>5[3, 3, 3, 3, 4]</t>
  </si>
  <si>
    <t>6[2, 2, 3, 3, 3, 3]</t>
  </si>
  <si>
    <t>7[2, 2, 2, 2, 2, 3, 3]</t>
  </si>
  <si>
    <t>8[2, 2, 2, 2, 2, 2, 2, 2]</t>
  </si>
  <si>
    <t>9[1, 1, 2, 2, 2, 2, 2, 2, 2]</t>
  </si>
  <si>
    <t>10[1, 1, 1, 1, 2, 2, 2, 2, 2, 2]</t>
  </si>
  <si>
    <t>11[1, 1, 1, 1, 1, 1, 2, 2, 2, 2, 2]</t>
  </si>
  <si>
    <t>12[1, 1, 1, 1, 1, 1, 1, 1, 2, 2, 2, 2]</t>
  </si>
  <si>
    <t>13[1, 1, 1, 1, 1, 1, 1, 1, 1, 1, 2, 2, 2]</t>
  </si>
  <si>
    <t>15[1, 1, 1, 1, 1, 1, 1, 1, 1, 1, 1, 1, 1, 1, 2]</t>
  </si>
  <si>
    <t>16[1, 1, 1, 1, 1, 1, 1, 1, 1, 1, 1, 1, 1, 1, 1, 1]</t>
  </si>
  <si>
    <t>min</t>
  </si>
  <si>
    <t>max</t>
  </si>
  <si>
    <t>Storage = 2KB</t>
  </si>
  <si>
    <t>TimeCreate + TimeSearch</t>
  </si>
  <si>
    <t>BIL All Segment</t>
  </si>
  <si>
    <t>Resulat Segment</t>
  </si>
  <si>
    <t>Storage(Byte)</t>
  </si>
  <si>
    <t>[3, 3, 3, 3, 4]</t>
  </si>
  <si>
    <t>[2, 3, 3, 4, 4]</t>
  </si>
  <si>
    <t>[3, 3, 4, 4, 2]</t>
  </si>
  <si>
    <t>[2, 2, 4, 4, 4]</t>
  </si>
  <si>
    <t>[2, 4, 4, 4, 2]</t>
  </si>
  <si>
    <t>[1, 3, 4, 4, 4]</t>
  </si>
  <si>
    <t>[3, 4, 4, 4, 1]</t>
  </si>
  <si>
    <t>[2, 3, 3, 3, 5]</t>
  </si>
  <si>
    <t>[2, 2, 3, 4, 5]</t>
  </si>
  <si>
    <t>[1, 3, 3, 4, 5]</t>
  </si>
  <si>
    <t>[1, 2, 4, 4, 5]</t>
  </si>
  <si>
    <t>[2, 2, 2, 5, 5]</t>
  </si>
  <si>
    <t>[1, 2, 3, 5, 5]</t>
  </si>
  <si>
    <t>[1, 1, 4, 5, 5]</t>
  </si>
  <si>
    <t>[2, 2, 3, 3, 6]</t>
  </si>
  <si>
    <t>[1, 3, 3, 3, 6]</t>
  </si>
  <si>
    <t>[2, 2, 2, 4, 6]</t>
  </si>
  <si>
    <t>[1, 2, 3, 4, 6]</t>
  </si>
  <si>
    <t>[1, 1, 4, 4, 6]</t>
  </si>
  <si>
    <t>[1, 2, 2, 5, 6]</t>
  </si>
  <si>
    <t>[1, 1, 3, 5, 6]</t>
  </si>
  <si>
    <t>[1, 1, 2, 6, 6]</t>
  </si>
  <si>
    <t>[2, 2, 2, 3, 7]</t>
  </si>
  <si>
    <t>[1, 2, 3, 3, 7]</t>
  </si>
  <si>
    <t>[1, 2, 2, 4, 7]</t>
  </si>
  <si>
    <t>[1, 1, 3, 4, 7]</t>
  </si>
  <si>
    <t>[1, 1, 2, 5, 7]</t>
  </si>
  <si>
    <t>[1, 1, 1, 6, 7]</t>
  </si>
  <si>
    <t>[2, 2, 2, 2, 8]</t>
  </si>
  <si>
    <t>[1, 2, 2, 3, 8]</t>
  </si>
  <si>
    <t>[1, 1, 3, 3, 8]</t>
  </si>
  <si>
    <t>[1, 1, 2, 4, 8]</t>
  </si>
  <si>
    <t>[1, 1, 1, 5, 8]</t>
  </si>
  <si>
    <t>[1, 2, 2, 2, 9]</t>
  </si>
  <si>
    <t>[1, 1, 2, 3, 9]</t>
  </si>
  <si>
    <t>[1, 1, 1, 4, 9]</t>
  </si>
  <si>
    <t>[1, 1, 2, 2, 10]</t>
  </si>
  <si>
    <t>[1, 1, 1, 3, 10]</t>
  </si>
  <si>
    <t>[1, 1, 1, 2, 11]</t>
  </si>
  <si>
    <t>[1, 1, 1, 1, 12]</t>
  </si>
  <si>
    <t>Storage Byte</t>
  </si>
  <si>
    <t>N Segment</t>
  </si>
  <si>
    <t>average</t>
  </si>
  <si>
    <t>avr_search</t>
  </si>
  <si>
    <t>rule</t>
  </si>
  <si>
    <t>1 Segment</t>
  </si>
  <si>
    <t>2 Segment[8:8]</t>
  </si>
  <si>
    <t>4 Segment [4:4:4:4]</t>
  </si>
  <si>
    <t>8 Segment [2,2,2,2,2,2,2,2]</t>
  </si>
  <si>
    <t>16 segment</t>
  </si>
  <si>
    <t>time create</t>
  </si>
  <si>
    <t>time search</t>
  </si>
  <si>
    <t>n Segment</t>
  </si>
  <si>
    <t>storage</t>
  </si>
  <si>
    <t>[8,8]</t>
  </si>
  <si>
    <t>[9,7]</t>
  </si>
  <si>
    <t>[10,6]</t>
  </si>
  <si>
    <t>[11,5]</t>
  </si>
  <si>
    <t>[12,4]</t>
  </si>
  <si>
    <t>[6,5,5]</t>
  </si>
  <si>
    <t>[6,6,4]</t>
  </si>
  <si>
    <t>[7,4,5]</t>
  </si>
  <si>
    <t>[7,3,6]</t>
  </si>
  <si>
    <t>[7,2,7]</t>
  </si>
  <si>
    <t>Time Search (Microsecond)</t>
  </si>
  <si>
    <t>Storage (Byte)</t>
  </si>
  <si>
    <t>1, 1, 2, 2, 2, 2, 2, 2, 2]</t>
  </si>
  <si>
    <t>14[1, 1, 1, 1, 1, 1, 1, 1, 1, 1, 1, 1, 2, 2]</t>
  </si>
  <si>
    <t>1*16</t>
  </si>
  <si>
    <t>BIL 1 segment</t>
  </si>
  <si>
    <t>BIL 2 segment (4:4)</t>
  </si>
  <si>
    <t>BIL 2 segment (8:8)</t>
  </si>
  <si>
    <t>BIL 4 segment (4:4:4:4)</t>
  </si>
  <si>
    <t>BIL 4 segment (:16:16:16:16)</t>
  </si>
  <si>
    <t>BIL 6 segment (2:2:2:2:2:2)</t>
  </si>
  <si>
    <t>BIL 8 segment (4:4:4:4:4:4:4:4)</t>
  </si>
  <si>
    <t>LinearSearch</t>
  </si>
  <si>
    <t>BIL 1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</si>
</sst>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00"/>
    <numFmt numFmtId="165" formatCode="0.0000"/>
    <numFmt numFmtId="166" formatCode="#,##0.000"/>
    <numFmt numFmtId="167" formatCode="#,##0.0"/>
    <numFmt numFmtId="168" formatCode="#,##0.0000000000"/>
    <numFmt numFmtId="169" formatCode="#,##0.000000"/>
    <numFmt numFmtId="170" formatCode="#,##0.0000000"/>
    <numFmt numFmtId="171" formatCode="0.000000"/>
    <numFmt numFmtId="172" formatCode="0.00000"/>
  </numFmts>
  <fonts count="1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27" xfId="0" applyFont="1" applyBorder="1"/>
    <xf numFmtId="166" fontId="2" fillId="0" borderId="0" xfId="0" applyNumberFormat="1" applyFont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164" fontId="2" fillId="0" borderId="29" xfId="0" applyNumberFormat="1" applyFont="1" applyBorder="1"/>
    <xf numFmtId="0" fontId="2" fillId="0" borderId="27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28" xfId="0" applyFont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164" fontId="2" fillId="0" borderId="24" xfId="0" applyNumberFormat="1" applyFont="1" applyBorder="1"/>
    <xf numFmtId="166" fontId="2" fillId="0" borderId="0" xfId="0" quotePrefix="1" applyNumberFormat="1" applyFont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" fontId="2" fillId="0" borderId="2" xfId="0" applyNumberFormat="1" applyFont="1" applyBorder="1"/>
    <xf numFmtId="164" fontId="2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4" fontId="2" fillId="0" borderId="10" xfId="0" applyNumberFormat="1" applyFont="1" applyBorder="1"/>
    <xf numFmtId="164" fontId="2" fillId="0" borderId="10" xfId="0" applyNumberFormat="1" applyFont="1" applyBorder="1"/>
    <xf numFmtId="0" fontId="4" fillId="0" borderId="27" xfId="0" applyFont="1" applyBorder="1"/>
    <xf numFmtId="0" fontId="4" fillId="0" borderId="17" xfId="0" applyFont="1" applyBorder="1" applyAlignment="1">
      <alignment horizontal="center"/>
    </xf>
    <xf numFmtId="164" fontId="4" fillId="0" borderId="17" xfId="0" applyNumberFormat="1" applyFont="1" applyBorder="1"/>
    <xf numFmtId="0" fontId="4" fillId="0" borderId="16" xfId="0" applyFont="1" applyBorder="1" applyAlignment="1">
      <alignment horizontal="center"/>
    </xf>
    <xf numFmtId="164" fontId="4" fillId="0" borderId="16" xfId="0" applyNumberFormat="1" applyFont="1" applyBorder="1"/>
    <xf numFmtId="0" fontId="4" fillId="0" borderId="27" xfId="0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2" fillId="0" borderId="16" xfId="0" applyFont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6" fontId="4" fillId="0" borderId="17" xfId="0" applyNumberFormat="1" applyFont="1" applyBorder="1"/>
    <xf numFmtId="0" fontId="4" fillId="3" borderId="16" xfId="0" applyFont="1" applyFill="1" applyBorder="1" applyAlignment="1">
      <alignment horizontal="center"/>
    </xf>
    <xf numFmtId="166" fontId="4" fillId="0" borderId="27" xfId="0" applyNumberFormat="1" applyFont="1" applyBorder="1"/>
    <xf numFmtId="0" fontId="4" fillId="0" borderId="0" xfId="0" applyFont="1" applyAlignment="1">
      <alignment horizontal="right"/>
    </xf>
    <xf numFmtId="0" fontId="4" fillId="0" borderId="20" xfId="0" applyFont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166" fontId="4" fillId="0" borderId="20" xfId="0" applyNumberFormat="1" applyFont="1" applyBorder="1"/>
    <xf numFmtId="0" fontId="4" fillId="0" borderId="0" xfId="0" applyFont="1" applyAlignment="1">
      <alignment horizontal="left"/>
    </xf>
    <xf numFmtId="0" fontId="2" fillId="0" borderId="28" xfId="0" applyFont="1" applyBorder="1"/>
    <xf numFmtId="0" fontId="2" fillId="0" borderId="24" xfId="0" applyFont="1" applyBorder="1"/>
    <xf numFmtId="0" fontId="4" fillId="0" borderId="25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6" fontId="4" fillId="0" borderId="12" xfId="0" applyNumberFormat="1" applyFont="1" applyBorder="1"/>
    <xf numFmtId="0" fontId="4" fillId="0" borderId="27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0" fontId="2" fillId="4" borderId="3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166" fontId="4" fillId="0" borderId="29" xfId="0" applyNumberFormat="1" applyFont="1" applyBorder="1"/>
    <xf numFmtId="0" fontId="4" fillId="0" borderId="17" xfId="0" applyFont="1" applyBorder="1"/>
    <xf numFmtId="166" fontId="4" fillId="0" borderId="24" xfId="0" applyNumberFormat="1" applyFont="1" applyBorder="1"/>
    <xf numFmtId="0" fontId="4" fillId="0" borderId="16" xfId="0" applyFont="1" applyBorder="1"/>
    <xf numFmtId="164" fontId="4" fillId="0" borderId="16" xfId="0" applyNumberFormat="1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4" fillId="0" borderId="20" xfId="0" applyFont="1" applyBorder="1"/>
    <xf numFmtId="0" fontId="4" fillId="0" borderId="28" xfId="0" applyFont="1" applyBorder="1"/>
    <xf numFmtId="166" fontId="4" fillId="0" borderId="16" xfId="0" applyNumberFormat="1" applyFont="1" applyBorder="1"/>
    <xf numFmtId="0" fontId="4" fillId="5" borderId="22" xfId="0" applyFont="1" applyFill="1" applyBorder="1" applyAlignment="1">
      <alignment horizontal="center"/>
    </xf>
    <xf numFmtId="164" fontId="5" fillId="0" borderId="25" xfId="0" applyNumberFormat="1" applyFont="1" applyBorder="1"/>
    <xf numFmtId="164" fontId="5" fillId="0" borderId="18" xfId="0" applyNumberFormat="1" applyFont="1" applyBorder="1"/>
    <xf numFmtId="164" fontId="5" fillId="0" borderId="27" xfId="0" applyNumberFormat="1" applyFont="1" applyBorder="1"/>
    <xf numFmtId="164" fontId="5" fillId="0" borderId="19" xfId="0" applyNumberFormat="1" applyFont="1" applyBorder="1"/>
    <xf numFmtId="4" fontId="4" fillId="0" borderId="17" xfId="0" applyNumberFormat="1" applyFont="1" applyBorder="1"/>
    <xf numFmtId="4" fontId="4" fillId="0" borderId="16" xfId="0" applyNumberFormat="1" applyFont="1" applyBorder="1"/>
    <xf numFmtId="166" fontId="4" fillId="0" borderId="33" xfId="0" applyNumberFormat="1" applyFont="1" applyBorder="1"/>
    <xf numFmtId="166" fontId="4" fillId="0" borderId="5" xfId="0" applyNumberFormat="1" applyFont="1" applyBorder="1"/>
    <xf numFmtId="0" fontId="2" fillId="0" borderId="24" xfId="0" applyFont="1" applyBorder="1" applyAlignment="1">
      <alignment horizontal="center" vertical="center"/>
    </xf>
    <xf numFmtId="166" fontId="0" fillId="0" borderId="0" xfId="0" applyNumberFormat="1"/>
    <xf numFmtId="166" fontId="4" fillId="0" borderId="1" xfId="0" applyNumberFormat="1" applyFont="1" applyBorder="1"/>
    <xf numFmtId="166" fontId="4" fillId="0" borderId="3" xfId="0" applyNumberFormat="1" applyFont="1" applyBorder="1"/>
    <xf numFmtId="166" fontId="4" fillId="0" borderId="4" xfId="0" applyNumberFormat="1" applyFont="1" applyBorder="1"/>
    <xf numFmtId="166" fontId="4" fillId="0" borderId="8" xfId="0" applyNumberFormat="1" applyFont="1" applyBorder="1"/>
    <xf numFmtId="166" fontId="4" fillId="0" borderId="37" xfId="0" applyNumberFormat="1" applyFont="1" applyBorder="1"/>
    <xf numFmtId="166" fontId="4" fillId="0" borderId="6" xfId="0" applyNumberFormat="1" applyFont="1" applyBorder="1"/>
    <xf numFmtId="166" fontId="4" fillId="0" borderId="7" xfId="0" applyNumberFormat="1" applyFont="1" applyBorder="1"/>
    <xf numFmtId="166" fontId="4" fillId="0" borderId="9" xfId="0" applyNumberFormat="1" applyFont="1" applyBorder="1"/>
    <xf numFmtId="0" fontId="3" fillId="5" borderId="9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164" fontId="2" fillId="0" borderId="41" xfId="0" applyNumberFormat="1" applyFont="1" applyBorder="1"/>
    <xf numFmtId="166" fontId="4" fillId="0" borderId="0" xfId="0" applyNumberFormat="1" applyFont="1"/>
    <xf numFmtId="166" fontId="2" fillId="0" borderId="29" xfId="0" applyNumberFormat="1" applyFont="1" applyBorder="1"/>
    <xf numFmtId="167" fontId="2" fillId="0" borderId="0" xfId="0" applyNumberFormat="1" applyFon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6" fontId="2" fillId="0" borderId="24" xfId="0" applyNumberFormat="1" applyFont="1" applyBorder="1"/>
    <xf numFmtId="167" fontId="0" fillId="0" borderId="0" xfId="0" applyNumberFormat="1"/>
    <xf numFmtId="167" fontId="2" fillId="0" borderId="4" xfId="0" applyNumberFormat="1" applyFont="1" applyBorder="1"/>
    <xf numFmtId="0" fontId="4" fillId="0" borderId="12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7" borderId="12" xfId="0" applyFont="1" applyFill="1" applyBorder="1" applyAlignment="1">
      <alignment horizontal="right"/>
    </xf>
    <xf numFmtId="166" fontId="2" fillId="0" borderId="12" xfId="0" applyNumberFormat="1" applyFont="1" applyBorder="1" applyAlignment="1">
      <alignment horizontal="right"/>
    </xf>
    <xf numFmtId="166" fontId="2" fillId="0" borderId="12" xfId="0" quotePrefix="1" applyNumberFormat="1" applyFont="1" applyBorder="1" applyAlignment="1">
      <alignment horizontal="right"/>
    </xf>
    <xf numFmtId="166" fontId="2" fillId="3" borderId="1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quotePrefix="1" applyNumberFormat="1" applyFont="1" applyAlignment="1">
      <alignment horizontal="right"/>
    </xf>
    <xf numFmtId="164" fontId="4" fillId="0" borderId="20" xfId="0" applyNumberFormat="1" applyFont="1" applyBorder="1"/>
    <xf numFmtId="0" fontId="4" fillId="0" borderId="29" xfId="0" applyFont="1" applyBorder="1" applyAlignment="1">
      <alignment horizontal="right"/>
    </xf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9" fillId="0" borderId="0" xfId="0" applyFont="1"/>
    <xf numFmtId="0" fontId="9" fillId="0" borderId="12" xfId="0" applyFont="1" applyBorder="1"/>
    <xf numFmtId="4" fontId="4" fillId="0" borderId="14" xfId="0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0" fontId="9" fillId="0" borderId="17" xfId="0" applyFont="1" applyBorder="1"/>
    <xf numFmtId="0" fontId="9" fillId="0" borderId="16" xfId="0" applyFont="1" applyBorder="1"/>
    <xf numFmtId="4" fontId="4" fillId="0" borderId="0" xfId="0" applyNumberFormat="1" applyFont="1" applyAlignment="1">
      <alignment horizontal="right"/>
    </xf>
    <xf numFmtId="0" fontId="9" fillId="0" borderId="20" xfId="0" applyFont="1" applyBorder="1"/>
    <xf numFmtId="0" fontId="9" fillId="0" borderId="25" xfId="0" applyFont="1" applyBorder="1"/>
    <xf numFmtId="0" fontId="9" fillId="0" borderId="27" xfId="0" applyFont="1" applyBorder="1"/>
    <xf numFmtId="4" fontId="4" fillId="0" borderId="0" xfId="0" applyNumberFormat="1" applyFont="1"/>
    <xf numFmtId="0" fontId="1" fillId="0" borderId="0" xfId="0" applyFont="1" applyAlignment="1">
      <alignment horizontal="center"/>
    </xf>
    <xf numFmtId="1" fontId="9" fillId="0" borderId="0" xfId="0" applyNumberFormat="1" applyFont="1"/>
    <xf numFmtId="2" fontId="0" fillId="0" borderId="0" xfId="0" applyNumberFormat="1"/>
    <xf numFmtId="164" fontId="5" fillId="0" borderId="0" xfId="0" applyNumberFormat="1" applyFont="1"/>
    <xf numFmtId="166" fontId="6" fillId="0" borderId="0" xfId="0" applyNumberFormat="1" applyFont="1"/>
    <xf numFmtId="3" fontId="2" fillId="0" borderId="12" xfId="0" applyNumberFormat="1" applyFont="1" applyBorder="1"/>
    <xf numFmtId="3" fontId="2" fillId="0" borderId="5" xfId="0" applyNumberFormat="1" applyFont="1" applyBorder="1"/>
    <xf numFmtId="3" fontId="2" fillId="0" borderId="3" xfId="0" applyNumberFormat="1" applyFont="1" applyBorder="1"/>
    <xf numFmtId="3" fontId="2" fillId="0" borderId="19" xfId="0" applyNumberFormat="1" applyFont="1" applyBorder="1"/>
    <xf numFmtId="3" fontId="2" fillId="0" borderId="11" xfId="0" applyNumberFormat="1" applyFont="1" applyBorder="1"/>
    <xf numFmtId="3" fontId="4" fillId="0" borderId="17" xfId="0" applyNumberFormat="1" applyFont="1" applyBorder="1"/>
    <xf numFmtId="3" fontId="4" fillId="0" borderId="16" xfId="0" applyNumberFormat="1" applyFont="1" applyBorder="1"/>
    <xf numFmtId="3" fontId="2" fillId="0" borderId="20" xfId="0" applyNumberFormat="1" applyFont="1" applyBorder="1"/>
    <xf numFmtId="3" fontId="4" fillId="0" borderId="19" xfId="0" applyNumberFormat="1" applyFont="1" applyBorder="1"/>
    <xf numFmtId="3" fontId="4" fillId="0" borderId="20" xfId="0" applyNumberFormat="1" applyFont="1" applyBorder="1"/>
    <xf numFmtId="3" fontId="6" fillId="0" borderId="5" xfId="0" applyNumberFormat="1" applyFont="1" applyBorder="1"/>
    <xf numFmtId="3" fontId="2" fillId="0" borderId="18" xfId="0" applyNumberFormat="1" applyFont="1" applyBorder="1"/>
    <xf numFmtId="3" fontId="2" fillId="0" borderId="21" xfId="0" applyNumberFormat="1" applyFont="1" applyBorder="1"/>
    <xf numFmtId="3" fontId="4" fillId="0" borderId="18" xfId="0" applyNumberFormat="1" applyFont="1" applyBorder="1"/>
    <xf numFmtId="3" fontId="2" fillId="0" borderId="31" xfId="0" applyNumberFormat="1" applyFont="1" applyBorder="1"/>
    <xf numFmtId="3" fontId="2" fillId="0" borderId="35" xfId="0" applyNumberFormat="1" applyFont="1" applyBorder="1"/>
    <xf numFmtId="3" fontId="4" fillId="0" borderId="19" xfId="0" applyNumberFormat="1" applyFont="1" applyBorder="1" applyAlignment="1">
      <alignment horizontal="right"/>
    </xf>
    <xf numFmtId="3" fontId="4" fillId="0" borderId="12" xfId="0" applyNumberFormat="1" applyFont="1" applyBorder="1"/>
    <xf numFmtId="3" fontId="4" fillId="0" borderId="36" xfId="0" applyNumberFormat="1" applyFont="1" applyBorder="1"/>
    <xf numFmtId="3" fontId="4" fillId="0" borderId="35" xfId="0" applyNumberFormat="1" applyFont="1" applyBorder="1"/>
    <xf numFmtId="3" fontId="4" fillId="0" borderId="3" xfId="0" applyNumberFormat="1" applyFont="1" applyBorder="1"/>
    <xf numFmtId="3" fontId="4" fillId="0" borderId="33" xfId="0" applyNumberFormat="1" applyFont="1" applyBorder="1"/>
    <xf numFmtId="3" fontId="4" fillId="0" borderId="38" xfId="0" applyNumberFormat="1" applyFont="1" applyBorder="1"/>
    <xf numFmtId="3" fontId="4" fillId="0" borderId="21" xfId="0" applyNumberFormat="1" applyFont="1" applyBorder="1"/>
    <xf numFmtId="3" fontId="2" fillId="0" borderId="19" xfId="0" quotePrefix="1" applyNumberFormat="1" applyFont="1" applyBorder="1"/>
    <xf numFmtId="3" fontId="2" fillId="0" borderId="5" xfId="0" quotePrefix="1" applyNumberFormat="1" applyFont="1" applyBorder="1"/>
    <xf numFmtId="3" fontId="2" fillId="0" borderId="40" xfId="0" applyNumberFormat="1" applyFont="1" applyBorder="1"/>
    <xf numFmtId="164" fontId="5" fillId="0" borderId="29" xfId="0" applyNumberFormat="1" applyFont="1" applyBorder="1"/>
    <xf numFmtId="166" fontId="2" fillId="0" borderId="25" xfId="0" applyNumberFormat="1" applyFont="1" applyBorder="1"/>
    <xf numFmtId="164" fontId="5" fillId="0" borderId="24" xfId="0" applyNumberFormat="1" applyFont="1" applyBorder="1"/>
    <xf numFmtId="166" fontId="2" fillId="0" borderId="28" xfId="0" applyNumberFormat="1" applyFont="1" applyBorder="1"/>
    <xf numFmtId="3" fontId="2" fillId="0" borderId="21" xfId="0" quotePrefix="1" applyNumberFormat="1" applyFont="1" applyBorder="1"/>
    <xf numFmtId="3" fontId="2" fillId="0" borderId="35" xfId="0" quotePrefix="1" applyNumberFormat="1" applyFont="1" applyBorder="1"/>
    <xf numFmtId="166" fontId="2" fillId="0" borderId="14" xfId="0" applyNumberFormat="1" applyFont="1" applyBorder="1"/>
    <xf numFmtId="3" fontId="2" fillId="0" borderId="15" xfId="0" quotePrefix="1" applyNumberFormat="1" applyFont="1" applyBorder="1"/>
    <xf numFmtId="168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7" borderId="12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center"/>
    </xf>
    <xf numFmtId="0" fontId="10" fillId="0" borderId="0" xfId="0" applyFont="1"/>
    <xf numFmtId="170" fontId="10" fillId="0" borderId="0" xfId="0" applyNumberFormat="1" applyFont="1"/>
    <xf numFmtId="170" fontId="0" fillId="0" borderId="0" xfId="0" applyNumberFormat="1"/>
    <xf numFmtId="3" fontId="9" fillId="0" borderId="0" xfId="0" applyNumberFormat="1" applyFont="1"/>
    <xf numFmtId="170" fontId="9" fillId="0" borderId="0" xfId="0" applyNumberFormat="1" applyFont="1" applyAlignment="1">
      <alignment horizontal="right"/>
    </xf>
    <xf numFmtId="170" fontId="9" fillId="0" borderId="0" xfId="0" applyNumberFormat="1" applyFont="1"/>
    <xf numFmtId="169" fontId="0" fillId="0" borderId="0" xfId="0" applyNumberFormat="1"/>
    <xf numFmtId="169" fontId="6" fillId="0" borderId="0" xfId="0" applyNumberFormat="1" applyFont="1"/>
    <xf numFmtId="3" fontId="9" fillId="0" borderId="12" xfId="0" applyNumberFormat="1" applyFont="1" applyBorder="1" applyAlignment="1">
      <alignment horizontal="right"/>
    </xf>
    <xf numFmtId="3" fontId="9" fillId="0" borderId="15" xfId="0" applyNumberFormat="1" applyFont="1" applyBorder="1" applyAlignment="1">
      <alignment horizontal="right"/>
    </xf>
    <xf numFmtId="0" fontId="9" fillId="0" borderId="12" xfId="0" applyFont="1" applyBorder="1" applyAlignment="1">
      <alignment horizontal="center"/>
    </xf>
    <xf numFmtId="171" fontId="2" fillId="0" borderId="0" xfId="0" applyNumberFormat="1" applyFon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4" fontId="0" fillId="0" borderId="0" xfId="0" applyNumberFormat="1"/>
    <xf numFmtId="0" fontId="2" fillId="7" borderId="12" xfId="0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6" fontId="2" fillId="0" borderId="28" xfId="0" applyNumberFormat="1" applyFont="1" applyBorder="1" applyAlignment="1">
      <alignment horizontal="center"/>
    </xf>
    <xf numFmtId="0" fontId="2" fillId="0" borderId="12" xfId="0" applyFont="1" applyBorder="1"/>
    <xf numFmtId="166" fontId="2" fillId="7" borderId="13" xfId="0" applyNumberFormat="1" applyFont="1" applyFill="1" applyBorder="1" applyAlignment="1">
      <alignment horizontal="right"/>
    </xf>
    <xf numFmtId="166" fontId="2" fillId="0" borderId="13" xfId="0" applyNumberFormat="1" applyFont="1" applyBorder="1" applyAlignment="1">
      <alignment horizontal="right"/>
    </xf>
    <xf numFmtId="166" fontId="2" fillId="0" borderId="12" xfId="0" applyNumberFormat="1" applyFont="1" applyBorder="1"/>
    <xf numFmtId="166" fontId="2" fillId="0" borderId="12" xfId="0" quotePrefix="1" applyNumberFormat="1" applyFont="1" applyBorder="1"/>
    <xf numFmtId="0" fontId="2" fillId="4" borderId="18" xfId="0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right"/>
    </xf>
    <xf numFmtId="166" fontId="2" fillId="0" borderId="25" xfId="0" applyNumberFormat="1" applyFont="1" applyBorder="1" applyAlignment="1">
      <alignment horizontal="right"/>
    </xf>
    <xf numFmtId="172" fontId="4" fillId="0" borderId="12" xfId="0" applyNumberFormat="1" applyFont="1" applyBorder="1" applyAlignment="1">
      <alignment horizontal="right"/>
    </xf>
    <xf numFmtId="172" fontId="2" fillId="0" borderId="12" xfId="0" applyNumberFormat="1" applyFont="1" applyBorder="1"/>
    <xf numFmtId="172" fontId="4" fillId="7" borderId="12" xfId="0" applyNumberFormat="1" applyFont="1" applyFill="1" applyBorder="1" applyAlignment="1">
      <alignment horizontal="right"/>
    </xf>
    <xf numFmtId="172" fontId="2" fillId="7" borderId="12" xfId="0" applyNumberFormat="1" applyFont="1" applyFill="1" applyBorder="1"/>
    <xf numFmtId="172" fontId="2" fillId="0" borderId="15" xfId="0" applyNumberFormat="1" applyFont="1" applyBorder="1" applyAlignment="1">
      <alignment horizontal="right"/>
    </xf>
    <xf numFmtId="0" fontId="12" fillId="0" borderId="12" xfId="1" applyFont="1" applyFill="1" applyBorder="1" applyAlignment="1">
      <alignment horizontal="right"/>
    </xf>
    <xf numFmtId="166" fontId="12" fillId="0" borderId="12" xfId="1" applyNumberFormat="1" applyFont="1" applyFill="1" applyBorder="1" applyAlignment="1">
      <alignment horizontal="right"/>
    </xf>
    <xf numFmtId="4" fontId="12" fillId="0" borderId="15" xfId="1" applyNumberFormat="1" applyFont="1" applyFill="1" applyBorder="1" applyAlignment="1">
      <alignment horizontal="right"/>
    </xf>
    <xf numFmtId="170" fontId="12" fillId="0" borderId="15" xfId="1" applyNumberFormat="1" applyFont="1" applyFill="1" applyBorder="1" applyAlignment="1">
      <alignment horizontal="right"/>
    </xf>
    <xf numFmtId="0" fontId="12" fillId="0" borderId="17" xfId="1" applyFont="1" applyFill="1" applyBorder="1" applyAlignment="1">
      <alignment horizontal="right"/>
    </xf>
    <xf numFmtId="166" fontId="12" fillId="0" borderId="17" xfId="1" applyNumberFormat="1" applyFont="1" applyFill="1" applyBorder="1" applyAlignment="1">
      <alignment horizontal="right"/>
    </xf>
    <xf numFmtId="4" fontId="12" fillId="0" borderId="18" xfId="1" applyNumberFormat="1" applyFont="1" applyFill="1" applyBorder="1" applyAlignment="1">
      <alignment horizontal="right"/>
    </xf>
    <xf numFmtId="170" fontId="12" fillId="0" borderId="18" xfId="1" applyNumberFormat="1" applyFont="1" applyFill="1" applyBorder="1" applyAlignment="1">
      <alignment horizontal="right"/>
    </xf>
    <xf numFmtId="0" fontId="12" fillId="0" borderId="16" xfId="1" applyFont="1" applyFill="1" applyBorder="1" applyAlignment="1">
      <alignment horizontal="right"/>
    </xf>
    <xf numFmtId="166" fontId="12" fillId="0" borderId="16" xfId="1" applyNumberFormat="1" applyFont="1" applyFill="1" applyBorder="1" applyAlignment="1">
      <alignment horizontal="right"/>
    </xf>
    <xf numFmtId="170" fontId="12" fillId="0" borderId="19" xfId="1" applyNumberFormat="1" applyFont="1" applyFill="1" applyBorder="1" applyAlignment="1">
      <alignment horizontal="right"/>
    </xf>
    <xf numFmtId="0" fontId="12" fillId="0" borderId="20" xfId="1" applyFont="1" applyFill="1" applyBorder="1" applyAlignment="1">
      <alignment horizontal="right"/>
    </xf>
    <xf numFmtId="166" fontId="12" fillId="0" borderId="20" xfId="1" applyNumberFormat="1" applyFont="1" applyFill="1" applyBorder="1" applyAlignment="1">
      <alignment horizontal="right"/>
    </xf>
    <xf numFmtId="170" fontId="12" fillId="0" borderId="21" xfId="1" applyNumberFormat="1" applyFont="1" applyFill="1" applyBorder="1" applyAlignment="1">
      <alignment horizontal="right"/>
    </xf>
    <xf numFmtId="3" fontId="13" fillId="0" borderId="17" xfId="0" applyNumberFormat="1" applyFont="1" applyBorder="1"/>
    <xf numFmtId="170" fontId="12" fillId="0" borderId="16" xfId="1" applyNumberFormat="1" applyFont="1" applyFill="1" applyBorder="1" applyAlignment="1">
      <alignment horizontal="right"/>
    </xf>
    <xf numFmtId="3" fontId="13" fillId="0" borderId="17" xfId="0" quotePrefix="1" applyNumberFormat="1" applyFont="1" applyBorder="1"/>
    <xf numFmtId="3" fontId="4" fillId="0" borderId="16" xfId="0" quotePrefix="1" applyNumberFormat="1" applyFont="1" applyBorder="1"/>
    <xf numFmtId="3" fontId="4" fillId="0" borderId="20" xfId="0" quotePrefix="1" applyNumberFormat="1" applyFont="1" applyBorder="1"/>
    <xf numFmtId="3" fontId="13" fillId="0" borderId="20" xfId="0" applyNumberFormat="1" applyFont="1" applyBorder="1"/>
    <xf numFmtId="3" fontId="13" fillId="0" borderId="12" xfId="0" quotePrefix="1" applyNumberFormat="1" applyFont="1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Good" xfId="1" builtinId="26"/>
    <cellStyle name="Normal" xfId="0" builtinId="0"/>
  </cellStyles>
  <dxfs count="156"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</dxfs>
  <tableStyles count="2" defaultTableStyle="TableStyleMedium2" defaultPivotStyle="PivotStyleLight16">
    <tableStyle name="Table Style 1" pivot="0" count="0" xr9:uid="{F5AAB63E-D77B-4272-97C5-D7D310010662}"/>
    <tableStyle name="Table Style 2" pivot="0" count="0" xr9:uid="{5BAF8780-8257-462C-B323-0410F90506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กราฟแสดงความถูกต้องของ </a:t>
            </a:r>
            <a:r>
              <a:rPr lang="en-US"/>
              <a:t>BIL</a:t>
            </a:r>
            <a:r>
              <a:rPr lang="th-TH"/>
              <a:t> </a:t>
            </a:r>
            <a:r>
              <a:rPr lang="en-US"/>
              <a:t>Segmentation </a:t>
            </a:r>
          </a:p>
        </c:rich>
      </c:tx>
      <c:layout>
        <c:manualLayout>
          <c:xMode val="edge"/>
          <c:yMode val="edge"/>
          <c:x val="0.17362884321637337"/>
          <c:y val="3.869048122766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BIL 1 segment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[1]Sheet1!$B$2:$B$7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075-BF34-4BE7541BD67D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BIL 2 segment (4:4)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[1]Sheet1!$C$2:$C$7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C-4075-BF34-4BE7541BD67D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BIL 2 segment (8:8)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[1]Sheet1!$D$2:$D$7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C-4075-BF34-4BE7541BD67D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BIL 4 segment (4:4:4:4)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[1]Sheet1!$E$2:$E$7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C-4075-BF34-4BE7541BD67D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BIL 4 segment (:16:16:16:16)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[1]Sheet1!$F$2:$F$7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C-4075-BF34-4BE7541BD67D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BIL 6 segment (2:2:2:2:2:2)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[1]Sheet1!$G$2:$G$7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BC-4075-BF34-4BE7541BD67D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BIL 8 segment (4:4:4:4:4:4:4:4)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[1]Sheet1!$H$2:$H$7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C-4075-BF34-4BE7541B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423040"/>
        <c:axId val="969432192"/>
      </c:barChart>
      <c:catAx>
        <c:axId val="969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32192"/>
        <c:crosses val="autoZero"/>
        <c:auto val="1"/>
        <c:lblAlgn val="ctr"/>
        <c:lblOffset val="100"/>
        <c:noMultiLvlLbl val="1"/>
      </c:catAx>
      <c:valAx>
        <c:axId val="9694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200" b="0">
                    <a:latin typeface="+mn-lt"/>
                  </a:rPr>
                  <a:t>ความถูกต้อง</a:t>
                </a:r>
                <a:endParaRPr lang="en-US" sz="1200" b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28040719975844E-2"/>
          <c:y val="0.77182331008406635"/>
          <c:w val="0.86993960636582868"/>
          <c:h val="0.21118706661498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Compair</a:t>
            </a:r>
            <a:r>
              <a:rPr lang="en-US" sz="2000" b="1" baseline="0"/>
              <a:t> Storage 2,000 Byte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'2K Byte'!$C$23</c:f>
              <c:strCache>
                <c:ptCount val="1"/>
                <c:pt idx="0">
                  <c:v>Time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'2K Byte'!$A$24:$B$32</c:f>
              <c:multiLvlStrCache>
                <c:ptCount val="9"/>
                <c:lvl>
                  <c:pt idx="0">
                    <c:v>[2, 2, 2, 2, 2, 2, 2, 2]</c:v>
                  </c:pt>
                  <c:pt idx="1">
                    <c:v>1, 1, 2, 2, 2, 2, 2, 2, 2]</c:v>
                  </c:pt>
                  <c:pt idx="2">
                    <c:v>[1, 1, 1, 1, 2, 2, 2, 2, 2, 2]</c:v>
                  </c:pt>
                  <c:pt idx="3">
                    <c:v>11[1, 1, 1, 1, 1, 1, 2, 2, 2, 2, 2]</c:v>
                  </c:pt>
                  <c:pt idx="4">
                    <c:v>12[1, 1, 1, 1, 1, 1, 1, 1, 2, 2, 2, 2]</c:v>
                  </c:pt>
                  <c:pt idx="5">
                    <c:v>13[1, 1, 1, 1, 1, 1, 1, 1, 1, 1, 2, 2, 2]</c:v>
                  </c:pt>
                  <c:pt idx="6">
                    <c:v>[1, 1, 1, 1, 1, 1, 1, 1, 1, 1, 1, 1, 2, 2]</c:v>
                  </c:pt>
                  <c:pt idx="7">
                    <c:v>[1, 1, 1, 1, 1, 1, 1, 1, 1, 1, 1, 1, 1, 1, 2]</c:v>
                  </c:pt>
                  <c:pt idx="8">
                    <c:v>1*16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'2K Byte'!$C$24:$C$32</c:f>
              <c:numCache>
                <c:formatCode>0.00000</c:formatCode>
                <c:ptCount val="9"/>
                <c:pt idx="0">
                  <c:v>6.3E-2</c:v>
                </c:pt>
                <c:pt idx="1">
                  <c:v>6.5000000000000002E-2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7.0000000000000007E-2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7.5999999999999998E-2</c:v>
                </c:pt>
                <c:pt idx="8">
                  <c:v>7.8E-2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DB-4551-969C-AE67A4E62BC8}"/>
            </c:ext>
          </c:extLst>
        </c:ser>
        <c:ser>
          <c:idx val="1"/>
          <c:order val="1"/>
          <c:tx>
            <c:strRef>
              <c:f>'2K Byte'!$D$23</c:f>
              <c:strCache>
                <c:ptCount val="1"/>
                <c:pt idx="0">
                  <c:v>Time Search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'2K Byte'!$A$24:$B$32</c:f>
              <c:multiLvlStrCache>
                <c:ptCount val="9"/>
                <c:lvl>
                  <c:pt idx="0">
                    <c:v>[2, 2, 2, 2, 2, 2, 2, 2]</c:v>
                  </c:pt>
                  <c:pt idx="1">
                    <c:v>1, 1, 2, 2, 2, 2, 2, 2, 2]</c:v>
                  </c:pt>
                  <c:pt idx="2">
                    <c:v>[1, 1, 1, 1, 2, 2, 2, 2, 2, 2]</c:v>
                  </c:pt>
                  <c:pt idx="3">
                    <c:v>11[1, 1, 1, 1, 1, 1, 2, 2, 2, 2, 2]</c:v>
                  </c:pt>
                  <c:pt idx="4">
                    <c:v>12[1, 1, 1, 1, 1, 1, 1, 1, 2, 2, 2, 2]</c:v>
                  </c:pt>
                  <c:pt idx="5">
                    <c:v>13[1, 1, 1, 1, 1, 1, 1, 1, 1, 1, 2, 2, 2]</c:v>
                  </c:pt>
                  <c:pt idx="6">
                    <c:v>[1, 1, 1, 1, 1, 1, 1, 1, 1, 1, 1, 1, 2, 2]</c:v>
                  </c:pt>
                  <c:pt idx="7">
                    <c:v>[1, 1, 1, 1, 1, 1, 1, 1, 1, 1, 1, 1, 1, 1, 2]</c:v>
                  </c:pt>
                  <c:pt idx="8">
                    <c:v>1*16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</c:lvl>
              </c:multiLvlStrCache>
            </c:multiLvlStrRef>
          </c:cat>
          <c:val>
            <c:numRef>
              <c:f>'2K Byte'!$D$24:$D$32</c:f>
              <c:numCache>
                <c:formatCode>0.00000</c:formatCode>
                <c:ptCount val="9"/>
                <c:pt idx="0">
                  <c:v>1.8310000000000001E-4</c:v>
                </c:pt>
                <c:pt idx="1">
                  <c:v>2.039E-4</c:v>
                </c:pt>
                <c:pt idx="2">
                  <c:v>2.265E-4</c:v>
                </c:pt>
                <c:pt idx="3">
                  <c:v>2.4560000000000001E-4</c:v>
                </c:pt>
                <c:pt idx="4">
                  <c:v>2.61E-4</c:v>
                </c:pt>
                <c:pt idx="5">
                  <c:v>2.7700000000000001E-4</c:v>
                </c:pt>
                <c:pt idx="6">
                  <c:v>3.0180000000000002E-4</c:v>
                </c:pt>
                <c:pt idx="7">
                  <c:v>3.1639999999999999E-4</c:v>
                </c:pt>
                <c:pt idx="8">
                  <c:v>3.3780000000000003E-4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DB-4551-969C-AE67A4E62B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3950671"/>
        <c:axId val="1543953071"/>
      </c:lineChart>
      <c:catAx>
        <c:axId val="154395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Segment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3071"/>
        <c:crosses val="autoZero"/>
        <c:auto val="1"/>
        <c:lblAlgn val="ctr"/>
        <c:lblOffset val="100"/>
        <c:noMultiLvlLbl val="0"/>
      </c:catAx>
      <c:valAx>
        <c:axId val="1543953071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0671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'2K Byte'!$C$23</c:f>
              <c:strCache>
                <c:ptCount val="1"/>
                <c:pt idx="0">
                  <c:v>Time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'2K Byte'!$A$24:$B$32</c15:sqref>
                  </c15:fullRef>
                  <c15:levelRef>
                    <c15:sqref>'2K Byte'!$A$24:$A$32</c15:sqref>
                  </c15:levelRef>
                </c:ext>
              </c:extLst>
              <c:f>'2K Byte'!$A$24:$A$32</c:f>
              <c:strCach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'2K Byte'!$C$24:$C$32</c:f>
              <c:numCache>
                <c:formatCode>0.00000</c:formatCode>
                <c:ptCount val="9"/>
                <c:pt idx="0">
                  <c:v>6.3E-2</c:v>
                </c:pt>
                <c:pt idx="1">
                  <c:v>6.5000000000000002E-2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7.0000000000000007E-2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7.5999999999999998E-2</c:v>
                </c:pt>
                <c:pt idx="8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D-46C4-89BB-E037DEF644D8}"/>
            </c:ext>
          </c:extLst>
        </c:ser>
        <c:ser>
          <c:idx val="1"/>
          <c:order val="1"/>
          <c:tx>
            <c:strRef>
              <c:f>'2K Byte'!$D$23</c:f>
              <c:strCache>
                <c:ptCount val="1"/>
                <c:pt idx="0">
                  <c:v>Time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'2K Byte'!$A$24:$B$32</c15:sqref>
                  </c15:fullRef>
                  <c15:levelRef>
                    <c15:sqref>'2K Byte'!$A$24:$A$32</c15:sqref>
                  </c15:levelRef>
                </c:ext>
              </c:extLst>
              <c:f>'2K Byte'!$A$24:$A$32</c:f>
              <c:strCach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'2K Byte'!$D$24:$D$32</c:f>
              <c:numCache>
                <c:formatCode>0.00000</c:formatCode>
                <c:ptCount val="9"/>
                <c:pt idx="0">
                  <c:v>1.8310000000000001E-4</c:v>
                </c:pt>
                <c:pt idx="1">
                  <c:v>2.039E-4</c:v>
                </c:pt>
                <c:pt idx="2">
                  <c:v>2.265E-4</c:v>
                </c:pt>
                <c:pt idx="3">
                  <c:v>2.4560000000000001E-4</c:v>
                </c:pt>
                <c:pt idx="4">
                  <c:v>2.61E-4</c:v>
                </c:pt>
                <c:pt idx="5">
                  <c:v>2.7700000000000001E-4</c:v>
                </c:pt>
                <c:pt idx="6">
                  <c:v>3.0180000000000002E-4</c:v>
                </c:pt>
                <c:pt idx="7">
                  <c:v>3.1639999999999999E-4</c:v>
                </c:pt>
                <c:pt idx="8">
                  <c:v>3.3780000000000003E-4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D-46C4-89BB-E037DEF64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0392751"/>
        <c:axId val="1830400431"/>
      </c:lineChart>
      <c:catAx>
        <c:axId val="1830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00431"/>
        <c:crosses val="autoZero"/>
        <c:auto val="1"/>
        <c:lblAlgn val="ctr"/>
        <c:lblOffset val="100"/>
        <c:noMultiLvlLbl val="0"/>
      </c:catAx>
      <c:valAx>
        <c:axId val="18304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Search 16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Time Search'!$B$1</c:f>
              <c:strCache>
                <c:ptCount val="1"/>
                <c:pt idx="0">
                  <c:v>1 Segment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Time Search'!$A$2:$A$9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'New Time Search'!$B$2:$B$9</c:f>
              <c:numCache>
                <c:formatCode>#,##0.000000</c:formatCode>
                <c:ptCount val="8"/>
                <c:pt idx="0">
                  <c:v>2.0999999999999998E-6</c:v>
                </c:pt>
                <c:pt idx="1">
                  <c:v>2.0999999999999999E-5</c:v>
                </c:pt>
                <c:pt idx="2">
                  <c:v>2.175E-5</c:v>
                </c:pt>
                <c:pt idx="3">
                  <c:v>3.1000000000000001E-5</c:v>
                </c:pt>
                <c:pt idx="4">
                  <c:v>1E-4</c:v>
                </c:pt>
                <c:pt idx="5">
                  <c:v>2.05E-4</c:v>
                </c:pt>
                <c:pt idx="6">
                  <c:v>5.1000000000000004E-4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7-4D60-BB0C-696FFB5EA4A4}"/>
            </c:ext>
          </c:extLst>
        </c:ser>
        <c:ser>
          <c:idx val="1"/>
          <c:order val="1"/>
          <c:tx>
            <c:strRef>
              <c:f>'New Time Search'!$C$1</c:f>
              <c:strCache>
                <c:ptCount val="1"/>
                <c:pt idx="0">
                  <c:v>2 Segment[8:8]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Time Search'!$A$2:$A$9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'New Time Search'!$C$2:$C$9</c:f>
              <c:numCache>
                <c:formatCode>#,##0.000000</c:formatCode>
                <c:ptCount val="8"/>
                <c:pt idx="0">
                  <c:v>2.7999999999999999E-6</c:v>
                </c:pt>
                <c:pt idx="1">
                  <c:v>1.26E-5</c:v>
                </c:pt>
                <c:pt idx="2">
                  <c:v>2.9799999999999999E-5</c:v>
                </c:pt>
                <c:pt idx="3">
                  <c:v>6.3899999999999995E-5</c:v>
                </c:pt>
                <c:pt idx="4">
                  <c:v>1.3459999999999999E-4</c:v>
                </c:pt>
                <c:pt idx="5">
                  <c:v>3.0650000000000002E-4</c:v>
                </c:pt>
                <c:pt idx="6">
                  <c:v>7.1199999999999996E-4</c:v>
                </c:pt>
                <c:pt idx="7">
                  <c:v>1.32E-3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7-4D60-BB0C-696FFB5EA4A4}"/>
            </c:ext>
          </c:extLst>
        </c:ser>
        <c:ser>
          <c:idx val="2"/>
          <c:order val="2"/>
          <c:tx>
            <c:strRef>
              <c:f>'New Time Search'!$D$1</c:f>
              <c:strCache>
                <c:ptCount val="1"/>
                <c:pt idx="0">
                  <c:v>4 Segment [4:4:4:4]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Time Search'!$A$2:$A$9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'New Time Search'!$D$2:$D$9</c:f>
              <c:numCache>
                <c:formatCode>#,##0.000000</c:formatCode>
                <c:ptCount val="8"/>
                <c:pt idx="0">
                  <c:v>3.3000000000000002E-6</c:v>
                </c:pt>
                <c:pt idx="1">
                  <c:v>2.0000000000000002E-5</c:v>
                </c:pt>
                <c:pt idx="2">
                  <c:v>4.71E-5</c:v>
                </c:pt>
                <c:pt idx="3">
                  <c:v>1.685E-4</c:v>
                </c:pt>
                <c:pt idx="4">
                  <c:v>2.2100000000000001E-4</c:v>
                </c:pt>
                <c:pt idx="5">
                  <c:v>4.28E-4</c:v>
                </c:pt>
                <c:pt idx="6">
                  <c:v>1.1299999999999999E-3</c:v>
                </c:pt>
                <c:pt idx="7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7-4D60-BB0C-696FFB5EA4A4}"/>
            </c:ext>
          </c:extLst>
        </c:ser>
        <c:ser>
          <c:idx val="3"/>
          <c:order val="3"/>
          <c:tx>
            <c:strRef>
              <c:f>'New Time Search'!$E$1</c:f>
              <c:strCache>
                <c:ptCount val="1"/>
                <c:pt idx="0">
                  <c:v>8 Segment [2,2,2,2,2,2,2,2]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Time Search'!$A$2:$A$9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'New Time Search'!$E$2:$E$9</c:f>
              <c:numCache>
                <c:formatCode>#,##0.000000</c:formatCode>
                <c:ptCount val="8"/>
                <c:pt idx="0">
                  <c:v>5.2000000000000002E-6</c:v>
                </c:pt>
                <c:pt idx="1">
                  <c:v>3.4600000000000001E-5</c:v>
                </c:pt>
                <c:pt idx="2">
                  <c:v>8.2700000000000004E-5</c:v>
                </c:pt>
                <c:pt idx="3">
                  <c:v>1.8200000000000001E-4</c:v>
                </c:pt>
                <c:pt idx="4">
                  <c:v>4.0000000000000002E-4</c:v>
                </c:pt>
                <c:pt idx="5">
                  <c:v>7.6800000000000002E-4</c:v>
                </c:pt>
                <c:pt idx="6">
                  <c:v>1.9599999999999999E-3</c:v>
                </c:pt>
                <c:pt idx="7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7-4D60-BB0C-696FFB5EA4A4}"/>
            </c:ext>
          </c:extLst>
        </c:ser>
        <c:ser>
          <c:idx val="4"/>
          <c:order val="4"/>
          <c:tx>
            <c:strRef>
              <c:f>'New Time Search'!$F$1</c:f>
              <c:strCache>
                <c:ptCount val="1"/>
                <c:pt idx="0">
                  <c:v>16 segment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 Time Search'!$A$2:$A$9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'New Time Search'!$F$2:$F$9</c:f>
              <c:numCache>
                <c:formatCode>#,##0.000000</c:formatCode>
                <c:ptCount val="8"/>
                <c:pt idx="0">
                  <c:v>9.5000000000000005E-6</c:v>
                </c:pt>
                <c:pt idx="1">
                  <c:v>6.6799999999999997E-5</c:v>
                </c:pt>
                <c:pt idx="2">
                  <c:v>2.0670000000000001E-4</c:v>
                </c:pt>
                <c:pt idx="3">
                  <c:v>3.4499999999999998E-4</c:v>
                </c:pt>
                <c:pt idx="4">
                  <c:v>7.2000000000000005E-4</c:v>
                </c:pt>
                <c:pt idx="5">
                  <c:v>1.8400000000000001E-3</c:v>
                </c:pt>
                <c:pt idx="6">
                  <c:v>4.5999999999999999E-3</c:v>
                </c:pt>
                <c:pt idx="7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7-4D60-BB0C-696FFB5E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38912"/>
        <c:axId val="2121539392"/>
      </c:scatterChart>
      <c:valAx>
        <c:axId val="212153891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39392"/>
        <c:crosses val="autoZero"/>
        <c:crossBetween val="midCat"/>
        <c:majorUnit val="2000"/>
      </c:valAx>
      <c:valAx>
        <c:axId val="21215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38912"/>
        <c:crosses val="autoZero"/>
        <c:crossBetween val="midCat"/>
        <c:majorUnit val="2.0000000000000005E-3"/>
        <c:min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16</a:t>
            </a:r>
            <a:r>
              <a:rPr lang="en-US" baseline="0"/>
              <a:t> BIT </a:t>
            </a:r>
            <a:r>
              <a:rPr lang="en-US"/>
              <a:t>Time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Time Search'!$D$12</c:f>
              <c:strCache>
                <c:ptCount val="1"/>
                <c:pt idx="0">
                  <c:v>Time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'New Time Search'!$A$13:$A$75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</c:numCache>
            </c:numRef>
          </c:xVal>
          <c:yVal>
            <c:numRef>
              <c:f>'New Time Search'!$D$13:$D$75</c:f>
              <c:numCache>
                <c:formatCode>#,##0.00</c:formatCode>
                <c:ptCount val="63"/>
                <c:pt idx="0">
                  <c:v>45.1</c:v>
                </c:pt>
                <c:pt idx="1">
                  <c:v>65.3</c:v>
                </c:pt>
                <c:pt idx="2">
                  <c:v>68.2</c:v>
                </c:pt>
                <c:pt idx="3">
                  <c:v>68.7</c:v>
                </c:pt>
                <c:pt idx="4">
                  <c:v>70.5</c:v>
                </c:pt>
                <c:pt idx="5">
                  <c:v>78.800000000000011</c:v>
                </c:pt>
                <c:pt idx="6">
                  <c:v>87.2</c:v>
                </c:pt>
                <c:pt idx="7">
                  <c:v>92.5</c:v>
                </c:pt>
                <c:pt idx="8">
                  <c:v>93</c:v>
                </c:pt>
                <c:pt idx="9">
                  <c:v>94.7</c:v>
                </c:pt>
                <c:pt idx="10">
                  <c:v>120.3</c:v>
                </c:pt>
                <c:pt idx="11">
                  <c:v>107.89999999999999</c:v>
                </c:pt>
                <c:pt idx="12">
                  <c:v>110.10000000000001</c:v>
                </c:pt>
                <c:pt idx="13">
                  <c:v>103.5</c:v>
                </c:pt>
                <c:pt idx="14">
                  <c:v>127</c:v>
                </c:pt>
                <c:pt idx="15">
                  <c:v>127.4</c:v>
                </c:pt>
                <c:pt idx="16">
                  <c:v>123.00000000000001</c:v>
                </c:pt>
                <c:pt idx="17">
                  <c:v>132</c:v>
                </c:pt>
                <c:pt idx="18">
                  <c:v>132</c:v>
                </c:pt>
                <c:pt idx="19">
                  <c:v>140.19999999999999</c:v>
                </c:pt>
                <c:pt idx="20">
                  <c:v>140.19999999999999</c:v>
                </c:pt>
                <c:pt idx="21">
                  <c:v>142.29999999999998</c:v>
                </c:pt>
                <c:pt idx="22">
                  <c:v>144.5</c:v>
                </c:pt>
                <c:pt idx="23">
                  <c:v>142.6</c:v>
                </c:pt>
                <c:pt idx="24">
                  <c:v>143.80000000000001</c:v>
                </c:pt>
                <c:pt idx="25">
                  <c:v>151</c:v>
                </c:pt>
                <c:pt idx="26">
                  <c:v>164.79999999999998</c:v>
                </c:pt>
                <c:pt idx="27">
                  <c:v>167.4</c:v>
                </c:pt>
                <c:pt idx="28">
                  <c:v>167.2</c:v>
                </c:pt>
                <c:pt idx="29">
                  <c:v>170</c:v>
                </c:pt>
                <c:pt idx="30">
                  <c:v>180</c:v>
                </c:pt>
                <c:pt idx="31">
                  <c:v>183.1</c:v>
                </c:pt>
                <c:pt idx="32">
                  <c:v>183.20000000000002</c:v>
                </c:pt>
                <c:pt idx="33">
                  <c:v>188.70000000000002</c:v>
                </c:pt>
                <c:pt idx="34">
                  <c:v>186.3</c:v>
                </c:pt>
                <c:pt idx="35">
                  <c:v>186</c:v>
                </c:pt>
                <c:pt idx="36">
                  <c:v>203.9</c:v>
                </c:pt>
                <c:pt idx="37">
                  <c:v>204.1</c:v>
                </c:pt>
                <c:pt idx="38">
                  <c:v>204.79999999999998</c:v>
                </c:pt>
                <c:pt idx="39">
                  <c:v>205.5</c:v>
                </c:pt>
                <c:pt idx="40">
                  <c:v>207</c:v>
                </c:pt>
                <c:pt idx="41">
                  <c:v>226.5</c:v>
                </c:pt>
                <c:pt idx="42">
                  <c:v>227</c:v>
                </c:pt>
                <c:pt idx="43">
                  <c:v>227.2</c:v>
                </c:pt>
                <c:pt idx="44">
                  <c:v>230</c:v>
                </c:pt>
                <c:pt idx="45">
                  <c:v>235</c:v>
                </c:pt>
                <c:pt idx="46">
                  <c:v>245.6</c:v>
                </c:pt>
                <c:pt idx="47">
                  <c:v>248</c:v>
                </c:pt>
                <c:pt idx="48">
                  <c:v>248.3</c:v>
                </c:pt>
                <c:pt idx="49">
                  <c:v>248.99999999999997</c:v>
                </c:pt>
                <c:pt idx="50">
                  <c:v>253.00000000000003</c:v>
                </c:pt>
                <c:pt idx="51">
                  <c:v>261</c:v>
                </c:pt>
                <c:pt idx="52">
                  <c:v>261.70000000000005</c:v>
                </c:pt>
                <c:pt idx="53">
                  <c:v>266.10000000000002</c:v>
                </c:pt>
                <c:pt idx="54">
                  <c:v>267</c:v>
                </c:pt>
                <c:pt idx="55">
                  <c:v>270</c:v>
                </c:pt>
                <c:pt idx="56">
                  <c:v>277</c:v>
                </c:pt>
                <c:pt idx="57">
                  <c:v>281</c:v>
                </c:pt>
                <c:pt idx="58">
                  <c:v>285.39999999999998</c:v>
                </c:pt>
                <c:pt idx="59">
                  <c:v>296</c:v>
                </c:pt>
                <c:pt idx="60">
                  <c:v>301.8</c:v>
                </c:pt>
                <c:pt idx="61">
                  <c:v>316.39999999999998</c:v>
                </c:pt>
                <c:pt idx="62">
                  <c:v>337.8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D-4690-8894-66454314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01968"/>
        <c:axId val="2105806768"/>
      </c:scatterChart>
      <c:valAx>
        <c:axId val="210580196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06768"/>
        <c:crosses val="autoZero"/>
        <c:crossBetween val="midCat"/>
      </c:valAx>
      <c:valAx>
        <c:axId val="2105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600" b="1" i="0" u="none" strike="noStrike" baseline="0">
                    <a:effectLst/>
                  </a:rPr>
                  <a:t>µs </a:t>
                </a:r>
                <a:r>
                  <a:rPr lang="en-US"/>
                  <a:t>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in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กราฟแสดงความถูกต้องของ</a:t>
            </a:r>
            <a:r>
              <a:rPr lang="th-TH" baseline="0"/>
              <a:t> </a:t>
            </a:r>
            <a:r>
              <a:rPr lang="en-US" baseline="0"/>
              <a:t>BIL &amp; Linear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[1]Sheet1!$B$26</c:f>
              <c:strCache>
                <c:ptCount val="1"/>
                <c:pt idx="0">
                  <c:v>LinearSearch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[1]Sheet1!$A$27:$A$32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[1]Sheet1!$B$27:$B$32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536-B4E0-46EB0F460A7F}"/>
            </c:ext>
          </c:extLst>
        </c:ser>
        <c:ser>
          <c:idx val="1"/>
          <c:order val="1"/>
          <c:tx>
            <c:strRef>
              <c:f>[1]Sheet1!$C$26</c:f>
              <c:strCache>
                <c:ptCount val="1"/>
                <c:pt idx="0">
                  <c:v>BIL 1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[1]Sheet1!$A$27:$A$32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[1]Sheet1!$C$27:$C$32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4-4536-B4E0-46EB0F46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429120"/>
        <c:axId val="967427872"/>
      </c:barChart>
      <c:catAx>
        <c:axId val="9674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7872"/>
        <c:crosses val="autoZero"/>
        <c:auto val="1"/>
        <c:lblAlgn val="ctr"/>
        <c:lblOffset val="100"/>
        <c:noMultiLvlLbl val="0"/>
      </c:catAx>
      <c:valAx>
        <c:axId val="9674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ความถูกต้อง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BIL 16 BIT Time 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Segment'!$B$2</c:f>
              <c:strCache>
                <c:ptCount val="1"/>
                <c:pt idx="0">
                  <c:v>Time Create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Segment'!$A$3:$A$226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16</c:v>
                </c:pt>
              </c:numCache>
            </c:numRef>
          </c:xVal>
          <c:yVal>
            <c:numRef>
              <c:f>'All Segment'!$B$3:$B$226</c:f>
              <c:numCache>
                <c:formatCode>#,##0.00</c:formatCode>
                <c:ptCount val="224"/>
                <c:pt idx="0">
                  <c:v>235.36099999999999</c:v>
                </c:pt>
                <c:pt idx="1">
                  <c:v>1.2410000000000001</c:v>
                </c:pt>
                <c:pt idx="2">
                  <c:v>1.675</c:v>
                </c:pt>
                <c:pt idx="3">
                  <c:v>3.246</c:v>
                </c:pt>
                <c:pt idx="4">
                  <c:v>6.0644999999999998</c:v>
                </c:pt>
                <c:pt idx="5">
                  <c:v>18.725000000000001</c:v>
                </c:pt>
                <c:pt idx="6">
                  <c:v>37.92</c:v>
                </c:pt>
                <c:pt idx="7">
                  <c:v>79.540750000000003</c:v>
                </c:pt>
                <c:pt idx="8">
                  <c:v>166.3125</c:v>
                </c:pt>
                <c:pt idx="9" formatCode="0.000">
                  <c:v>0.32500000000000001</c:v>
                </c:pt>
                <c:pt idx="10" formatCode="0.000">
                  <c:v>0.34499999999999997</c:v>
                </c:pt>
                <c:pt idx="11" formatCode="0.000">
                  <c:v>0.56000000000000005</c:v>
                </c:pt>
                <c:pt idx="12" formatCode="0.000">
                  <c:v>0.6</c:v>
                </c:pt>
                <c:pt idx="13" formatCode="0.000">
                  <c:v>0.78</c:v>
                </c:pt>
                <c:pt idx="14" formatCode="0.000">
                  <c:v>0.92</c:v>
                </c:pt>
                <c:pt idx="15" formatCode="0.000">
                  <c:v>1.08</c:v>
                </c:pt>
                <c:pt idx="16" formatCode="0.000">
                  <c:v>1.2</c:v>
                </c:pt>
                <c:pt idx="17" formatCode="0.000">
                  <c:v>1.32</c:v>
                </c:pt>
                <c:pt idx="18" formatCode="0.000">
                  <c:v>2.48</c:v>
                </c:pt>
                <c:pt idx="19" formatCode="0.000">
                  <c:v>1.86</c:v>
                </c:pt>
                <c:pt idx="20" formatCode="0.000">
                  <c:v>2.42</c:v>
                </c:pt>
                <c:pt idx="21" formatCode="0.000">
                  <c:v>4.04</c:v>
                </c:pt>
                <c:pt idx="22" formatCode="0.000">
                  <c:v>4.32</c:v>
                </c:pt>
                <c:pt idx="23" formatCode="0.000">
                  <c:v>4.4000000000000004</c:v>
                </c:pt>
                <c:pt idx="24" formatCode="0.000">
                  <c:v>9.1199999999999992</c:v>
                </c:pt>
                <c:pt idx="25" formatCode="0.000">
                  <c:v>9.4</c:v>
                </c:pt>
                <c:pt idx="26" formatCode="0.000">
                  <c:v>18.96</c:v>
                </c:pt>
                <c:pt idx="27" formatCode="0.000">
                  <c:v>19.14</c:v>
                </c:pt>
                <c:pt idx="28" formatCode="0.000">
                  <c:v>39.94</c:v>
                </c:pt>
                <c:pt idx="29" formatCode="0.000">
                  <c:v>81.62</c:v>
                </c:pt>
                <c:pt idx="30" formatCode="#,##0.000">
                  <c:v>0.14000000000000001</c:v>
                </c:pt>
                <c:pt idx="31" formatCode="#,##0.000">
                  <c:v>0.17</c:v>
                </c:pt>
                <c:pt idx="32" formatCode="#,##0.000">
                  <c:v>0.248</c:v>
                </c:pt>
                <c:pt idx="33" formatCode="#,##0.000">
                  <c:v>0.27</c:v>
                </c:pt>
                <c:pt idx="34" formatCode="#,##0.000">
                  <c:v>0.30599999999999999</c:v>
                </c:pt>
                <c:pt idx="35" formatCode="#,##0.000">
                  <c:v>0.318</c:v>
                </c:pt>
                <c:pt idx="36" formatCode="#,##0.000">
                  <c:v>0.32</c:v>
                </c:pt>
                <c:pt idx="37" formatCode="#,##0.000">
                  <c:v>0.34799999999999998</c:v>
                </c:pt>
                <c:pt idx="38" formatCode="#,##0.000">
                  <c:v>0.371</c:v>
                </c:pt>
                <c:pt idx="39" formatCode="#,##0.000">
                  <c:v>0.45</c:v>
                </c:pt>
                <c:pt idx="40" formatCode="#,##0.000">
                  <c:v>0.46</c:v>
                </c:pt>
                <c:pt idx="41" formatCode="#,##0.000">
                  <c:v>0.48099999999999998</c:v>
                </c:pt>
                <c:pt idx="42" formatCode="#,##0.000">
                  <c:v>0.49299999999999999</c:v>
                </c:pt>
                <c:pt idx="43" formatCode="#,##0.000">
                  <c:v>0.51800000000000002</c:v>
                </c:pt>
                <c:pt idx="44" formatCode="#,##0.000">
                  <c:v>0.54300000000000004</c:v>
                </c:pt>
                <c:pt idx="45" formatCode="#,##0.000">
                  <c:v>0.54800000000000004</c:v>
                </c:pt>
                <c:pt idx="46" formatCode="#,##0.000">
                  <c:v>0.62</c:v>
                </c:pt>
                <c:pt idx="47" formatCode="#,##0.000">
                  <c:v>0.83599999999999997</c:v>
                </c:pt>
                <c:pt idx="48" formatCode="#,##0.000">
                  <c:v>0.92500000000000004</c:v>
                </c:pt>
                <c:pt idx="49" formatCode="#,##0.000">
                  <c:v>0.94199999999999995</c:v>
                </c:pt>
                <c:pt idx="50" formatCode="#,##0.000">
                  <c:v>0.94599999999999995</c:v>
                </c:pt>
                <c:pt idx="51" formatCode="#,##0.000">
                  <c:v>0.96899999999999997</c:v>
                </c:pt>
                <c:pt idx="52" formatCode="#,##0.000">
                  <c:v>1.1619999999999999</c:v>
                </c:pt>
                <c:pt idx="53" formatCode="#,##0.000">
                  <c:v>1.867</c:v>
                </c:pt>
                <c:pt idx="54" formatCode="#,##0.000">
                  <c:v>1.901</c:v>
                </c:pt>
                <c:pt idx="55" formatCode="#,##0.000">
                  <c:v>1.9410000000000001</c:v>
                </c:pt>
                <c:pt idx="56" formatCode="#,##0.000">
                  <c:v>2.0409999999999999</c:v>
                </c:pt>
                <c:pt idx="57" formatCode="#,##0.000">
                  <c:v>3.952</c:v>
                </c:pt>
                <c:pt idx="58" formatCode="#,##0.000">
                  <c:v>3.9550000000000001</c:v>
                </c:pt>
                <c:pt idx="59" formatCode="#,##0.000">
                  <c:v>3.9590000000000001</c:v>
                </c:pt>
                <c:pt idx="60" formatCode="#,##0.000">
                  <c:v>8.077</c:v>
                </c:pt>
                <c:pt idx="61" formatCode="#,##0.000">
                  <c:v>8.2889999999999997</c:v>
                </c:pt>
                <c:pt idx="62" formatCode="#,##0.000">
                  <c:v>16.84</c:v>
                </c:pt>
                <c:pt idx="63" formatCode="#,##0.000">
                  <c:v>35.909999999999997</c:v>
                </c:pt>
                <c:pt idx="64" formatCode="0.000">
                  <c:v>9.8000000000000004E-2</c:v>
                </c:pt>
                <c:pt idx="65" formatCode="0.000">
                  <c:v>0.121</c:v>
                </c:pt>
                <c:pt idx="66" formatCode="0.000">
                  <c:v>0.12</c:v>
                </c:pt>
                <c:pt idx="67" formatCode="0.000">
                  <c:v>0.12</c:v>
                </c:pt>
                <c:pt idx="68" formatCode="0.000">
                  <c:v>0.12</c:v>
                </c:pt>
                <c:pt idx="69" formatCode="0.000">
                  <c:v>0.115</c:v>
                </c:pt>
                <c:pt idx="70" formatCode="0.000">
                  <c:v>0.12</c:v>
                </c:pt>
                <c:pt idx="71" formatCode="0.000">
                  <c:v>0.12</c:v>
                </c:pt>
                <c:pt idx="72" formatCode="0.000">
                  <c:v>0.13</c:v>
                </c:pt>
                <c:pt idx="73" formatCode="0.000">
                  <c:v>0.11600000000000001</c:v>
                </c:pt>
                <c:pt idx="74" formatCode="0.000">
                  <c:v>0.12</c:v>
                </c:pt>
                <c:pt idx="75" formatCode="0.000">
                  <c:v>0.24</c:v>
                </c:pt>
                <c:pt idx="76" formatCode="0.000">
                  <c:v>0.18</c:v>
                </c:pt>
                <c:pt idx="77" formatCode="0.000">
                  <c:v>0.2</c:v>
                </c:pt>
                <c:pt idx="78" formatCode="0.000">
                  <c:v>0.26</c:v>
                </c:pt>
                <c:pt idx="79" formatCode="0.000">
                  <c:v>0.28000000000000003</c:v>
                </c:pt>
                <c:pt idx="80" formatCode="0.000">
                  <c:v>0.26</c:v>
                </c:pt>
                <c:pt idx="81" formatCode="0.000">
                  <c:v>0.24</c:v>
                </c:pt>
                <c:pt idx="82" formatCode="0.000">
                  <c:v>0.26</c:v>
                </c:pt>
                <c:pt idx="83" formatCode="0.000">
                  <c:v>0.36</c:v>
                </c:pt>
                <c:pt idx="84" formatCode="0.000">
                  <c:v>0.22</c:v>
                </c:pt>
                <c:pt idx="85" formatCode="0.000">
                  <c:v>0.28000000000000003</c:v>
                </c:pt>
                <c:pt idx="86" formatCode="0.000">
                  <c:v>0.52</c:v>
                </c:pt>
                <c:pt idx="87" formatCode="0.000">
                  <c:v>0.52</c:v>
                </c:pt>
                <c:pt idx="88" formatCode="0.000">
                  <c:v>0.5</c:v>
                </c:pt>
                <c:pt idx="89" formatCode="0.000">
                  <c:v>0.42</c:v>
                </c:pt>
                <c:pt idx="90" formatCode="0.000">
                  <c:v>0.48</c:v>
                </c:pt>
                <c:pt idx="91" formatCode="0.000">
                  <c:v>0.66</c:v>
                </c:pt>
                <c:pt idx="92" formatCode="0.000">
                  <c:v>0.82</c:v>
                </c:pt>
                <c:pt idx="93" formatCode="0.000">
                  <c:v>0.8</c:v>
                </c:pt>
                <c:pt idx="94" formatCode="0.000">
                  <c:v>0.9</c:v>
                </c:pt>
                <c:pt idx="95" formatCode="0.000">
                  <c:v>0.92</c:v>
                </c:pt>
                <c:pt idx="96" formatCode="0.000">
                  <c:v>1.1599999999999999</c:v>
                </c:pt>
                <c:pt idx="97" formatCode="0.000">
                  <c:v>1.9139999999999999</c:v>
                </c:pt>
                <c:pt idx="98" formatCode="0.000">
                  <c:v>1.74</c:v>
                </c:pt>
                <c:pt idx="99" formatCode="0.000">
                  <c:v>1.92</c:v>
                </c:pt>
                <c:pt idx="100" formatCode="0.000">
                  <c:v>4.84</c:v>
                </c:pt>
                <c:pt idx="101" formatCode="0.000">
                  <c:v>4.66</c:v>
                </c:pt>
                <c:pt idx="102" formatCode="0.000">
                  <c:v>8.7799999999999994</c:v>
                </c:pt>
                <c:pt idx="103" formatCode="0.000">
                  <c:v>18.54</c:v>
                </c:pt>
                <c:pt idx="104" formatCode="#,##0.000">
                  <c:v>7.9000000000000001E-2</c:v>
                </c:pt>
                <c:pt idx="105" formatCode="#,##0.000">
                  <c:v>0.11</c:v>
                </c:pt>
                <c:pt idx="106" formatCode="#,##0.000">
                  <c:v>9.6000000000000002E-2</c:v>
                </c:pt>
                <c:pt idx="107" formatCode="#,##0.000">
                  <c:v>0.105</c:v>
                </c:pt>
                <c:pt idx="108" formatCode="#,##0.000">
                  <c:v>0.105</c:v>
                </c:pt>
                <c:pt idx="109" formatCode="#,##0.000">
                  <c:v>0.13700000000000001</c:v>
                </c:pt>
                <c:pt idx="110" formatCode="#,##0.000">
                  <c:v>0.113</c:v>
                </c:pt>
                <c:pt idx="111" formatCode="#,##0.000">
                  <c:v>0.126</c:v>
                </c:pt>
                <c:pt idx="112" formatCode="#,##0.000">
                  <c:v>0.13</c:v>
                </c:pt>
                <c:pt idx="113" formatCode="#,##0.000">
                  <c:v>0.14199999999999999</c:v>
                </c:pt>
                <c:pt idx="114" formatCode="#,##0.000">
                  <c:v>0.13800000000000001</c:v>
                </c:pt>
                <c:pt idx="115" formatCode="#,##0.000">
                  <c:v>0.14499999999999999</c:v>
                </c:pt>
                <c:pt idx="116" formatCode="#,##0.000">
                  <c:v>0.183</c:v>
                </c:pt>
                <c:pt idx="117" formatCode="#,##0.000">
                  <c:v>0.185</c:v>
                </c:pt>
                <c:pt idx="118" formatCode="#,##0.000">
                  <c:v>0.187</c:v>
                </c:pt>
                <c:pt idx="119" formatCode="#,##0.000">
                  <c:v>0.22</c:v>
                </c:pt>
                <c:pt idx="120" formatCode="#,##0.000">
                  <c:v>0.21</c:v>
                </c:pt>
                <c:pt idx="121" formatCode="#,##0.000">
                  <c:v>0.21199999999999999</c:v>
                </c:pt>
                <c:pt idx="122" formatCode="#,##0.000">
                  <c:v>0.23499999999999999</c:v>
                </c:pt>
                <c:pt idx="123" formatCode="#,##0.000">
                  <c:v>0.219</c:v>
                </c:pt>
                <c:pt idx="124" formatCode="#,##0.000">
                  <c:v>0.224</c:v>
                </c:pt>
                <c:pt idx="125" formatCode="#,##0.000">
                  <c:v>0.317</c:v>
                </c:pt>
                <c:pt idx="126" formatCode="#,##0.000">
                  <c:v>0.37</c:v>
                </c:pt>
                <c:pt idx="127" formatCode="#,##0.000">
                  <c:v>0.36699999999999999</c:v>
                </c:pt>
                <c:pt idx="128" formatCode="#,##0.000">
                  <c:v>0.374</c:v>
                </c:pt>
                <c:pt idx="129" formatCode="#,##0.000">
                  <c:v>0.38</c:v>
                </c:pt>
                <c:pt idx="130" formatCode="#,##0.000">
                  <c:v>0.40300000000000002</c:v>
                </c:pt>
                <c:pt idx="131" formatCode="#,##0.000">
                  <c:v>0.49399999999999999</c:v>
                </c:pt>
                <c:pt idx="132" formatCode="#,##0.000">
                  <c:v>0.73199999999999998</c:v>
                </c:pt>
                <c:pt idx="133" formatCode="#,##0.000">
                  <c:v>0.78100000000000003</c:v>
                </c:pt>
                <c:pt idx="134" formatCode="#,##0.000">
                  <c:v>0.85499999999999998</c:v>
                </c:pt>
                <c:pt idx="135" formatCode="#,##0.000">
                  <c:v>1.5880000000000001</c:v>
                </c:pt>
                <c:pt idx="136" formatCode="#,##0.000">
                  <c:v>1.657</c:v>
                </c:pt>
                <c:pt idx="137" formatCode="#,##0.000">
                  <c:v>3.9049999999999998</c:v>
                </c:pt>
                <c:pt idx="138" formatCode="#,##0.000">
                  <c:v>6.7229999999999999</c:v>
                </c:pt>
                <c:pt idx="139" formatCode="General">
                  <c:v>8.6999999999999994E-2</c:v>
                </c:pt>
                <c:pt idx="140" formatCode="General">
                  <c:v>0.13300000000000001</c:v>
                </c:pt>
                <c:pt idx="141" formatCode="General">
                  <c:v>0.1</c:v>
                </c:pt>
                <c:pt idx="142" formatCode="General">
                  <c:v>0.1</c:v>
                </c:pt>
                <c:pt idx="143" formatCode="General">
                  <c:v>0.16</c:v>
                </c:pt>
                <c:pt idx="144" formatCode="General">
                  <c:v>0.12</c:v>
                </c:pt>
                <c:pt idx="145" formatCode="General">
                  <c:v>0.14000000000000001</c:v>
                </c:pt>
                <c:pt idx="146" formatCode="General">
                  <c:v>0.14000000000000001</c:v>
                </c:pt>
                <c:pt idx="147" formatCode="General">
                  <c:v>0.16</c:v>
                </c:pt>
                <c:pt idx="148" formatCode="General">
                  <c:v>0.2</c:v>
                </c:pt>
                <c:pt idx="149" formatCode="General">
                  <c:v>0.2</c:v>
                </c:pt>
                <c:pt idx="150" formatCode="General">
                  <c:v>0.42</c:v>
                </c:pt>
                <c:pt idx="151" formatCode="General">
                  <c:v>0.98</c:v>
                </c:pt>
                <c:pt idx="152" formatCode="General">
                  <c:v>0.46</c:v>
                </c:pt>
                <c:pt idx="153" formatCode="General">
                  <c:v>0.86</c:v>
                </c:pt>
                <c:pt idx="154" formatCode="General">
                  <c:v>0.78</c:v>
                </c:pt>
                <c:pt idx="155" formatCode="General">
                  <c:v>1.74</c:v>
                </c:pt>
                <c:pt idx="156" formatCode="General">
                  <c:v>3.94</c:v>
                </c:pt>
                <c:pt idx="157" formatCode="General">
                  <c:v>6.3E-2</c:v>
                </c:pt>
                <c:pt idx="158" formatCode="General">
                  <c:v>7.0999999999999994E-2</c:v>
                </c:pt>
                <c:pt idx="159" formatCode="General">
                  <c:v>7.4999999999999997E-2</c:v>
                </c:pt>
                <c:pt idx="160" formatCode="General">
                  <c:v>8.2000000000000003E-2</c:v>
                </c:pt>
                <c:pt idx="161" formatCode="General">
                  <c:v>0.09</c:v>
                </c:pt>
                <c:pt idx="162" formatCode="General">
                  <c:v>8.5999999999999993E-2</c:v>
                </c:pt>
                <c:pt idx="163" formatCode="General">
                  <c:v>9.5000000000000001E-2</c:v>
                </c:pt>
                <c:pt idx="164" formatCode="General">
                  <c:v>0.10100000000000001</c:v>
                </c:pt>
                <c:pt idx="165" formatCode="General">
                  <c:v>0.11600000000000001</c:v>
                </c:pt>
                <c:pt idx="166" formatCode="General">
                  <c:v>0.115</c:v>
                </c:pt>
                <c:pt idx="167" formatCode="General">
                  <c:v>0.19</c:v>
                </c:pt>
                <c:pt idx="168" formatCode="General">
                  <c:v>0.20899999999999999</c:v>
                </c:pt>
                <c:pt idx="169" formatCode="General">
                  <c:v>0.14199999999999999</c:v>
                </c:pt>
                <c:pt idx="170" formatCode="General">
                  <c:v>0.14599999999999999</c:v>
                </c:pt>
                <c:pt idx="171" formatCode="General">
                  <c:v>0.185</c:v>
                </c:pt>
                <c:pt idx="172" formatCode="General">
                  <c:v>0.25</c:v>
                </c:pt>
                <c:pt idx="173" formatCode="General">
                  <c:v>0.20899999999999999</c:v>
                </c:pt>
                <c:pt idx="174" formatCode="General">
                  <c:v>0.25900000000000001</c:v>
                </c:pt>
                <c:pt idx="175" formatCode="General">
                  <c:v>0.40500000000000003</c:v>
                </c:pt>
                <c:pt idx="176" formatCode="General">
                  <c:v>0.45</c:v>
                </c:pt>
                <c:pt idx="177" formatCode="General">
                  <c:v>0.71699999999999997</c:v>
                </c:pt>
                <c:pt idx="178" formatCode="General">
                  <c:v>1.5529999999999999</c:v>
                </c:pt>
                <c:pt idx="179" formatCode="General">
                  <c:v>6.5000000000000002E-2</c:v>
                </c:pt>
                <c:pt idx="180" formatCode="General">
                  <c:v>7.1599999999999997E-2</c:v>
                </c:pt>
                <c:pt idx="181" formatCode="General">
                  <c:v>0.08</c:v>
                </c:pt>
                <c:pt idx="182" formatCode="General">
                  <c:v>8.3000000000000004E-2</c:v>
                </c:pt>
                <c:pt idx="183" formatCode="General">
                  <c:v>0.11</c:v>
                </c:pt>
                <c:pt idx="184" formatCode="General">
                  <c:v>8.8999999999999996E-2</c:v>
                </c:pt>
                <c:pt idx="185" formatCode="General">
                  <c:v>0.1</c:v>
                </c:pt>
                <c:pt idx="186" formatCode="General">
                  <c:v>0.11600000000000001</c:v>
                </c:pt>
                <c:pt idx="187" formatCode="General">
                  <c:v>0.13100000000000001</c:v>
                </c:pt>
                <c:pt idx="188" formatCode="General">
                  <c:v>0.13500000000000001</c:v>
                </c:pt>
                <c:pt idx="189" formatCode="General">
                  <c:v>0.20599999999999999</c:v>
                </c:pt>
                <c:pt idx="190" formatCode="General">
                  <c:v>0.23400000000000001</c:v>
                </c:pt>
                <c:pt idx="191" formatCode="General">
                  <c:v>0.26300000000000001</c:v>
                </c:pt>
                <c:pt idx="192" formatCode="General">
                  <c:v>0.48799999999999999</c:v>
                </c:pt>
                <c:pt idx="193" formatCode="General">
                  <c:v>0.77800000000000002</c:v>
                </c:pt>
                <c:pt idx="194" formatCode="General">
                  <c:v>7.0999999999999994E-2</c:v>
                </c:pt>
                <c:pt idx="195" formatCode="General">
                  <c:v>8.4000000000000005E-2</c:v>
                </c:pt>
                <c:pt idx="196" formatCode="General">
                  <c:v>0.105</c:v>
                </c:pt>
                <c:pt idx="197" formatCode="General">
                  <c:v>0.114</c:v>
                </c:pt>
                <c:pt idx="198" formatCode="General">
                  <c:v>0.11799999999999999</c:v>
                </c:pt>
                <c:pt idx="199" formatCode="General">
                  <c:v>0.16500000000000001</c:v>
                </c:pt>
                <c:pt idx="200" formatCode="General">
                  <c:v>0.12</c:v>
                </c:pt>
                <c:pt idx="201" formatCode="General">
                  <c:v>0.125</c:v>
                </c:pt>
                <c:pt idx="202" formatCode="General">
                  <c:v>0.13300000000000001</c:v>
                </c:pt>
                <c:pt idx="203" formatCode="General">
                  <c:v>0.249</c:v>
                </c:pt>
                <c:pt idx="204" formatCode="General">
                  <c:v>0.37</c:v>
                </c:pt>
                <c:pt idx="205" formatCode="#,##0.000">
                  <c:v>6.5000000000000002E-2</c:v>
                </c:pt>
                <c:pt idx="206" formatCode="#,##0.000">
                  <c:v>0.08</c:v>
                </c:pt>
                <c:pt idx="207" formatCode="#,##0.000">
                  <c:v>8.5999999999999993E-2</c:v>
                </c:pt>
                <c:pt idx="208" formatCode="#,##0.000">
                  <c:v>9.0999999999999998E-2</c:v>
                </c:pt>
                <c:pt idx="209" formatCode="#,##0.000">
                  <c:v>0.13500000000000001</c:v>
                </c:pt>
                <c:pt idx="210" formatCode="#,##0.000">
                  <c:v>0.17899999999999999</c:v>
                </c:pt>
                <c:pt idx="211" formatCode="#,##0.000">
                  <c:v>0.20599999999999999</c:v>
                </c:pt>
                <c:pt idx="212" formatCode="#,##0.000">
                  <c:v>0.06</c:v>
                </c:pt>
                <c:pt idx="213" formatCode="#,##0.000">
                  <c:v>7.4999999999999997E-2</c:v>
                </c:pt>
                <c:pt idx="214" formatCode="#,##0.000">
                  <c:v>0.108</c:v>
                </c:pt>
                <c:pt idx="215" formatCode="#,##0.000">
                  <c:v>0.11600000000000001</c:v>
                </c:pt>
                <c:pt idx="216" formatCode="#,##0.000">
                  <c:v>0.123</c:v>
                </c:pt>
                <c:pt idx="217" formatCode="#,##0.000">
                  <c:v>7.0000000000000007E-2</c:v>
                </c:pt>
                <c:pt idx="218" formatCode="#,##0.000">
                  <c:v>7.4999999999999997E-2</c:v>
                </c:pt>
                <c:pt idx="219" formatCode="#,##0.000">
                  <c:v>8.6999999999999994E-2</c:v>
                </c:pt>
                <c:pt idx="220" formatCode="#,##0.000">
                  <c:v>8.1000000000000003E-2</c:v>
                </c:pt>
                <c:pt idx="221" formatCode="#,##0.000">
                  <c:v>7.4999999999999997E-2</c:v>
                </c:pt>
                <c:pt idx="222" formatCode="#,##0.000">
                  <c:v>0.08</c:v>
                </c:pt>
                <c:pt idx="223" formatCode="#,##0.000">
                  <c:v>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8-4FED-A426-38D5AD6F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65855"/>
        <c:axId val="823966815"/>
      </c:scatterChart>
      <c:valAx>
        <c:axId val="8239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Number of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6815"/>
        <c:crosses val="autoZero"/>
        <c:crossBetween val="midCat"/>
        <c:majorUnit val="2"/>
      </c:valAx>
      <c:valAx>
        <c:axId val="823966815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Time Create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BIL</a:t>
            </a:r>
            <a:r>
              <a:rPr lang="en-US" sz="2000" b="1" baseline="0"/>
              <a:t> 16 BIT </a:t>
            </a:r>
            <a:r>
              <a:rPr lang="en-US" sz="2000" b="1"/>
              <a:t>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Segment'!$D$2</c:f>
              <c:strCache>
                <c:ptCount val="1"/>
                <c:pt idx="0">
                  <c:v>Storage(Byte)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'All Segment'!$A$3:$A$226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16</c:v>
                </c:pt>
              </c:numCache>
            </c:numRef>
          </c:xVal>
          <c:yVal>
            <c:numRef>
              <c:f>'All Segment'!$D$3:$D$226</c:f>
              <c:numCache>
                <c:formatCode>#,##0</c:formatCode>
                <c:ptCount val="224"/>
                <c:pt idx="0">
                  <c:v>4096000</c:v>
                </c:pt>
                <c:pt idx="1">
                  <c:v>32000</c:v>
                </c:pt>
                <c:pt idx="2">
                  <c:v>40000</c:v>
                </c:pt>
                <c:pt idx="3">
                  <c:v>68000</c:v>
                </c:pt>
                <c:pt idx="4">
                  <c:v>130000</c:v>
                </c:pt>
                <c:pt idx="5">
                  <c:v>257000</c:v>
                </c:pt>
                <c:pt idx="6">
                  <c:v>512500</c:v>
                </c:pt>
                <c:pt idx="7">
                  <c:v>1024250</c:v>
                </c:pt>
                <c:pt idx="8">
                  <c:v>2048130</c:v>
                </c:pt>
                <c:pt idx="9">
                  <c:v>8000</c:v>
                </c:pt>
                <c:pt idx="10">
                  <c:v>9000</c:v>
                </c:pt>
                <c:pt idx="11">
                  <c:v>11000</c:v>
                </c:pt>
                <c:pt idx="12">
                  <c:v>12500</c:v>
                </c:pt>
                <c:pt idx="13">
                  <c:v>16250</c:v>
                </c:pt>
                <c:pt idx="14">
                  <c:v>18000</c:v>
                </c:pt>
                <c:pt idx="15">
                  <c:v>18500</c:v>
                </c:pt>
                <c:pt idx="16">
                  <c:v>20250</c:v>
                </c:pt>
                <c:pt idx="17">
                  <c:v>24125</c:v>
                </c:pt>
                <c:pt idx="18">
                  <c:v>33500</c:v>
                </c:pt>
                <c:pt idx="19">
                  <c:v>34250</c:v>
                </c:pt>
                <c:pt idx="20">
                  <c:v>36125</c:v>
                </c:pt>
                <c:pt idx="21">
                  <c:v>65000</c:v>
                </c:pt>
                <c:pt idx="22">
                  <c:v>65250</c:v>
                </c:pt>
                <c:pt idx="23">
                  <c:v>66125</c:v>
                </c:pt>
                <c:pt idx="24">
                  <c:v>128750</c:v>
                </c:pt>
                <c:pt idx="25">
                  <c:v>129125</c:v>
                </c:pt>
                <c:pt idx="26">
                  <c:v>256500</c:v>
                </c:pt>
                <c:pt idx="27">
                  <c:v>256625</c:v>
                </c:pt>
                <c:pt idx="28">
                  <c:v>512375</c:v>
                </c:pt>
                <c:pt idx="29">
                  <c:v>1024250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5250</c:v>
                </c:pt>
                <c:pt idx="34">
                  <c:v>6000</c:v>
                </c:pt>
                <c:pt idx="35">
                  <c:v>6125</c:v>
                </c:pt>
                <c:pt idx="36">
                  <c:v>6250</c:v>
                </c:pt>
                <c:pt idx="37">
                  <c:v>6750</c:v>
                </c:pt>
                <c:pt idx="38">
                  <c:v>7125</c:v>
                </c:pt>
                <c:pt idx="39">
                  <c:v>8500</c:v>
                </c:pt>
                <c:pt idx="40">
                  <c:v>8625</c:v>
                </c:pt>
                <c:pt idx="41">
                  <c:v>9500</c:v>
                </c:pt>
                <c:pt idx="42">
                  <c:v>9750</c:v>
                </c:pt>
                <c:pt idx="43">
                  <c:v>10125</c:v>
                </c:pt>
                <c:pt idx="44">
                  <c:v>10500</c:v>
                </c:pt>
                <c:pt idx="45">
                  <c:v>10625</c:v>
                </c:pt>
                <c:pt idx="46">
                  <c:v>12375</c:v>
                </c:pt>
                <c:pt idx="47">
                  <c:v>16250</c:v>
                </c:pt>
                <c:pt idx="48">
                  <c:v>17250</c:v>
                </c:pt>
                <c:pt idx="49">
                  <c:v>17500</c:v>
                </c:pt>
                <c:pt idx="50">
                  <c:v>17625</c:v>
                </c:pt>
                <c:pt idx="51">
                  <c:v>18375</c:v>
                </c:pt>
                <c:pt idx="52">
                  <c:v>20250</c:v>
                </c:pt>
                <c:pt idx="53">
                  <c:v>33000</c:v>
                </c:pt>
                <c:pt idx="54">
                  <c:v>33125</c:v>
                </c:pt>
                <c:pt idx="55">
                  <c:v>33375</c:v>
                </c:pt>
                <c:pt idx="56">
                  <c:v>34250</c:v>
                </c:pt>
                <c:pt idx="57">
                  <c:v>64750</c:v>
                </c:pt>
                <c:pt idx="58">
                  <c:v>64875</c:v>
                </c:pt>
                <c:pt idx="59">
                  <c:v>65250</c:v>
                </c:pt>
                <c:pt idx="60">
                  <c:v>128625</c:v>
                </c:pt>
                <c:pt idx="61">
                  <c:v>128750</c:v>
                </c:pt>
                <c:pt idx="62">
                  <c:v>256500</c:v>
                </c:pt>
                <c:pt idx="63">
                  <c:v>512375</c:v>
                </c:pt>
                <c:pt idx="64">
                  <c:v>3000</c:v>
                </c:pt>
                <c:pt idx="65">
                  <c:v>3250</c:v>
                </c:pt>
                <c:pt idx="66">
                  <c:v>3250</c:v>
                </c:pt>
                <c:pt idx="67">
                  <c:v>3500</c:v>
                </c:pt>
                <c:pt idx="68">
                  <c:v>3500</c:v>
                </c:pt>
                <c:pt idx="69">
                  <c:v>3625</c:v>
                </c:pt>
                <c:pt idx="70">
                  <c:v>3625</c:v>
                </c:pt>
                <c:pt idx="71">
                  <c:v>3750</c:v>
                </c:pt>
                <c:pt idx="72">
                  <c:v>4000</c:v>
                </c:pt>
                <c:pt idx="73">
                  <c:v>4125</c:v>
                </c:pt>
                <c:pt idx="74">
                  <c:v>4375</c:v>
                </c:pt>
                <c:pt idx="75">
                  <c:v>4750</c:v>
                </c:pt>
                <c:pt idx="76">
                  <c:v>4875</c:v>
                </c:pt>
                <c:pt idx="77">
                  <c:v>5250</c:v>
                </c:pt>
                <c:pt idx="78">
                  <c:v>5500</c:v>
                </c:pt>
                <c:pt idx="79">
                  <c:v>5625</c:v>
                </c:pt>
                <c:pt idx="80">
                  <c:v>5750</c:v>
                </c:pt>
                <c:pt idx="81">
                  <c:v>5875</c:v>
                </c:pt>
                <c:pt idx="82">
                  <c:v>6250</c:v>
                </c:pt>
                <c:pt idx="83">
                  <c:v>6625</c:v>
                </c:pt>
                <c:pt idx="84">
                  <c:v>6750</c:v>
                </c:pt>
                <c:pt idx="85">
                  <c:v>8500</c:v>
                </c:pt>
                <c:pt idx="86">
                  <c:v>9250</c:v>
                </c:pt>
                <c:pt idx="87">
                  <c:v>9375</c:v>
                </c:pt>
                <c:pt idx="88">
                  <c:v>9625</c:v>
                </c:pt>
                <c:pt idx="89">
                  <c:v>9750</c:v>
                </c:pt>
                <c:pt idx="90">
                  <c:v>10500</c:v>
                </c:pt>
                <c:pt idx="91">
                  <c:v>12375</c:v>
                </c:pt>
                <c:pt idx="92">
                  <c:v>17000</c:v>
                </c:pt>
                <c:pt idx="93">
                  <c:v>17125</c:v>
                </c:pt>
                <c:pt idx="94">
                  <c:v>17250</c:v>
                </c:pt>
                <c:pt idx="95">
                  <c:v>17500</c:v>
                </c:pt>
                <c:pt idx="96">
                  <c:v>18375</c:v>
                </c:pt>
                <c:pt idx="97">
                  <c:v>32875</c:v>
                </c:pt>
                <c:pt idx="98">
                  <c:v>33000</c:v>
                </c:pt>
                <c:pt idx="99">
                  <c:v>33375</c:v>
                </c:pt>
                <c:pt idx="100">
                  <c:v>64750</c:v>
                </c:pt>
                <c:pt idx="101">
                  <c:v>64875</c:v>
                </c:pt>
                <c:pt idx="102">
                  <c:v>128625</c:v>
                </c:pt>
                <c:pt idx="103">
                  <c:v>256500</c:v>
                </c:pt>
                <c:pt idx="104">
                  <c:v>2500</c:v>
                </c:pt>
                <c:pt idx="105">
                  <c:v>2625</c:v>
                </c:pt>
                <c:pt idx="106">
                  <c:v>2750</c:v>
                </c:pt>
                <c:pt idx="107">
                  <c:v>2875</c:v>
                </c:pt>
                <c:pt idx="108">
                  <c:v>3000</c:v>
                </c:pt>
                <c:pt idx="109">
                  <c:v>3125</c:v>
                </c:pt>
                <c:pt idx="110">
                  <c:v>3250</c:v>
                </c:pt>
                <c:pt idx="111">
                  <c:v>3500</c:v>
                </c:pt>
                <c:pt idx="112">
                  <c:v>3500</c:v>
                </c:pt>
                <c:pt idx="113">
                  <c:v>3625</c:v>
                </c:pt>
                <c:pt idx="114">
                  <c:v>3750</c:v>
                </c:pt>
                <c:pt idx="115">
                  <c:v>3875</c:v>
                </c:pt>
                <c:pt idx="116">
                  <c:v>4000</c:v>
                </c:pt>
                <c:pt idx="117">
                  <c:v>4375</c:v>
                </c:pt>
                <c:pt idx="118">
                  <c:v>4750</c:v>
                </c:pt>
                <c:pt idx="119">
                  <c:v>4875</c:v>
                </c:pt>
                <c:pt idx="120">
                  <c:v>5250</c:v>
                </c:pt>
                <c:pt idx="121">
                  <c:v>5375</c:v>
                </c:pt>
                <c:pt idx="122">
                  <c:v>5500</c:v>
                </c:pt>
                <c:pt idx="123">
                  <c:v>5750</c:v>
                </c:pt>
                <c:pt idx="124">
                  <c:v>5875</c:v>
                </c:pt>
                <c:pt idx="125">
                  <c:v>6625</c:v>
                </c:pt>
                <c:pt idx="126">
                  <c:v>8500</c:v>
                </c:pt>
                <c:pt idx="127">
                  <c:v>9125</c:v>
                </c:pt>
                <c:pt idx="128">
                  <c:v>9250</c:v>
                </c:pt>
                <c:pt idx="129">
                  <c:v>9375</c:v>
                </c:pt>
                <c:pt idx="130">
                  <c:v>9625</c:v>
                </c:pt>
                <c:pt idx="131">
                  <c:v>10500</c:v>
                </c:pt>
                <c:pt idx="132">
                  <c:v>17000</c:v>
                </c:pt>
                <c:pt idx="133">
                  <c:v>17125</c:v>
                </c:pt>
                <c:pt idx="134">
                  <c:v>17500</c:v>
                </c:pt>
                <c:pt idx="135">
                  <c:v>32875</c:v>
                </c:pt>
                <c:pt idx="136">
                  <c:v>33000</c:v>
                </c:pt>
                <c:pt idx="137">
                  <c:v>64750</c:v>
                </c:pt>
                <c:pt idx="138">
                  <c:v>128625</c:v>
                </c:pt>
                <c:pt idx="139">
                  <c:v>2250</c:v>
                </c:pt>
                <c:pt idx="140">
                  <c:v>2375</c:v>
                </c:pt>
                <c:pt idx="141">
                  <c:v>2500</c:v>
                </c:pt>
                <c:pt idx="142">
                  <c:v>2500</c:v>
                </c:pt>
                <c:pt idx="143">
                  <c:v>2625</c:v>
                </c:pt>
                <c:pt idx="144">
                  <c:v>2875</c:v>
                </c:pt>
                <c:pt idx="145">
                  <c:v>3125</c:v>
                </c:pt>
                <c:pt idx="146">
                  <c:v>3375</c:v>
                </c:pt>
                <c:pt idx="147">
                  <c:v>3625</c:v>
                </c:pt>
                <c:pt idx="148">
                  <c:v>5250</c:v>
                </c:pt>
                <c:pt idx="149">
                  <c:v>5750</c:v>
                </c:pt>
                <c:pt idx="150">
                  <c:v>9125</c:v>
                </c:pt>
                <c:pt idx="151">
                  <c:v>17000</c:v>
                </c:pt>
                <c:pt idx="152">
                  <c:v>17000</c:v>
                </c:pt>
                <c:pt idx="153">
                  <c:v>17125</c:v>
                </c:pt>
                <c:pt idx="154">
                  <c:v>17125</c:v>
                </c:pt>
                <c:pt idx="155">
                  <c:v>32875</c:v>
                </c:pt>
                <c:pt idx="156">
                  <c:v>64750</c:v>
                </c:pt>
                <c:pt idx="157">
                  <c:v>2000</c:v>
                </c:pt>
                <c:pt idx="158">
                  <c:v>2125</c:v>
                </c:pt>
                <c:pt idx="159">
                  <c:v>2250</c:v>
                </c:pt>
                <c:pt idx="160">
                  <c:v>2375</c:v>
                </c:pt>
                <c:pt idx="161">
                  <c:v>2500</c:v>
                </c:pt>
                <c:pt idx="162">
                  <c:v>2500</c:v>
                </c:pt>
                <c:pt idx="163">
                  <c:v>2625</c:v>
                </c:pt>
                <c:pt idx="164">
                  <c:v>2750</c:v>
                </c:pt>
                <c:pt idx="165">
                  <c:v>3000</c:v>
                </c:pt>
                <c:pt idx="166">
                  <c:v>3125</c:v>
                </c:pt>
                <c:pt idx="167">
                  <c:v>3375</c:v>
                </c:pt>
                <c:pt idx="168">
                  <c:v>3500</c:v>
                </c:pt>
                <c:pt idx="169">
                  <c:v>3625</c:v>
                </c:pt>
                <c:pt idx="170">
                  <c:v>3875</c:v>
                </c:pt>
                <c:pt idx="171">
                  <c:v>4750</c:v>
                </c:pt>
                <c:pt idx="172">
                  <c:v>5250</c:v>
                </c:pt>
                <c:pt idx="173">
                  <c:v>5375</c:v>
                </c:pt>
                <c:pt idx="174">
                  <c:v>5750</c:v>
                </c:pt>
                <c:pt idx="175">
                  <c:v>9125</c:v>
                </c:pt>
                <c:pt idx="176">
                  <c:v>9250</c:v>
                </c:pt>
                <c:pt idx="177">
                  <c:v>17000</c:v>
                </c:pt>
                <c:pt idx="178">
                  <c:v>32875</c:v>
                </c:pt>
                <c:pt idx="179">
                  <c:v>2000</c:v>
                </c:pt>
                <c:pt idx="180">
                  <c:v>2125</c:v>
                </c:pt>
                <c:pt idx="181">
                  <c:v>2250</c:v>
                </c:pt>
                <c:pt idx="182">
                  <c:v>2375</c:v>
                </c:pt>
                <c:pt idx="183">
                  <c:v>2500</c:v>
                </c:pt>
                <c:pt idx="184">
                  <c:v>2625</c:v>
                </c:pt>
                <c:pt idx="185">
                  <c:v>2750</c:v>
                </c:pt>
                <c:pt idx="186">
                  <c:v>3000</c:v>
                </c:pt>
                <c:pt idx="187">
                  <c:v>3375</c:v>
                </c:pt>
                <c:pt idx="188">
                  <c:v>3500</c:v>
                </c:pt>
                <c:pt idx="189">
                  <c:v>3875</c:v>
                </c:pt>
                <c:pt idx="190">
                  <c:v>5250</c:v>
                </c:pt>
                <c:pt idx="191">
                  <c:v>5375</c:v>
                </c:pt>
                <c:pt idx="192">
                  <c:v>9125</c:v>
                </c:pt>
                <c:pt idx="193">
                  <c:v>17000</c:v>
                </c:pt>
                <c:pt idx="194">
                  <c:v>2000</c:v>
                </c:pt>
                <c:pt idx="195">
                  <c:v>2125</c:v>
                </c:pt>
                <c:pt idx="196">
                  <c:v>2250</c:v>
                </c:pt>
                <c:pt idx="197">
                  <c:v>2375</c:v>
                </c:pt>
                <c:pt idx="198">
                  <c:v>2500</c:v>
                </c:pt>
                <c:pt idx="199">
                  <c:v>2625</c:v>
                </c:pt>
                <c:pt idx="200">
                  <c:v>3000</c:v>
                </c:pt>
                <c:pt idx="201">
                  <c:v>3375</c:v>
                </c:pt>
                <c:pt idx="202">
                  <c:v>3500</c:v>
                </c:pt>
                <c:pt idx="203">
                  <c:v>5250</c:v>
                </c:pt>
                <c:pt idx="204">
                  <c:v>9125</c:v>
                </c:pt>
                <c:pt idx="205">
                  <c:v>2000</c:v>
                </c:pt>
                <c:pt idx="206">
                  <c:v>2125</c:v>
                </c:pt>
                <c:pt idx="207">
                  <c:v>2250</c:v>
                </c:pt>
                <c:pt idx="208">
                  <c:v>2500</c:v>
                </c:pt>
                <c:pt idx="209">
                  <c:v>2625</c:v>
                </c:pt>
                <c:pt idx="210">
                  <c:v>3375</c:v>
                </c:pt>
                <c:pt idx="211">
                  <c:v>5250</c:v>
                </c:pt>
                <c:pt idx="212">
                  <c:v>2000</c:v>
                </c:pt>
                <c:pt idx="213">
                  <c:v>2125</c:v>
                </c:pt>
                <c:pt idx="214">
                  <c:v>2250</c:v>
                </c:pt>
                <c:pt idx="215">
                  <c:v>2500</c:v>
                </c:pt>
                <c:pt idx="216">
                  <c:v>3375</c:v>
                </c:pt>
                <c:pt idx="217">
                  <c:v>2000</c:v>
                </c:pt>
                <c:pt idx="218">
                  <c:v>2125</c:v>
                </c:pt>
                <c:pt idx="219">
                  <c:v>2500</c:v>
                </c:pt>
                <c:pt idx="220">
                  <c:v>2125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892-AFDF-BBCFBD03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65855"/>
        <c:axId val="823966815"/>
      </c:scatterChart>
      <c:valAx>
        <c:axId val="823965855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Number</a:t>
                </a:r>
                <a:r>
                  <a:rPr lang="en-US" sz="1600" b="0" baseline="0"/>
                  <a:t> of Segment</a:t>
                </a:r>
                <a:endParaRPr lang="en-US" sz="1600" b="0"/>
              </a:p>
            </c:rich>
          </c:tx>
          <c:layout>
            <c:manualLayout>
              <c:xMode val="edge"/>
              <c:yMode val="edge"/>
              <c:x val="0.39539432562571752"/>
              <c:y val="0.85883736922096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6815"/>
        <c:crosses val="autoZero"/>
        <c:crossBetween val="midCat"/>
      </c:valAx>
      <c:valAx>
        <c:axId val="823966815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Storage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3 Segment 16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Table'!$C$23</c:f>
              <c:strCache>
                <c:ptCount val="1"/>
                <c:pt idx="0">
                  <c:v>Time Create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Table'!$B$24:$B$31</c:f>
              <c:strCache>
                <c:ptCount val="8"/>
                <c:pt idx="0">
                  <c:v>6,5,5</c:v>
                </c:pt>
                <c:pt idx="1">
                  <c:v>6,6,4</c:v>
                </c:pt>
                <c:pt idx="2">
                  <c:v>7,4,5</c:v>
                </c:pt>
                <c:pt idx="3">
                  <c:v>7,3,6</c:v>
                </c:pt>
                <c:pt idx="4">
                  <c:v>7,2,7</c:v>
                </c:pt>
                <c:pt idx="5">
                  <c:v>8,4,4</c:v>
                </c:pt>
                <c:pt idx="6">
                  <c:v>8,3,5</c:v>
                </c:pt>
                <c:pt idx="7">
                  <c:v>8,2,6</c:v>
                </c:pt>
              </c:strCache>
            </c:strRef>
          </c:cat>
          <c:val>
            <c:numRef>
              <c:f>'Segmentation Table'!$C$24:$C$31</c:f>
              <c:numCache>
                <c:formatCode>0.000</c:formatCode>
                <c:ptCount val="8"/>
                <c:pt idx="0">
                  <c:v>0.32500000000000001</c:v>
                </c:pt>
                <c:pt idx="1">
                  <c:v>0.34499999999999997</c:v>
                </c:pt>
                <c:pt idx="2">
                  <c:v>0.56000000000000005</c:v>
                </c:pt>
                <c:pt idx="3">
                  <c:v>0.6</c:v>
                </c:pt>
                <c:pt idx="4">
                  <c:v>0.78</c:v>
                </c:pt>
                <c:pt idx="5">
                  <c:v>0.92</c:v>
                </c:pt>
                <c:pt idx="6">
                  <c:v>1.08</c:v>
                </c:pt>
                <c:pt idx="7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868-968E-7507FACB76E6}"/>
            </c:ext>
          </c:extLst>
        </c:ser>
        <c:ser>
          <c:idx val="1"/>
          <c:order val="1"/>
          <c:tx>
            <c:strRef>
              <c:f>'Segmentation Table'!$D$23</c:f>
              <c:strCache>
                <c:ptCount val="1"/>
                <c:pt idx="0">
                  <c:v>Time Search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Table'!$B$24:$B$31</c:f>
              <c:strCache>
                <c:ptCount val="8"/>
                <c:pt idx="0">
                  <c:v>6,5,5</c:v>
                </c:pt>
                <c:pt idx="1">
                  <c:v>6,6,4</c:v>
                </c:pt>
                <c:pt idx="2">
                  <c:v>7,4,5</c:v>
                </c:pt>
                <c:pt idx="3">
                  <c:v>7,3,6</c:v>
                </c:pt>
                <c:pt idx="4">
                  <c:v>7,2,7</c:v>
                </c:pt>
                <c:pt idx="5">
                  <c:v>8,4,4</c:v>
                </c:pt>
                <c:pt idx="6">
                  <c:v>8,3,5</c:v>
                </c:pt>
                <c:pt idx="7">
                  <c:v>8,2,6</c:v>
                </c:pt>
              </c:strCache>
            </c:strRef>
          </c:cat>
          <c:val>
            <c:numRef>
              <c:f>'Segmentation Table'!$D$24:$D$31</c:f>
              <c:numCache>
                <c:formatCode>0.000</c:formatCode>
                <c:ptCount val="8"/>
                <c:pt idx="0">
                  <c:v>7.41</c:v>
                </c:pt>
                <c:pt idx="1">
                  <c:v>8.0069999999999997</c:v>
                </c:pt>
                <c:pt idx="2">
                  <c:v>9.3000000000000007</c:v>
                </c:pt>
                <c:pt idx="3">
                  <c:v>9.5399999999999991</c:v>
                </c:pt>
                <c:pt idx="4">
                  <c:v>9.6</c:v>
                </c:pt>
                <c:pt idx="5">
                  <c:v>9.65</c:v>
                </c:pt>
                <c:pt idx="6">
                  <c:v>9.6999999999999993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8-4868-968E-7507FACB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589839"/>
        <c:axId val="1442592719"/>
      </c:barChart>
      <c:lineChart>
        <c:grouping val="standard"/>
        <c:varyColors val="0"/>
        <c:ser>
          <c:idx val="2"/>
          <c:order val="2"/>
          <c:tx>
            <c:strRef>
              <c:f>'Segmentation Table'!$E$23</c:f>
              <c:strCache>
                <c:ptCount val="1"/>
                <c:pt idx="0">
                  <c:v>Storage(Byte)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'Segmentation Table'!$B$24:$B$31</c:f>
              <c:strCache>
                <c:ptCount val="8"/>
                <c:pt idx="0">
                  <c:v>6,5,5</c:v>
                </c:pt>
                <c:pt idx="1">
                  <c:v>6,6,4</c:v>
                </c:pt>
                <c:pt idx="2">
                  <c:v>7,4,5</c:v>
                </c:pt>
                <c:pt idx="3">
                  <c:v>7,3,6</c:v>
                </c:pt>
                <c:pt idx="4">
                  <c:v>7,2,7</c:v>
                </c:pt>
                <c:pt idx="5">
                  <c:v>8,4,4</c:v>
                </c:pt>
                <c:pt idx="6">
                  <c:v>8,3,5</c:v>
                </c:pt>
                <c:pt idx="7">
                  <c:v>8,2,6</c:v>
                </c:pt>
              </c:strCache>
            </c:strRef>
          </c:cat>
          <c:val>
            <c:numRef>
              <c:f>'Segmentation Table'!$E$24:$E$31</c:f>
              <c:numCache>
                <c:formatCode>#,##0</c:formatCode>
                <c:ptCount val="8"/>
                <c:pt idx="0">
                  <c:v>8000</c:v>
                </c:pt>
                <c:pt idx="1">
                  <c:v>9000</c:v>
                </c:pt>
                <c:pt idx="2">
                  <c:v>11000</c:v>
                </c:pt>
                <c:pt idx="3">
                  <c:v>12500</c:v>
                </c:pt>
                <c:pt idx="4">
                  <c:v>16250</c:v>
                </c:pt>
                <c:pt idx="5">
                  <c:v>18000</c:v>
                </c:pt>
                <c:pt idx="6">
                  <c:v>18500</c:v>
                </c:pt>
                <c:pt idx="7">
                  <c:v>20250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8-4868-968E-7507FACB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93679"/>
        <c:axId val="1442589359"/>
      </c:lineChart>
      <c:catAx>
        <c:axId val="144258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92719"/>
        <c:crosses val="autoZero"/>
        <c:auto val="1"/>
        <c:lblAlgn val="ctr"/>
        <c:lblOffset val="100"/>
        <c:noMultiLvlLbl val="0"/>
      </c:catAx>
      <c:valAx>
        <c:axId val="14425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89839"/>
        <c:crosses val="autoZero"/>
        <c:crossBetween val="between"/>
      </c:valAx>
      <c:valAx>
        <c:axId val="1442589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93679"/>
        <c:crosses val="max"/>
        <c:crossBetween val="between"/>
      </c:valAx>
      <c:catAx>
        <c:axId val="144259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58935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BIL 5 Segment 16 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Table'!$C$95</c:f>
              <c:strCache>
                <c:ptCount val="1"/>
                <c:pt idx="0">
                  <c:v>Time Create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Table'!$B$96:$B$103</c:f>
              <c:strCache>
                <c:ptCount val="8"/>
                <c:pt idx="0">
                  <c:v>[3, 3, 3, 3, 4]</c:v>
                </c:pt>
                <c:pt idx="1">
                  <c:v>[2, 3, 3, 4, 4]</c:v>
                </c:pt>
                <c:pt idx="2">
                  <c:v>[3, 3, 4, 4, 2]</c:v>
                </c:pt>
                <c:pt idx="3">
                  <c:v>[2, 2, 4, 4, 4]</c:v>
                </c:pt>
                <c:pt idx="4">
                  <c:v>[2, 4, 4, 4, 2]</c:v>
                </c:pt>
                <c:pt idx="5">
                  <c:v>[1, 3, 4, 4, 4]</c:v>
                </c:pt>
                <c:pt idx="6">
                  <c:v>[3, 4, 4, 4, 1]</c:v>
                </c:pt>
                <c:pt idx="7">
                  <c:v>[2, 3, 3, 3, 5]</c:v>
                </c:pt>
              </c:strCache>
            </c:strRef>
          </c:cat>
          <c:val>
            <c:numRef>
              <c:f>'Segmentation Table'!$C$96:$C$103</c:f>
              <c:numCache>
                <c:formatCode>0.000</c:formatCode>
                <c:ptCount val="8"/>
                <c:pt idx="0">
                  <c:v>9.8000000000000004E-2</c:v>
                </c:pt>
                <c:pt idx="1">
                  <c:v>0.121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0.115</c:v>
                </c:pt>
                <c:pt idx="6">
                  <c:v>0.12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1-4CB1-B0F8-F83F4371942D}"/>
            </c:ext>
          </c:extLst>
        </c:ser>
        <c:ser>
          <c:idx val="1"/>
          <c:order val="1"/>
          <c:tx>
            <c:strRef>
              <c:f>'Segmentation Table'!$D$95</c:f>
              <c:strCache>
                <c:ptCount val="1"/>
                <c:pt idx="0">
                  <c:v>Time Search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Table'!$B$96:$B$103</c:f>
              <c:strCache>
                <c:ptCount val="8"/>
                <c:pt idx="0">
                  <c:v>[3, 3, 3, 3, 4]</c:v>
                </c:pt>
                <c:pt idx="1">
                  <c:v>[2, 3, 3, 4, 4]</c:v>
                </c:pt>
                <c:pt idx="2">
                  <c:v>[3, 3, 4, 4, 2]</c:v>
                </c:pt>
                <c:pt idx="3">
                  <c:v>[2, 2, 4, 4, 4]</c:v>
                </c:pt>
                <c:pt idx="4">
                  <c:v>[2, 4, 4, 4, 2]</c:v>
                </c:pt>
                <c:pt idx="5">
                  <c:v>[1, 3, 4, 4, 4]</c:v>
                </c:pt>
                <c:pt idx="6">
                  <c:v>[3, 4, 4, 4, 1]</c:v>
                </c:pt>
                <c:pt idx="7">
                  <c:v>[2, 3, 3, 3, 5]</c:v>
                </c:pt>
              </c:strCache>
            </c:strRef>
          </c:cat>
          <c:val>
            <c:numRef>
              <c:f>'Segmentation Table'!$D$96:$D$103</c:f>
              <c:numCache>
                <c:formatCode>#,##0.00</c:formatCode>
                <c:ptCount val="8"/>
                <c:pt idx="0">
                  <c:v>12.82</c:v>
                </c:pt>
                <c:pt idx="1">
                  <c:v>14.18</c:v>
                </c:pt>
                <c:pt idx="2">
                  <c:v>13.98</c:v>
                </c:pt>
                <c:pt idx="3">
                  <c:v>13.9</c:v>
                </c:pt>
                <c:pt idx="4">
                  <c:v>14</c:v>
                </c:pt>
                <c:pt idx="5">
                  <c:v>14</c:v>
                </c:pt>
                <c:pt idx="6">
                  <c:v>13.82</c:v>
                </c:pt>
                <c:pt idx="7">
                  <c:v>13.98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1-4CB1-B0F8-F83F4371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5926991"/>
        <c:axId val="1335927471"/>
      </c:barChart>
      <c:lineChart>
        <c:grouping val="stacked"/>
        <c:varyColors val="0"/>
        <c:ser>
          <c:idx val="2"/>
          <c:order val="2"/>
          <c:tx>
            <c:strRef>
              <c:f>'Segmentation Table'!$E$95</c:f>
              <c:strCache>
                <c:ptCount val="1"/>
                <c:pt idx="0">
                  <c:v>Storage(Byte)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'Segmentation Table'!$B$96:$B$103</c:f>
              <c:strCache>
                <c:ptCount val="8"/>
                <c:pt idx="0">
                  <c:v>[3, 3, 3, 3, 4]</c:v>
                </c:pt>
                <c:pt idx="1">
                  <c:v>[2, 3, 3, 4, 4]</c:v>
                </c:pt>
                <c:pt idx="2">
                  <c:v>[3, 3, 4, 4, 2]</c:v>
                </c:pt>
                <c:pt idx="3">
                  <c:v>[2, 2, 4, 4, 4]</c:v>
                </c:pt>
                <c:pt idx="4">
                  <c:v>[2, 4, 4, 4, 2]</c:v>
                </c:pt>
                <c:pt idx="5">
                  <c:v>[1, 3, 4, 4, 4]</c:v>
                </c:pt>
                <c:pt idx="6">
                  <c:v>[3, 4, 4, 4, 1]</c:v>
                </c:pt>
                <c:pt idx="7">
                  <c:v>[2, 3, 3, 3, 5]</c:v>
                </c:pt>
              </c:strCache>
            </c:strRef>
          </c:cat>
          <c:val>
            <c:numRef>
              <c:f>'Segmentation Table'!$E$96:$E$103</c:f>
              <c:numCache>
                <c:formatCode>#,##0</c:formatCode>
                <c:ptCount val="8"/>
                <c:pt idx="0">
                  <c:v>3000</c:v>
                </c:pt>
                <c:pt idx="1">
                  <c:v>3250</c:v>
                </c:pt>
                <c:pt idx="2">
                  <c:v>3250</c:v>
                </c:pt>
                <c:pt idx="3">
                  <c:v>3500</c:v>
                </c:pt>
                <c:pt idx="4">
                  <c:v>3500</c:v>
                </c:pt>
                <c:pt idx="5">
                  <c:v>3625</c:v>
                </c:pt>
                <c:pt idx="6">
                  <c:v>3625</c:v>
                </c:pt>
                <c:pt idx="7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1-4CB1-B0F8-F83F4371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942511"/>
        <c:axId val="1543945871"/>
      </c:lineChart>
      <c:catAx>
        <c:axId val="133592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27471"/>
        <c:crosses val="autoZero"/>
        <c:auto val="1"/>
        <c:lblAlgn val="ctr"/>
        <c:lblOffset val="100"/>
        <c:noMultiLvlLbl val="0"/>
      </c:catAx>
      <c:valAx>
        <c:axId val="1335927471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26991"/>
        <c:crosses val="autoZero"/>
        <c:crossBetween val="between"/>
        <c:minorUnit val="0.4"/>
      </c:valAx>
      <c:valAx>
        <c:axId val="1543945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42511"/>
        <c:crosses val="max"/>
        <c:crossBetween val="between"/>
      </c:valAx>
      <c:catAx>
        <c:axId val="1543942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394587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2 Segment 16BIT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Table'!$C$8</c:f>
              <c:strCache>
                <c:ptCount val="1"/>
                <c:pt idx="0">
                  <c:v>Time Create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Table'!$B$9:$B$16</c:f>
              <c:strCache>
                <c:ptCount val="8"/>
                <c:pt idx="0">
                  <c:v>8,8</c:v>
                </c:pt>
                <c:pt idx="1">
                  <c:v>9,7</c:v>
                </c:pt>
                <c:pt idx="2">
                  <c:v>10,6</c:v>
                </c:pt>
                <c:pt idx="3">
                  <c:v>11,5</c:v>
                </c:pt>
                <c:pt idx="4">
                  <c:v>12,4</c:v>
                </c:pt>
                <c:pt idx="5">
                  <c:v>13,3</c:v>
                </c:pt>
                <c:pt idx="6">
                  <c:v>14, 2</c:v>
                </c:pt>
                <c:pt idx="7">
                  <c:v>15,1</c:v>
                </c:pt>
              </c:strCache>
            </c:strRef>
          </c:cat>
          <c:val>
            <c:numRef>
              <c:f>'Segmentation Table'!$C$9:$C$16</c:f>
              <c:numCache>
                <c:formatCode>#,##0.00</c:formatCode>
                <c:ptCount val="8"/>
                <c:pt idx="0">
                  <c:v>1.2410000000000001</c:v>
                </c:pt>
                <c:pt idx="1">
                  <c:v>1.675</c:v>
                </c:pt>
                <c:pt idx="2">
                  <c:v>3.246</c:v>
                </c:pt>
                <c:pt idx="3">
                  <c:v>6.0644999999999998</c:v>
                </c:pt>
                <c:pt idx="4">
                  <c:v>18.725000000000001</c:v>
                </c:pt>
                <c:pt idx="5">
                  <c:v>37.92</c:v>
                </c:pt>
                <c:pt idx="6">
                  <c:v>79.540750000000003</c:v>
                </c:pt>
                <c:pt idx="7">
                  <c:v>166.3125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669-BBF6-0A64CA459EC7}"/>
            </c:ext>
          </c:extLst>
        </c:ser>
        <c:ser>
          <c:idx val="1"/>
          <c:order val="1"/>
          <c:tx>
            <c:strRef>
              <c:f>'Segmentation Table'!$D$8</c:f>
              <c:strCache>
                <c:ptCount val="1"/>
                <c:pt idx="0">
                  <c:v>Time Search (Microsecond)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'Segmentation Table'!$B$9:$B$16</c:f>
              <c:strCache>
                <c:ptCount val="8"/>
                <c:pt idx="0">
                  <c:v>8,8</c:v>
                </c:pt>
                <c:pt idx="1">
                  <c:v>9,7</c:v>
                </c:pt>
                <c:pt idx="2">
                  <c:v>10,6</c:v>
                </c:pt>
                <c:pt idx="3">
                  <c:v>11,5</c:v>
                </c:pt>
                <c:pt idx="4">
                  <c:v>12,4</c:v>
                </c:pt>
                <c:pt idx="5">
                  <c:v>13,3</c:v>
                </c:pt>
                <c:pt idx="6">
                  <c:v>14, 2</c:v>
                </c:pt>
                <c:pt idx="7">
                  <c:v>15,1</c:v>
                </c:pt>
              </c:strCache>
            </c:strRef>
          </c:cat>
          <c:val>
            <c:numRef>
              <c:f>'Segmentation Table'!$D$9:$D$16</c:f>
              <c:numCache>
                <c:formatCode>#,##0.00</c:formatCode>
                <c:ptCount val="8"/>
                <c:pt idx="0">
                  <c:v>65.3</c:v>
                </c:pt>
                <c:pt idx="1">
                  <c:v>68.2</c:v>
                </c:pt>
                <c:pt idx="2">
                  <c:v>68.7</c:v>
                </c:pt>
                <c:pt idx="3">
                  <c:v>70.5</c:v>
                </c:pt>
                <c:pt idx="4">
                  <c:v>75</c:v>
                </c:pt>
                <c:pt idx="5">
                  <c:v>76.3</c:v>
                </c:pt>
                <c:pt idx="6">
                  <c:v>81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D-4669-BBF6-0A64CA45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38256"/>
        <c:axId val="243539696"/>
      </c:barChart>
      <c:lineChart>
        <c:grouping val="stacked"/>
        <c:varyColors val="0"/>
        <c:ser>
          <c:idx val="2"/>
          <c:order val="2"/>
          <c:tx>
            <c:strRef>
              <c:f>'Segmentation Table'!$E$8</c:f>
              <c:strCache>
                <c:ptCount val="1"/>
                <c:pt idx="0">
                  <c:v>Storage (Byte)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'Segmentation Table'!$B$9:$B$16</c:f>
              <c:strCache>
                <c:ptCount val="8"/>
                <c:pt idx="0">
                  <c:v>8,8</c:v>
                </c:pt>
                <c:pt idx="1">
                  <c:v>9,7</c:v>
                </c:pt>
                <c:pt idx="2">
                  <c:v>10,6</c:v>
                </c:pt>
                <c:pt idx="3">
                  <c:v>11,5</c:v>
                </c:pt>
                <c:pt idx="4">
                  <c:v>12,4</c:v>
                </c:pt>
                <c:pt idx="5">
                  <c:v>13,3</c:v>
                </c:pt>
                <c:pt idx="6">
                  <c:v>14, 2</c:v>
                </c:pt>
                <c:pt idx="7">
                  <c:v>15,1</c:v>
                </c:pt>
              </c:strCache>
            </c:strRef>
          </c:cat>
          <c:val>
            <c:numRef>
              <c:f>'Segmentation Table'!$E$9:$E$16</c:f>
              <c:numCache>
                <c:formatCode>#,##0</c:formatCode>
                <c:ptCount val="8"/>
                <c:pt idx="0">
                  <c:v>32000</c:v>
                </c:pt>
                <c:pt idx="1">
                  <c:v>40000</c:v>
                </c:pt>
                <c:pt idx="2">
                  <c:v>68000</c:v>
                </c:pt>
                <c:pt idx="3">
                  <c:v>130000</c:v>
                </c:pt>
                <c:pt idx="4">
                  <c:v>257000</c:v>
                </c:pt>
                <c:pt idx="5">
                  <c:v>512500</c:v>
                </c:pt>
                <c:pt idx="6">
                  <c:v>1024250</c:v>
                </c:pt>
                <c:pt idx="7">
                  <c:v>2048130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D-4669-BBF6-0A64CA45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23696"/>
        <c:axId val="2104722256"/>
      </c:lineChart>
      <c:catAx>
        <c:axId val="2435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</a:t>
                </a:r>
                <a:r>
                  <a:rPr lang="en-US" baseline="0"/>
                  <a:t> of Segment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9696"/>
        <c:crosses val="autoZero"/>
        <c:auto val="1"/>
        <c:lblAlgn val="ctr"/>
        <c:lblOffset val="100"/>
        <c:noMultiLvlLbl val="0"/>
      </c:catAx>
      <c:valAx>
        <c:axId val="2435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8256"/>
        <c:crosses val="autoZero"/>
        <c:crossBetween val="between"/>
      </c:valAx>
      <c:valAx>
        <c:axId val="210472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Storage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3696"/>
        <c:crosses val="max"/>
        <c:crossBetween val="between"/>
      </c:valAx>
      <c:catAx>
        <c:axId val="2104723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472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Compair Best</a:t>
            </a:r>
            <a:r>
              <a:rPr lang="en-US" baseline="0"/>
              <a:t> Time for each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'2K Byte'!$B$1</c:f>
              <c:strCache>
                <c:ptCount val="1"/>
                <c:pt idx="0">
                  <c:v>Time Create (Sec)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'2K Byte'!$A$3:$A$17</c:f>
              <c:strCache>
                <c:ptCount val="15"/>
                <c:pt idx="0">
                  <c:v>2[8,8]</c:v>
                </c:pt>
                <c:pt idx="1">
                  <c:v>3[6,5,5]</c:v>
                </c:pt>
                <c:pt idx="2">
                  <c:v>4[1, 1, 1, 13]</c:v>
                </c:pt>
                <c:pt idx="3">
                  <c:v>5[3, 3, 3, 3, 4]</c:v>
                </c:pt>
                <c:pt idx="4">
                  <c:v>6[2, 2, 3, 3, 3, 3]</c:v>
                </c:pt>
                <c:pt idx="5">
                  <c:v>7[2, 2, 2, 2, 2, 3, 3]</c:v>
                </c:pt>
                <c:pt idx="6">
                  <c:v>8[2, 2, 2, 2, 2, 2, 2, 2]</c:v>
                </c:pt>
                <c:pt idx="7">
                  <c:v>9[1, 1, 2, 2, 2, 2, 2, 2, 2]</c:v>
                </c:pt>
                <c:pt idx="8">
                  <c:v>10[1, 1, 1, 1, 2, 2, 2, 2, 2, 2]</c:v>
                </c:pt>
                <c:pt idx="9">
                  <c:v>11[1, 1, 1, 1, 1, 1, 2, 2, 2, 2, 2]</c:v>
                </c:pt>
                <c:pt idx="10">
                  <c:v>12[1, 1, 1, 1, 1, 1, 1, 1, 2, 2, 2, 2]</c:v>
                </c:pt>
                <c:pt idx="11">
                  <c:v>13[1, 1, 1, 1, 1, 1, 1, 1, 1, 1, 2, 2, 2]</c:v>
                </c:pt>
                <c:pt idx="12">
                  <c:v>14[1, 1, 1, 1, 1, 1, 1, 1, 1, 1, 1, 1, 2, 2]</c:v>
                </c:pt>
                <c:pt idx="13">
                  <c:v>15[1, 1, 1, 1, 1, 1, 1, 1, 1, 1, 1, 1, 1, 1, 2]</c:v>
                </c:pt>
                <c:pt idx="14">
                  <c:v>16[1, 1, 1, 1, 1, 1, 1, 1, 1, 1, 1, 1, 1, 1, 1, 1]</c:v>
                </c:pt>
              </c:strCache>
              <c:extLst xmlns:c15="http://schemas.microsoft.com/office/drawing/2012/chart"/>
            </c:strRef>
          </c:cat>
          <c:val>
            <c:numRef>
              <c:f>'2K Byte'!$B$3:$B$17</c:f>
              <c:numCache>
                <c:formatCode>0.000</c:formatCode>
                <c:ptCount val="15"/>
                <c:pt idx="0" formatCode="#,##0.00">
                  <c:v>1.2410000000000001</c:v>
                </c:pt>
                <c:pt idx="1">
                  <c:v>0.32500000000000001</c:v>
                </c:pt>
                <c:pt idx="2" formatCode="#,##0.000">
                  <c:v>0.14000000000000001</c:v>
                </c:pt>
                <c:pt idx="3">
                  <c:v>9.8000000000000004E-2</c:v>
                </c:pt>
                <c:pt idx="4" formatCode="#,##0.000">
                  <c:v>7.9000000000000001E-2</c:v>
                </c:pt>
                <c:pt idx="5" formatCode="General">
                  <c:v>8.6999999999999994E-2</c:v>
                </c:pt>
                <c:pt idx="6" formatCode="General">
                  <c:v>6.3E-2</c:v>
                </c:pt>
                <c:pt idx="7" formatCode="General">
                  <c:v>6.5000000000000002E-2</c:v>
                </c:pt>
                <c:pt idx="8" formatCode="General">
                  <c:v>7.0999999999999994E-2</c:v>
                </c:pt>
                <c:pt idx="9" formatCode="#,##0.000">
                  <c:v>6.5000000000000002E-2</c:v>
                </c:pt>
                <c:pt idx="10" formatCode="#,##0.000">
                  <c:v>0.06</c:v>
                </c:pt>
                <c:pt idx="11" formatCode="#,##0.000">
                  <c:v>7.0000000000000007E-2</c:v>
                </c:pt>
                <c:pt idx="12" formatCode="#,##0.000">
                  <c:v>7.4999999999999997E-2</c:v>
                </c:pt>
                <c:pt idx="13" formatCode="#,##0.000">
                  <c:v>8.7999999999999995E-2</c:v>
                </c:pt>
                <c:pt idx="14" formatCode="#,##0.000">
                  <c:v>0.08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C7F-4BA4-BBE8-542EB4D08B77}"/>
            </c:ext>
          </c:extLst>
        </c:ser>
        <c:ser>
          <c:idx val="1"/>
          <c:order val="1"/>
          <c:tx>
            <c:strRef>
              <c:f>'2K Byte'!$C$1</c:f>
              <c:strCache>
                <c:ptCount val="1"/>
                <c:pt idx="0">
                  <c:v>Time Search (Sec)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'2K Byte'!$A$3:$A$17</c:f>
              <c:strCache>
                <c:ptCount val="15"/>
                <c:pt idx="0">
                  <c:v>2[8,8]</c:v>
                </c:pt>
                <c:pt idx="1">
                  <c:v>3[6,5,5]</c:v>
                </c:pt>
                <c:pt idx="2">
                  <c:v>4[1, 1, 1, 13]</c:v>
                </c:pt>
                <c:pt idx="3">
                  <c:v>5[3, 3, 3, 3, 4]</c:v>
                </c:pt>
                <c:pt idx="4">
                  <c:v>6[2, 2, 3, 3, 3, 3]</c:v>
                </c:pt>
                <c:pt idx="5">
                  <c:v>7[2, 2, 2, 2, 2, 3, 3]</c:v>
                </c:pt>
                <c:pt idx="6">
                  <c:v>8[2, 2, 2, 2, 2, 2, 2, 2]</c:v>
                </c:pt>
                <c:pt idx="7">
                  <c:v>9[1, 1, 2, 2, 2, 2, 2, 2, 2]</c:v>
                </c:pt>
                <c:pt idx="8">
                  <c:v>10[1, 1, 1, 1, 2, 2, 2, 2, 2, 2]</c:v>
                </c:pt>
                <c:pt idx="9">
                  <c:v>11[1, 1, 1, 1, 1, 1, 2, 2, 2, 2, 2]</c:v>
                </c:pt>
                <c:pt idx="10">
                  <c:v>12[1, 1, 1, 1, 1, 1, 1, 1, 2, 2, 2, 2]</c:v>
                </c:pt>
                <c:pt idx="11">
                  <c:v>13[1, 1, 1, 1, 1, 1, 1, 1, 1, 1, 2, 2, 2]</c:v>
                </c:pt>
                <c:pt idx="12">
                  <c:v>14[1, 1, 1, 1, 1, 1, 1, 1, 1, 1, 1, 1, 2, 2]</c:v>
                </c:pt>
                <c:pt idx="13">
                  <c:v>15[1, 1, 1, 1, 1, 1, 1, 1, 1, 1, 1, 1, 1, 1, 2]</c:v>
                </c:pt>
                <c:pt idx="14">
                  <c:v>16[1, 1, 1, 1, 1, 1, 1, 1, 1, 1, 1, 1, 1, 1, 1, 1]</c:v>
                </c:pt>
              </c:strCache>
              <c:extLst xmlns:c15="http://schemas.microsoft.com/office/drawing/2012/chart"/>
            </c:strRef>
          </c:cat>
          <c:val>
            <c:numRef>
              <c:f>'2K Byte'!$C$3:$C$17</c:f>
              <c:numCache>
                <c:formatCode>General</c:formatCode>
                <c:ptCount val="15"/>
                <c:pt idx="0">
                  <c:v>6.5300000000000002E-5</c:v>
                </c:pt>
                <c:pt idx="1">
                  <c:v>8.7200000000000005E-5</c:v>
                </c:pt>
                <c:pt idx="2">
                  <c:v>1.0789999999999999E-4</c:v>
                </c:pt>
                <c:pt idx="3">
                  <c:v>1.2300000000000001E-4</c:v>
                </c:pt>
                <c:pt idx="4">
                  <c:v>1.4229999999999999E-4</c:v>
                </c:pt>
                <c:pt idx="5">
                  <c:v>1.6479999999999999E-4</c:v>
                </c:pt>
                <c:pt idx="6">
                  <c:v>1.8310000000000001E-4</c:v>
                </c:pt>
                <c:pt idx="7">
                  <c:v>2.039E-4</c:v>
                </c:pt>
                <c:pt idx="8">
                  <c:v>2.265E-4</c:v>
                </c:pt>
                <c:pt idx="9">
                  <c:v>2.4560000000000001E-4</c:v>
                </c:pt>
                <c:pt idx="10">
                  <c:v>2.61E-4</c:v>
                </c:pt>
                <c:pt idx="11">
                  <c:v>2.7700000000000001E-4</c:v>
                </c:pt>
                <c:pt idx="12">
                  <c:v>3.0180000000000002E-4</c:v>
                </c:pt>
                <c:pt idx="13">
                  <c:v>3.1639999999999999E-4</c:v>
                </c:pt>
                <c:pt idx="14">
                  <c:v>3.3780000000000003E-4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7F-4BA4-BBE8-542EB4D08B77}"/>
            </c:ext>
          </c:extLst>
        </c:ser>
        <c:ser>
          <c:idx val="2"/>
          <c:order val="2"/>
          <c:tx>
            <c:strRef>
              <c:f>'2K Byte'!$D$1</c:f>
              <c:strCache>
                <c:ptCount val="1"/>
                <c:pt idx="0">
                  <c:v>Storage(Byte)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'2K Byte'!$A$3:$A$17</c:f>
              <c:strCache>
                <c:ptCount val="15"/>
                <c:pt idx="0">
                  <c:v>2[8,8]</c:v>
                </c:pt>
                <c:pt idx="1">
                  <c:v>3[6,5,5]</c:v>
                </c:pt>
                <c:pt idx="2">
                  <c:v>4[1, 1, 1, 13]</c:v>
                </c:pt>
                <c:pt idx="3">
                  <c:v>5[3, 3, 3, 3, 4]</c:v>
                </c:pt>
                <c:pt idx="4">
                  <c:v>6[2, 2, 3, 3, 3, 3]</c:v>
                </c:pt>
                <c:pt idx="5">
                  <c:v>7[2, 2, 2, 2, 2, 3, 3]</c:v>
                </c:pt>
                <c:pt idx="6">
                  <c:v>8[2, 2, 2, 2, 2, 2, 2, 2]</c:v>
                </c:pt>
                <c:pt idx="7">
                  <c:v>9[1, 1, 2, 2, 2, 2, 2, 2, 2]</c:v>
                </c:pt>
                <c:pt idx="8">
                  <c:v>10[1, 1, 1, 1, 2, 2, 2, 2, 2, 2]</c:v>
                </c:pt>
                <c:pt idx="9">
                  <c:v>11[1, 1, 1, 1, 1, 1, 2, 2, 2, 2, 2]</c:v>
                </c:pt>
                <c:pt idx="10">
                  <c:v>12[1, 1, 1, 1, 1, 1, 1, 1, 2, 2, 2, 2]</c:v>
                </c:pt>
                <c:pt idx="11">
                  <c:v>13[1, 1, 1, 1, 1, 1, 1, 1, 1, 1, 2, 2, 2]</c:v>
                </c:pt>
                <c:pt idx="12">
                  <c:v>14[1, 1, 1, 1, 1, 1, 1, 1, 1, 1, 1, 1, 2, 2]</c:v>
                </c:pt>
                <c:pt idx="13">
                  <c:v>15[1, 1, 1, 1, 1, 1, 1, 1, 1, 1, 1, 1, 1, 1, 2]</c:v>
                </c:pt>
                <c:pt idx="14">
                  <c:v>16[1, 1, 1, 1, 1, 1, 1, 1, 1, 1, 1, 1, 1, 1, 1, 1]</c:v>
                </c:pt>
              </c:strCache>
            </c:strRef>
          </c:cat>
          <c:val>
            <c:numRef>
              <c:f>'2K Byte'!$D$3:$D$17</c:f>
              <c:numCache>
                <c:formatCode>0.000</c:formatCode>
                <c:ptCount val="15"/>
                <c:pt idx="0" formatCode="#,##0.00">
                  <c:v>32</c:v>
                </c:pt>
                <c:pt idx="1">
                  <c:v>8</c:v>
                </c:pt>
                <c:pt idx="2" formatCode="#,##0.000">
                  <c:v>4</c:v>
                </c:pt>
                <c:pt idx="3">
                  <c:v>3</c:v>
                </c:pt>
                <c:pt idx="4" formatCode="General">
                  <c:v>2.5</c:v>
                </c:pt>
                <c:pt idx="5" formatCode="#,##0.000">
                  <c:v>2.25</c:v>
                </c:pt>
                <c:pt idx="6" formatCode="#,##0.000">
                  <c:v>2</c:v>
                </c:pt>
                <c:pt idx="7" formatCode="#,##0.000">
                  <c:v>2</c:v>
                </c:pt>
                <c:pt idx="8" formatCode="#,##0.000">
                  <c:v>2</c:v>
                </c:pt>
                <c:pt idx="9" formatCode="#,##0.000">
                  <c:v>2</c:v>
                </c:pt>
                <c:pt idx="10" formatCode="#,##0.000">
                  <c:v>2</c:v>
                </c:pt>
                <c:pt idx="11" formatCode="#,##0.000">
                  <c:v>2</c:v>
                </c:pt>
                <c:pt idx="12">
                  <c:v>2</c:v>
                </c:pt>
                <c:pt idx="13" formatCode="#,##0.000">
                  <c:v>2</c:v>
                </c:pt>
                <c:pt idx="14" formatCode="#,##0.0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F-4BA4-BBE8-542EB4D0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1888"/>
        <c:axId val="390975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'2K Byte'!$E$1</c15:sqref>
                        </c15:formulaRef>
                      </c:ext>
                    </c:extLst>
                    <c:strCache>
                      <c:ptCount val="1"/>
                      <c:pt idx="0">
                        <c:v>TimeCreate+Search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'2K Byte'!$A$3:$A$17</c15:sqref>
                        </c15:formulaRef>
                      </c:ext>
                    </c:extLst>
                    <c:strCache>
                      <c:ptCount val="15"/>
                      <c:pt idx="0">
                        <c:v>2[8,8]</c:v>
                      </c:pt>
                      <c:pt idx="1">
                        <c:v>3[6,5,5]</c:v>
                      </c:pt>
                      <c:pt idx="2">
                        <c:v>4[1, 1, 1, 13]</c:v>
                      </c:pt>
                      <c:pt idx="3">
                        <c:v>5[3, 3, 3, 3, 4]</c:v>
                      </c:pt>
                      <c:pt idx="4">
                        <c:v>6[2, 2, 3, 3, 3, 3]</c:v>
                      </c:pt>
                      <c:pt idx="5">
                        <c:v>7[2, 2, 2, 2, 2, 3, 3]</c:v>
                      </c:pt>
                      <c:pt idx="6">
                        <c:v>8[2, 2, 2, 2, 2, 2, 2, 2]</c:v>
                      </c:pt>
                      <c:pt idx="7">
                        <c:v>9[1, 1, 2, 2, 2, 2, 2, 2, 2]</c:v>
                      </c:pt>
                      <c:pt idx="8">
                        <c:v>10[1, 1, 1, 1, 2, 2, 2, 2, 2, 2]</c:v>
                      </c:pt>
                      <c:pt idx="9">
                        <c:v>11[1, 1, 1, 1, 1, 1, 2, 2, 2, 2, 2]</c:v>
                      </c:pt>
                      <c:pt idx="10">
                        <c:v>12[1, 1, 1, 1, 1, 1, 1, 1, 2, 2, 2, 2]</c:v>
                      </c:pt>
                      <c:pt idx="11">
                        <c:v>13[1, 1, 1, 1, 1, 1, 1, 1, 1, 1, 2, 2, 2]</c:v>
                      </c:pt>
                      <c:pt idx="12">
                        <c:v>14[1, 1, 1, 1, 1, 1, 1, 1, 1, 1, 1, 1, 2, 2]</c:v>
                      </c:pt>
                      <c:pt idx="13">
                        <c:v>15[1, 1, 1, 1, 1, 1, 1, 1, 1, 1, 1, 1, 1, 1, 2]</c:v>
                      </c:pt>
                      <c:pt idx="14">
                        <c:v>16[1, 1, 1, 1, 1, 1, 1, 1, 1, 1, 1, 1, 1, 1, 1, 1]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'2K Byte'!$E$3:$E$17</c15:sqref>
                        </c15:formulaRef>
                      </c:ext>
                    </c:extLst>
                    <c:numCache>
                      <c:formatCode>#,##0.000</c:formatCode>
                      <c:ptCount val="15"/>
                      <c:pt idx="0">
                        <c:v>1.2410653</c:v>
                      </c:pt>
                      <c:pt idx="1">
                        <c:v>0.32508720000000002</c:v>
                      </c:pt>
                      <c:pt idx="2">
                        <c:v>0.14010790000000001</c:v>
                      </c:pt>
                      <c:pt idx="3">
                        <c:v>9.8123000000000002E-2</c:v>
                      </c:pt>
                      <c:pt idx="4">
                        <c:v>7.9142299999999999E-2</c:v>
                      </c:pt>
                      <c:pt idx="5">
                        <c:v>8.7164800000000001E-2</c:v>
                      </c:pt>
                      <c:pt idx="6">
                        <c:v>6.3183100000000006E-2</c:v>
                      </c:pt>
                      <c:pt idx="7">
                        <c:v>6.5203900000000009E-2</c:v>
                      </c:pt>
                      <c:pt idx="8">
                        <c:v>7.1226499999999998E-2</c:v>
                      </c:pt>
                      <c:pt idx="9">
                        <c:v>6.5245600000000001E-2</c:v>
                      </c:pt>
                      <c:pt idx="10">
                        <c:v>6.0260999999999995E-2</c:v>
                      </c:pt>
                      <c:pt idx="11">
                        <c:v>7.0277000000000006E-2</c:v>
                      </c:pt>
                      <c:pt idx="12">
                        <c:v>7.5301800000000002E-2</c:v>
                      </c:pt>
                      <c:pt idx="13">
                        <c:v>8.8316399999999989E-2</c:v>
                      </c:pt>
                      <c:pt idx="14">
                        <c:v>8.0337800000000001E-2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7F-4BA4-BBE8-542EB4D08B77}"/>
                  </c:ext>
                </c:extLst>
              </c15:ser>
            </c15:filteredBarSeries>
          </c:ext>
        </c:extLst>
      </c:barChart>
      <c:catAx>
        <c:axId val="39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568"/>
        <c:crosses val="autoZero"/>
        <c:auto val="1"/>
        <c:lblAlgn val="ctr"/>
        <c:lblOffset val="100"/>
        <c:noMultiLvlLbl val="0"/>
      </c:catAx>
      <c:valAx>
        <c:axId val="390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Segment [8:8]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'2K Byte'!$B$1</c:f>
              <c:strCache>
                <c:ptCount val="1"/>
                <c:pt idx="0">
                  <c:v>Time Create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'2K Byte'!$A$2:$A$3</c15:sqref>
                  </c15:fullRef>
                </c:ext>
              </c:extLst>
              <c:f>'2K Byte'!$A$3</c:f>
              <c:strCache>
                <c:ptCount val="1"/>
                <c:pt idx="0">
                  <c:v>2[8,8]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'2K Byte'!$B$2:$B$3</c15:sqref>
                  </c15:fullRef>
                </c:ext>
              </c:extLst>
              <c:f>'2K Byte'!$B$3</c:f>
              <c:numCache>
                <c:formatCode>#,##0.00</c:formatCode>
                <c:ptCount val="1"/>
                <c:pt idx="0">
                  <c:v>1.2410000000000001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43DD-BB46-CDCC23172027}"/>
            </c:ext>
          </c:extLst>
        </c:ser>
        <c:ser>
          <c:idx val="1"/>
          <c:order val="1"/>
          <c:tx>
            <c:strRef>
              <c:f>'2K Byte'!$C$1</c:f>
              <c:strCache>
                <c:ptCount val="1"/>
                <c:pt idx="0">
                  <c:v>Time Search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'2K Byte'!$A$2:$A$3</c15:sqref>
                  </c15:fullRef>
                </c:ext>
              </c:extLst>
              <c:f>'2K Byte'!$A$3</c:f>
              <c:strCache>
                <c:ptCount val="1"/>
                <c:pt idx="0">
                  <c:v>2[8,8]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'2K Byte'!$C$2:$C$3</c15:sqref>
                  </c15:fullRef>
                </c:ext>
              </c:extLst>
              <c:f>'2K Byte'!$C$3</c:f>
              <c:numCache>
                <c:formatCode>General</c:formatCode>
                <c:ptCount val="1"/>
                <c:pt idx="0">
                  <c:v>6.5300000000000002E-5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43DD-BB46-CDCC23172027}"/>
            </c:ext>
          </c:extLst>
        </c:ser>
        <c:ser>
          <c:idx val="2"/>
          <c:order val="2"/>
          <c:tx>
            <c:strRef>
              <c:f>'2K Byte'!$D$1</c:f>
              <c:strCache>
                <c:ptCount val="1"/>
                <c:pt idx="0">
                  <c:v>Storage(Byte)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'2K Byte'!$A$2:$A$3</c15:sqref>
                  </c15:fullRef>
                </c:ext>
              </c:extLst>
              <c:f>'2K Byte'!$A$3</c:f>
              <c:strCache>
                <c:ptCount val="1"/>
                <c:pt idx="0">
                  <c:v>2[8,8]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'2K Byte'!$D$2:$D$3</c15:sqref>
                  </c15:fullRef>
                </c:ext>
              </c:extLst>
              <c:f>'2K Byte'!$D$3</c:f>
              <c:numCache>
                <c:formatCode>#,##0.00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8-43DD-BB46-CDCC23172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3971135"/>
        <c:axId val="82397065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'2K Byte'!$E$1</c15:sqref>
                        </c15:formulaRef>
                      </c:ext>
                    </c:extLst>
                    <c:strCache>
                      <c:ptCount val="1"/>
                      <c:pt idx="0">
                        <c:v>TimeCreate+Search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'2K Byte'!$A$2:$A$3</c15:sqref>
                        </c15:fullRef>
                        <c15:formulaRef>
                          <c15:sqref>'2K Byte'!$A$3</c15:sqref>
                        </c15:formulaRef>
                      </c:ext>
                    </c:extLst>
                    <c:strCache>
                      <c:ptCount val="1"/>
                      <c:pt idx="0">
                        <c:v>2[8,8]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'2K Byte'!$E$2:$E$3</c15:sqref>
                        </c15:fullRef>
                        <c15:formulaRef>
                          <c15:sqref>'2K Byte'!$E$3</c15:sqref>
                        </c15:formulaRef>
                      </c:ext>
                    </c:extLst>
                    <c:numCache>
                      <c:formatCode>#,##0.000</c:formatCode>
                      <c:ptCount val="1"/>
                      <c:pt idx="0">
                        <c:v>1.2410653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98-43DD-BB46-CDCC23172027}"/>
                  </c:ext>
                </c:extLst>
              </c15:ser>
            </c15:filteredBarSeries>
          </c:ext>
        </c:extLst>
      </c:barChart>
      <c:catAx>
        <c:axId val="8239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70655"/>
        <c:crosses val="autoZero"/>
        <c:auto val="1"/>
        <c:lblAlgn val="ctr"/>
        <c:lblOffset val="100"/>
        <c:noMultiLvlLbl val="0"/>
      </c:catAx>
      <c:valAx>
        <c:axId val="8239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710709</xdr:colOff>
      <xdr:row>8</xdr:row>
      <xdr:rowOff>0</xdr:rowOff>
    </xdr:from>
    <xdr:to>
      <xdr:col>6</xdr:col>
      <xdr:colOff>1379903</xdr:colOff>
      <xdr:row>23</xdr:row>
      <xdr:rowOff>96715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850F5-F28D-49A5-BC48-0DAD55A47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24</xdr:row>
      <xdr:rowOff>74734</xdr:rowOff>
    </xdr:from>
    <xdr:to>
      <xdr:col>7</xdr:col>
      <xdr:colOff>48356</xdr:colOff>
      <xdr:row>40</xdr:row>
      <xdr:rowOff>32238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A40C9-E10E-4B29-B984-812C0D290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311727</xdr:colOff>
      <xdr:row>0</xdr:row>
      <xdr:rowOff>104772</xdr:rowOff>
    </xdr:from>
    <xdr:to>
      <xdr:col>11</xdr:col>
      <xdr:colOff>409142</xdr:colOff>
      <xdr:row>21</xdr:row>
      <xdr:rowOff>173182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43A28B4-D40C-FB4A-44C0-EE4CD750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480250</xdr:colOff>
      <xdr:row>23</xdr:row>
      <xdr:rowOff>56029</xdr:rowOff>
    </xdr:from>
    <xdr:to>
      <xdr:col>11</xdr:col>
      <xdr:colOff>503463</xdr:colOff>
      <xdr:row>48</xdr:row>
      <xdr:rowOff>119062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AAD56D-B4E6-4A9F-A412-83821A97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294955</xdr:colOff>
      <xdr:row>88</xdr:row>
      <xdr:rowOff>48545</xdr:rowOff>
    </xdr:from>
    <xdr:to>
      <xdr:col>22</xdr:col>
      <xdr:colOff>285750</xdr:colOff>
      <xdr:row>116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2BD94-F585-10CC-B83E-0067C3305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121227</xdr:colOff>
      <xdr:row>117</xdr:row>
      <xdr:rowOff>138545</xdr:rowOff>
    </xdr:from>
    <xdr:to>
      <xdr:col>21</xdr:col>
      <xdr:colOff>450271</xdr:colOff>
      <xdr:row>148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70E06-7E51-D717-7CC7-7DF6D1877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213711</xdr:colOff>
      <xdr:row>56</xdr:row>
      <xdr:rowOff>119288</xdr:rowOff>
    </xdr:from>
    <xdr:to>
      <xdr:col>22</xdr:col>
      <xdr:colOff>1212273</xdr:colOff>
      <xdr:row>83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4CF0B-461C-F986-6D7E-87E722FE7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69273</xdr:colOff>
      <xdr:row>0</xdr:row>
      <xdr:rowOff>68034</xdr:rowOff>
    </xdr:from>
    <xdr:to>
      <xdr:col>30</xdr:col>
      <xdr:colOff>275358</xdr:colOff>
      <xdr:row>21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FCB9D-A825-46F8-AD3F-E111120CF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190499</xdr:colOff>
      <xdr:row>74</xdr:row>
      <xdr:rowOff>169899</xdr:rowOff>
    </xdr:from>
    <xdr:to>
      <xdr:col>30</xdr:col>
      <xdr:colOff>505074</xdr:colOff>
      <xdr:row>95</xdr:row>
      <xdr:rowOff>100012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09A12A-0972-4068-89EF-B08D0E9B0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437" y="14266899"/>
          <a:ext cx="19526932" cy="3930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241218</xdr:colOff>
      <xdr:row>1</xdr:row>
      <xdr:rowOff>27214</xdr:rowOff>
    </xdr:from>
    <xdr:to>
      <xdr:col>17</xdr:col>
      <xdr:colOff>322860</xdr:colOff>
      <xdr:row>22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FA5351-2CAD-C092-D7AC-6883FC58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1080219</xdr:colOff>
      <xdr:row>25</xdr:row>
      <xdr:rowOff>13854</xdr:rowOff>
    </xdr:from>
    <xdr:to>
      <xdr:col>25</xdr:col>
      <xdr:colOff>547686</xdr:colOff>
      <xdr:row>58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576900-22C4-61DD-CF1A-D3B1290D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1818409</xdr:colOff>
      <xdr:row>35</xdr:row>
      <xdr:rowOff>135081</xdr:rowOff>
    </xdr:from>
    <xdr:to>
      <xdr:col>4</xdr:col>
      <xdr:colOff>1575954</xdr:colOff>
      <xdr:row>59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782AE-1832-2F0E-B7D2-F68C92E36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605118</xdr:colOff>
      <xdr:row>1</xdr:row>
      <xdr:rowOff>57148</xdr:rowOff>
    </xdr:from>
    <xdr:to>
      <xdr:col>20</xdr:col>
      <xdr:colOff>515470</xdr:colOff>
      <xdr:row>23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1E19-9B83-888F-DB6E-1F2371F5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836838</xdr:colOff>
      <xdr:row>26</xdr:row>
      <xdr:rowOff>155864</xdr:rowOff>
    </xdr:from>
    <xdr:to>
      <xdr:col>21</xdr:col>
      <xdr:colOff>277091</xdr:colOff>
      <xdr:row>55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A384C-133C-0A97-8927-0B17AD2B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Year4\BIL%20-%20Segmentation\BIL&amp;Linear%20Analysis.xlsx" TargetMode="External"/><Relationship Id="rId1" Type="http://schemas.openxmlformats.org/officeDocument/2006/relationships/externalLinkPath" Target="BIL&amp;Linea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BIL 1 segment</v>
          </cell>
          <cell r="C1" t="str">
            <v>BIL 2 segment (4:4)</v>
          </cell>
          <cell r="D1" t="str">
            <v>BIL 2 segment (8:8)</v>
          </cell>
          <cell r="E1" t="str">
            <v>BIL 4 segment (4:4:4:4)</v>
          </cell>
          <cell r="F1" t="str">
            <v>BIL 4 segment (:16:16:16:16)</v>
          </cell>
          <cell r="G1" t="str">
            <v>BIL 6 segment (2:2:2:2:2:2)</v>
          </cell>
          <cell r="H1" t="str">
            <v>BIL 8 segment (4:4:4:4:4:4:4:4)</v>
          </cell>
        </row>
        <row r="2">
          <cell r="A2">
            <v>10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</row>
        <row r="3">
          <cell r="A3">
            <v>100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</row>
        <row r="4">
          <cell r="A4">
            <v>500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</row>
        <row r="5">
          <cell r="A5">
            <v>1000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</row>
        <row r="6">
          <cell r="A6">
            <v>5000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</row>
        <row r="7">
          <cell r="A7">
            <v>10000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</row>
        <row r="26">
          <cell r="A26" t="str">
            <v>Rule</v>
          </cell>
          <cell r="B26" t="str">
            <v>LinearSearch</v>
          </cell>
          <cell r="C26" t="str">
            <v>BIL 1 Segment</v>
          </cell>
        </row>
        <row r="27">
          <cell r="A27">
            <v>10</v>
          </cell>
          <cell r="B27">
            <v>1</v>
          </cell>
          <cell r="C27">
            <v>1</v>
          </cell>
        </row>
        <row r="28">
          <cell r="A28">
            <v>100</v>
          </cell>
          <cell r="B28">
            <v>1</v>
          </cell>
          <cell r="C28">
            <v>1</v>
          </cell>
        </row>
        <row r="29">
          <cell r="A29">
            <v>500</v>
          </cell>
          <cell r="B29">
            <v>1</v>
          </cell>
          <cell r="C29">
            <v>1</v>
          </cell>
        </row>
        <row r="30">
          <cell r="A30">
            <v>1000</v>
          </cell>
          <cell r="B30">
            <v>1</v>
          </cell>
          <cell r="C30">
            <v>1</v>
          </cell>
        </row>
        <row r="31">
          <cell r="A31">
            <v>5000</v>
          </cell>
          <cell r="B31">
            <v>1</v>
          </cell>
          <cell r="C31">
            <v>1</v>
          </cell>
        </row>
        <row r="32">
          <cell r="A32">
            <v>10000</v>
          </cell>
          <cell r="B32">
            <v>1</v>
          </cell>
          <cell r="C32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93F82-3DC7-419E-80E1-E51B1EF07D02}" name="Table3" displayName="Table3" ref="A1:E19" totalsRowShown="0" headerRowDxfId="75" dataDxfId="73" headerRowBorderDxfId="74" tableBorderDxfId="72" totalsRowBorderDxfId="71">
  <autoFilter ref="A1:E19" xr:uid="{A4593F82-3DC7-419E-80E1-E51B1EF07D02}"/>
  <tableColumns count="5">
    <tableColumn id="1" xr3:uid="{A0296112-FE00-4293-BF57-6B5ED3900088}" name="Partition" dataDxfId="70"/>
    <tableColumn id="2" xr3:uid="{B1FA1DEA-C7D8-4776-88E5-161BBF97ED19}" name="Time Create (Sec)" dataDxfId="69"/>
    <tableColumn id="3" xr3:uid="{9170A7B4-97E2-4575-9C12-A4C32E18117B}" name="Time Search (Sec)" dataDxfId="68"/>
    <tableColumn id="4" xr3:uid="{8F18F7A1-8334-4996-BEEB-A0FB9A5D25BC}" name="Storage(Byte)" dataDxfId="67"/>
    <tableColumn id="6" xr3:uid="{B288D3A2-6710-4063-857D-7EFCF66A45CE}" name="TimeCreate+Search" dataDxfId="6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DC18-6AE6-4220-968E-EBCD11C4D254}">
  <dimension ref="A1:H32"/>
  <sheetViews>
    <sheetView workbookViewId="0">
      <selection activeCell="C37" sqref="C37"/>
    </sheetView>
  </sheetViews>
  <sheetFormatPr defaultRowHeight="15" x14ac:dyDescent="0.25"/>
  <cols>
    <col min="1" max="1" width="6" style="260" bestFit="1" customWidth="1"/>
    <col min="2" max="2" width="13.28515625" style="260" bestFit="1" customWidth="1"/>
    <col min="3" max="4" width="17.85546875" style="260" bestFit="1" customWidth="1"/>
    <col min="5" max="5" width="21" style="260" bestFit="1" customWidth="1"/>
    <col min="6" max="6" width="25.85546875" style="260" bestFit="1" customWidth="1"/>
    <col min="7" max="7" width="24.28515625" style="260" bestFit="1" customWidth="1"/>
    <col min="8" max="9" width="27.5703125" style="260" bestFit="1" customWidth="1"/>
    <col min="10" max="16384" width="9.140625" style="260"/>
  </cols>
  <sheetData>
    <row r="1" spans="1:8" x14ac:dyDescent="0.25">
      <c r="A1" s="260" t="s">
        <v>4</v>
      </c>
      <c r="B1" s="260" t="s">
        <v>302</v>
      </c>
      <c r="C1" s="260" t="s">
        <v>303</v>
      </c>
      <c r="D1" s="260" t="s">
        <v>304</v>
      </c>
      <c r="E1" s="260" t="s">
        <v>305</v>
      </c>
      <c r="F1" s="260" t="s">
        <v>306</v>
      </c>
      <c r="G1" s="260" t="s">
        <v>307</v>
      </c>
      <c r="H1" s="260" t="s">
        <v>308</v>
      </c>
    </row>
    <row r="2" spans="1:8" x14ac:dyDescent="0.25">
      <c r="A2" s="260">
        <v>10</v>
      </c>
      <c r="B2" s="261">
        <v>1</v>
      </c>
      <c r="C2" s="261">
        <v>1</v>
      </c>
      <c r="D2" s="261">
        <v>1</v>
      </c>
      <c r="E2" s="261">
        <v>1</v>
      </c>
      <c r="F2" s="261">
        <v>1</v>
      </c>
      <c r="G2" s="261">
        <v>1</v>
      </c>
      <c r="H2" s="261">
        <v>1</v>
      </c>
    </row>
    <row r="3" spans="1:8" x14ac:dyDescent="0.25">
      <c r="A3" s="260">
        <v>100</v>
      </c>
      <c r="B3" s="261">
        <v>1</v>
      </c>
      <c r="C3" s="261">
        <v>1</v>
      </c>
      <c r="D3" s="261">
        <v>1</v>
      </c>
      <c r="E3" s="261">
        <v>1</v>
      </c>
      <c r="F3" s="261">
        <v>1</v>
      </c>
      <c r="G3" s="261">
        <v>1</v>
      </c>
      <c r="H3" s="261">
        <v>1</v>
      </c>
    </row>
    <row r="4" spans="1:8" x14ac:dyDescent="0.25">
      <c r="A4" s="260">
        <v>500</v>
      </c>
      <c r="B4" s="261">
        <v>1</v>
      </c>
      <c r="C4" s="261">
        <v>1</v>
      </c>
      <c r="D4" s="261">
        <v>1</v>
      </c>
      <c r="E4" s="261">
        <v>1</v>
      </c>
      <c r="F4" s="261">
        <v>1</v>
      </c>
      <c r="G4" s="261">
        <v>1</v>
      </c>
      <c r="H4" s="261">
        <v>1</v>
      </c>
    </row>
    <row r="5" spans="1:8" x14ac:dyDescent="0.25">
      <c r="A5" s="260">
        <v>1000</v>
      </c>
      <c r="B5" s="261">
        <v>1</v>
      </c>
      <c r="C5" s="261">
        <v>1</v>
      </c>
      <c r="D5" s="261">
        <v>1</v>
      </c>
      <c r="E5" s="261">
        <v>1</v>
      </c>
      <c r="F5" s="261">
        <v>1</v>
      </c>
      <c r="G5" s="261">
        <v>1</v>
      </c>
      <c r="H5" s="261">
        <v>1</v>
      </c>
    </row>
    <row r="6" spans="1:8" x14ac:dyDescent="0.25">
      <c r="A6" s="260">
        <v>5000</v>
      </c>
      <c r="B6" s="261">
        <v>1</v>
      </c>
      <c r="C6" s="261">
        <v>1</v>
      </c>
      <c r="D6" s="261">
        <v>1</v>
      </c>
      <c r="E6" s="261">
        <v>1</v>
      </c>
      <c r="F6" s="261">
        <v>1</v>
      </c>
      <c r="G6" s="261">
        <v>1</v>
      </c>
      <c r="H6" s="261">
        <v>1</v>
      </c>
    </row>
    <row r="7" spans="1:8" x14ac:dyDescent="0.25">
      <c r="A7" s="260">
        <v>10000</v>
      </c>
      <c r="B7" s="261">
        <v>1</v>
      </c>
      <c r="C7" s="261">
        <v>1</v>
      </c>
      <c r="D7" s="261">
        <v>1</v>
      </c>
      <c r="E7" s="261">
        <v>1</v>
      </c>
      <c r="F7" s="261">
        <v>1</v>
      </c>
      <c r="G7" s="261">
        <v>1</v>
      </c>
      <c r="H7" s="261">
        <v>1</v>
      </c>
    </row>
    <row r="26" spans="1:3" x14ac:dyDescent="0.25">
      <c r="A26" s="260" t="s">
        <v>4</v>
      </c>
      <c r="B26" s="260" t="s">
        <v>309</v>
      </c>
      <c r="C26" s="260" t="s">
        <v>310</v>
      </c>
    </row>
    <row r="27" spans="1:3" x14ac:dyDescent="0.25">
      <c r="A27" s="260">
        <v>10</v>
      </c>
      <c r="B27" s="261">
        <v>1</v>
      </c>
      <c r="C27" s="261">
        <v>1</v>
      </c>
    </row>
    <row r="28" spans="1:3" x14ac:dyDescent="0.25">
      <c r="A28" s="260">
        <v>100</v>
      </c>
      <c r="B28" s="261">
        <v>1</v>
      </c>
      <c r="C28" s="261">
        <v>1</v>
      </c>
    </row>
    <row r="29" spans="1:3" x14ac:dyDescent="0.25">
      <c r="A29" s="260">
        <v>500</v>
      </c>
      <c r="B29" s="261">
        <v>1</v>
      </c>
      <c r="C29" s="261">
        <v>1</v>
      </c>
    </row>
    <row r="30" spans="1:3" x14ac:dyDescent="0.25">
      <c r="A30" s="260">
        <v>1000</v>
      </c>
      <c r="B30" s="261">
        <v>1</v>
      </c>
      <c r="C30" s="261">
        <v>1</v>
      </c>
    </row>
    <row r="31" spans="1:3" x14ac:dyDescent="0.25">
      <c r="A31" s="260">
        <v>5000</v>
      </c>
      <c r="B31" s="261">
        <v>1</v>
      </c>
      <c r="C31" s="261">
        <v>1</v>
      </c>
    </row>
    <row r="32" spans="1:3" x14ac:dyDescent="0.25">
      <c r="A32" s="260">
        <v>10000</v>
      </c>
      <c r="B32" s="261">
        <v>1</v>
      </c>
      <c r="C32" s="26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056B-2385-4BCC-AB98-4B63CE1E8E4F}">
  <dimension ref="A1:N227"/>
  <sheetViews>
    <sheetView zoomScale="55" zoomScaleNormal="55" workbookViewId="0">
      <selection activeCell="G52" sqref="G52"/>
    </sheetView>
  </sheetViews>
  <sheetFormatPr defaultRowHeight="15" x14ac:dyDescent="0.25"/>
  <cols>
    <col min="1" max="1" width="20.42578125" bestFit="1" customWidth="1"/>
    <col min="2" max="2" width="26.5703125" bestFit="1" customWidth="1"/>
    <col min="3" max="3" width="26.85546875" bestFit="1" customWidth="1"/>
    <col min="4" max="4" width="20.85546875" bestFit="1" customWidth="1"/>
    <col min="5" max="5" width="11.42578125" bestFit="1" customWidth="1"/>
    <col min="6" max="6" width="16.28515625" bestFit="1" customWidth="1"/>
    <col min="7" max="8" width="24.42578125" bestFit="1" customWidth="1"/>
    <col min="9" max="9" width="18.7109375" bestFit="1" customWidth="1"/>
    <col min="11" max="11" width="16.28515625" bestFit="1" customWidth="1"/>
    <col min="12" max="13" width="24.42578125" bestFit="1" customWidth="1"/>
    <col min="14" max="14" width="18.7109375" bestFit="1" customWidth="1"/>
  </cols>
  <sheetData>
    <row r="1" spans="1:14" ht="15.75" x14ac:dyDescent="0.25">
      <c r="A1" s="240" t="s">
        <v>230</v>
      </c>
      <c r="B1" s="241"/>
      <c r="C1" s="241"/>
      <c r="D1" s="242"/>
      <c r="E1" s="44"/>
      <c r="F1" s="44"/>
      <c r="G1" s="3"/>
      <c r="H1" s="3"/>
      <c r="I1" s="3"/>
      <c r="J1" s="3"/>
      <c r="K1" s="3"/>
      <c r="L1" s="139"/>
      <c r="M1" s="139"/>
      <c r="N1" s="139"/>
    </row>
    <row r="2" spans="1:14" ht="15.75" x14ac:dyDescent="0.25">
      <c r="A2" s="115" t="s">
        <v>5</v>
      </c>
      <c r="B2" s="116" t="s">
        <v>8</v>
      </c>
      <c r="C2" s="115" t="s">
        <v>7</v>
      </c>
      <c r="D2" s="115" t="s">
        <v>232</v>
      </c>
      <c r="E2" s="128"/>
      <c r="F2" s="139"/>
      <c r="I2" s="134"/>
      <c r="J2" s="66"/>
      <c r="K2" s="138"/>
      <c r="L2" s="47"/>
      <c r="M2" s="47"/>
      <c r="N2" s="47"/>
    </row>
    <row r="3" spans="1:14" ht="15.75" x14ac:dyDescent="0.25">
      <c r="A3" s="129">
        <v>1</v>
      </c>
      <c r="B3" s="130">
        <v>235.36099999999999</v>
      </c>
      <c r="C3" s="131">
        <v>3.1577999999999999</v>
      </c>
      <c r="D3" s="144">
        <v>4096000</v>
      </c>
      <c r="E3" s="128"/>
      <c r="F3" s="140"/>
      <c r="G3" s="10"/>
      <c r="H3" s="10"/>
      <c r="I3" s="11"/>
      <c r="J3" s="12"/>
      <c r="K3" s="13"/>
      <c r="L3" s="47"/>
      <c r="M3" s="47"/>
      <c r="N3" s="47"/>
    </row>
    <row r="4" spans="1:14" ht="15.75" x14ac:dyDescent="0.25">
      <c r="A4" s="132">
        <v>2</v>
      </c>
      <c r="B4" s="11">
        <v>1.2410000000000001</v>
      </c>
      <c r="C4" s="12">
        <v>4.4390000000000001</v>
      </c>
      <c r="D4" s="145">
        <v>32000</v>
      </c>
      <c r="E4" s="128"/>
      <c r="F4" s="128"/>
      <c r="G4" s="10"/>
      <c r="H4" s="10"/>
      <c r="I4" s="11"/>
      <c r="J4" s="12"/>
      <c r="K4" s="13"/>
      <c r="L4" s="47"/>
      <c r="M4" s="47"/>
      <c r="N4" s="47"/>
    </row>
    <row r="5" spans="1:14" ht="15.75" x14ac:dyDescent="0.25">
      <c r="A5" s="133">
        <v>2</v>
      </c>
      <c r="B5" s="11">
        <v>1.675</v>
      </c>
      <c r="C5" s="12">
        <v>4.7270000000000003</v>
      </c>
      <c r="D5" s="145">
        <v>40000</v>
      </c>
      <c r="E5" s="128"/>
      <c r="F5" s="128"/>
      <c r="G5" s="10"/>
      <c r="H5" s="10"/>
      <c r="I5" s="11"/>
      <c r="J5" s="12"/>
      <c r="K5" s="13"/>
      <c r="L5" s="47"/>
      <c r="M5" s="47"/>
      <c r="N5" s="47"/>
    </row>
    <row r="6" spans="1:14" ht="15.75" x14ac:dyDescent="0.25">
      <c r="A6" s="133">
        <v>2</v>
      </c>
      <c r="B6" s="11">
        <v>3.246</v>
      </c>
      <c r="C6" s="12">
        <v>4.9569999999999999</v>
      </c>
      <c r="D6" s="145">
        <v>68000</v>
      </c>
      <c r="E6" s="128"/>
      <c r="F6" s="128"/>
      <c r="G6" s="10"/>
      <c r="H6" s="10"/>
      <c r="I6" s="11"/>
      <c r="J6" s="20"/>
      <c r="K6" s="13"/>
      <c r="L6" s="47"/>
      <c r="M6" s="47"/>
      <c r="N6" s="47"/>
    </row>
    <row r="7" spans="1:14" ht="15.75" x14ac:dyDescent="0.25">
      <c r="A7" s="133">
        <v>2</v>
      </c>
      <c r="B7" s="11">
        <v>6.0644999999999998</v>
      </c>
      <c r="C7" s="20">
        <v>5.194</v>
      </c>
      <c r="D7" s="145">
        <v>130000</v>
      </c>
      <c r="E7" s="128"/>
      <c r="F7" s="128"/>
      <c r="G7" s="10"/>
      <c r="H7" s="10"/>
      <c r="I7" s="11"/>
      <c r="J7" s="20"/>
      <c r="K7" s="13"/>
      <c r="L7" s="47"/>
      <c r="M7" s="47"/>
      <c r="N7" s="47"/>
    </row>
    <row r="8" spans="1:14" ht="15.75" x14ac:dyDescent="0.25">
      <c r="A8" s="133">
        <v>2</v>
      </c>
      <c r="B8" s="11">
        <v>18.725000000000001</v>
      </c>
      <c r="C8" s="20">
        <v>7.0670000000000002</v>
      </c>
      <c r="D8" s="145">
        <v>257000</v>
      </c>
      <c r="E8" s="128"/>
      <c r="F8" s="128"/>
      <c r="G8" s="10"/>
      <c r="H8" s="10"/>
      <c r="I8" s="11"/>
      <c r="J8" s="20"/>
      <c r="K8" s="13"/>
      <c r="L8" s="47"/>
      <c r="M8" s="47"/>
      <c r="N8" s="47"/>
    </row>
    <row r="9" spans="1:14" ht="15.75" x14ac:dyDescent="0.25">
      <c r="A9" s="133">
        <v>2</v>
      </c>
      <c r="B9" s="11">
        <v>37.92</v>
      </c>
      <c r="C9" s="20">
        <v>6.8460000000000001</v>
      </c>
      <c r="D9" s="145">
        <v>512500</v>
      </c>
      <c r="E9" s="128"/>
      <c r="F9" s="128"/>
      <c r="G9" s="10"/>
      <c r="H9" s="10"/>
      <c r="I9" s="11"/>
      <c r="J9" s="12"/>
      <c r="K9" s="13"/>
      <c r="L9" s="47"/>
      <c r="M9" s="47"/>
      <c r="N9" s="47"/>
    </row>
    <row r="10" spans="1:14" ht="15.75" x14ac:dyDescent="0.25">
      <c r="A10" s="133">
        <v>2</v>
      </c>
      <c r="B10" s="11">
        <v>79.540750000000003</v>
      </c>
      <c r="C10" s="12">
        <v>6.7760499999999997</v>
      </c>
      <c r="D10" s="145">
        <v>1024250</v>
      </c>
      <c r="E10" s="128"/>
      <c r="F10" s="128"/>
      <c r="G10" s="1"/>
      <c r="H10" s="106"/>
      <c r="I10" s="11"/>
      <c r="J10" s="20"/>
      <c r="K10" s="13"/>
      <c r="L10" s="47"/>
      <c r="M10" s="47"/>
      <c r="N10" s="47"/>
    </row>
    <row r="11" spans="1:14" ht="15.75" x14ac:dyDescent="0.25">
      <c r="A11" s="135">
        <v>2</v>
      </c>
      <c r="B11" s="11">
        <v>166.3125</v>
      </c>
      <c r="C11" s="20">
        <v>7.7030000000000003</v>
      </c>
      <c r="D11" s="145">
        <v>2048130</v>
      </c>
      <c r="E11" s="128"/>
      <c r="G11" s="53"/>
      <c r="H11" s="45"/>
      <c r="I11" s="142"/>
      <c r="J11" s="142"/>
      <c r="K11" s="47"/>
      <c r="L11" s="47"/>
      <c r="M11" s="47"/>
      <c r="N11" s="47"/>
    </row>
    <row r="12" spans="1:14" ht="15.75" x14ac:dyDescent="0.25">
      <c r="A12" s="132">
        <v>3</v>
      </c>
      <c r="B12" s="80">
        <v>0.32500000000000001</v>
      </c>
      <c r="C12" s="171">
        <v>7.41</v>
      </c>
      <c r="D12" s="157">
        <v>8000</v>
      </c>
      <c r="E12" s="128"/>
      <c r="H12" s="45"/>
      <c r="I12" s="142"/>
      <c r="J12" s="142"/>
      <c r="K12" s="47"/>
      <c r="L12" s="47"/>
      <c r="M12" s="47"/>
      <c r="N12" s="47"/>
    </row>
    <row r="13" spans="1:14" ht="15.75" x14ac:dyDescent="0.25">
      <c r="A13" s="133">
        <v>3</v>
      </c>
      <c r="B13" s="82">
        <v>0.34499999999999997</v>
      </c>
      <c r="C13" s="142">
        <v>8.0069999999999997</v>
      </c>
      <c r="D13" s="152">
        <v>9000</v>
      </c>
      <c r="E13" s="128"/>
      <c r="H13" s="45"/>
      <c r="I13" s="142"/>
      <c r="J13" s="142"/>
      <c r="K13" s="47"/>
      <c r="L13" s="47"/>
      <c r="M13" s="47"/>
      <c r="N13" s="47"/>
    </row>
    <row r="14" spans="1:14" ht="15.75" x14ac:dyDescent="0.25">
      <c r="A14" s="133">
        <v>3</v>
      </c>
      <c r="B14" s="82">
        <v>0.56000000000000005</v>
      </c>
      <c r="C14" s="142">
        <v>9.42</v>
      </c>
      <c r="D14" s="152">
        <v>11000</v>
      </c>
      <c r="E14" s="128"/>
      <c r="H14" s="45"/>
      <c r="I14" s="142"/>
      <c r="J14" s="142"/>
      <c r="K14" s="47"/>
      <c r="L14" s="47"/>
      <c r="M14" s="47"/>
      <c r="N14" s="47"/>
    </row>
    <row r="15" spans="1:14" ht="15.75" x14ac:dyDescent="0.25">
      <c r="A15" s="133">
        <v>3</v>
      </c>
      <c r="B15" s="82">
        <v>0.6</v>
      </c>
      <c r="C15" s="142">
        <v>9.7200000000000006</v>
      </c>
      <c r="D15" s="152">
        <v>12500</v>
      </c>
      <c r="E15" s="128"/>
      <c r="H15" s="45"/>
      <c r="I15" s="142"/>
      <c r="J15" s="142"/>
      <c r="K15" s="47"/>
      <c r="L15" s="47"/>
      <c r="M15" s="47"/>
      <c r="N15" s="47"/>
    </row>
    <row r="16" spans="1:14" ht="15.75" x14ac:dyDescent="0.25">
      <c r="A16" s="133">
        <v>3</v>
      </c>
      <c r="B16" s="82">
        <v>0.78</v>
      </c>
      <c r="C16" s="142">
        <v>10.199999999999999</v>
      </c>
      <c r="D16" s="152">
        <v>16250</v>
      </c>
      <c r="E16" s="128"/>
      <c r="H16" s="45"/>
      <c r="I16" s="142"/>
      <c r="J16" s="142"/>
      <c r="K16" s="47"/>
      <c r="L16" s="47"/>
      <c r="M16" s="47"/>
      <c r="N16" s="47"/>
    </row>
    <row r="17" spans="1:14" ht="15.75" x14ac:dyDescent="0.25">
      <c r="A17" s="133">
        <v>3</v>
      </c>
      <c r="B17" s="82">
        <v>0.92</v>
      </c>
      <c r="C17" s="142">
        <v>10.199999999999999</v>
      </c>
      <c r="D17" s="152">
        <v>18000</v>
      </c>
      <c r="E17" s="128"/>
      <c r="H17" s="45"/>
      <c r="I17" s="142"/>
      <c r="J17" s="142"/>
      <c r="K17" s="47"/>
      <c r="L17" s="47"/>
      <c r="M17" s="47"/>
      <c r="N17" s="47"/>
    </row>
    <row r="18" spans="1:14" ht="15.75" x14ac:dyDescent="0.25">
      <c r="A18" s="133">
        <v>3</v>
      </c>
      <c r="B18" s="82">
        <v>1.08</v>
      </c>
      <c r="C18" s="142">
        <v>9.64</v>
      </c>
      <c r="D18" s="152">
        <v>18500</v>
      </c>
      <c r="E18" s="128"/>
      <c r="H18" s="45"/>
      <c r="I18" s="142"/>
      <c r="J18" s="142"/>
      <c r="K18" s="47"/>
      <c r="L18" s="47"/>
      <c r="M18" s="47"/>
      <c r="N18" s="47"/>
    </row>
    <row r="19" spans="1:14" ht="15.75" x14ac:dyDescent="0.25">
      <c r="A19" s="133">
        <v>3</v>
      </c>
      <c r="B19" s="82">
        <v>1.2</v>
      </c>
      <c r="C19" s="142">
        <v>9.5399999999999991</v>
      </c>
      <c r="D19" s="152">
        <v>20250</v>
      </c>
      <c r="E19" s="128"/>
      <c r="H19" s="45"/>
      <c r="I19" s="142"/>
      <c r="J19" s="142"/>
      <c r="K19" s="47"/>
      <c r="L19" s="47"/>
      <c r="M19" s="47"/>
      <c r="N19" s="47"/>
    </row>
    <row r="20" spans="1:14" ht="15.75" x14ac:dyDescent="0.25">
      <c r="A20" s="133">
        <v>3</v>
      </c>
      <c r="B20" s="82">
        <v>1.32</v>
      </c>
      <c r="C20" s="142">
        <v>10.1</v>
      </c>
      <c r="D20" s="152">
        <v>24125</v>
      </c>
      <c r="E20" s="128"/>
      <c r="H20" s="45"/>
      <c r="I20" s="142"/>
      <c r="J20" s="142"/>
      <c r="K20" s="47"/>
      <c r="L20" s="47"/>
      <c r="M20" s="47"/>
      <c r="N20" s="47"/>
    </row>
    <row r="21" spans="1:14" ht="15.75" x14ac:dyDescent="0.25">
      <c r="A21" s="133">
        <v>3</v>
      </c>
      <c r="B21" s="82">
        <v>2.48</v>
      </c>
      <c r="C21" s="142">
        <v>9.3000000000000007</v>
      </c>
      <c r="D21" s="152">
        <v>33500</v>
      </c>
      <c r="E21" s="128"/>
      <c r="H21" s="45"/>
      <c r="I21" s="142"/>
      <c r="J21" s="142"/>
      <c r="K21" s="47"/>
      <c r="L21" s="47"/>
      <c r="M21" s="47"/>
      <c r="N21" s="47"/>
    </row>
    <row r="22" spans="1:14" ht="15.75" x14ac:dyDescent="0.25">
      <c r="A22" s="133">
        <v>3</v>
      </c>
      <c r="B22" s="82">
        <v>1.86</v>
      </c>
      <c r="C22" s="142">
        <v>9.7799999999999994</v>
      </c>
      <c r="D22" s="152">
        <v>34250</v>
      </c>
      <c r="E22" s="128"/>
      <c r="H22" s="45"/>
      <c r="I22" s="142"/>
      <c r="J22" s="142"/>
      <c r="K22" s="47"/>
      <c r="L22" s="47"/>
      <c r="M22" s="47"/>
      <c r="N22" s="47"/>
    </row>
    <row r="23" spans="1:14" ht="15.75" x14ac:dyDescent="0.25">
      <c r="A23" s="133">
        <v>3</v>
      </c>
      <c r="B23" s="82">
        <v>2.42</v>
      </c>
      <c r="C23" s="142">
        <v>9.8000000000000007</v>
      </c>
      <c r="D23" s="152">
        <v>36125</v>
      </c>
      <c r="E23" s="128"/>
      <c r="H23" s="45"/>
      <c r="I23" s="142"/>
      <c r="J23" s="142"/>
      <c r="K23" s="47"/>
    </row>
    <row r="24" spans="1:14" ht="15.75" x14ac:dyDescent="0.25">
      <c r="A24" s="133">
        <v>3</v>
      </c>
      <c r="B24" s="82">
        <v>4.04</v>
      </c>
      <c r="C24" s="142">
        <v>10.039999999999999</v>
      </c>
      <c r="D24" s="152">
        <v>65000</v>
      </c>
      <c r="E24" s="128"/>
      <c r="H24" s="45"/>
      <c r="I24" s="142"/>
      <c r="J24" s="142"/>
      <c r="K24" s="47"/>
    </row>
    <row r="25" spans="1:14" ht="15.75" x14ac:dyDescent="0.25">
      <c r="A25" s="133">
        <v>3</v>
      </c>
      <c r="B25" s="82">
        <v>4.32</v>
      </c>
      <c r="C25" s="142">
        <v>9.84</v>
      </c>
      <c r="D25" s="152">
        <v>65250</v>
      </c>
      <c r="E25" s="128"/>
      <c r="H25" s="45"/>
      <c r="I25" s="142"/>
      <c r="J25" s="142"/>
      <c r="K25" s="47"/>
    </row>
    <row r="26" spans="1:14" ht="15.75" x14ac:dyDescent="0.25">
      <c r="A26" s="133">
        <v>3</v>
      </c>
      <c r="B26" s="82">
        <v>4.4000000000000004</v>
      </c>
      <c r="C26" s="142">
        <v>10.14</v>
      </c>
      <c r="D26" s="152">
        <v>66125</v>
      </c>
      <c r="E26" s="128"/>
      <c r="H26" s="45"/>
      <c r="I26" s="142"/>
      <c r="J26" s="142"/>
      <c r="K26" s="47"/>
    </row>
    <row r="27" spans="1:14" ht="15.75" x14ac:dyDescent="0.25">
      <c r="A27" s="133">
        <v>3</v>
      </c>
      <c r="B27" s="82">
        <v>9.1199999999999992</v>
      </c>
      <c r="C27" s="142">
        <v>9.06</v>
      </c>
      <c r="D27" s="152">
        <v>128750</v>
      </c>
      <c r="E27" s="128"/>
      <c r="H27" s="45"/>
      <c r="I27" s="142"/>
      <c r="J27" s="142"/>
      <c r="K27" s="47"/>
    </row>
    <row r="28" spans="1:14" ht="15.75" x14ac:dyDescent="0.25">
      <c r="A28" s="133">
        <v>3</v>
      </c>
      <c r="B28" s="82">
        <v>9.4</v>
      </c>
      <c r="C28" s="142">
        <v>9.6999999999999993</v>
      </c>
      <c r="D28" s="152">
        <v>129125</v>
      </c>
      <c r="E28" s="128"/>
      <c r="H28" s="45"/>
      <c r="I28" s="142"/>
      <c r="J28" s="142"/>
      <c r="K28" s="47"/>
    </row>
    <row r="29" spans="1:14" ht="15.75" x14ac:dyDescent="0.25">
      <c r="A29" s="133">
        <v>3</v>
      </c>
      <c r="B29" s="82">
        <v>18.96</v>
      </c>
      <c r="C29" s="142">
        <v>9.74</v>
      </c>
      <c r="D29" s="152">
        <v>256500</v>
      </c>
      <c r="E29" s="128"/>
      <c r="H29" s="45"/>
      <c r="I29" s="142"/>
      <c r="J29" s="142"/>
      <c r="K29" s="47"/>
    </row>
    <row r="30" spans="1:14" ht="15.75" x14ac:dyDescent="0.25">
      <c r="A30" s="133">
        <v>3</v>
      </c>
      <c r="B30" s="82">
        <v>19.14</v>
      </c>
      <c r="C30" s="142">
        <v>9.26</v>
      </c>
      <c r="D30" s="152">
        <v>256625</v>
      </c>
      <c r="E30" s="128"/>
      <c r="H30" s="45"/>
      <c r="I30" s="142"/>
      <c r="J30" s="142"/>
      <c r="K30" s="47"/>
    </row>
    <row r="31" spans="1:14" ht="15.75" x14ac:dyDescent="0.25">
      <c r="A31" s="133">
        <v>3</v>
      </c>
      <c r="B31" s="82">
        <v>39.94</v>
      </c>
      <c r="C31" s="142">
        <v>9.82</v>
      </c>
      <c r="D31" s="152">
        <v>512375</v>
      </c>
      <c r="E31" s="128"/>
      <c r="H31" s="45"/>
      <c r="I31" s="142"/>
      <c r="J31" s="142"/>
      <c r="K31" s="47"/>
    </row>
    <row r="32" spans="1:14" ht="15.75" x14ac:dyDescent="0.25">
      <c r="A32" s="133">
        <v>3</v>
      </c>
      <c r="B32" s="82">
        <v>81.62</v>
      </c>
      <c r="C32" s="173">
        <v>10.28</v>
      </c>
      <c r="D32" s="152">
        <v>1024250</v>
      </c>
      <c r="E32" s="128"/>
      <c r="G32" s="46"/>
      <c r="H32" s="10"/>
      <c r="I32" s="8"/>
      <c r="J32" s="8"/>
      <c r="K32" s="8"/>
    </row>
    <row r="33" spans="1:11" ht="15.75" x14ac:dyDescent="0.25">
      <c r="A33" s="132">
        <v>4</v>
      </c>
      <c r="B33" s="172">
        <v>0.14000000000000001</v>
      </c>
      <c r="C33" s="8">
        <v>8.1156000000000006</v>
      </c>
      <c r="D33" s="155">
        <v>4000</v>
      </c>
      <c r="E33" s="128"/>
      <c r="H33" s="10"/>
      <c r="I33" s="89"/>
      <c r="J33" s="89"/>
      <c r="K33" s="8"/>
    </row>
    <row r="34" spans="1:11" ht="15.75" x14ac:dyDescent="0.25">
      <c r="A34" s="133">
        <v>4</v>
      </c>
      <c r="B34" s="89">
        <v>0.17</v>
      </c>
      <c r="C34" s="89">
        <v>8.52</v>
      </c>
      <c r="D34" s="145">
        <v>4500</v>
      </c>
      <c r="E34" s="128"/>
      <c r="H34" s="10"/>
      <c r="I34" s="8"/>
      <c r="J34" s="8"/>
      <c r="K34" s="8"/>
    </row>
    <row r="35" spans="1:11" ht="15.75" x14ac:dyDescent="0.25">
      <c r="A35" s="133">
        <v>4</v>
      </c>
      <c r="B35" s="8">
        <v>0.248</v>
      </c>
      <c r="C35" s="8">
        <v>8.5399999999999991</v>
      </c>
      <c r="D35" s="145">
        <v>5000</v>
      </c>
      <c r="E35" s="128"/>
      <c r="H35" s="10"/>
      <c r="I35" s="8"/>
      <c r="J35" s="8"/>
      <c r="K35" s="8"/>
    </row>
    <row r="36" spans="1:11" ht="15.75" x14ac:dyDescent="0.25">
      <c r="A36" s="133">
        <v>4</v>
      </c>
      <c r="B36" s="8">
        <v>0.27</v>
      </c>
      <c r="C36" s="8">
        <v>8.31</v>
      </c>
      <c r="D36" s="145">
        <v>5250</v>
      </c>
      <c r="E36" s="128"/>
      <c r="H36" s="10"/>
      <c r="I36" s="8"/>
      <c r="J36" s="8"/>
      <c r="K36" s="8"/>
    </row>
    <row r="37" spans="1:11" ht="15.75" x14ac:dyDescent="0.25">
      <c r="A37" s="133">
        <v>4</v>
      </c>
      <c r="B37" s="8">
        <v>0.30599999999999999</v>
      </c>
      <c r="C37" s="8">
        <v>8.5519999999999996</v>
      </c>
      <c r="D37" s="145">
        <v>6000</v>
      </c>
      <c r="E37" s="128"/>
      <c r="H37" s="10"/>
      <c r="I37" s="8"/>
      <c r="J37" s="8"/>
      <c r="K37" s="8"/>
    </row>
    <row r="38" spans="1:11" ht="15.75" x14ac:dyDescent="0.25">
      <c r="A38" s="133">
        <v>4</v>
      </c>
      <c r="B38" s="8">
        <v>0.318</v>
      </c>
      <c r="C38" s="8">
        <v>8.6470000000000002</v>
      </c>
      <c r="D38" s="145">
        <v>6125</v>
      </c>
      <c r="E38" s="128"/>
      <c r="H38" s="10"/>
      <c r="I38" s="8"/>
      <c r="J38" s="8"/>
      <c r="K38" s="8"/>
    </row>
    <row r="39" spans="1:11" ht="15.75" x14ac:dyDescent="0.25">
      <c r="A39" s="133">
        <v>4</v>
      </c>
      <c r="B39" s="8">
        <v>0.32</v>
      </c>
      <c r="C39" s="8">
        <v>8.3810000000000002</v>
      </c>
      <c r="D39" s="145">
        <v>6250</v>
      </c>
      <c r="E39" s="128"/>
      <c r="H39" s="10"/>
      <c r="I39" s="8"/>
      <c r="J39" s="8"/>
      <c r="K39" s="8"/>
    </row>
    <row r="40" spans="1:11" ht="15.75" x14ac:dyDescent="0.25">
      <c r="A40" s="133">
        <v>4</v>
      </c>
      <c r="B40" s="8">
        <v>0.34799999999999998</v>
      </c>
      <c r="C40" s="8">
        <v>8.4559999999999995</v>
      </c>
      <c r="D40" s="145">
        <v>6750</v>
      </c>
      <c r="E40" s="128"/>
      <c r="H40" s="10"/>
      <c r="I40" s="8"/>
      <c r="J40" s="8"/>
      <c r="K40" s="8"/>
    </row>
    <row r="41" spans="1:11" ht="15.75" x14ac:dyDescent="0.25">
      <c r="A41" s="133">
        <v>4</v>
      </c>
      <c r="B41" s="8">
        <v>0.371</v>
      </c>
      <c r="C41" s="8">
        <v>8.5809999999999995</v>
      </c>
      <c r="D41" s="145">
        <v>7125</v>
      </c>
      <c r="E41" s="128"/>
      <c r="H41" s="10"/>
      <c r="I41" s="8"/>
      <c r="J41" s="8"/>
      <c r="K41" s="8"/>
    </row>
    <row r="42" spans="1:11" ht="15.75" x14ac:dyDescent="0.25">
      <c r="A42" s="133">
        <v>4</v>
      </c>
      <c r="B42" s="8">
        <v>0.45</v>
      </c>
      <c r="C42" s="8">
        <v>8.1199999999999992</v>
      </c>
      <c r="D42" s="145">
        <v>8500</v>
      </c>
      <c r="E42" s="128"/>
      <c r="H42" s="10"/>
      <c r="I42" s="8"/>
      <c r="J42" s="8"/>
      <c r="K42" s="8"/>
    </row>
    <row r="43" spans="1:11" ht="15.75" x14ac:dyDescent="0.25">
      <c r="A43" s="133">
        <v>4</v>
      </c>
      <c r="B43" s="8">
        <v>0.46</v>
      </c>
      <c r="C43" s="8">
        <v>8.6</v>
      </c>
      <c r="D43" s="145">
        <v>8625</v>
      </c>
      <c r="E43" s="128"/>
      <c r="H43" s="10"/>
      <c r="I43" s="8"/>
      <c r="J43" s="8"/>
      <c r="K43" s="8"/>
    </row>
    <row r="44" spans="1:11" ht="15.75" x14ac:dyDescent="0.25">
      <c r="A44" s="133">
        <v>4</v>
      </c>
      <c r="B44" s="8">
        <v>0.48099999999999998</v>
      </c>
      <c r="C44" s="8">
        <v>8.5</v>
      </c>
      <c r="D44" s="145">
        <v>9500</v>
      </c>
      <c r="E44" s="128"/>
      <c r="H44" s="10"/>
      <c r="I44" s="8"/>
      <c r="J44" s="8"/>
      <c r="K44" s="8"/>
    </row>
    <row r="45" spans="1:11" ht="15.75" x14ac:dyDescent="0.25">
      <c r="A45" s="133">
        <v>4</v>
      </c>
      <c r="B45" s="8">
        <v>0.49299999999999999</v>
      </c>
      <c r="C45" s="8">
        <v>8.3520000000000003</v>
      </c>
      <c r="D45" s="145">
        <v>9750</v>
      </c>
      <c r="E45" s="128"/>
      <c r="H45" s="10"/>
      <c r="I45" s="8"/>
      <c r="J45" s="8"/>
      <c r="K45" s="8"/>
    </row>
    <row r="46" spans="1:11" ht="15.75" x14ac:dyDescent="0.25">
      <c r="A46" s="133">
        <v>4</v>
      </c>
      <c r="B46" s="8">
        <v>0.51800000000000002</v>
      </c>
      <c r="C46" s="8">
        <v>8.5589999999999993</v>
      </c>
      <c r="D46" s="145">
        <v>10125</v>
      </c>
      <c r="E46" s="128"/>
      <c r="H46" s="10"/>
      <c r="I46" s="8"/>
      <c r="J46" s="8"/>
      <c r="K46" s="8"/>
    </row>
    <row r="47" spans="1:11" ht="15.75" x14ac:dyDescent="0.25">
      <c r="A47" s="133">
        <v>4</v>
      </c>
      <c r="B47" s="8">
        <v>0.54300000000000004</v>
      </c>
      <c r="C47" s="8">
        <v>8.5299999999999994</v>
      </c>
      <c r="D47" s="145">
        <v>10500</v>
      </c>
      <c r="E47" s="128"/>
      <c r="H47" s="10"/>
      <c r="I47" s="8"/>
      <c r="J47" s="8"/>
      <c r="K47" s="8"/>
    </row>
    <row r="48" spans="1:11" ht="15.75" x14ac:dyDescent="0.25">
      <c r="A48" s="133">
        <v>4</v>
      </c>
      <c r="B48" s="8">
        <v>0.54800000000000004</v>
      </c>
      <c r="C48" s="8">
        <v>8.5120000000000005</v>
      </c>
      <c r="D48" s="145">
        <v>10625</v>
      </c>
      <c r="E48" s="128"/>
      <c r="H48" s="10"/>
      <c r="I48" s="8"/>
      <c r="J48" s="8"/>
      <c r="K48" s="8"/>
    </row>
    <row r="49" spans="1:11" ht="15.75" x14ac:dyDescent="0.25">
      <c r="A49" s="133">
        <v>4</v>
      </c>
      <c r="B49" s="8">
        <v>0.62</v>
      </c>
      <c r="C49" s="8">
        <v>8.5</v>
      </c>
      <c r="D49" s="145">
        <v>12375</v>
      </c>
      <c r="E49" s="128"/>
      <c r="H49" s="10"/>
      <c r="I49" s="8"/>
      <c r="J49" s="8"/>
      <c r="K49" s="8"/>
    </row>
    <row r="50" spans="1:11" ht="15.75" x14ac:dyDescent="0.25">
      <c r="A50" s="133">
        <v>4</v>
      </c>
      <c r="B50" s="8">
        <v>0.83599999999999997</v>
      </c>
      <c r="C50" s="8">
        <v>8.1940000000000008</v>
      </c>
      <c r="D50" s="145">
        <v>16250</v>
      </c>
      <c r="E50" s="128"/>
      <c r="H50" s="10"/>
      <c r="I50" s="8"/>
      <c r="J50" s="8"/>
      <c r="K50" s="8"/>
    </row>
    <row r="51" spans="1:11" ht="15.75" x14ac:dyDescent="0.25">
      <c r="A51" s="133">
        <v>4</v>
      </c>
      <c r="B51" s="8">
        <v>0.92500000000000004</v>
      </c>
      <c r="C51" s="8">
        <v>8.4190000000000005</v>
      </c>
      <c r="D51" s="145">
        <v>17250</v>
      </c>
      <c r="E51" s="128"/>
      <c r="H51" s="10"/>
      <c r="I51" s="8"/>
      <c r="J51" s="8"/>
      <c r="K51" s="8"/>
    </row>
    <row r="52" spans="1:11" ht="15.75" x14ac:dyDescent="0.25">
      <c r="A52" s="133">
        <v>4</v>
      </c>
      <c r="B52" s="8">
        <v>0.94199999999999995</v>
      </c>
      <c r="C52" s="8">
        <v>8.1460000000000008</v>
      </c>
      <c r="D52" s="145">
        <v>17500</v>
      </c>
      <c r="E52" s="128"/>
      <c r="H52" s="10"/>
      <c r="I52" s="8"/>
      <c r="J52" s="8"/>
      <c r="K52" s="8"/>
    </row>
    <row r="53" spans="1:11" ht="15.75" x14ac:dyDescent="0.25">
      <c r="A53" s="133">
        <v>4</v>
      </c>
      <c r="B53" s="8">
        <v>0.94599999999999995</v>
      </c>
      <c r="C53" s="8">
        <v>8.1980000000000004</v>
      </c>
      <c r="D53" s="145">
        <v>17625</v>
      </c>
      <c r="E53" s="128"/>
      <c r="H53" s="10"/>
      <c r="I53" s="8"/>
      <c r="J53" s="8"/>
      <c r="K53" s="8"/>
    </row>
    <row r="54" spans="1:11" ht="15.75" x14ac:dyDescent="0.25">
      <c r="A54" s="133">
        <v>4</v>
      </c>
      <c r="B54" s="8">
        <v>0.96899999999999997</v>
      </c>
      <c r="C54" s="8">
        <v>8.4629999999999992</v>
      </c>
      <c r="D54" s="145">
        <v>18375</v>
      </c>
      <c r="E54" s="128"/>
      <c r="H54" s="10"/>
      <c r="I54" s="8"/>
      <c r="J54" s="8"/>
      <c r="K54" s="8"/>
    </row>
    <row r="55" spans="1:11" ht="15.75" x14ac:dyDescent="0.25">
      <c r="A55" s="133">
        <v>4</v>
      </c>
      <c r="B55" s="8">
        <v>1.1619999999999999</v>
      </c>
      <c r="C55" s="8">
        <v>8.3640000000000008</v>
      </c>
      <c r="D55" s="145">
        <v>20250</v>
      </c>
      <c r="E55" s="128"/>
      <c r="H55" s="10"/>
      <c r="I55" s="8"/>
      <c r="J55" s="8"/>
      <c r="K55" s="8"/>
    </row>
    <row r="56" spans="1:11" ht="15.75" x14ac:dyDescent="0.25">
      <c r="A56" s="133">
        <v>4</v>
      </c>
      <c r="B56" s="8">
        <v>1.867</v>
      </c>
      <c r="C56" s="8">
        <v>8.2170000000000005</v>
      </c>
      <c r="D56" s="145">
        <v>33000</v>
      </c>
      <c r="E56" s="128"/>
      <c r="H56" s="10"/>
      <c r="I56" s="8"/>
      <c r="J56" s="8"/>
      <c r="K56" s="8"/>
    </row>
    <row r="57" spans="1:11" ht="15.75" x14ac:dyDescent="0.25">
      <c r="A57" s="133">
        <v>4</v>
      </c>
      <c r="B57" s="8">
        <v>1.901</v>
      </c>
      <c r="C57" s="8">
        <v>8.69</v>
      </c>
      <c r="D57" s="145">
        <v>33125</v>
      </c>
      <c r="E57" s="128"/>
      <c r="H57" s="10"/>
      <c r="I57" s="8"/>
      <c r="J57" s="8"/>
      <c r="K57" s="8"/>
    </row>
    <row r="58" spans="1:11" ht="15.75" x14ac:dyDescent="0.25">
      <c r="A58" s="133">
        <v>4</v>
      </c>
      <c r="B58" s="8">
        <v>1.9410000000000001</v>
      </c>
      <c r="C58" s="8">
        <v>8.5869999999999997</v>
      </c>
      <c r="D58" s="145">
        <v>33375</v>
      </c>
      <c r="E58" s="128"/>
      <c r="H58" s="10"/>
      <c r="I58" s="8"/>
      <c r="J58" s="8"/>
      <c r="K58" s="8"/>
    </row>
    <row r="59" spans="1:11" ht="15.75" x14ac:dyDescent="0.25">
      <c r="A59" s="133">
        <v>4</v>
      </c>
      <c r="B59" s="8">
        <v>2.0409999999999999</v>
      </c>
      <c r="C59" s="8">
        <v>8.3680000000000003</v>
      </c>
      <c r="D59" s="145">
        <v>34250</v>
      </c>
      <c r="E59" s="128"/>
      <c r="H59" s="10"/>
      <c r="I59" s="8"/>
      <c r="J59" s="8"/>
      <c r="K59" s="8"/>
    </row>
    <row r="60" spans="1:11" ht="15.75" x14ac:dyDescent="0.25">
      <c r="A60" s="133">
        <v>4</v>
      </c>
      <c r="B60" s="8">
        <v>3.952</v>
      </c>
      <c r="C60" s="8">
        <v>8.4600000000000009</v>
      </c>
      <c r="D60" s="145">
        <v>64750</v>
      </c>
      <c r="E60" s="128"/>
      <c r="H60" s="10"/>
      <c r="I60" s="8"/>
      <c r="J60" s="8"/>
      <c r="K60" s="8"/>
    </row>
    <row r="61" spans="1:11" ht="15.75" x14ac:dyDescent="0.25">
      <c r="A61" s="133">
        <v>4</v>
      </c>
      <c r="B61" s="8">
        <v>3.9550000000000001</v>
      </c>
      <c r="C61" s="8">
        <v>8.4079999999999995</v>
      </c>
      <c r="D61" s="145">
        <v>64875</v>
      </c>
      <c r="E61" s="128"/>
      <c r="H61" s="10"/>
      <c r="I61" s="8"/>
      <c r="J61" s="8"/>
      <c r="K61" s="8"/>
    </row>
    <row r="62" spans="1:11" ht="15.75" x14ac:dyDescent="0.25">
      <c r="A62" s="133">
        <v>4</v>
      </c>
      <c r="B62" s="8">
        <v>3.9590000000000001</v>
      </c>
      <c r="C62" s="8">
        <v>8.4139999999999997</v>
      </c>
      <c r="D62" s="145">
        <v>65250</v>
      </c>
      <c r="E62" s="128"/>
      <c r="H62" s="10"/>
      <c r="I62" s="8"/>
      <c r="J62" s="8"/>
      <c r="K62" s="8"/>
    </row>
    <row r="63" spans="1:11" ht="15.75" x14ac:dyDescent="0.25">
      <c r="A63" s="133">
        <v>4</v>
      </c>
      <c r="B63" s="8">
        <v>8.077</v>
      </c>
      <c r="C63" s="8">
        <v>8.5009999999999994</v>
      </c>
      <c r="D63" s="145">
        <v>128625</v>
      </c>
      <c r="E63" s="128"/>
      <c r="H63" s="10"/>
      <c r="I63" s="8"/>
      <c r="J63" s="8"/>
      <c r="K63" s="8"/>
    </row>
    <row r="64" spans="1:11" ht="15.75" x14ac:dyDescent="0.25">
      <c r="A64" s="133">
        <v>4</v>
      </c>
      <c r="B64" s="8">
        <v>8.2889999999999997</v>
      </c>
      <c r="C64" s="8">
        <v>8.4890000000000008</v>
      </c>
      <c r="D64" s="145">
        <v>128750</v>
      </c>
      <c r="E64" s="128"/>
      <c r="H64" s="10"/>
      <c r="I64" s="8"/>
      <c r="J64" s="8"/>
      <c r="K64" s="8"/>
    </row>
    <row r="65" spans="1:11" ht="15.75" x14ac:dyDescent="0.25">
      <c r="A65" s="133">
        <v>4</v>
      </c>
      <c r="B65" s="8">
        <v>16.84</v>
      </c>
      <c r="C65" s="8">
        <v>8.6829999999999998</v>
      </c>
      <c r="D65" s="145">
        <v>256500</v>
      </c>
      <c r="E65" s="128"/>
      <c r="H65" s="10"/>
      <c r="I65" s="8"/>
      <c r="J65" s="8"/>
      <c r="K65" s="143"/>
    </row>
    <row r="66" spans="1:11" ht="15.75" x14ac:dyDescent="0.25">
      <c r="A66" s="133">
        <v>4</v>
      </c>
      <c r="B66" s="8">
        <v>35.909999999999997</v>
      </c>
      <c r="C66" s="8">
        <v>8.6920000000000002</v>
      </c>
      <c r="D66" s="154">
        <v>512375</v>
      </c>
      <c r="E66" s="128"/>
      <c r="H66" s="46"/>
      <c r="I66" s="47"/>
      <c r="J66" s="138"/>
      <c r="K66" s="47"/>
    </row>
    <row r="67" spans="1:11" ht="15.75" x14ac:dyDescent="0.25">
      <c r="A67" s="136">
        <v>5</v>
      </c>
      <c r="B67" s="38">
        <v>9.8000000000000004E-2</v>
      </c>
      <c r="C67" s="84">
        <v>12.82</v>
      </c>
      <c r="D67" s="157">
        <v>3000</v>
      </c>
      <c r="E67" s="128"/>
      <c r="H67" s="46"/>
      <c r="I67" s="47"/>
      <c r="J67" s="138"/>
      <c r="K67" s="47"/>
    </row>
    <row r="68" spans="1:11" ht="15.75" x14ac:dyDescent="0.25">
      <c r="A68" s="137">
        <v>5</v>
      </c>
      <c r="B68" s="40">
        <v>0.121</v>
      </c>
      <c r="C68" s="85">
        <v>14.18</v>
      </c>
      <c r="D68" s="152">
        <v>3250</v>
      </c>
      <c r="E68" s="128"/>
      <c r="H68" s="46"/>
      <c r="I68" s="47"/>
      <c r="J68" s="138"/>
      <c r="K68" s="47"/>
    </row>
    <row r="69" spans="1:11" ht="15.75" x14ac:dyDescent="0.25">
      <c r="A69" s="137">
        <v>5</v>
      </c>
      <c r="B69" s="40">
        <v>0.12</v>
      </c>
      <c r="C69" s="85">
        <v>13.98</v>
      </c>
      <c r="D69" s="152">
        <v>3250</v>
      </c>
      <c r="E69" s="128"/>
      <c r="H69" s="46"/>
      <c r="I69" s="47"/>
      <c r="J69" s="138"/>
      <c r="K69" s="47"/>
    </row>
    <row r="70" spans="1:11" ht="15.75" x14ac:dyDescent="0.25">
      <c r="A70" s="137">
        <v>5</v>
      </c>
      <c r="B70" s="40">
        <v>0.12</v>
      </c>
      <c r="C70" s="85">
        <v>13.9</v>
      </c>
      <c r="D70" s="152">
        <v>3500</v>
      </c>
      <c r="E70" s="128"/>
      <c r="H70" s="46"/>
      <c r="I70" s="47"/>
      <c r="J70" s="138"/>
      <c r="K70" s="47"/>
    </row>
    <row r="71" spans="1:11" ht="15.75" x14ac:dyDescent="0.25">
      <c r="A71" s="137">
        <v>5</v>
      </c>
      <c r="B71" s="40">
        <v>0.12</v>
      </c>
      <c r="C71" s="85">
        <v>14</v>
      </c>
      <c r="D71" s="152">
        <v>3500</v>
      </c>
      <c r="E71" s="128"/>
      <c r="H71" s="46"/>
      <c r="I71" s="47"/>
      <c r="J71" s="138"/>
      <c r="K71" s="47"/>
    </row>
    <row r="72" spans="1:11" ht="15.75" x14ac:dyDescent="0.25">
      <c r="A72" s="137">
        <v>5</v>
      </c>
      <c r="B72" s="40">
        <v>0.115</v>
      </c>
      <c r="C72" s="85">
        <v>14</v>
      </c>
      <c r="D72" s="152">
        <v>3625</v>
      </c>
      <c r="E72" s="128"/>
      <c r="H72" s="46"/>
      <c r="I72" s="47"/>
      <c r="J72" s="138"/>
      <c r="K72" s="47"/>
    </row>
    <row r="73" spans="1:11" ht="15.75" x14ac:dyDescent="0.25">
      <c r="A73" s="137">
        <v>5</v>
      </c>
      <c r="B73" s="40">
        <v>0.12</v>
      </c>
      <c r="C73" s="85">
        <v>13.82</v>
      </c>
      <c r="D73" s="152">
        <v>3625</v>
      </c>
      <c r="E73" s="128"/>
      <c r="H73" s="46"/>
      <c r="I73" s="47"/>
      <c r="J73" s="138"/>
      <c r="K73" s="47"/>
    </row>
    <row r="74" spans="1:11" ht="15.75" x14ac:dyDescent="0.25">
      <c r="A74" s="137">
        <v>5</v>
      </c>
      <c r="B74" s="40">
        <v>0.12</v>
      </c>
      <c r="C74" s="85">
        <v>13.98</v>
      </c>
      <c r="D74" s="152">
        <v>3750</v>
      </c>
      <c r="E74" s="128"/>
      <c r="H74" s="46"/>
      <c r="I74" s="47"/>
      <c r="J74" s="138"/>
      <c r="K74" s="47"/>
    </row>
    <row r="75" spans="1:11" ht="15.75" x14ac:dyDescent="0.25">
      <c r="A75" s="137">
        <v>5</v>
      </c>
      <c r="B75" s="40">
        <v>0.13</v>
      </c>
      <c r="C75" s="85">
        <v>13.98</v>
      </c>
      <c r="D75" s="152">
        <v>4000</v>
      </c>
      <c r="E75" s="128"/>
      <c r="H75" s="46"/>
      <c r="I75" s="47"/>
      <c r="J75" s="138"/>
      <c r="K75" s="47"/>
    </row>
    <row r="76" spans="1:11" ht="15.75" x14ac:dyDescent="0.25">
      <c r="A76" s="137">
        <v>5</v>
      </c>
      <c r="B76" s="40">
        <v>0.11600000000000001</v>
      </c>
      <c r="C76" s="85">
        <v>14.08</v>
      </c>
      <c r="D76" s="152">
        <v>4125</v>
      </c>
      <c r="E76" s="128"/>
      <c r="H76" s="46"/>
      <c r="I76" s="47"/>
      <c r="J76" s="138"/>
      <c r="K76" s="47"/>
    </row>
    <row r="77" spans="1:11" ht="15.75" x14ac:dyDescent="0.25">
      <c r="A77" s="137">
        <v>5</v>
      </c>
      <c r="B77" s="40">
        <v>0.12</v>
      </c>
      <c r="C77" s="85">
        <v>14.14</v>
      </c>
      <c r="D77" s="152">
        <v>4375</v>
      </c>
      <c r="E77" s="128"/>
      <c r="H77" s="46"/>
      <c r="I77" s="47"/>
      <c r="J77" s="138"/>
      <c r="K77" s="47"/>
    </row>
    <row r="78" spans="1:11" ht="15.75" x14ac:dyDescent="0.25">
      <c r="A78" s="137">
        <v>5</v>
      </c>
      <c r="B78" s="40">
        <v>0.24</v>
      </c>
      <c r="C78" s="85">
        <v>13.68</v>
      </c>
      <c r="D78" s="152">
        <v>4750</v>
      </c>
      <c r="E78" s="128"/>
      <c r="H78" s="46"/>
      <c r="I78" s="47"/>
      <c r="J78" s="138"/>
      <c r="K78" s="47"/>
    </row>
    <row r="79" spans="1:11" ht="15.75" x14ac:dyDescent="0.25">
      <c r="A79" s="137">
        <v>5</v>
      </c>
      <c r="B79" s="40">
        <v>0.18</v>
      </c>
      <c r="C79" s="85">
        <v>13.98</v>
      </c>
      <c r="D79" s="152">
        <v>4875</v>
      </c>
      <c r="E79" s="128"/>
      <c r="H79" s="46"/>
      <c r="I79" s="66"/>
      <c r="J79" s="138"/>
      <c r="K79" s="47"/>
    </row>
    <row r="80" spans="1:11" ht="15.75" x14ac:dyDescent="0.25">
      <c r="A80" s="137">
        <v>5</v>
      </c>
      <c r="B80" s="73">
        <v>0.2</v>
      </c>
      <c r="C80" s="85">
        <v>14.04</v>
      </c>
      <c r="D80" s="152">
        <v>5250</v>
      </c>
      <c r="E80" s="128"/>
      <c r="H80" s="46"/>
      <c r="I80" s="47"/>
      <c r="J80" s="138"/>
      <c r="K80" s="47"/>
    </row>
    <row r="81" spans="1:11" ht="15.75" x14ac:dyDescent="0.25">
      <c r="A81" s="137">
        <v>5</v>
      </c>
      <c r="B81" s="40">
        <v>0.26</v>
      </c>
      <c r="C81" s="85">
        <v>13.84</v>
      </c>
      <c r="D81" s="152">
        <v>5500</v>
      </c>
      <c r="E81" s="128"/>
      <c r="H81" s="46"/>
      <c r="I81" s="47"/>
      <c r="J81" s="138"/>
      <c r="K81" s="47"/>
    </row>
    <row r="82" spans="1:11" ht="15.75" x14ac:dyDescent="0.25">
      <c r="A82" s="137">
        <v>5</v>
      </c>
      <c r="B82" s="40">
        <v>0.28000000000000003</v>
      </c>
      <c r="C82" s="85">
        <v>14.24</v>
      </c>
      <c r="D82" s="152">
        <v>5625</v>
      </c>
      <c r="E82" s="128"/>
      <c r="H82" s="46"/>
      <c r="I82" s="47"/>
      <c r="J82" s="138"/>
      <c r="K82" s="47"/>
    </row>
    <row r="83" spans="1:11" ht="15.75" x14ac:dyDescent="0.25">
      <c r="A83" s="137">
        <v>5</v>
      </c>
      <c r="B83" s="40">
        <v>0.26</v>
      </c>
      <c r="C83" s="85">
        <v>14</v>
      </c>
      <c r="D83" s="152">
        <v>5750</v>
      </c>
      <c r="E83" s="128"/>
      <c r="H83" s="46"/>
      <c r="I83" s="47"/>
      <c r="J83" s="138"/>
      <c r="K83" s="47"/>
    </row>
    <row r="84" spans="1:11" ht="15.75" x14ac:dyDescent="0.25">
      <c r="A84" s="137">
        <v>5</v>
      </c>
      <c r="B84" s="40">
        <v>0.24</v>
      </c>
      <c r="C84" s="85">
        <v>14.18</v>
      </c>
      <c r="D84" s="152">
        <v>5875</v>
      </c>
      <c r="E84" s="128"/>
      <c r="H84" s="46"/>
      <c r="I84" s="66"/>
      <c r="J84" s="138"/>
      <c r="K84" s="47"/>
    </row>
    <row r="85" spans="1:11" ht="15.75" x14ac:dyDescent="0.25">
      <c r="A85" s="137">
        <v>5</v>
      </c>
      <c r="B85" s="73">
        <v>0.26</v>
      </c>
      <c r="C85" s="85">
        <v>14.18</v>
      </c>
      <c r="D85" s="152">
        <v>6250</v>
      </c>
      <c r="E85" s="128"/>
      <c r="H85" s="46"/>
      <c r="I85" s="47"/>
      <c r="J85" s="138"/>
      <c r="K85" s="47"/>
    </row>
    <row r="86" spans="1:11" ht="15.75" x14ac:dyDescent="0.25">
      <c r="A86" s="137">
        <v>5</v>
      </c>
      <c r="B86" s="40">
        <v>0.36</v>
      </c>
      <c r="C86" s="85">
        <v>14.08</v>
      </c>
      <c r="D86" s="152">
        <v>6625</v>
      </c>
      <c r="E86" s="128"/>
      <c r="H86" s="46"/>
      <c r="I86" s="66"/>
      <c r="J86" s="138"/>
      <c r="K86" s="47"/>
    </row>
    <row r="87" spans="1:11" ht="15.75" x14ac:dyDescent="0.25">
      <c r="A87" s="137">
        <v>5</v>
      </c>
      <c r="B87" s="73">
        <v>0.22</v>
      </c>
      <c r="C87" s="85">
        <v>14</v>
      </c>
      <c r="D87" s="152">
        <v>6750</v>
      </c>
      <c r="E87" s="128"/>
      <c r="H87" s="46"/>
      <c r="I87" s="66"/>
      <c r="J87" s="138"/>
      <c r="K87" s="47"/>
    </row>
    <row r="88" spans="1:11" ht="15.75" x14ac:dyDescent="0.25">
      <c r="A88" s="137">
        <v>5</v>
      </c>
      <c r="B88" s="73">
        <v>0.28000000000000003</v>
      </c>
      <c r="C88" s="85">
        <v>13.82</v>
      </c>
      <c r="D88" s="152">
        <v>8500</v>
      </c>
      <c r="E88" s="128"/>
      <c r="H88" s="46"/>
      <c r="I88" s="47"/>
      <c r="J88" s="138"/>
      <c r="K88" s="47"/>
    </row>
    <row r="89" spans="1:11" ht="15.75" x14ac:dyDescent="0.25">
      <c r="A89" s="137">
        <v>5</v>
      </c>
      <c r="B89" s="40">
        <v>0.52</v>
      </c>
      <c r="C89" s="85">
        <v>14.08</v>
      </c>
      <c r="D89" s="152">
        <v>9250</v>
      </c>
      <c r="E89" s="128"/>
      <c r="H89" s="46"/>
      <c r="I89" s="47"/>
      <c r="J89" s="138"/>
      <c r="K89" s="47"/>
    </row>
    <row r="90" spans="1:11" ht="15.75" x14ac:dyDescent="0.25">
      <c r="A90" s="137">
        <v>5</v>
      </c>
      <c r="B90" s="40">
        <v>0.52</v>
      </c>
      <c r="C90" s="85">
        <v>13.94</v>
      </c>
      <c r="D90" s="152">
        <v>9375</v>
      </c>
      <c r="E90" s="128"/>
      <c r="H90" s="46"/>
      <c r="I90" s="66"/>
      <c r="J90" s="138"/>
      <c r="K90" s="47"/>
    </row>
    <row r="91" spans="1:11" ht="15.75" x14ac:dyDescent="0.25">
      <c r="A91" s="137">
        <v>5</v>
      </c>
      <c r="B91" s="73">
        <v>0.5</v>
      </c>
      <c r="C91" s="85">
        <v>14.08</v>
      </c>
      <c r="D91" s="152">
        <v>9625</v>
      </c>
      <c r="E91" s="128"/>
      <c r="H91" s="46"/>
      <c r="I91" s="66"/>
      <c r="J91" s="138"/>
      <c r="K91" s="47"/>
    </row>
    <row r="92" spans="1:11" ht="15.75" x14ac:dyDescent="0.25">
      <c r="A92" s="137">
        <v>5</v>
      </c>
      <c r="B92" s="73">
        <v>0.42</v>
      </c>
      <c r="C92" s="85">
        <v>14.16</v>
      </c>
      <c r="D92" s="152">
        <v>9750</v>
      </c>
      <c r="E92" s="128"/>
      <c r="H92" s="46"/>
      <c r="I92" s="66"/>
      <c r="J92" s="138"/>
      <c r="K92" s="47"/>
    </row>
    <row r="93" spans="1:11" ht="15.75" x14ac:dyDescent="0.25">
      <c r="A93" s="137">
        <v>5</v>
      </c>
      <c r="B93" s="73">
        <v>0.48</v>
      </c>
      <c r="C93" s="85">
        <v>14.2</v>
      </c>
      <c r="D93" s="152">
        <v>10500</v>
      </c>
      <c r="E93" s="128"/>
      <c r="H93" s="46"/>
      <c r="I93" s="66"/>
      <c r="J93" s="138"/>
      <c r="K93" s="47"/>
    </row>
    <row r="94" spans="1:11" ht="15.75" x14ac:dyDescent="0.25">
      <c r="A94" s="137">
        <v>5</v>
      </c>
      <c r="B94" s="73">
        <v>0.66</v>
      </c>
      <c r="C94" s="85">
        <v>14.32</v>
      </c>
      <c r="D94" s="152">
        <v>12375</v>
      </c>
      <c r="E94" s="128"/>
      <c r="H94" s="46"/>
      <c r="I94" s="47"/>
      <c r="J94" s="138"/>
      <c r="K94" s="47"/>
    </row>
    <row r="95" spans="1:11" ht="15.75" x14ac:dyDescent="0.25">
      <c r="A95" s="137">
        <v>5</v>
      </c>
      <c r="B95" s="40">
        <v>0.82</v>
      </c>
      <c r="C95" s="85">
        <v>13.98</v>
      </c>
      <c r="D95" s="152">
        <v>17000</v>
      </c>
      <c r="E95" s="128"/>
      <c r="H95" s="46"/>
      <c r="I95" s="66"/>
      <c r="J95" s="138"/>
      <c r="K95" s="47"/>
    </row>
    <row r="96" spans="1:11" ht="15.75" x14ac:dyDescent="0.25">
      <c r="A96" s="137">
        <v>5</v>
      </c>
      <c r="B96" s="73">
        <v>0.8</v>
      </c>
      <c r="C96" s="85">
        <v>14.12</v>
      </c>
      <c r="D96" s="152">
        <v>17125</v>
      </c>
      <c r="E96" s="128"/>
      <c r="H96" s="46"/>
      <c r="I96" s="66"/>
      <c r="J96" s="138"/>
      <c r="K96" s="47"/>
    </row>
    <row r="97" spans="1:11" ht="15.75" x14ac:dyDescent="0.25">
      <c r="A97" s="137">
        <v>5</v>
      </c>
      <c r="B97" s="73">
        <v>0.9</v>
      </c>
      <c r="C97" s="85">
        <v>14.16</v>
      </c>
      <c r="D97" s="152">
        <v>17250</v>
      </c>
      <c r="E97" s="128"/>
      <c r="H97" s="46"/>
      <c r="I97" s="66"/>
      <c r="J97" s="138"/>
      <c r="K97" s="47"/>
    </row>
    <row r="98" spans="1:11" ht="15.75" x14ac:dyDescent="0.25">
      <c r="A98" s="137">
        <v>5</v>
      </c>
      <c r="B98" s="73">
        <v>0.92</v>
      </c>
      <c r="C98" s="85">
        <v>14.02</v>
      </c>
      <c r="D98" s="152">
        <v>17500</v>
      </c>
      <c r="E98" s="128"/>
      <c r="H98" s="46"/>
      <c r="I98" s="66"/>
      <c r="J98" s="138"/>
      <c r="K98" s="47"/>
    </row>
    <row r="99" spans="1:11" ht="15.75" x14ac:dyDescent="0.25">
      <c r="A99" s="137">
        <v>5</v>
      </c>
      <c r="B99" s="73">
        <v>1.1599999999999999</v>
      </c>
      <c r="C99" s="85">
        <v>14.3</v>
      </c>
      <c r="D99" s="152">
        <v>18375</v>
      </c>
      <c r="E99" s="128"/>
      <c r="H99" s="46"/>
      <c r="I99" s="66"/>
      <c r="J99" s="138"/>
      <c r="K99" s="47"/>
    </row>
    <row r="100" spans="1:11" ht="15.75" x14ac:dyDescent="0.25">
      <c r="A100" s="137">
        <v>5</v>
      </c>
      <c r="B100" s="73">
        <v>1.9139999999999999</v>
      </c>
      <c r="C100" s="85">
        <v>14</v>
      </c>
      <c r="D100" s="152">
        <v>32875</v>
      </c>
      <c r="E100" s="128"/>
      <c r="H100" s="46"/>
      <c r="I100" s="47"/>
      <c r="J100" s="138"/>
      <c r="K100" s="47"/>
    </row>
    <row r="101" spans="1:11" ht="15.75" x14ac:dyDescent="0.25">
      <c r="A101" s="137">
        <v>5</v>
      </c>
      <c r="B101" s="40">
        <v>1.74</v>
      </c>
      <c r="C101" s="85">
        <v>14</v>
      </c>
      <c r="D101" s="152">
        <v>33000</v>
      </c>
      <c r="E101" s="128"/>
      <c r="H101" s="46"/>
      <c r="I101" s="66"/>
      <c r="J101" s="138"/>
      <c r="K101" s="47"/>
    </row>
    <row r="102" spans="1:11" ht="15.75" x14ac:dyDescent="0.25">
      <c r="A102" s="137">
        <v>5</v>
      </c>
      <c r="B102" s="73">
        <v>1.92</v>
      </c>
      <c r="C102" s="85">
        <v>14.3</v>
      </c>
      <c r="D102" s="152">
        <v>33375</v>
      </c>
      <c r="E102" s="128"/>
      <c r="H102" s="46"/>
      <c r="I102" s="66"/>
      <c r="J102" s="138"/>
      <c r="K102" s="47"/>
    </row>
    <row r="103" spans="1:11" ht="15.75" x14ac:dyDescent="0.25">
      <c r="A103" s="137">
        <v>5</v>
      </c>
      <c r="B103" s="73">
        <v>4.84</v>
      </c>
      <c r="C103" s="85">
        <v>14.18</v>
      </c>
      <c r="D103" s="152">
        <v>64750</v>
      </c>
      <c r="E103" s="128"/>
      <c r="H103" s="57"/>
      <c r="I103" s="66"/>
      <c r="J103" s="138"/>
      <c r="K103" s="47"/>
    </row>
    <row r="104" spans="1:11" ht="15.75" x14ac:dyDescent="0.25">
      <c r="A104" s="137">
        <v>5</v>
      </c>
      <c r="B104" s="73">
        <v>4.66</v>
      </c>
      <c r="C104" s="85">
        <v>14.18</v>
      </c>
      <c r="D104" s="152">
        <v>64875</v>
      </c>
      <c r="E104" s="128"/>
      <c r="H104" s="57"/>
      <c r="I104" s="47"/>
      <c r="J104" s="138"/>
      <c r="K104" s="47"/>
    </row>
    <row r="105" spans="1:11" ht="15.75" x14ac:dyDescent="0.25">
      <c r="A105" s="137">
        <v>5</v>
      </c>
      <c r="B105" s="40">
        <v>8.7799999999999994</v>
      </c>
      <c r="C105" s="85">
        <v>14.2</v>
      </c>
      <c r="D105" s="152">
        <v>128625</v>
      </c>
      <c r="E105" s="128"/>
      <c r="H105" s="57"/>
      <c r="I105" s="47"/>
      <c r="J105" s="138"/>
      <c r="K105" s="47"/>
    </row>
    <row r="106" spans="1:11" ht="15.75" x14ac:dyDescent="0.25">
      <c r="A106" s="137">
        <v>5</v>
      </c>
      <c r="B106" s="124">
        <v>18.54</v>
      </c>
      <c r="C106" s="85">
        <v>14.38</v>
      </c>
      <c r="D106" s="153">
        <v>256500</v>
      </c>
      <c r="E106" s="128"/>
      <c r="H106" s="1"/>
      <c r="I106" s="8"/>
      <c r="J106" s="8"/>
      <c r="K106" s="1"/>
    </row>
    <row r="107" spans="1:11" ht="15.75" x14ac:dyDescent="0.25">
      <c r="A107" s="132">
        <v>6</v>
      </c>
      <c r="B107" s="8">
        <v>7.9000000000000001E-2</v>
      </c>
      <c r="C107" s="103">
        <v>11.86</v>
      </c>
      <c r="D107" s="145">
        <v>2500</v>
      </c>
      <c r="E107" s="128"/>
      <c r="H107" s="1"/>
      <c r="I107" s="8"/>
      <c r="J107" s="8"/>
      <c r="K107" s="1"/>
    </row>
    <row r="108" spans="1:11" ht="15.75" x14ac:dyDescent="0.25">
      <c r="A108" s="133">
        <v>6</v>
      </c>
      <c r="B108" s="8">
        <v>0.11</v>
      </c>
      <c r="C108" s="8">
        <v>12.246</v>
      </c>
      <c r="D108" s="145">
        <v>2625</v>
      </c>
      <c r="E108" s="128"/>
      <c r="H108" s="1"/>
      <c r="I108" s="8"/>
      <c r="J108" s="8"/>
      <c r="K108" s="1"/>
    </row>
    <row r="109" spans="1:11" ht="15.75" x14ac:dyDescent="0.25">
      <c r="A109" s="133">
        <v>6</v>
      </c>
      <c r="B109" s="8">
        <v>9.6000000000000002E-2</v>
      </c>
      <c r="C109" s="8">
        <v>12.238</v>
      </c>
      <c r="D109" s="145">
        <v>2750</v>
      </c>
      <c r="E109" s="128"/>
      <c r="H109" s="1"/>
      <c r="I109" s="8"/>
      <c r="J109" s="8"/>
      <c r="K109" s="1"/>
    </row>
    <row r="110" spans="1:11" ht="15.75" x14ac:dyDescent="0.25">
      <c r="A110" s="133">
        <v>6</v>
      </c>
      <c r="B110" s="8">
        <v>0.105</v>
      </c>
      <c r="C110" s="8">
        <v>12.119</v>
      </c>
      <c r="D110" s="145">
        <v>2875</v>
      </c>
      <c r="E110" s="128"/>
      <c r="H110" s="1"/>
      <c r="I110" s="8"/>
      <c r="J110" s="8"/>
      <c r="K110" s="1"/>
    </row>
    <row r="111" spans="1:11" ht="15.75" x14ac:dyDescent="0.25">
      <c r="A111" s="133">
        <v>6</v>
      </c>
      <c r="B111" s="8">
        <v>0.105</v>
      </c>
      <c r="C111" s="8">
        <v>11.894</v>
      </c>
      <c r="D111" s="145">
        <v>3000</v>
      </c>
      <c r="E111" s="128"/>
      <c r="H111" s="1"/>
      <c r="I111" s="8"/>
      <c r="J111" s="8"/>
      <c r="K111" s="1"/>
    </row>
    <row r="112" spans="1:11" ht="15.75" x14ac:dyDescent="0.25">
      <c r="A112" s="133">
        <v>6</v>
      </c>
      <c r="B112" s="8">
        <v>0.13700000000000001</v>
      </c>
      <c r="C112" s="8">
        <v>11.9</v>
      </c>
      <c r="D112" s="145">
        <v>3125</v>
      </c>
      <c r="E112" s="128"/>
      <c r="H112" s="1"/>
      <c r="I112" s="8"/>
      <c r="J112" s="8"/>
      <c r="K112" s="1"/>
    </row>
    <row r="113" spans="1:11" ht="15.75" x14ac:dyDescent="0.25">
      <c r="A113" s="133">
        <v>6</v>
      </c>
      <c r="B113" s="8">
        <v>0.113</v>
      </c>
      <c r="C113" s="8">
        <v>12.2</v>
      </c>
      <c r="D113" s="145">
        <v>3250</v>
      </c>
      <c r="E113" s="128"/>
      <c r="H113" s="1"/>
      <c r="I113" s="8"/>
      <c r="J113" s="8"/>
      <c r="K113" s="1"/>
    </row>
    <row r="114" spans="1:11" ht="15.75" x14ac:dyDescent="0.25">
      <c r="A114" s="133">
        <v>6</v>
      </c>
      <c r="B114" s="8">
        <v>0.126</v>
      </c>
      <c r="C114" s="8">
        <v>12.205</v>
      </c>
      <c r="D114" s="145">
        <v>3500</v>
      </c>
      <c r="E114" s="128"/>
      <c r="H114" s="1"/>
      <c r="I114" s="8"/>
      <c r="J114" s="8"/>
      <c r="K114" s="1"/>
    </row>
    <row r="115" spans="1:11" ht="15.75" x14ac:dyDescent="0.25">
      <c r="A115" s="133">
        <v>6</v>
      </c>
      <c r="B115" s="8">
        <v>0.13</v>
      </c>
      <c r="C115" s="8">
        <v>12.317</v>
      </c>
      <c r="D115" s="145">
        <v>3500</v>
      </c>
      <c r="E115" s="128"/>
      <c r="H115" s="1"/>
      <c r="I115" s="8"/>
      <c r="J115" s="8"/>
      <c r="K115" s="1"/>
    </row>
    <row r="116" spans="1:11" ht="15.75" x14ac:dyDescent="0.25">
      <c r="A116" s="133">
        <v>6</v>
      </c>
      <c r="B116" s="8">
        <v>0.14199999999999999</v>
      </c>
      <c r="C116" s="8">
        <v>12.144</v>
      </c>
      <c r="D116" s="145">
        <v>3625</v>
      </c>
      <c r="E116" s="128"/>
      <c r="H116" s="1"/>
      <c r="I116" s="8"/>
      <c r="J116" s="8"/>
      <c r="K116" s="1"/>
    </row>
    <row r="117" spans="1:11" ht="15.75" x14ac:dyDescent="0.25">
      <c r="A117" s="133">
        <v>6</v>
      </c>
      <c r="B117" s="8">
        <v>0.13800000000000001</v>
      </c>
      <c r="C117" s="8">
        <v>12.237</v>
      </c>
      <c r="D117" s="145">
        <v>3750</v>
      </c>
      <c r="E117" s="128"/>
      <c r="H117" s="1"/>
      <c r="I117" s="8"/>
      <c r="J117" s="8"/>
      <c r="K117" s="1"/>
    </row>
    <row r="118" spans="1:11" ht="15.75" x14ac:dyDescent="0.25">
      <c r="A118" s="133">
        <v>6</v>
      </c>
      <c r="B118" s="8">
        <v>0.14499999999999999</v>
      </c>
      <c r="C118" s="8">
        <v>12.253</v>
      </c>
      <c r="D118" s="145">
        <v>3875</v>
      </c>
      <c r="E118" s="128"/>
      <c r="H118" s="1"/>
      <c r="I118" s="8"/>
      <c r="J118" s="8"/>
      <c r="K118" s="1"/>
    </row>
    <row r="119" spans="1:11" ht="15.75" x14ac:dyDescent="0.25">
      <c r="A119" s="133">
        <v>6</v>
      </c>
      <c r="B119" s="8">
        <v>0.183</v>
      </c>
      <c r="C119" s="8">
        <v>12.054</v>
      </c>
      <c r="D119" s="145">
        <v>4000</v>
      </c>
      <c r="E119" s="128"/>
      <c r="H119" s="1"/>
      <c r="I119" s="8"/>
      <c r="J119" s="8"/>
      <c r="K119" s="1"/>
    </row>
    <row r="120" spans="1:11" ht="15.75" x14ac:dyDescent="0.25">
      <c r="A120" s="133">
        <v>6</v>
      </c>
      <c r="B120" s="8">
        <v>0.185</v>
      </c>
      <c r="C120" s="8">
        <v>12.071</v>
      </c>
      <c r="D120" s="145">
        <v>4375</v>
      </c>
      <c r="E120" s="128"/>
      <c r="H120" s="1"/>
      <c r="I120" s="8"/>
      <c r="J120" s="8"/>
      <c r="K120" s="1"/>
    </row>
    <row r="121" spans="1:11" ht="15.75" x14ac:dyDescent="0.25">
      <c r="A121" s="133">
        <v>6</v>
      </c>
      <c r="B121" s="8">
        <v>0.187</v>
      </c>
      <c r="C121" s="8">
        <v>12.108000000000001</v>
      </c>
      <c r="D121" s="145">
        <v>4750</v>
      </c>
      <c r="E121" s="128"/>
      <c r="H121" s="1"/>
      <c r="I121" s="8"/>
      <c r="J121" s="8"/>
      <c r="K121" s="1"/>
    </row>
    <row r="122" spans="1:11" ht="15.75" x14ac:dyDescent="0.25">
      <c r="A122" s="133">
        <v>6</v>
      </c>
      <c r="B122" s="8">
        <v>0.22</v>
      </c>
      <c r="C122" s="8">
        <v>12.053000000000001</v>
      </c>
      <c r="D122" s="145">
        <v>4875</v>
      </c>
      <c r="E122" s="128"/>
      <c r="H122" s="1"/>
      <c r="I122" s="8"/>
      <c r="J122" s="8"/>
      <c r="K122" s="1"/>
    </row>
    <row r="123" spans="1:11" ht="15.75" x14ac:dyDescent="0.25">
      <c r="A123" s="133">
        <v>6</v>
      </c>
      <c r="B123" s="8">
        <v>0.21</v>
      </c>
      <c r="C123" s="8">
        <v>12.02</v>
      </c>
      <c r="D123" s="145">
        <v>5250</v>
      </c>
      <c r="E123" s="128"/>
      <c r="H123" s="1"/>
      <c r="I123" s="8"/>
      <c r="J123" s="8"/>
      <c r="K123" s="1"/>
    </row>
    <row r="124" spans="1:11" ht="15.75" x14ac:dyDescent="0.25">
      <c r="A124" s="133">
        <v>6</v>
      </c>
      <c r="B124" s="8">
        <v>0.21199999999999999</v>
      </c>
      <c r="C124" s="8">
        <v>12.313000000000001</v>
      </c>
      <c r="D124" s="145">
        <v>5375</v>
      </c>
      <c r="E124" s="128"/>
      <c r="H124" s="1"/>
      <c r="I124" s="8"/>
      <c r="J124" s="8"/>
      <c r="K124" s="1"/>
    </row>
    <row r="125" spans="1:11" ht="15.75" x14ac:dyDescent="0.25">
      <c r="A125" s="133">
        <v>6</v>
      </c>
      <c r="B125" s="8">
        <v>0.23499999999999999</v>
      </c>
      <c r="C125" s="8">
        <v>12.067</v>
      </c>
      <c r="D125" s="145">
        <v>5500</v>
      </c>
      <c r="E125" s="128"/>
      <c r="H125" s="1"/>
      <c r="I125" s="8"/>
      <c r="J125" s="8"/>
      <c r="K125" s="1"/>
    </row>
    <row r="126" spans="1:11" ht="15.75" x14ac:dyDescent="0.25">
      <c r="A126" s="133">
        <v>6</v>
      </c>
      <c r="B126" s="8">
        <v>0.219</v>
      </c>
      <c r="C126" s="8">
        <v>12.058999999999999</v>
      </c>
      <c r="D126" s="145">
        <v>5750</v>
      </c>
      <c r="E126" s="128"/>
      <c r="H126" s="1"/>
      <c r="I126" s="8"/>
      <c r="J126" s="8"/>
      <c r="K126" s="1"/>
    </row>
    <row r="127" spans="1:11" ht="15.75" x14ac:dyDescent="0.25">
      <c r="A127" s="133">
        <v>6</v>
      </c>
      <c r="B127" s="8">
        <v>0.224</v>
      </c>
      <c r="C127" s="8">
        <v>12.08</v>
      </c>
      <c r="D127" s="145">
        <v>5875</v>
      </c>
      <c r="E127" s="128"/>
      <c r="H127" s="1"/>
      <c r="I127" s="8"/>
      <c r="J127" s="8"/>
      <c r="K127" s="1"/>
    </row>
    <row r="128" spans="1:11" ht="15.75" x14ac:dyDescent="0.25">
      <c r="A128" s="133">
        <v>6</v>
      </c>
      <c r="B128" s="8">
        <v>0.317</v>
      </c>
      <c r="C128" s="8">
        <v>12.266</v>
      </c>
      <c r="D128" s="145">
        <v>6625</v>
      </c>
      <c r="E128" s="128"/>
      <c r="H128" s="1"/>
      <c r="I128" s="8"/>
      <c r="J128" s="8"/>
      <c r="K128" s="1"/>
    </row>
    <row r="129" spans="1:11" ht="15.75" x14ac:dyDescent="0.25">
      <c r="A129" s="133">
        <v>6</v>
      </c>
      <c r="B129" s="8">
        <v>0.37</v>
      </c>
      <c r="C129" s="8">
        <v>12.138999999999999</v>
      </c>
      <c r="D129" s="145">
        <v>8500</v>
      </c>
      <c r="E129" s="128"/>
      <c r="H129" s="1"/>
      <c r="I129" s="8"/>
      <c r="J129" s="8"/>
      <c r="K129" s="1"/>
    </row>
    <row r="130" spans="1:11" ht="15.75" x14ac:dyDescent="0.25">
      <c r="A130" s="133">
        <v>6</v>
      </c>
      <c r="B130" s="8">
        <v>0.36699999999999999</v>
      </c>
      <c r="C130" s="8">
        <v>12.118</v>
      </c>
      <c r="D130" s="145">
        <v>9125</v>
      </c>
      <c r="E130" s="128"/>
      <c r="H130" s="1"/>
      <c r="I130" s="8"/>
      <c r="J130" s="8"/>
      <c r="K130" s="1"/>
    </row>
    <row r="131" spans="1:11" ht="15.75" x14ac:dyDescent="0.25">
      <c r="A131" s="133">
        <v>6</v>
      </c>
      <c r="B131" s="8">
        <v>0.374</v>
      </c>
      <c r="C131" s="8">
        <v>12.113</v>
      </c>
      <c r="D131" s="145">
        <v>9250</v>
      </c>
      <c r="E131" s="128"/>
      <c r="H131" s="1"/>
      <c r="I131" s="8"/>
      <c r="J131" s="8"/>
      <c r="K131" s="1"/>
    </row>
    <row r="132" spans="1:11" ht="15.75" x14ac:dyDescent="0.25">
      <c r="A132" s="133">
        <v>6</v>
      </c>
      <c r="B132" s="8">
        <v>0.38</v>
      </c>
      <c r="C132" s="8">
        <v>12.282999999999999</v>
      </c>
      <c r="D132" s="145">
        <v>9375</v>
      </c>
      <c r="E132" s="128"/>
      <c r="H132" s="1"/>
      <c r="I132" s="8"/>
      <c r="J132" s="8"/>
      <c r="K132" s="1"/>
    </row>
    <row r="133" spans="1:11" ht="15.75" x14ac:dyDescent="0.25">
      <c r="A133" s="133">
        <v>6</v>
      </c>
      <c r="B133" s="8">
        <v>0.40300000000000002</v>
      </c>
      <c r="C133" s="8">
        <v>12.321999999999999</v>
      </c>
      <c r="D133" s="145">
        <v>9625</v>
      </c>
      <c r="E133" s="128"/>
      <c r="H133" s="1"/>
      <c r="I133" s="8"/>
      <c r="J133" s="8"/>
      <c r="K133" s="1"/>
    </row>
    <row r="134" spans="1:11" ht="15.75" x14ac:dyDescent="0.25">
      <c r="A134" s="133">
        <v>6</v>
      </c>
      <c r="B134" s="8">
        <v>0.49399999999999999</v>
      </c>
      <c r="C134" s="8">
        <v>12.305</v>
      </c>
      <c r="D134" s="145">
        <v>10500</v>
      </c>
      <c r="E134" s="128"/>
      <c r="H134" s="1"/>
      <c r="I134" s="8"/>
      <c r="J134" s="8"/>
      <c r="K134" s="1"/>
    </row>
    <row r="135" spans="1:11" ht="15.75" x14ac:dyDescent="0.25">
      <c r="A135" s="133">
        <v>6</v>
      </c>
      <c r="B135" s="8">
        <v>0.73199999999999998</v>
      </c>
      <c r="C135" s="8">
        <v>12.098000000000001</v>
      </c>
      <c r="D135" s="145">
        <v>17000</v>
      </c>
      <c r="E135" s="128"/>
      <c r="H135" s="1"/>
      <c r="I135" s="8"/>
      <c r="J135" s="8"/>
      <c r="K135" s="1"/>
    </row>
    <row r="136" spans="1:11" ht="15.75" x14ac:dyDescent="0.25">
      <c r="A136" s="133">
        <v>6</v>
      </c>
      <c r="B136" s="8">
        <v>0.78100000000000003</v>
      </c>
      <c r="C136" s="8">
        <v>12.189</v>
      </c>
      <c r="D136" s="145">
        <v>17125</v>
      </c>
      <c r="E136" s="128"/>
      <c r="H136" s="1"/>
      <c r="I136" s="8"/>
      <c r="J136" s="8"/>
      <c r="K136" s="1"/>
    </row>
    <row r="137" spans="1:11" ht="15.75" x14ac:dyDescent="0.25">
      <c r="A137" s="133">
        <v>6</v>
      </c>
      <c r="B137" s="8">
        <v>0.85499999999999998</v>
      </c>
      <c r="C137" s="8">
        <v>12.305</v>
      </c>
      <c r="D137" s="145">
        <v>17500</v>
      </c>
      <c r="E137" s="128"/>
      <c r="H137" s="1"/>
      <c r="I137" s="8"/>
      <c r="J137" s="8"/>
      <c r="K137" s="1"/>
    </row>
    <row r="138" spans="1:11" ht="15.75" x14ac:dyDescent="0.25">
      <c r="A138" s="133">
        <v>6</v>
      </c>
      <c r="B138" s="8">
        <v>1.5880000000000001</v>
      </c>
      <c r="C138" s="8">
        <v>12.132</v>
      </c>
      <c r="D138" s="145">
        <v>32875</v>
      </c>
      <c r="E138" s="128"/>
      <c r="H138" s="1"/>
      <c r="I138" s="8"/>
      <c r="J138" s="8"/>
      <c r="K138" s="1"/>
    </row>
    <row r="139" spans="1:11" ht="15.75" x14ac:dyDescent="0.25">
      <c r="A139" s="133">
        <v>6</v>
      </c>
      <c r="B139" s="8">
        <v>1.657</v>
      </c>
      <c r="C139" s="8">
        <v>12.3</v>
      </c>
      <c r="D139" s="145">
        <v>33000</v>
      </c>
      <c r="E139" s="128"/>
      <c r="H139" s="1"/>
      <c r="I139" s="8"/>
      <c r="J139" s="8"/>
      <c r="K139" s="1"/>
    </row>
    <row r="140" spans="1:11" ht="15.75" x14ac:dyDescent="0.25">
      <c r="A140" s="133">
        <v>6</v>
      </c>
      <c r="B140" s="8">
        <v>3.9049999999999998</v>
      </c>
      <c r="C140" s="8">
        <v>12.143000000000001</v>
      </c>
      <c r="D140" s="145">
        <v>64750</v>
      </c>
      <c r="E140" s="128"/>
      <c r="H140" s="1"/>
      <c r="I140" s="8"/>
      <c r="J140" s="8"/>
      <c r="K140" s="1"/>
    </row>
    <row r="141" spans="1:11" ht="15.75" x14ac:dyDescent="0.25">
      <c r="A141" s="133">
        <v>6</v>
      </c>
      <c r="B141" s="174">
        <v>6.7229999999999999</v>
      </c>
      <c r="C141" s="107">
        <v>12.37</v>
      </c>
      <c r="D141" s="145">
        <v>128625</v>
      </c>
      <c r="E141" s="128"/>
      <c r="H141" s="46"/>
      <c r="I141" s="53"/>
      <c r="J141" s="46"/>
      <c r="K141" s="102"/>
    </row>
    <row r="142" spans="1:11" ht="15.75" x14ac:dyDescent="0.25">
      <c r="A142" s="132">
        <v>7</v>
      </c>
      <c r="B142" s="53">
        <v>8.6999999999999994E-2</v>
      </c>
      <c r="C142" s="46">
        <v>13.945</v>
      </c>
      <c r="D142" s="157">
        <v>2250</v>
      </c>
      <c r="E142" s="128"/>
      <c r="H142" s="46"/>
      <c r="I142" s="53"/>
      <c r="J142" s="46"/>
      <c r="K142" s="102"/>
    </row>
    <row r="143" spans="1:11" ht="15.75" x14ac:dyDescent="0.25">
      <c r="A143" s="133">
        <v>7</v>
      </c>
      <c r="B143" s="53">
        <v>0.13300000000000001</v>
      </c>
      <c r="C143" s="46">
        <v>18.420000000000002</v>
      </c>
      <c r="D143" s="152">
        <v>2375</v>
      </c>
      <c r="E143" s="128"/>
      <c r="H143" s="46"/>
      <c r="I143" s="53"/>
      <c r="J143" s="46"/>
      <c r="K143" s="102"/>
    </row>
    <row r="144" spans="1:11" ht="15.75" x14ac:dyDescent="0.25">
      <c r="A144" s="133">
        <v>7</v>
      </c>
      <c r="B144" s="53">
        <v>0.1</v>
      </c>
      <c r="C144" s="46">
        <v>18.18</v>
      </c>
      <c r="D144" s="152">
        <v>2500</v>
      </c>
      <c r="E144" s="128"/>
      <c r="H144" s="46"/>
      <c r="I144" s="53"/>
      <c r="J144" s="46"/>
      <c r="K144" s="102"/>
    </row>
    <row r="145" spans="1:11" ht="15.75" x14ac:dyDescent="0.25">
      <c r="A145" s="133">
        <v>7</v>
      </c>
      <c r="B145" s="53">
        <v>0.1</v>
      </c>
      <c r="C145" s="46">
        <v>18.579999999999998</v>
      </c>
      <c r="D145" s="152">
        <v>2500</v>
      </c>
      <c r="E145" s="128"/>
      <c r="H145" s="46"/>
      <c r="I145" s="53"/>
      <c r="J145" s="46"/>
      <c r="K145" s="102"/>
    </row>
    <row r="146" spans="1:11" ht="15.75" x14ac:dyDescent="0.25">
      <c r="A146" s="133">
        <v>7</v>
      </c>
      <c r="B146" s="53">
        <v>0.16</v>
      </c>
      <c r="C146" s="46">
        <v>18.52</v>
      </c>
      <c r="D146" s="152">
        <v>2625</v>
      </c>
      <c r="E146" s="128"/>
      <c r="H146" s="46"/>
      <c r="I146" s="53"/>
      <c r="J146" s="46"/>
      <c r="K146" s="102"/>
    </row>
    <row r="147" spans="1:11" ht="15.75" x14ac:dyDescent="0.25">
      <c r="A147" s="133">
        <v>7</v>
      </c>
      <c r="B147" s="53">
        <v>0.12</v>
      </c>
      <c r="C147" s="46">
        <v>18.72</v>
      </c>
      <c r="D147" s="152">
        <v>2875</v>
      </c>
      <c r="E147" s="128"/>
      <c r="H147" s="46"/>
      <c r="I147" s="53"/>
      <c r="J147" s="46"/>
      <c r="K147" s="102"/>
    </row>
    <row r="148" spans="1:11" ht="15.75" x14ac:dyDescent="0.25">
      <c r="A148" s="133">
        <v>7</v>
      </c>
      <c r="B148" s="53">
        <v>0.14000000000000001</v>
      </c>
      <c r="C148" s="46">
        <v>18.079999999999998</v>
      </c>
      <c r="D148" s="152">
        <v>3125</v>
      </c>
      <c r="E148" s="128"/>
      <c r="H148" s="46"/>
      <c r="I148" s="53"/>
      <c r="J148" s="46"/>
      <c r="K148" s="102"/>
    </row>
    <row r="149" spans="1:11" ht="15.75" x14ac:dyDescent="0.25">
      <c r="A149" s="133">
        <v>7</v>
      </c>
      <c r="B149" s="53">
        <v>0.14000000000000001</v>
      </c>
      <c r="C149" s="46">
        <v>18.399999999999999</v>
      </c>
      <c r="D149" s="152">
        <v>3375</v>
      </c>
      <c r="E149" s="128"/>
      <c r="H149" s="46"/>
      <c r="I149" s="53"/>
      <c r="J149" s="46"/>
      <c r="K149" s="102"/>
    </row>
    <row r="150" spans="1:11" ht="15.75" x14ac:dyDescent="0.25">
      <c r="A150" s="133">
        <v>7</v>
      </c>
      <c r="B150" s="53">
        <v>0.16</v>
      </c>
      <c r="C150" s="46">
        <v>18.32</v>
      </c>
      <c r="D150" s="152">
        <v>3625</v>
      </c>
      <c r="E150" s="128"/>
      <c r="H150" s="46"/>
      <c r="I150" s="53"/>
      <c r="J150" s="46"/>
      <c r="K150" s="102"/>
    </row>
    <row r="151" spans="1:11" ht="15.75" x14ac:dyDescent="0.25">
      <c r="A151" s="133">
        <v>7</v>
      </c>
      <c r="B151" s="53">
        <v>0.2</v>
      </c>
      <c r="C151" s="46">
        <v>18.2</v>
      </c>
      <c r="D151" s="152">
        <v>5250</v>
      </c>
      <c r="E151" s="128"/>
      <c r="H151" s="46"/>
      <c r="I151" s="53"/>
      <c r="J151" s="46"/>
      <c r="K151" s="102"/>
    </row>
    <row r="152" spans="1:11" ht="15.75" x14ac:dyDescent="0.25">
      <c r="A152" s="133">
        <v>7</v>
      </c>
      <c r="B152" s="53">
        <v>0.2</v>
      </c>
      <c r="C152" s="46">
        <v>17.760000000000002</v>
      </c>
      <c r="D152" s="152">
        <v>5750</v>
      </c>
      <c r="E152" s="128"/>
      <c r="H152" s="46"/>
      <c r="I152" s="46"/>
      <c r="J152" s="46"/>
      <c r="K152" s="102"/>
    </row>
    <row r="153" spans="1:11" ht="15.75" x14ac:dyDescent="0.25">
      <c r="A153" s="133">
        <v>7</v>
      </c>
      <c r="B153" s="46">
        <v>0.42</v>
      </c>
      <c r="C153" s="46">
        <v>18.260000000000002</v>
      </c>
      <c r="D153" s="152">
        <v>9125</v>
      </c>
      <c r="E153" s="128"/>
      <c r="H153" s="46"/>
      <c r="I153" s="53"/>
      <c r="J153" s="46"/>
      <c r="K153" s="122"/>
    </row>
    <row r="154" spans="1:11" ht="15.75" x14ac:dyDescent="0.25">
      <c r="A154" s="133">
        <v>7</v>
      </c>
      <c r="B154" s="53">
        <v>0.98</v>
      </c>
      <c r="C154" s="46">
        <v>18.22</v>
      </c>
      <c r="D154" s="160">
        <v>17000</v>
      </c>
      <c r="E154" s="128"/>
      <c r="H154" s="46"/>
      <c r="I154" s="53"/>
      <c r="J154" s="46"/>
      <c r="K154" s="102"/>
    </row>
    <row r="155" spans="1:11" ht="15.75" x14ac:dyDescent="0.25">
      <c r="A155" s="133">
        <v>7</v>
      </c>
      <c r="B155" s="53">
        <v>0.46</v>
      </c>
      <c r="C155" s="46">
        <v>17.72</v>
      </c>
      <c r="D155" s="152">
        <v>17000</v>
      </c>
      <c r="E155" s="128"/>
      <c r="H155" s="57"/>
      <c r="I155" s="53"/>
      <c r="J155" s="46"/>
      <c r="K155" s="102"/>
    </row>
    <row r="156" spans="1:11" ht="15.75" x14ac:dyDescent="0.25">
      <c r="A156" s="133">
        <v>7</v>
      </c>
      <c r="B156" s="53">
        <v>0.86</v>
      </c>
      <c r="C156" s="46">
        <v>18.899999999999999</v>
      </c>
      <c r="D156" s="152">
        <v>17125</v>
      </c>
      <c r="E156" s="128"/>
      <c r="H156" s="46"/>
      <c r="I156" s="53"/>
      <c r="J156" s="46"/>
      <c r="K156" s="102"/>
    </row>
    <row r="157" spans="1:11" ht="15.75" x14ac:dyDescent="0.25">
      <c r="A157" s="133">
        <v>7</v>
      </c>
      <c r="B157" s="53">
        <v>0.78</v>
      </c>
      <c r="C157" s="46">
        <v>18.32</v>
      </c>
      <c r="D157" s="152">
        <v>17125</v>
      </c>
      <c r="E157" s="128"/>
      <c r="H157" s="57"/>
      <c r="I157" s="46"/>
      <c r="J157" s="46"/>
      <c r="K157" s="102"/>
    </row>
    <row r="158" spans="1:11" ht="15.75" x14ac:dyDescent="0.25">
      <c r="A158" s="133">
        <v>7</v>
      </c>
      <c r="B158" s="46">
        <v>1.74</v>
      </c>
      <c r="C158" s="46">
        <v>18.84</v>
      </c>
      <c r="D158" s="152">
        <v>32875</v>
      </c>
      <c r="E158" s="128"/>
      <c r="H158" s="57"/>
      <c r="I158" s="46"/>
      <c r="J158" s="46"/>
      <c r="K158" s="102"/>
    </row>
    <row r="159" spans="1:11" ht="15.75" x14ac:dyDescent="0.25">
      <c r="A159" s="135">
        <v>7</v>
      </c>
      <c r="B159" s="77">
        <v>3.94</v>
      </c>
      <c r="C159" s="126">
        <v>18.98</v>
      </c>
      <c r="D159" s="167">
        <v>64750</v>
      </c>
      <c r="E159" s="128"/>
      <c r="H159" s="46"/>
      <c r="I159" s="46"/>
      <c r="J159" s="53"/>
      <c r="K159" s="102"/>
    </row>
    <row r="160" spans="1:11" ht="15.75" x14ac:dyDescent="0.25">
      <c r="A160" s="132">
        <v>8</v>
      </c>
      <c r="B160" s="46">
        <v>6.3E-2</v>
      </c>
      <c r="C160" s="53">
        <v>14.61</v>
      </c>
      <c r="D160" s="152">
        <v>2000</v>
      </c>
      <c r="E160" s="128"/>
      <c r="H160" s="46"/>
      <c r="I160" s="46"/>
      <c r="J160" s="53"/>
      <c r="K160" s="102"/>
    </row>
    <row r="161" spans="1:11" ht="15.75" x14ac:dyDescent="0.25">
      <c r="A161" s="133">
        <v>8</v>
      </c>
      <c r="B161" s="46">
        <v>7.0999999999999994E-2</v>
      </c>
      <c r="C161" s="53">
        <v>15.18</v>
      </c>
      <c r="D161" s="152">
        <v>2125</v>
      </c>
      <c r="E161" s="128"/>
      <c r="H161" s="46"/>
      <c r="I161" s="46"/>
      <c r="J161" s="53"/>
      <c r="K161" s="102"/>
    </row>
    <row r="162" spans="1:11" ht="15.75" x14ac:dyDescent="0.25">
      <c r="A162" s="133">
        <v>8</v>
      </c>
      <c r="B162" s="46">
        <v>7.4999999999999997E-2</v>
      </c>
      <c r="C162" s="53">
        <v>15.212999999999999</v>
      </c>
      <c r="D162" s="152">
        <v>2250</v>
      </c>
      <c r="E162" s="128"/>
      <c r="H162" s="46"/>
      <c r="I162" s="46"/>
      <c r="J162" s="53"/>
      <c r="K162" s="102"/>
    </row>
    <row r="163" spans="1:11" ht="15.75" x14ac:dyDescent="0.25">
      <c r="A163" s="133">
        <v>8</v>
      </c>
      <c r="B163" s="46">
        <v>8.2000000000000003E-2</v>
      </c>
      <c r="C163" s="53">
        <v>15.125</v>
      </c>
      <c r="D163" s="152">
        <v>2375</v>
      </c>
      <c r="E163" s="128"/>
      <c r="H163" s="46"/>
      <c r="I163" s="46"/>
      <c r="J163" s="53"/>
      <c r="K163" s="102"/>
    </row>
    <row r="164" spans="1:11" ht="15.75" x14ac:dyDescent="0.25">
      <c r="A164" s="133">
        <v>8</v>
      </c>
      <c r="B164" s="46">
        <v>0.09</v>
      </c>
      <c r="C164" s="53">
        <v>15.125</v>
      </c>
      <c r="D164" s="152">
        <v>2500</v>
      </c>
      <c r="E164" s="128"/>
      <c r="H164" s="46"/>
      <c r="I164" s="46"/>
      <c r="J164" s="53"/>
      <c r="K164" s="102"/>
    </row>
    <row r="165" spans="1:11" ht="15.75" x14ac:dyDescent="0.25">
      <c r="A165" s="133">
        <v>8</v>
      </c>
      <c r="B165" s="46">
        <v>8.5999999999999993E-2</v>
      </c>
      <c r="C165" s="53">
        <v>15.15</v>
      </c>
      <c r="D165" s="152">
        <v>2500</v>
      </c>
      <c r="E165" s="128"/>
      <c r="H165" s="46"/>
      <c r="I165" s="46"/>
      <c r="J165" s="53"/>
      <c r="K165" s="102"/>
    </row>
    <row r="166" spans="1:11" ht="15.75" x14ac:dyDescent="0.25">
      <c r="A166" s="133">
        <v>8</v>
      </c>
      <c r="B166" s="46">
        <v>9.5000000000000001E-2</v>
      </c>
      <c r="C166" s="53">
        <v>15.19</v>
      </c>
      <c r="D166" s="152">
        <v>2625</v>
      </c>
      <c r="E166" s="128"/>
      <c r="H166" s="46"/>
      <c r="I166" s="46"/>
      <c r="J166" s="53"/>
      <c r="K166" s="102"/>
    </row>
    <row r="167" spans="1:11" ht="15.75" x14ac:dyDescent="0.25">
      <c r="A167" s="133">
        <v>8</v>
      </c>
      <c r="B167" s="46">
        <v>0.10100000000000001</v>
      </c>
      <c r="C167" s="53">
        <v>15.16</v>
      </c>
      <c r="D167" s="152">
        <v>2750</v>
      </c>
      <c r="E167" s="128"/>
      <c r="H167" s="46"/>
      <c r="I167" s="46"/>
      <c r="J167" s="53"/>
      <c r="K167" s="102"/>
    </row>
    <row r="168" spans="1:11" ht="15.75" x14ac:dyDescent="0.25">
      <c r="A168" s="133">
        <v>8</v>
      </c>
      <c r="B168" s="46">
        <v>0.11600000000000001</v>
      </c>
      <c r="C168" s="53">
        <v>15.305</v>
      </c>
      <c r="D168" s="152">
        <v>3000</v>
      </c>
      <c r="E168" s="128"/>
      <c r="H168" s="46"/>
      <c r="I168" s="46"/>
      <c r="J168" s="53"/>
      <c r="K168" s="102"/>
    </row>
    <row r="169" spans="1:11" ht="15.75" x14ac:dyDescent="0.25">
      <c r="A169" s="133">
        <v>8</v>
      </c>
      <c r="B169" s="46">
        <v>0.115</v>
      </c>
      <c r="C169" s="53">
        <v>15.003</v>
      </c>
      <c r="D169" s="152">
        <v>3125</v>
      </c>
      <c r="E169" s="128"/>
      <c r="H169" s="46"/>
      <c r="I169" s="46"/>
      <c r="J169" s="53"/>
      <c r="K169" s="102"/>
    </row>
    <row r="170" spans="1:11" ht="15.75" x14ac:dyDescent="0.25">
      <c r="A170" s="133">
        <v>8</v>
      </c>
      <c r="B170" s="46">
        <v>0.19</v>
      </c>
      <c r="C170" s="53">
        <v>15.59</v>
      </c>
      <c r="D170" s="152">
        <v>3375</v>
      </c>
      <c r="E170" s="128"/>
      <c r="H170" s="46"/>
      <c r="I170" s="46"/>
      <c r="J170" s="53"/>
      <c r="K170" s="102"/>
    </row>
    <row r="171" spans="1:11" ht="15.75" x14ac:dyDescent="0.25">
      <c r="A171" s="133">
        <v>8</v>
      </c>
      <c r="B171" s="46">
        <v>0.20899999999999999</v>
      </c>
      <c r="C171" s="53">
        <v>15.118</v>
      </c>
      <c r="D171" s="152">
        <v>3500</v>
      </c>
      <c r="E171" s="128"/>
      <c r="H171" s="46"/>
      <c r="I171" s="46"/>
      <c r="J171" s="53"/>
      <c r="K171" s="102"/>
    </row>
    <row r="172" spans="1:11" ht="15.75" x14ac:dyDescent="0.25">
      <c r="A172" s="133">
        <v>8</v>
      </c>
      <c r="B172" s="46">
        <v>0.14199999999999999</v>
      </c>
      <c r="C172" s="53">
        <v>15.03</v>
      </c>
      <c r="D172" s="152">
        <v>3625</v>
      </c>
      <c r="E172" s="128"/>
      <c r="H172" s="46"/>
      <c r="I172" s="46"/>
      <c r="J172" s="53"/>
      <c r="K172" s="102"/>
    </row>
    <row r="173" spans="1:11" ht="15.75" x14ac:dyDescent="0.25">
      <c r="A173" s="133">
        <v>8</v>
      </c>
      <c r="B173" s="46">
        <v>0.14599999999999999</v>
      </c>
      <c r="C173" s="53">
        <v>15.205</v>
      </c>
      <c r="D173" s="152">
        <v>3875</v>
      </c>
      <c r="E173" s="128"/>
      <c r="H173" s="46"/>
      <c r="I173" s="46"/>
      <c r="J173" s="53"/>
      <c r="K173" s="102"/>
    </row>
    <row r="174" spans="1:11" ht="15.75" x14ac:dyDescent="0.25">
      <c r="A174" s="133">
        <v>8</v>
      </c>
      <c r="B174" s="46">
        <v>0.185</v>
      </c>
      <c r="C174" s="53">
        <v>15.268000000000001</v>
      </c>
      <c r="D174" s="152">
        <v>4750</v>
      </c>
      <c r="E174" s="128"/>
      <c r="H174" s="46"/>
      <c r="I174" s="46"/>
      <c r="J174" s="53"/>
      <c r="K174" s="102"/>
    </row>
    <row r="175" spans="1:11" ht="15.75" x14ac:dyDescent="0.25">
      <c r="A175" s="133">
        <v>8</v>
      </c>
      <c r="B175" s="46">
        <v>0.25</v>
      </c>
      <c r="C175" s="53">
        <v>15.1</v>
      </c>
      <c r="D175" s="152">
        <v>5250</v>
      </c>
      <c r="E175" s="128"/>
      <c r="H175" s="46"/>
      <c r="I175" s="46"/>
      <c r="J175" s="53"/>
      <c r="K175" s="102"/>
    </row>
    <row r="176" spans="1:11" ht="15.75" x14ac:dyDescent="0.25">
      <c r="A176" s="133">
        <v>8</v>
      </c>
      <c r="B176" s="46">
        <v>0.20899999999999999</v>
      </c>
      <c r="C176" s="53">
        <v>15.128</v>
      </c>
      <c r="D176" s="152">
        <v>5375</v>
      </c>
      <c r="E176" s="128"/>
      <c r="H176" s="46"/>
      <c r="I176" s="46"/>
      <c r="J176" s="53"/>
      <c r="K176" s="102"/>
    </row>
    <row r="177" spans="1:11" ht="15.75" x14ac:dyDescent="0.25">
      <c r="A177" s="133">
        <v>8</v>
      </c>
      <c r="B177" s="46">
        <v>0.25900000000000001</v>
      </c>
      <c r="C177" s="53">
        <v>15.038</v>
      </c>
      <c r="D177" s="152">
        <v>5750</v>
      </c>
      <c r="E177" s="128"/>
      <c r="H177" s="46"/>
      <c r="I177" s="46"/>
      <c r="J177" s="53"/>
      <c r="K177" s="102"/>
    </row>
    <row r="178" spans="1:11" ht="15.75" x14ac:dyDescent="0.25">
      <c r="A178" s="133">
        <v>8</v>
      </c>
      <c r="B178" s="46">
        <v>0.40500000000000003</v>
      </c>
      <c r="C178" s="53">
        <v>15.17</v>
      </c>
      <c r="D178" s="152">
        <v>9125</v>
      </c>
      <c r="E178" s="128"/>
      <c r="H178" s="46"/>
      <c r="I178" s="46"/>
      <c r="J178" s="53"/>
      <c r="K178" s="102"/>
    </row>
    <row r="179" spans="1:11" ht="15.75" x14ac:dyDescent="0.25">
      <c r="A179" s="133">
        <v>8</v>
      </c>
      <c r="B179" s="46">
        <v>0.45</v>
      </c>
      <c r="C179" s="53">
        <v>15.56</v>
      </c>
      <c r="D179" s="152">
        <v>9250</v>
      </c>
      <c r="E179" s="128"/>
      <c r="H179" s="46"/>
      <c r="I179" s="46"/>
      <c r="J179" s="53"/>
      <c r="K179" s="102"/>
    </row>
    <row r="180" spans="1:11" ht="15.75" x14ac:dyDescent="0.25">
      <c r="A180" s="133">
        <v>8</v>
      </c>
      <c r="B180" s="46">
        <v>0.71699999999999997</v>
      </c>
      <c r="C180" s="53">
        <v>14.769</v>
      </c>
      <c r="D180" s="152">
        <v>17000</v>
      </c>
      <c r="E180" s="128"/>
      <c r="H180" s="46"/>
      <c r="I180" s="46"/>
      <c r="J180" s="53"/>
      <c r="K180" s="102"/>
    </row>
    <row r="181" spans="1:11" ht="15.75" x14ac:dyDescent="0.25">
      <c r="A181" s="135">
        <v>8</v>
      </c>
      <c r="B181" s="77">
        <v>1.5529999999999999</v>
      </c>
      <c r="C181" s="53">
        <v>15.89</v>
      </c>
      <c r="D181" s="167">
        <v>32875</v>
      </c>
      <c r="E181" s="128"/>
      <c r="H181" s="46"/>
      <c r="I181" s="46"/>
      <c r="J181" s="53"/>
      <c r="K181" s="8"/>
    </row>
    <row r="182" spans="1:11" ht="15.75" x14ac:dyDescent="0.25">
      <c r="A182" s="132">
        <v>9</v>
      </c>
      <c r="B182" s="46">
        <v>6.5000000000000002E-2</v>
      </c>
      <c r="C182" s="125">
        <v>16.2</v>
      </c>
      <c r="D182" s="145">
        <v>2000</v>
      </c>
      <c r="E182" s="128"/>
      <c r="H182" s="46"/>
      <c r="I182" s="46"/>
      <c r="J182" s="53"/>
      <c r="K182" s="8"/>
    </row>
    <row r="183" spans="1:11" ht="15.75" x14ac:dyDescent="0.25">
      <c r="A183" s="133">
        <v>9</v>
      </c>
      <c r="B183" s="46">
        <v>7.1599999999999997E-2</v>
      </c>
      <c r="C183" s="53">
        <v>16.399999999999999</v>
      </c>
      <c r="D183" s="145">
        <v>2125</v>
      </c>
      <c r="E183" s="128"/>
      <c r="H183" s="46"/>
      <c r="I183" s="46"/>
      <c r="J183" s="53"/>
      <c r="K183" s="8"/>
    </row>
    <row r="184" spans="1:11" ht="15.75" x14ac:dyDescent="0.25">
      <c r="A184" s="133">
        <v>9</v>
      </c>
      <c r="B184" s="46">
        <v>0.08</v>
      </c>
      <c r="C184" s="53">
        <v>16.47</v>
      </c>
      <c r="D184" s="145">
        <v>2250</v>
      </c>
      <c r="E184" s="128"/>
      <c r="H184" s="46"/>
      <c r="I184" s="46"/>
      <c r="J184" s="53"/>
      <c r="K184" s="8"/>
    </row>
    <row r="185" spans="1:11" ht="15.75" x14ac:dyDescent="0.25">
      <c r="A185" s="133">
        <v>9</v>
      </c>
      <c r="B185" s="46">
        <v>8.3000000000000004E-2</v>
      </c>
      <c r="C185" s="53">
        <v>16.600000000000001</v>
      </c>
      <c r="D185" s="145">
        <v>2375</v>
      </c>
      <c r="E185" s="128"/>
      <c r="H185" s="46"/>
      <c r="I185" s="46"/>
      <c r="J185" s="53"/>
      <c r="K185" s="8"/>
    </row>
    <row r="186" spans="1:11" ht="15.75" x14ac:dyDescent="0.25">
      <c r="A186" s="133">
        <v>9</v>
      </c>
      <c r="B186" s="46">
        <v>0.11</v>
      </c>
      <c r="C186" s="53">
        <v>16.850000000000001</v>
      </c>
      <c r="D186" s="145">
        <v>2500</v>
      </c>
      <c r="E186" s="128"/>
      <c r="H186" s="46"/>
      <c r="I186" s="46"/>
      <c r="J186" s="53"/>
      <c r="K186" s="8"/>
    </row>
    <row r="187" spans="1:11" ht="15.75" x14ac:dyDescent="0.25">
      <c r="A187" s="133">
        <v>9</v>
      </c>
      <c r="B187" s="46">
        <v>8.8999999999999996E-2</v>
      </c>
      <c r="C187" s="53">
        <v>16.637</v>
      </c>
      <c r="D187" s="145">
        <v>2625</v>
      </c>
      <c r="E187" s="128"/>
      <c r="H187" s="46"/>
      <c r="I187" s="46"/>
      <c r="J187" s="53"/>
      <c r="K187" s="8"/>
    </row>
    <row r="188" spans="1:11" ht="15.75" x14ac:dyDescent="0.25">
      <c r="A188" s="133">
        <v>9</v>
      </c>
      <c r="B188" s="46">
        <v>0.1</v>
      </c>
      <c r="C188" s="53">
        <v>16.41</v>
      </c>
      <c r="D188" s="145">
        <v>2750</v>
      </c>
      <c r="E188" s="128"/>
      <c r="H188" s="46"/>
      <c r="I188" s="46"/>
      <c r="J188" s="53"/>
      <c r="K188" s="8"/>
    </row>
    <row r="189" spans="1:11" ht="15.75" x14ac:dyDescent="0.25">
      <c r="A189" s="133">
        <v>9</v>
      </c>
      <c r="B189" s="46">
        <v>0.11600000000000001</v>
      </c>
      <c r="C189" s="53">
        <v>16.606999999999999</v>
      </c>
      <c r="D189" s="145">
        <v>3000</v>
      </c>
      <c r="E189" s="128"/>
      <c r="H189" s="46"/>
      <c r="I189" s="46"/>
      <c r="J189" s="53"/>
      <c r="K189" s="8"/>
    </row>
    <row r="190" spans="1:11" ht="15.75" x14ac:dyDescent="0.25">
      <c r="A190" s="133">
        <v>9</v>
      </c>
      <c r="B190" s="46">
        <v>0.13100000000000001</v>
      </c>
      <c r="C190" s="53">
        <v>16.503</v>
      </c>
      <c r="D190" s="145">
        <v>3375</v>
      </c>
      <c r="E190" s="128"/>
      <c r="H190" s="46"/>
      <c r="I190" s="46"/>
      <c r="J190" s="53"/>
      <c r="K190" s="8"/>
    </row>
    <row r="191" spans="1:11" ht="15.75" x14ac:dyDescent="0.25">
      <c r="A191" s="133">
        <v>9</v>
      </c>
      <c r="B191" s="46">
        <v>0.13500000000000001</v>
      </c>
      <c r="C191" s="53">
        <v>16.920000000000002</v>
      </c>
      <c r="D191" s="145">
        <v>3500</v>
      </c>
      <c r="E191" s="128"/>
      <c r="H191" s="46"/>
      <c r="I191" s="46"/>
      <c r="J191" s="53"/>
      <c r="K191" s="8"/>
    </row>
    <row r="192" spans="1:11" ht="15.75" x14ac:dyDescent="0.25">
      <c r="A192" s="133">
        <v>9</v>
      </c>
      <c r="B192" s="46">
        <v>0.20599999999999999</v>
      </c>
      <c r="C192" s="53">
        <v>16.95</v>
      </c>
      <c r="D192" s="145">
        <v>3875</v>
      </c>
      <c r="E192" s="128"/>
      <c r="H192" s="46"/>
      <c r="I192" s="46"/>
      <c r="J192" s="53"/>
      <c r="K192" s="8"/>
    </row>
    <row r="193" spans="1:14" ht="15.75" x14ac:dyDescent="0.25">
      <c r="A193" s="133">
        <v>9</v>
      </c>
      <c r="B193" s="46">
        <v>0.23400000000000001</v>
      </c>
      <c r="C193" s="53">
        <v>16.46</v>
      </c>
      <c r="D193" s="145">
        <v>5250</v>
      </c>
      <c r="E193" s="128"/>
      <c r="H193" s="46"/>
      <c r="I193" s="46"/>
      <c r="J193" s="53"/>
      <c r="K193" s="8"/>
    </row>
    <row r="194" spans="1:14" ht="15.75" x14ac:dyDescent="0.25">
      <c r="A194" s="133">
        <v>9</v>
      </c>
      <c r="B194" s="46">
        <v>0.26300000000000001</v>
      </c>
      <c r="C194" s="53">
        <v>16.885000000000002</v>
      </c>
      <c r="D194" s="145">
        <v>5375</v>
      </c>
      <c r="E194" s="128"/>
      <c r="H194" s="46"/>
      <c r="I194" s="46"/>
      <c r="J194" s="53"/>
      <c r="K194" s="8"/>
    </row>
    <row r="195" spans="1:14" ht="15.75" x14ac:dyDescent="0.25">
      <c r="A195" s="133">
        <v>9</v>
      </c>
      <c r="B195" s="46">
        <v>0.48799999999999999</v>
      </c>
      <c r="C195" s="53">
        <v>16.638000000000002</v>
      </c>
      <c r="D195" s="145">
        <v>9125</v>
      </c>
      <c r="E195" s="128"/>
      <c r="H195" s="46"/>
      <c r="I195" s="46"/>
      <c r="J195" s="53"/>
      <c r="K195" s="8"/>
    </row>
    <row r="196" spans="1:14" ht="15.75" x14ac:dyDescent="0.25">
      <c r="A196" s="133">
        <v>9</v>
      </c>
      <c r="B196" s="77">
        <v>0.77800000000000002</v>
      </c>
      <c r="C196" s="127">
        <v>16.96</v>
      </c>
      <c r="D196" s="159">
        <v>17000</v>
      </c>
      <c r="E196" s="128"/>
      <c r="H196" s="46"/>
      <c r="I196" s="46"/>
      <c r="J196" s="53"/>
      <c r="K196" s="102"/>
    </row>
    <row r="197" spans="1:14" ht="15.75" x14ac:dyDescent="0.25">
      <c r="A197" s="132">
        <v>10</v>
      </c>
      <c r="B197" s="46">
        <v>7.0999999999999994E-2</v>
      </c>
      <c r="C197" s="53">
        <v>18.14</v>
      </c>
      <c r="D197" s="152">
        <v>2000</v>
      </c>
      <c r="E197" s="128"/>
      <c r="H197" s="46"/>
      <c r="I197" s="46"/>
      <c r="J197" s="53"/>
      <c r="K197" s="102"/>
    </row>
    <row r="198" spans="1:14" ht="15.75" x14ac:dyDescent="0.25">
      <c r="A198" s="133">
        <v>10</v>
      </c>
      <c r="B198" s="46">
        <v>8.4000000000000005E-2</v>
      </c>
      <c r="C198" s="53">
        <v>18.488</v>
      </c>
      <c r="D198" s="152">
        <v>2125</v>
      </c>
      <c r="E198" s="128"/>
      <c r="H198" s="46"/>
      <c r="I198" s="46"/>
      <c r="J198" s="53"/>
      <c r="K198" s="102"/>
    </row>
    <row r="199" spans="1:14" ht="15.75" x14ac:dyDescent="0.25">
      <c r="A199" s="133">
        <v>10</v>
      </c>
      <c r="B199" s="46">
        <v>0.105</v>
      </c>
      <c r="C199" s="53">
        <v>18.399999999999999</v>
      </c>
      <c r="D199" s="152">
        <v>2250</v>
      </c>
      <c r="E199" s="128"/>
      <c r="H199" s="46"/>
      <c r="I199" s="46"/>
      <c r="J199" s="53"/>
      <c r="K199" s="102"/>
    </row>
    <row r="200" spans="1:14" ht="15.75" x14ac:dyDescent="0.25">
      <c r="A200" s="133">
        <v>10</v>
      </c>
      <c r="B200" s="46">
        <v>0.114</v>
      </c>
      <c r="C200" s="53">
        <v>18.87</v>
      </c>
      <c r="D200" s="152">
        <v>2375</v>
      </c>
      <c r="E200" s="128"/>
      <c r="H200" s="46"/>
      <c r="I200" s="46"/>
      <c r="J200" s="53"/>
      <c r="K200" s="102"/>
    </row>
    <row r="201" spans="1:14" ht="15.75" x14ac:dyDescent="0.25">
      <c r="A201" s="133">
        <v>10</v>
      </c>
      <c r="B201" s="46">
        <v>0.11799999999999999</v>
      </c>
      <c r="C201" s="53">
        <v>18.899999999999999</v>
      </c>
      <c r="D201" s="152">
        <v>2500</v>
      </c>
      <c r="E201" s="128"/>
      <c r="H201" s="46"/>
      <c r="I201" s="46"/>
      <c r="J201" s="53"/>
      <c r="K201" s="102"/>
    </row>
    <row r="202" spans="1:14" ht="15.75" x14ac:dyDescent="0.25">
      <c r="A202" s="133">
        <v>10</v>
      </c>
      <c r="B202" s="46">
        <v>0.16500000000000001</v>
      </c>
      <c r="C202" s="53">
        <v>18.620999999999999</v>
      </c>
      <c r="D202" s="152">
        <v>2625</v>
      </c>
      <c r="E202" s="128"/>
      <c r="H202" s="46"/>
      <c r="I202" s="46"/>
      <c r="J202" s="53"/>
      <c r="K202" s="102"/>
    </row>
    <row r="203" spans="1:14" ht="15.75" x14ac:dyDescent="0.25">
      <c r="A203" s="133">
        <v>10</v>
      </c>
      <c r="B203" s="46">
        <v>0.12</v>
      </c>
      <c r="C203" s="53">
        <v>19.222000000000001</v>
      </c>
      <c r="D203" s="152">
        <v>3000</v>
      </c>
      <c r="E203" s="128"/>
      <c r="G203" s="3"/>
      <c r="H203" s="3"/>
      <c r="I203" s="3"/>
      <c r="J203" s="3"/>
      <c r="K203" s="3"/>
      <c r="L203" s="139"/>
      <c r="M203" s="139"/>
      <c r="N203" s="139"/>
    </row>
    <row r="204" spans="1:14" ht="15.75" x14ac:dyDescent="0.25">
      <c r="A204" s="133">
        <v>10</v>
      </c>
      <c r="B204" s="46">
        <v>0.125</v>
      </c>
      <c r="C204" s="53">
        <v>18.7</v>
      </c>
      <c r="D204" s="152">
        <v>3375</v>
      </c>
      <c r="E204" s="128"/>
      <c r="I204" s="134"/>
      <c r="J204" s="66"/>
      <c r="K204" s="138"/>
      <c r="L204" s="47"/>
      <c r="M204" s="47"/>
      <c r="N204" s="47"/>
    </row>
    <row r="205" spans="1:14" ht="15.75" x14ac:dyDescent="0.25">
      <c r="A205" s="133">
        <v>10</v>
      </c>
      <c r="B205" s="46">
        <v>0.13300000000000001</v>
      </c>
      <c r="C205" s="53">
        <v>18.8</v>
      </c>
      <c r="D205" s="152">
        <v>3500</v>
      </c>
      <c r="E205" s="128"/>
      <c r="G205" s="10"/>
      <c r="H205" s="10"/>
      <c r="I205" s="11"/>
      <c r="J205" s="12"/>
      <c r="K205" s="13"/>
      <c r="L205" s="47"/>
      <c r="M205" s="47"/>
      <c r="N205" s="47"/>
    </row>
    <row r="206" spans="1:14" ht="15.75" x14ac:dyDescent="0.25">
      <c r="A206" s="133">
        <v>10</v>
      </c>
      <c r="B206" s="46">
        <v>0.249</v>
      </c>
      <c r="C206" s="53">
        <v>18.899999999999999</v>
      </c>
      <c r="D206" s="152">
        <v>5250</v>
      </c>
      <c r="E206" s="128"/>
      <c r="G206" s="10"/>
      <c r="H206" s="10"/>
      <c r="I206" s="11"/>
      <c r="J206" s="12"/>
      <c r="K206" s="13"/>
      <c r="L206" s="47"/>
      <c r="M206" s="47"/>
      <c r="N206" s="47"/>
    </row>
    <row r="207" spans="1:14" ht="15.75" x14ac:dyDescent="0.25">
      <c r="A207" s="135">
        <v>10</v>
      </c>
      <c r="B207" s="126">
        <v>0.37</v>
      </c>
      <c r="C207" s="127">
        <v>19.3</v>
      </c>
      <c r="D207" s="167">
        <v>9125</v>
      </c>
      <c r="E207" s="128"/>
      <c r="G207" s="10"/>
      <c r="H207" s="10"/>
      <c r="I207" s="11"/>
      <c r="J207" s="12"/>
      <c r="K207" s="13"/>
      <c r="L207" s="47"/>
      <c r="M207" s="47"/>
      <c r="N207" s="47"/>
    </row>
    <row r="208" spans="1:14" ht="15.75" x14ac:dyDescent="0.25">
      <c r="A208" s="133">
        <v>11</v>
      </c>
      <c r="B208" s="8">
        <v>6.5000000000000002E-2</v>
      </c>
      <c r="C208" s="8">
        <v>19.239999999999998</v>
      </c>
      <c r="D208" s="168">
        <v>2000</v>
      </c>
      <c r="E208" s="128"/>
      <c r="G208" s="10"/>
      <c r="H208" s="10"/>
      <c r="I208" s="11"/>
      <c r="J208" s="20"/>
      <c r="K208" s="13"/>
      <c r="L208" s="47"/>
      <c r="M208" s="47"/>
      <c r="N208" s="47"/>
    </row>
    <row r="209" spans="1:5" ht="15.75" x14ac:dyDescent="0.25">
      <c r="A209" s="133">
        <v>11</v>
      </c>
      <c r="B209" s="8">
        <v>0.08</v>
      </c>
      <c r="C209" s="8">
        <v>19.411000000000001</v>
      </c>
      <c r="D209" s="168">
        <v>2125</v>
      </c>
      <c r="E209" s="128"/>
    </row>
    <row r="210" spans="1:5" ht="15.75" x14ac:dyDescent="0.25">
      <c r="A210" s="133">
        <v>11</v>
      </c>
      <c r="B210" s="8">
        <v>8.5999999999999993E-2</v>
      </c>
      <c r="C210" s="8">
        <v>19.95</v>
      </c>
      <c r="D210" s="168">
        <v>2250</v>
      </c>
      <c r="E210" s="128"/>
    </row>
    <row r="211" spans="1:5" ht="15.75" x14ac:dyDescent="0.25">
      <c r="A211" s="133">
        <v>11</v>
      </c>
      <c r="B211" s="8">
        <v>9.0999999999999998E-2</v>
      </c>
      <c r="C211" s="8">
        <v>20.004999999999999</v>
      </c>
      <c r="D211" s="168">
        <v>2500</v>
      </c>
      <c r="E211" s="128"/>
    </row>
    <row r="212" spans="1:5" ht="15.75" x14ac:dyDescent="0.25">
      <c r="A212" s="133">
        <v>11</v>
      </c>
      <c r="B212" s="8">
        <v>0.13500000000000001</v>
      </c>
      <c r="C212" s="8">
        <v>20.010000000000002</v>
      </c>
      <c r="D212" s="168">
        <v>2625</v>
      </c>
      <c r="E212" s="128"/>
    </row>
    <row r="213" spans="1:5" ht="15.75" x14ac:dyDescent="0.25">
      <c r="A213" s="133">
        <v>11</v>
      </c>
      <c r="B213" s="8">
        <v>0.17899999999999999</v>
      </c>
      <c r="C213" s="8">
        <v>20.010999999999999</v>
      </c>
      <c r="D213" s="168">
        <v>3375</v>
      </c>
      <c r="E213" s="128"/>
    </row>
    <row r="214" spans="1:5" ht="15.75" x14ac:dyDescent="0.25">
      <c r="A214" s="135">
        <v>11</v>
      </c>
      <c r="B214" s="107">
        <v>0.20599999999999999</v>
      </c>
      <c r="C214" s="107">
        <v>20.245000000000001</v>
      </c>
      <c r="D214" s="175">
        <v>5250</v>
      </c>
      <c r="E214" s="128"/>
    </row>
    <row r="215" spans="1:5" ht="15.75" x14ac:dyDescent="0.25">
      <c r="A215" s="133">
        <v>12</v>
      </c>
      <c r="B215" s="8">
        <v>0.06</v>
      </c>
      <c r="C215" s="8">
        <v>20.399999999999999</v>
      </c>
      <c r="D215" s="145">
        <v>2000</v>
      </c>
      <c r="E215" s="128"/>
    </row>
    <row r="216" spans="1:5" ht="15.75" x14ac:dyDescent="0.25">
      <c r="A216" s="133">
        <v>12</v>
      </c>
      <c r="B216" s="8">
        <v>7.4999999999999997E-2</v>
      </c>
      <c r="C216" s="8">
        <v>20.6</v>
      </c>
      <c r="D216" s="145">
        <v>2125</v>
      </c>
      <c r="E216" s="128"/>
    </row>
    <row r="217" spans="1:5" ht="15.75" x14ac:dyDescent="0.25">
      <c r="A217" s="133">
        <v>12</v>
      </c>
      <c r="B217" s="8">
        <v>0.108</v>
      </c>
      <c r="C217" s="8">
        <v>20.7</v>
      </c>
      <c r="D217" s="145">
        <v>2250</v>
      </c>
      <c r="E217" s="128"/>
    </row>
    <row r="218" spans="1:5" ht="15.75" x14ac:dyDescent="0.25">
      <c r="A218" s="133">
        <v>12</v>
      </c>
      <c r="B218" s="8">
        <v>0.11600000000000001</v>
      </c>
      <c r="C218" s="8">
        <v>20.43</v>
      </c>
      <c r="D218" s="145">
        <v>2500</v>
      </c>
      <c r="E218" s="128"/>
    </row>
    <row r="219" spans="1:5" ht="15.75" x14ac:dyDescent="0.25">
      <c r="A219" s="135">
        <v>12</v>
      </c>
      <c r="B219" s="107">
        <v>0.123</v>
      </c>
      <c r="C219" s="107">
        <v>21.5</v>
      </c>
      <c r="D219" s="159">
        <v>3375</v>
      </c>
      <c r="E219" s="128"/>
    </row>
    <row r="220" spans="1:5" ht="15.75" x14ac:dyDescent="0.25">
      <c r="A220" s="133">
        <v>13</v>
      </c>
      <c r="B220" s="8">
        <v>7.0000000000000007E-2</v>
      </c>
      <c r="C220" s="8">
        <v>21.7</v>
      </c>
      <c r="D220" s="169">
        <v>2000</v>
      </c>
      <c r="E220" s="128"/>
    </row>
    <row r="221" spans="1:5" ht="15.75" x14ac:dyDescent="0.25">
      <c r="A221" s="133">
        <v>13</v>
      </c>
      <c r="B221" s="8">
        <v>7.4999999999999997E-2</v>
      </c>
      <c r="C221" s="8">
        <v>21.95</v>
      </c>
      <c r="D221" s="169">
        <v>2125</v>
      </c>
      <c r="E221" s="128"/>
    </row>
    <row r="222" spans="1:5" ht="15.75" x14ac:dyDescent="0.25">
      <c r="A222" s="135">
        <v>13</v>
      </c>
      <c r="B222" s="107">
        <v>8.6999999999999994E-2</v>
      </c>
      <c r="C222" s="107">
        <v>23.59</v>
      </c>
      <c r="D222" s="176">
        <v>2500</v>
      </c>
      <c r="E222" s="128"/>
    </row>
    <row r="223" spans="1:5" ht="15.75" x14ac:dyDescent="0.25">
      <c r="A223" s="133">
        <v>14</v>
      </c>
      <c r="B223" s="8">
        <v>8.1000000000000003E-2</v>
      </c>
      <c r="C223" s="8">
        <v>28.75</v>
      </c>
      <c r="D223" s="145">
        <v>2125</v>
      </c>
      <c r="E223" s="128"/>
    </row>
    <row r="224" spans="1:5" ht="15.75" x14ac:dyDescent="0.25">
      <c r="A224" s="135">
        <v>14</v>
      </c>
      <c r="B224" s="174">
        <v>7.4999999999999997E-2</v>
      </c>
      <c r="C224" s="107">
        <v>25</v>
      </c>
      <c r="D224" s="159">
        <v>2000</v>
      </c>
      <c r="E224" s="128"/>
    </row>
    <row r="225" spans="1:5" ht="15.75" x14ac:dyDescent="0.25">
      <c r="A225" s="129">
        <v>15</v>
      </c>
      <c r="B225" s="177">
        <v>0.08</v>
      </c>
      <c r="C225" s="177">
        <v>35.200000000000003</v>
      </c>
      <c r="D225" s="178">
        <v>2000</v>
      </c>
      <c r="E225" s="128"/>
    </row>
    <row r="226" spans="1:5" ht="15.75" x14ac:dyDescent="0.25">
      <c r="A226" s="135">
        <v>16</v>
      </c>
      <c r="B226" s="8">
        <v>8.7999999999999995E-2</v>
      </c>
      <c r="C226" s="8">
        <v>37</v>
      </c>
      <c r="D226" s="169">
        <v>2000</v>
      </c>
      <c r="E226" s="128"/>
    </row>
    <row r="227" spans="1:5" ht="15.75" x14ac:dyDescent="0.25">
      <c r="A227" s="129" t="s">
        <v>231</v>
      </c>
      <c r="B227" s="237">
        <f>COUNTA(B3:B226)</f>
        <v>224</v>
      </c>
      <c r="C227" s="238"/>
      <c r="D227" s="239"/>
      <c r="E227" s="128"/>
    </row>
  </sheetData>
  <mergeCells count="2">
    <mergeCell ref="B227:D227"/>
    <mergeCell ref="A1:D1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1567-A513-46F9-84B2-F9F6CDE17580}">
  <dimension ref="A1:Z139"/>
  <sheetViews>
    <sheetView topLeftCell="A100" zoomScale="55" zoomScaleNormal="55" workbookViewId="0">
      <selection activeCell="W91" sqref="W91"/>
    </sheetView>
  </sheetViews>
  <sheetFormatPr defaultRowHeight="15" x14ac:dyDescent="0.25"/>
  <cols>
    <col min="1" max="1" width="8.7109375" style="1" bestFit="1" customWidth="1"/>
    <col min="2" max="2" width="12.5703125" style="1" bestFit="1" customWidth="1"/>
    <col min="3" max="4" width="23.7109375" style="1" bestFit="1" customWidth="1"/>
    <col min="5" max="5" width="17" style="1" bestFit="1" customWidth="1"/>
    <col min="6" max="6" width="11" style="1" bestFit="1" customWidth="1"/>
    <col min="7" max="7" width="10.7109375" style="1" customWidth="1"/>
    <col min="8" max="8" width="7.7109375" style="1" bestFit="1" customWidth="1"/>
    <col min="9" max="9" width="24.5703125" style="1" bestFit="1" customWidth="1"/>
    <col min="10" max="11" width="16.28515625" style="1" bestFit="1" customWidth="1"/>
    <col min="12" max="12" width="17" style="1" bestFit="1" customWidth="1"/>
    <col min="13" max="13" width="13.7109375" style="1" bestFit="1" customWidth="1"/>
    <col min="14" max="14" width="10.7109375" style="1" customWidth="1"/>
    <col min="15" max="15" width="7.7109375" style="1" bestFit="1" customWidth="1"/>
    <col min="16" max="16" width="30.140625" style="1" bestFit="1" customWidth="1"/>
    <col min="17" max="18" width="16.28515625" style="1" bestFit="1" customWidth="1"/>
    <col min="19" max="19" width="17" style="1" bestFit="1" customWidth="1"/>
    <col min="20" max="20" width="11.85546875" style="1" bestFit="1" customWidth="1"/>
    <col min="21" max="21" width="10.7109375" style="1" customWidth="1"/>
    <col min="22" max="22" width="7.7109375" style="1" bestFit="1" customWidth="1"/>
    <col min="23" max="23" width="34.28515625" style="1" bestFit="1" customWidth="1"/>
    <col min="24" max="25" width="16.28515625" style="1" bestFit="1" customWidth="1"/>
    <col min="26" max="26" width="17" style="1" bestFit="1" customWidth="1"/>
    <col min="27" max="16384" width="9.140625" style="1"/>
  </cols>
  <sheetData>
    <row r="1" spans="1:26" ht="15.75" x14ac:dyDescent="0.25">
      <c r="A1" s="246" t="s">
        <v>0</v>
      </c>
      <c r="B1" s="247"/>
      <c r="C1" s="247"/>
      <c r="D1" s="247"/>
      <c r="E1" s="248"/>
      <c r="H1" s="243" t="s">
        <v>1</v>
      </c>
      <c r="I1" s="244"/>
      <c r="J1" s="244"/>
      <c r="K1" s="244"/>
      <c r="L1" s="245"/>
      <c r="O1" s="243" t="s">
        <v>2</v>
      </c>
      <c r="P1" s="244"/>
      <c r="Q1" s="244"/>
      <c r="R1" s="244"/>
      <c r="S1" s="245"/>
      <c r="V1" s="243" t="s">
        <v>3</v>
      </c>
      <c r="W1" s="244"/>
      <c r="X1" s="244"/>
      <c r="Y1" s="244"/>
      <c r="Z1" s="245"/>
    </row>
    <row r="2" spans="1:26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232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232</v>
      </c>
      <c r="M2" s="105"/>
      <c r="O2" s="2" t="s">
        <v>4</v>
      </c>
      <c r="P2" s="2" t="s">
        <v>5</v>
      </c>
      <c r="Q2" s="2" t="s">
        <v>6</v>
      </c>
      <c r="R2" s="2" t="s">
        <v>7</v>
      </c>
      <c r="S2" s="2" t="s">
        <v>232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232</v>
      </c>
    </row>
    <row r="3" spans="1:26" x14ac:dyDescent="0.25">
      <c r="A3" s="4">
        <v>500</v>
      </c>
      <c r="B3" s="4">
        <v>16</v>
      </c>
      <c r="C3" s="5">
        <v>235.36099999999999</v>
      </c>
      <c r="D3" s="6">
        <v>7.8700000000000002E-5</v>
      </c>
      <c r="E3" s="144">
        <v>4096000</v>
      </c>
      <c r="H3" s="7">
        <v>500</v>
      </c>
      <c r="I3" s="1" t="s">
        <v>10</v>
      </c>
      <c r="J3" s="8">
        <v>7.9000000000000001E-2</v>
      </c>
      <c r="K3" s="8">
        <v>11.86</v>
      </c>
      <c r="L3" s="145">
        <v>2500</v>
      </c>
      <c r="M3" s="8"/>
      <c r="O3" s="7">
        <v>500</v>
      </c>
      <c r="P3" s="1" t="s">
        <v>11</v>
      </c>
      <c r="Q3" s="8">
        <v>6.5000000000000002E-2</v>
      </c>
      <c r="R3" s="8">
        <v>19.239999999999998</v>
      </c>
      <c r="S3" s="168">
        <v>2000</v>
      </c>
      <c r="T3" s="13"/>
      <c r="V3" s="7">
        <v>500</v>
      </c>
      <c r="W3" s="1" t="s">
        <v>12</v>
      </c>
      <c r="X3" s="8">
        <v>0.08</v>
      </c>
      <c r="Y3" s="8">
        <v>35.200000000000003</v>
      </c>
      <c r="Z3" s="168">
        <v>2000</v>
      </c>
    </row>
    <row r="4" spans="1:26" x14ac:dyDescent="0.25">
      <c r="A4" s="9"/>
      <c r="B4" s="10"/>
      <c r="C4" s="11"/>
      <c r="D4" s="12"/>
      <c r="E4" s="13"/>
      <c r="H4" s="7"/>
      <c r="I4" s="1" t="s">
        <v>13</v>
      </c>
      <c r="J4" s="8">
        <v>0.11</v>
      </c>
      <c r="K4" s="8">
        <v>12.246</v>
      </c>
      <c r="L4" s="145">
        <v>2625</v>
      </c>
      <c r="M4" s="24"/>
      <c r="O4" s="7"/>
      <c r="P4" s="1" t="s">
        <v>14</v>
      </c>
      <c r="Q4" s="8">
        <v>0.08</v>
      </c>
      <c r="R4" s="8">
        <v>19.411000000000001</v>
      </c>
      <c r="S4" s="168">
        <v>2125</v>
      </c>
      <c r="T4" s="13"/>
      <c r="V4" s="7"/>
      <c r="X4" s="8"/>
      <c r="Y4" s="8"/>
      <c r="Z4" s="168"/>
    </row>
    <row r="5" spans="1:26" x14ac:dyDescent="0.25">
      <c r="H5" s="7"/>
      <c r="I5" s="1" t="s">
        <v>15</v>
      </c>
      <c r="J5" s="8">
        <v>9.6000000000000002E-2</v>
      </c>
      <c r="K5" s="8">
        <v>12.238</v>
      </c>
      <c r="L5" s="145">
        <v>2750</v>
      </c>
      <c r="M5" s="8"/>
      <c r="O5" s="7"/>
      <c r="P5" s="1" t="s">
        <v>16</v>
      </c>
      <c r="Q5" s="8">
        <v>8.5999999999999993E-2</v>
      </c>
      <c r="R5" s="8">
        <v>19.95</v>
      </c>
      <c r="S5" s="168">
        <v>2250</v>
      </c>
      <c r="T5" s="13"/>
      <c r="V5" s="7" t="s">
        <v>17</v>
      </c>
      <c r="W5" s="14">
        <f>COUNTA(W3)</f>
        <v>1</v>
      </c>
      <c r="Z5" s="147"/>
    </row>
    <row r="6" spans="1:26" x14ac:dyDescent="0.25">
      <c r="H6" s="7"/>
      <c r="I6" s="1" t="s">
        <v>18</v>
      </c>
      <c r="J6" s="8">
        <v>0.105</v>
      </c>
      <c r="K6" s="8">
        <v>12.119</v>
      </c>
      <c r="L6" s="145">
        <v>2875</v>
      </c>
      <c r="M6" s="24"/>
      <c r="O6" s="7"/>
      <c r="P6" s="1" t="s">
        <v>19</v>
      </c>
      <c r="Q6" s="8">
        <v>9.0999999999999998E-2</v>
      </c>
      <c r="R6" s="8">
        <v>20.004999999999999</v>
      </c>
      <c r="S6" s="168">
        <v>2500</v>
      </c>
      <c r="T6" s="13"/>
      <c r="V6" s="99" t="s">
        <v>20</v>
      </c>
      <c r="W6" s="100" t="s">
        <v>21</v>
      </c>
      <c r="X6" s="101">
        <f>MAX(X3)</f>
        <v>0.08</v>
      </c>
      <c r="Y6" s="101">
        <f t="shared" ref="Y6:Z6" si="0">MAX(Y3)</f>
        <v>35.200000000000003</v>
      </c>
      <c r="Z6" s="170">
        <f t="shared" si="0"/>
        <v>2000</v>
      </c>
    </row>
    <row r="7" spans="1:26" ht="15.75" x14ac:dyDescent="0.25">
      <c r="A7" s="249" t="s">
        <v>22</v>
      </c>
      <c r="B7" s="250"/>
      <c r="C7" s="250"/>
      <c r="D7" s="250"/>
      <c r="E7" s="251"/>
      <c r="H7" s="7"/>
      <c r="I7" s="1" t="s">
        <v>23</v>
      </c>
      <c r="J7" s="8">
        <v>0.105</v>
      </c>
      <c r="K7" s="8">
        <v>11.894</v>
      </c>
      <c r="L7" s="145">
        <v>3000</v>
      </c>
      <c r="M7" s="8"/>
      <c r="O7" s="7"/>
      <c r="P7" s="1" t="s">
        <v>24</v>
      </c>
      <c r="Q7" s="8">
        <v>0.13500000000000001</v>
      </c>
      <c r="R7" s="8">
        <v>20.010000000000002</v>
      </c>
      <c r="S7" s="168">
        <v>2625</v>
      </c>
      <c r="T7" s="13"/>
      <c r="V7" s="14"/>
      <c r="W7" s="3"/>
      <c r="X7" s="20"/>
      <c r="Y7" s="20"/>
      <c r="Z7" s="20"/>
    </row>
    <row r="8" spans="1:26" x14ac:dyDescent="0.25">
      <c r="A8" s="2" t="s">
        <v>4</v>
      </c>
      <c r="B8" s="2" t="s">
        <v>5</v>
      </c>
      <c r="C8" s="2" t="s">
        <v>6</v>
      </c>
      <c r="D8" s="2" t="s">
        <v>297</v>
      </c>
      <c r="E8" s="2" t="s">
        <v>298</v>
      </c>
      <c r="H8" s="7"/>
      <c r="I8" s="1" t="s">
        <v>25</v>
      </c>
      <c r="J8" s="8">
        <v>0.13700000000000001</v>
      </c>
      <c r="K8" s="8">
        <v>11.9</v>
      </c>
      <c r="L8" s="145">
        <v>3125</v>
      </c>
      <c r="M8" s="24"/>
      <c r="O8" s="7"/>
      <c r="P8" s="1" t="s">
        <v>26</v>
      </c>
      <c r="Q8" s="8">
        <v>0.17899999999999999</v>
      </c>
      <c r="R8" s="8">
        <v>20.010999999999999</v>
      </c>
      <c r="S8" s="168">
        <v>3375</v>
      </c>
      <c r="T8" s="13"/>
      <c r="V8" s="14"/>
      <c r="W8" s="3"/>
      <c r="X8" s="20"/>
      <c r="Y8" s="20"/>
      <c r="Z8" s="20"/>
    </row>
    <row r="9" spans="1:26" x14ac:dyDescent="0.25">
      <c r="A9" s="9">
        <v>500</v>
      </c>
      <c r="B9" s="10" t="s">
        <v>27</v>
      </c>
      <c r="C9" s="11">
        <v>1.2410000000000001</v>
      </c>
      <c r="D9" s="199">
        <f>F9*1000000</f>
        <v>65.3</v>
      </c>
      <c r="E9" s="145">
        <v>32000</v>
      </c>
      <c r="F9" s="198">
        <v>6.5300000000000002E-5</v>
      </c>
      <c r="H9" s="7"/>
      <c r="I9" s="1" t="s">
        <v>28</v>
      </c>
      <c r="J9" s="8">
        <v>0.113</v>
      </c>
      <c r="K9" s="8">
        <v>12.2</v>
      </c>
      <c r="L9" s="145">
        <v>3250</v>
      </c>
      <c r="M9" s="24"/>
      <c r="O9" s="7"/>
      <c r="P9" s="1" t="s">
        <v>29</v>
      </c>
      <c r="Q9" s="8">
        <v>0.20599999999999999</v>
      </c>
      <c r="R9" s="8">
        <v>20.245000000000001</v>
      </c>
      <c r="S9" s="168">
        <v>5250</v>
      </c>
      <c r="T9" s="13"/>
      <c r="X9" s="8"/>
      <c r="Y9" s="8"/>
      <c r="Z9" s="24"/>
    </row>
    <row r="10" spans="1:26" x14ac:dyDescent="0.25">
      <c r="A10" s="9"/>
      <c r="B10" s="10" t="s">
        <v>30</v>
      </c>
      <c r="C10" s="11">
        <v>1.675</v>
      </c>
      <c r="D10" s="199">
        <f t="shared" ref="D10:D16" si="1">F10*1000000</f>
        <v>68.2</v>
      </c>
      <c r="E10" s="145">
        <v>40000</v>
      </c>
      <c r="F10" s="198">
        <v>6.8200000000000004E-5</v>
      </c>
      <c r="H10" s="7"/>
      <c r="I10" s="1" t="s">
        <v>31</v>
      </c>
      <c r="J10" s="8">
        <v>0.126</v>
      </c>
      <c r="K10" s="8">
        <v>12.205</v>
      </c>
      <c r="L10" s="145">
        <v>3500</v>
      </c>
      <c r="M10" s="24"/>
      <c r="O10" s="7"/>
      <c r="Q10" s="8"/>
      <c r="R10" s="8"/>
      <c r="S10" s="168"/>
      <c r="X10" s="8"/>
      <c r="Y10" s="8"/>
      <c r="Z10" s="24"/>
    </row>
    <row r="11" spans="1:26" ht="15.75" x14ac:dyDescent="0.25">
      <c r="A11" s="9"/>
      <c r="B11" s="10" t="s">
        <v>32</v>
      </c>
      <c r="C11" s="11">
        <v>3.246</v>
      </c>
      <c r="D11" s="199">
        <f t="shared" si="1"/>
        <v>68.7</v>
      </c>
      <c r="E11" s="145">
        <v>68000</v>
      </c>
      <c r="F11" s="198">
        <v>6.8700000000000003E-5</v>
      </c>
      <c r="H11" s="7"/>
      <c r="I11" s="1" t="s">
        <v>33</v>
      </c>
      <c r="J11" s="8">
        <v>0.13</v>
      </c>
      <c r="K11" s="8">
        <v>12.317</v>
      </c>
      <c r="L11" s="145">
        <v>3500</v>
      </c>
      <c r="M11" s="8"/>
      <c r="O11" s="7" t="s">
        <v>17</v>
      </c>
      <c r="P11" s="14">
        <f>COUNTA(P3:P9)</f>
        <v>7</v>
      </c>
      <c r="S11" s="147"/>
      <c r="V11" s="246" t="s">
        <v>34</v>
      </c>
      <c r="W11" s="247"/>
      <c r="X11" s="247"/>
      <c r="Y11" s="247"/>
      <c r="Z11" s="248"/>
    </row>
    <row r="12" spans="1:26" x14ac:dyDescent="0.25">
      <c r="A12" s="9"/>
      <c r="B12" s="10" t="s">
        <v>35</v>
      </c>
      <c r="C12" s="11">
        <v>6.0644999999999998</v>
      </c>
      <c r="D12" s="199">
        <f t="shared" si="1"/>
        <v>70.5</v>
      </c>
      <c r="E12" s="145">
        <v>130000</v>
      </c>
      <c r="F12" s="198">
        <v>7.0500000000000006E-5</v>
      </c>
      <c r="H12" s="7"/>
      <c r="I12" s="1" t="s">
        <v>36</v>
      </c>
      <c r="J12" s="8">
        <v>0.14199999999999999</v>
      </c>
      <c r="K12" s="8">
        <v>12.144</v>
      </c>
      <c r="L12" s="145">
        <v>3625</v>
      </c>
      <c r="M12" s="24"/>
      <c r="O12" s="15" t="s">
        <v>20</v>
      </c>
      <c r="P12" s="16" t="s">
        <v>37</v>
      </c>
      <c r="Q12" s="17">
        <f>MAX(Q3:Q9)</f>
        <v>0.20599999999999999</v>
      </c>
      <c r="R12" s="17">
        <f>MAX(R3:R9)</f>
        <v>20.245000000000001</v>
      </c>
      <c r="S12" s="155">
        <f t="shared" ref="S12" si="2">MAX(S3:S9)</f>
        <v>5250</v>
      </c>
      <c r="V12" s="2" t="s">
        <v>4</v>
      </c>
      <c r="W12" s="2" t="s">
        <v>5</v>
      </c>
      <c r="X12" s="2" t="s">
        <v>6</v>
      </c>
      <c r="Y12" s="2" t="s">
        <v>7</v>
      </c>
      <c r="Z12" s="2" t="s">
        <v>232</v>
      </c>
    </row>
    <row r="13" spans="1:26" x14ac:dyDescent="0.25">
      <c r="A13" s="9"/>
      <c r="B13" s="10" t="s">
        <v>38</v>
      </c>
      <c r="C13" s="11">
        <v>18.725000000000001</v>
      </c>
      <c r="D13" s="199">
        <f t="shared" si="1"/>
        <v>75</v>
      </c>
      <c r="E13" s="145">
        <v>257000</v>
      </c>
      <c r="F13" s="198">
        <v>7.4999999999999993E-5</v>
      </c>
      <c r="H13" s="7"/>
      <c r="I13" s="1" t="s">
        <v>39</v>
      </c>
      <c r="J13" s="8">
        <v>0.13800000000000001</v>
      </c>
      <c r="K13" s="8">
        <v>12.237</v>
      </c>
      <c r="L13" s="145">
        <v>3750</v>
      </c>
      <c r="M13" s="24"/>
      <c r="O13" s="18"/>
      <c r="P13" s="19" t="s">
        <v>40</v>
      </c>
      <c r="Q13" s="20">
        <f>MIN(Q3:Q9)</f>
        <v>6.5000000000000002E-2</v>
      </c>
      <c r="R13" s="20">
        <f>MIN(R3:R9)</f>
        <v>19.239999999999998</v>
      </c>
      <c r="S13" s="147">
        <f>MIN(S3:S9)</f>
        <v>2000</v>
      </c>
      <c r="V13" s="25">
        <v>500</v>
      </c>
      <c r="W13" s="1" t="s">
        <v>41</v>
      </c>
      <c r="X13" s="8">
        <v>8.7999999999999995E-2</v>
      </c>
      <c r="Y13" s="8">
        <v>37</v>
      </c>
      <c r="Z13" s="169">
        <v>2000</v>
      </c>
    </row>
    <row r="14" spans="1:26" x14ac:dyDescent="0.25">
      <c r="A14" s="9"/>
      <c r="B14" s="10" t="s">
        <v>42</v>
      </c>
      <c r="C14" s="11">
        <v>37.92</v>
      </c>
      <c r="D14" s="199">
        <f t="shared" si="1"/>
        <v>76.3</v>
      </c>
      <c r="E14" s="145">
        <v>512500</v>
      </c>
      <c r="F14" s="196">
        <v>7.6299999999999998E-5</v>
      </c>
      <c r="H14" s="7"/>
      <c r="I14" s="1" t="s">
        <v>43</v>
      </c>
      <c r="J14" s="8">
        <v>0.14499999999999999</v>
      </c>
      <c r="K14" s="8">
        <v>12.253</v>
      </c>
      <c r="L14" s="145">
        <v>3875</v>
      </c>
      <c r="M14" s="24"/>
      <c r="O14" s="21"/>
      <c r="P14" s="22" t="s">
        <v>21</v>
      </c>
      <c r="Q14" s="23">
        <f>AVERAGE(Q1:Q9)</f>
        <v>0.12028571428571429</v>
      </c>
      <c r="R14" s="23">
        <f t="shared" ref="R14:S14" si="3">AVERAGE(R1:R9)</f>
        <v>19.83885714285714</v>
      </c>
      <c r="S14" s="156">
        <f t="shared" si="3"/>
        <v>2875</v>
      </c>
      <c r="V14" s="25" t="s">
        <v>17</v>
      </c>
      <c r="W14" s="14">
        <f>COUNTA(W13:W13)</f>
        <v>1</v>
      </c>
      <c r="Z14" s="145"/>
    </row>
    <row r="15" spans="1:26" x14ac:dyDescent="0.25">
      <c r="A15" s="9"/>
      <c r="B15" s="10" t="s">
        <v>44</v>
      </c>
      <c r="C15" s="11">
        <v>79.540750000000003</v>
      </c>
      <c r="D15" s="199">
        <f t="shared" si="1"/>
        <v>81</v>
      </c>
      <c r="E15" s="145">
        <v>1024250</v>
      </c>
      <c r="F15" s="197">
        <v>8.1000000000000004E-5</v>
      </c>
      <c r="H15" s="7"/>
      <c r="I15" s="1" t="s">
        <v>45</v>
      </c>
      <c r="J15" s="8">
        <v>0.183</v>
      </c>
      <c r="K15" s="8">
        <v>12.054</v>
      </c>
      <c r="L15" s="145">
        <v>4000</v>
      </c>
      <c r="M15" s="24"/>
      <c r="Q15" s="8"/>
      <c r="R15" s="8"/>
      <c r="S15" s="24"/>
      <c r="V15" s="99" t="s">
        <v>20</v>
      </c>
      <c r="W15" s="100" t="s">
        <v>21</v>
      </c>
      <c r="X15" s="101">
        <f>MAX(X13)</f>
        <v>8.7999999999999995E-2</v>
      </c>
      <c r="Y15" s="101">
        <f t="shared" ref="Y15:Z15" si="4">MAX(Y13)</f>
        <v>37</v>
      </c>
      <c r="Z15" s="170">
        <f t="shared" si="4"/>
        <v>2000</v>
      </c>
    </row>
    <row r="16" spans="1:26" x14ac:dyDescent="0.25">
      <c r="A16" s="25"/>
      <c r="B16" s="106" t="s">
        <v>46</v>
      </c>
      <c r="C16" s="11">
        <v>166.3125</v>
      </c>
      <c r="D16" s="199">
        <f t="shared" si="1"/>
        <v>84</v>
      </c>
      <c r="E16" s="145">
        <v>2048130</v>
      </c>
      <c r="F16" s="196">
        <v>8.3999999999999995E-5</v>
      </c>
      <c r="H16" s="7"/>
      <c r="I16" s="1" t="s">
        <v>47</v>
      </c>
      <c r="J16" s="8">
        <v>0.185</v>
      </c>
      <c r="K16" s="8">
        <v>12.071</v>
      </c>
      <c r="L16" s="145">
        <v>4375</v>
      </c>
      <c r="M16" s="24"/>
      <c r="Q16" s="8"/>
      <c r="R16" s="8"/>
      <c r="S16" s="24"/>
      <c r="V16" s="14"/>
      <c r="W16" s="3"/>
      <c r="X16" s="20"/>
      <c r="Y16" s="20"/>
      <c r="Z16" s="8"/>
    </row>
    <row r="17" spans="1:26" ht="15.75" x14ac:dyDescent="0.25">
      <c r="A17" s="25" t="s">
        <v>17</v>
      </c>
      <c r="B17" s="105">
        <f>COUNTA(B9:B16)</f>
        <v>8</v>
      </c>
      <c r="C17" s="13"/>
      <c r="D17" s="13"/>
      <c r="E17" s="145"/>
      <c r="H17" s="7"/>
      <c r="I17" s="1" t="s">
        <v>48</v>
      </c>
      <c r="J17" s="8">
        <v>0.187</v>
      </c>
      <c r="K17" s="8">
        <v>12.108000000000001</v>
      </c>
      <c r="L17" s="145">
        <v>4750</v>
      </c>
      <c r="M17" s="24"/>
      <c r="O17" s="240" t="s">
        <v>49</v>
      </c>
      <c r="P17" s="241"/>
      <c r="Q17" s="241"/>
      <c r="R17" s="241"/>
      <c r="S17" s="242"/>
      <c r="V17" s="14"/>
      <c r="W17" s="3"/>
      <c r="X17" s="20"/>
      <c r="Y17" s="20"/>
      <c r="Z17" s="8"/>
    </row>
    <row r="18" spans="1:26" x14ac:dyDescent="0.25">
      <c r="A18" s="26" t="s">
        <v>20</v>
      </c>
      <c r="B18" s="27" t="s">
        <v>37</v>
      </c>
      <c r="C18" s="28">
        <f>MAX(C9:C16)</f>
        <v>166.3125</v>
      </c>
      <c r="D18" s="28">
        <f>MAX(D9:D16)</f>
        <v>84</v>
      </c>
      <c r="E18" s="146">
        <f>MAX(E9:E16)</f>
        <v>2048130</v>
      </c>
      <c r="H18" s="7"/>
      <c r="I18" s="1" t="s">
        <v>50</v>
      </c>
      <c r="J18" s="8">
        <v>0.22</v>
      </c>
      <c r="K18" s="8">
        <v>12.053000000000001</v>
      </c>
      <c r="L18" s="145">
        <v>4875</v>
      </c>
      <c r="M18" s="24"/>
      <c r="O18" s="2" t="s">
        <v>4</v>
      </c>
      <c r="P18" s="2" t="s">
        <v>5</v>
      </c>
      <c r="Q18" s="2" t="s">
        <v>6</v>
      </c>
      <c r="R18" s="2" t="s">
        <v>7</v>
      </c>
      <c r="S18" s="2" t="s">
        <v>232</v>
      </c>
      <c r="X18" s="8"/>
      <c r="Y18" s="8"/>
      <c r="Z18" s="24"/>
    </row>
    <row r="19" spans="1:26" x14ac:dyDescent="0.25">
      <c r="A19" s="30"/>
      <c r="B19" s="31" t="s">
        <v>40</v>
      </c>
      <c r="C19" s="13">
        <f>MIN(C9:C16)</f>
        <v>1.2410000000000001</v>
      </c>
      <c r="D19" s="13">
        <f>MIN(D9:D16)</f>
        <v>65.3</v>
      </c>
      <c r="E19" s="147">
        <f t="shared" ref="E19" si="5">MIN(E9:E16)</f>
        <v>32000</v>
      </c>
      <c r="H19" s="7"/>
      <c r="I19" s="1" t="s">
        <v>51</v>
      </c>
      <c r="J19" s="8">
        <v>0.21</v>
      </c>
      <c r="K19" s="8">
        <v>12.02</v>
      </c>
      <c r="L19" s="145">
        <v>5250</v>
      </c>
      <c r="M19" s="8"/>
      <c r="O19" s="7">
        <v>500</v>
      </c>
      <c r="P19" s="1" t="s">
        <v>52</v>
      </c>
      <c r="Q19" s="8">
        <v>0.06</v>
      </c>
      <c r="R19" s="8">
        <v>20.399999999999999</v>
      </c>
      <c r="S19" s="145">
        <v>2000</v>
      </c>
      <c r="T19" s="24"/>
      <c r="X19" s="8"/>
      <c r="Y19" s="8"/>
      <c r="Z19" s="24"/>
    </row>
    <row r="20" spans="1:26" x14ac:dyDescent="0.25">
      <c r="A20" s="32"/>
      <c r="B20" s="33" t="s">
        <v>21</v>
      </c>
      <c r="C20" s="34">
        <f>AVERAGE(C9:C16)</f>
        <v>39.340593749999996</v>
      </c>
      <c r="D20" s="34">
        <f>AVERAGE(D9:D16)</f>
        <v>73.625</v>
      </c>
      <c r="E20" s="148">
        <f>AVERAGE(E9:E16)</f>
        <v>513985</v>
      </c>
      <c r="H20" s="7"/>
      <c r="I20" s="1" t="s">
        <v>53</v>
      </c>
      <c r="J20" s="8">
        <v>0.21199999999999999</v>
      </c>
      <c r="K20" s="8">
        <v>12.313000000000001</v>
      </c>
      <c r="L20" s="145">
        <v>5375</v>
      </c>
      <c r="M20" s="24"/>
      <c r="N20" s="13"/>
      <c r="O20" s="7"/>
      <c r="P20" s="1" t="s">
        <v>54</v>
      </c>
      <c r="Q20" s="8">
        <v>7.4999999999999997E-2</v>
      </c>
      <c r="R20" s="8">
        <v>20.6</v>
      </c>
      <c r="S20" s="145">
        <v>2125</v>
      </c>
      <c r="T20" s="24"/>
      <c r="X20" s="8"/>
      <c r="Y20" s="8"/>
      <c r="Z20" s="24"/>
    </row>
    <row r="21" spans="1:26" x14ac:dyDescent="0.25">
      <c r="H21" s="7"/>
      <c r="I21" s="1" t="s">
        <v>55</v>
      </c>
      <c r="J21" s="8">
        <v>0.23499999999999999</v>
      </c>
      <c r="K21" s="8">
        <v>12.067</v>
      </c>
      <c r="L21" s="145">
        <v>5500</v>
      </c>
      <c r="M21" s="24"/>
      <c r="O21" s="7"/>
      <c r="P21" s="1" t="s">
        <v>56</v>
      </c>
      <c r="Q21" s="8">
        <v>0.108</v>
      </c>
      <c r="R21" s="8">
        <v>20.7</v>
      </c>
      <c r="S21" s="145">
        <v>2250</v>
      </c>
      <c r="T21" s="24"/>
      <c r="X21" s="8"/>
      <c r="Y21" s="8"/>
      <c r="Z21" s="24"/>
    </row>
    <row r="22" spans="1:26" ht="15.75" x14ac:dyDescent="0.25">
      <c r="A22" s="252" t="s">
        <v>57</v>
      </c>
      <c r="B22" s="253"/>
      <c r="C22" s="253"/>
      <c r="D22" s="253"/>
      <c r="E22" s="254"/>
      <c r="H22" s="7"/>
      <c r="I22" s="1" t="s">
        <v>58</v>
      </c>
      <c r="J22" s="8">
        <v>0.219</v>
      </c>
      <c r="K22" s="8">
        <v>12.058999999999999</v>
      </c>
      <c r="L22" s="145">
        <v>5750</v>
      </c>
      <c r="M22" s="24"/>
      <c r="O22" s="7"/>
      <c r="P22" s="1" t="s">
        <v>59</v>
      </c>
      <c r="Q22" s="8">
        <v>0.11600000000000001</v>
      </c>
      <c r="R22" s="8">
        <v>20.43</v>
      </c>
      <c r="S22" s="145">
        <v>2500</v>
      </c>
      <c r="T22" s="24"/>
      <c r="X22" s="8"/>
      <c r="Y22" s="8"/>
      <c r="Z22" s="24"/>
    </row>
    <row r="23" spans="1:26" x14ac:dyDescent="0.25">
      <c r="A23" s="2" t="s">
        <v>4</v>
      </c>
      <c r="B23" s="2" t="s">
        <v>5</v>
      </c>
      <c r="C23" s="2" t="s">
        <v>6</v>
      </c>
      <c r="D23" s="2" t="s">
        <v>7</v>
      </c>
      <c r="E23" s="2" t="s">
        <v>232</v>
      </c>
      <c r="H23" s="7"/>
      <c r="I23" s="1" t="s">
        <v>60</v>
      </c>
      <c r="J23" s="8">
        <v>0.224</v>
      </c>
      <c r="K23" s="8">
        <v>12.08</v>
      </c>
      <c r="L23" s="145">
        <v>5875</v>
      </c>
      <c r="M23" s="24"/>
      <c r="O23" s="7"/>
      <c r="P23" s="1" t="s">
        <v>61</v>
      </c>
      <c r="Q23" s="8">
        <v>0.123</v>
      </c>
      <c r="R23" s="8">
        <v>21.5</v>
      </c>
      <c r="S23" s="145">
        <v>3375</v>
      </c>
      <c r="T23" s="24"/>
      <c r="X23" s="8"/>
      <c r="Y23" s="8"/>
      <c r="Z23" s="24"/>
    </row>
    <row r="24" spans="1:26" ht="15.75" x14ac:dyDescent="0.25">
      <c r="A24" s="36">
        <v>500</v>
      </c>
      <c r="B24" s="37" t="s">
        <v>62</v>
      </c>
      <c r="C24" s="80">
        <v>0.32500000000000001</v>
      </c>
      <c r="D24" s="81">
        <v>7.41</v>
      </c>
      <c r="E24" s="149">
        <v>8000</v>
      </c>
      <c r="H24" s="7"/>
      <c r="I24" s="1" t="s">
        <v>63</v>
      </c>
      <c r="J24" s="8">
        <v>0.317</v>
      </c>
      <c r="K24" s="8">
        <v>12.266</v>
      </c>
      <c r="L24" s="145">
        <v>6625</v>
      </c>
      <c r="M24" s="24"/>
      <c r="O24" s="7"/>
      <c r="Q24" s="8"/>
      <c r="R24" s="8"/>
      <c r="S24" s="168"/>
      <c r="X24" s="8"/>
      <c r="Y24" s="8"/>
      <c r="Z24" s="24"/>
    </row>
    <row r="25" spans="1:26" ht="15.75" x14ac:dyDescent="0.25">
      <c r="A25" s="36"/>
      <c r="B25" s="39" t="s">
        <v>64</v>
      </c>
      <c r="C25" s="82">
        <v>0.34499999999999997</v>
      </c>
      <c r="D25" s="83">
        <v>8.0069999999999997</v>
      </c>
      <c r="E25" s="150">
        <v>9000</v>
      </c>
      <c r="H25" s="7"/>
      <c r="I25" s="1" t="s">
        <v>65</v>
      </c>
      <c r="J25" s="8">
        <v>0.37</v>
      </c>
      <c r="K25" s="8">
        <v>12.138999999999999</v>
      </c>
      <c r="L25" s="145">
        <v>8500</v>
      </c>
      <c r="M25" s="24"/>
      <c r="O25" s="7" t="s">
        <v>17</v>
      </c>
      <c r="P25" s="14">
        <f>COUNTA(P19:P23)</f>
        <v>5</v>
      </c>
      <c r="S25" s="147"/>
      <c r="X25" s="8"/>
      <c r="Y25" s="8"/>
      <c r="Z25" s="24"/>
    </row>
    <row r="26" spans="1:26" ht="15.75" x14ac:dyDescent="0.25">
      <c r="A26" s="36"/>
      <c r="B26" s="39" t="s">
        <v>66</v>
      </c>
      <c r="C26" s="82">
        <v>0.56000000000000005</v>
      </c>
      <c r="D26" s="83">
        <v>9.3000000000000007</v>
      </c>
      <c r="E26" s="150">
        <v>11000</v>
      </c>
      <c r="H26" s="7"/>
      <c r="I26" s="1" t="s">
        <v>67</v>
      </c>
      <c r="J26" s="8">
        <v>0.36699999999999999</v>
      </c>
      <c r="K26" s="8">
        <v>12.118</v>
      </c>
      <c r="L26" s="145">
        <v>9125</v>
      </c>
      <c r="M26" s="24"/>
      <c r="O26" s="42" t="s">
        <v>20</v>
      </c>
      <c r="P26" s="43" t="s">
        <v>37</v>
      </c>
      <c r="Q26" s="29">
        <f>MAX(Q19:Q23)</f>
        <v>0.123</v>
      </c>
      <c r="R26" s="29">
        <f t="shared" ref="R26:S26" si="6">MAX(R19:R23)</f>
        <v>21.5</v>
      </c>
      <c r="S26" s="146">
        <f t="shared" si="6"/>
        <v>3375</v>
      </c>
      <c r="X26" s="8"/>
      <c r="Y26" s="8"/>
      <c r="Z26" s="24"/>
    </row>
    <row r="27" spans="1:26" ht="15.75" x14ac:dyDescent="0.25">
      <c r="A27" s="36"/>
      <c r="B27" s="39" t="s">
        <v>68</v>
      </c>
      <c r="C27" s="82">
        <v>0.6</v>
      </c>
      <c r="D27" s="83">
        <v>9.5399999999999991</v>
      </c>
      <c r="E27" s="150">
        <v>12500</v>
      </c>
      <c r="H27" s="7"/>
      <c r="I27" s="1" t="s">
        <v>69</v>
      </c>
      <c r="J27" s="8">
        <v>0.374</v>
      </c>
      <c r="K27" s="8">
        <v>12.113</v>
      </c>
      <c r="L27" s="145">
        <v>9250</v>
      </c>
      <c r="M27" s="24"/>
      <c r="O27" s="18"/>
      <c r="P27" s="19" t="s">
        <v>40</v>
      </c>
      <c r="Q27" s="20">
        <f>MIN(Q19:Q23)</f>
        <v>0.06</v>
      </c>
      <c r="R27" s="20">
        <f t="shared" ref="R27:S27" si="7">MIN(R19:R23)</f>
        <v>20.399999999999999</v>
      </c>
      <c r="S27" s="145">
        <f t="shared" si="7"/>
        <v>2000</v>
      </c>
      <c r="X27" s="8"/>
      <c r="Y27" s="8"/>
      <c r="Z27" s="24"/>
    </row>
    <row r="28" spans="1:26" ht="15.75" x14ac:dyDescent="0.25">
      <c r="A28" s="36"/>
      <c r="B28" s="39" t="s">
        <v>70</v>
      </c>
      <c r="C28" s="82">
        <v>0.78</v>
      </c>
      <c r="D28" s="83">
        <v>9.6</v>
      </c>
      <c r="E28" s="150">
        <v>16250</v>
      </c>
      <c r="H28" s="7"/>
      <c r="I28" s="1" t="s">
        <v>71</v>
      </c>
      <c r="J28" s="8">
        <v>0.38</v>
      </c>
      <c r="K28" s="8">
        <v>12.282999999999999</v>
      </c>
      <c r="L28" s="145">
        <v>9375</v>
      </c>
      <c r="M28" s="24"/>
      <c r="O28" s="21"/>
      <c r="P28" s="22" t="s">
        <v>21</v>
      </c>
      <c r="Q28" s="23">
        <f>AVERAGE(Q19:Q23)</f>
        <v>9.64E-2</v>
      </c>
      <c r="R28" s="23">
        <f t="shared" ref="R28:S28" si="8">AVERAGE(R19:R23)</f>
        <v>20.725999999999999</v>
      </c>
      <c r="S28" s="159">
        <f t="shared" si="8"/>
        <v>2450</v>
      </c>
      <c r="X28" s="8"/>
      <c r="Y28" s="8"/>
      <c r="Z28" s="24"/>
    </row>
    <row r="29" spans="1:26" ht="15.75" x14ac:dyDescent="0.25">
      <c r="A29" s="36"/>
      <c r="B29" s="39" t="s">
        <v>72</v>
      </c>
      <c r="C29" s="82">
        <v>0.92</v>
      </c>
      <c r="D29" s="83">
        <v>9.65</v>
      </c>
      <c r="E29" s="150">
        <v>18000</v>
      </c>
      <c r="H29" s="7"/>
      <c r="I29" s="1" t="s">
        <v>73</v>
      </c>
      <c r="J29" s="8">
        <v>0.40300000000000002</v>
      </c>
      <c r="K29" s="8">
        <v>12.321999999999999</v>
      </c>
      <c r="L29" s="145">
        <v>9625</v>
      </c>
      <c r="M29" s="24"/>
      <c r="Q29" s="8"/>
      <c r="R29" s="8"/>
      <c r="S29" s="24"/>
      <c r="X29" s="8"/>
      <c r="Y29" s="8"/>
      <c r="Z29" s="24"/>
    </row>
    <row r="30" spans="1:26" ht="15.75" x14ac:dyDescent="0.25">
      <c r="A30" s="36"/>
      <c r="B30" s="39" t="s">
        <v>74</v>
      </c>
      <c r="C30" s="82">
        <v>1.08</v>
      </c>
      <c r="D30" s="83">
        <v>9.6999999999999993</v>
      </c>
      <c r="E30" s="150">
        <v>18500</v>
      </c>
      <c r="H30" s="7"/>
      <c r="I30" s="1" t="s">
        <v>75</v>
      </c>
      <c r="J30" s="8">
        <v>0.49399999999999999</v>
      </c>
      <c r="K30" s="8">
        <v>12.305</v>
      </c>
      <c r="L30" s="145">
        <v>10500</v>
      </c>
      <c r="M30" s="24"/>
      <c r="O30" s="246" t="s">
        <v>76</v>
      </c>
      <c r="P30" s="247"/>
      <c r="Q30" s="247"/>
      <c r="R30" s="247"/>
      <c r="S30" s="248"/>
      <c r="X30" s="8"/>
      <c r="Y30" s="8"/>
      <c r="Z30" s="24"/>
    </row>
    <row r="31" spans="1:26" ht="15.75" x14ac:dyDescent="0.25">
      <c r="A31" s="36"/>
      <c r="B31" s="39" t="s">
        <v>77</v>
      </c>
      <c r="C31" s="82">
        <v>1.2</v>
      </c>
      <c r="D31" s="83">
        <v>9.8000000000000007</v>
      </c>
      <c r="E31" s="150">
        <v>20250</v>
      </c>
      <c r="H31" s="7"/>
      <c r="I31" s="1" t="s">
        <v>78</v>
      </c>
      <c r="J31" s="8">
        <v>0.73199999999999998</v>
      </c>
      <c r="K31" s="8">
        <v>12.098000000000001</v>
      </c>
      <c r="L31" s="145">
        <v>17000</v>
      </c>
      <c r="M31" s="24"/>
      <c r="O31" s="2" t="s">
        <v>4</v>
      </c>
      <c r="P31" s="2" t="s">
        <v>5</v>
      </c>
      <c r="Q31" s="2" t="s">
        <v>6</v>
      </c>
      <c r="R31" s="2" t="s">
        <v>7</v>
      </c>
      <c r="S31" s="2" t="s">
        <v>232</v>
      </c>
      <c r="X31" s="8"/>
      <c r="Y31" s="8"/>
      <c r="Z31" s="24"/>
    </row>
    <row r="32" spans="1:26" ht="15.75" x14ac:dyDescent="0.25">
      <c r="A32" s="36"/>
      <c r="B32" s="39" t="s">
        <v>79</v>
      </c>
      <c r="C32" s="82">
        <v>1.32</v>
      </c>
      <c r="D32" s="83">
        <v>9.85</v>
      </c>
      <c r="E32" s="150">
        <v>24125</v>
      </c>
      <c r="H32" s="7"/>
      <c r="I32" s="1" t="s">
        <v>80</v>
      </c>
      <c r="J32" s="8">
        <v>0.78100000000000003</v>
      </c>
      <c r="K32" s="8">
        <v>12.189</v>
      </c>
      <c r="L32" s="145">
        <v>17125</v>
      </c>
      <c r="M32" s="24"/>
      <c r="O32" s="25">
        <v>500</v>
      </c>
      <c r="P32" s="1" t="s">
        <v>81</v>
      </c>
      <c r="Q32" s="8">
        <v>7.0000000000000007E-2</v>
      </c>
      <c r="R32" s="8">
        <v>21.7</v>
      </c>
      <c r="S32" s="169">
        <v>2000</v>
      </c>
      <c r="T32" s="24"/>
      <c r="X32" s="8"/>
      <c r="Y32" s="8"/>
      <c r="Z32" s="24"/>
    </row>
    <row r="33" spans="1:26" ht="15.75" x14ac:dyDescent="0.25">
      <c r="A33" s="36"/>
      <c r="B33" s="39" t="s">
        <v>82</v>
      </c>
      <c r="C33" s="82">
        <v>2.48</v>
      </c>
      <c r="D33" s="83">
        <v>9.3000000000000007</v>
      </c>
      <c r="E33" s="150">
        <v>33500</v>
      </c>
      <c r="H33" s="7"/>
      <c r="I33" s="1" t="s">
        <v>83</v>
      </c>
      <c r="J33" s="8">
        <v>0.85499999999999998</v>
      </c>
      <c r="K33" s="8">
        <v>12.305</v>
      </c>
      <c r="L33" s="145">
        <v>17500</v>
      </c>
      <c r="M33" s="24"/>
      <c r="O33" s="25"/>
      <c r="P33" s="1" t="s">
        <v>84</v>
      </c>
      <c r="Q33" s="8">
        <v>7.4999999999999997E-2</v>
      </c>
      <c r="R33" s="8">
        <v>21.95</v>
      </c>
      <c r="S33" s="169">
        <v>2125</v>
      </c>
      <c r="T33" s="24"/>
      <c r="X33" s="8"/>
      <c r="Y33" s="8"/>
      <c r="Z33" s="24"/>
    </row>
    <row r="34" spans="1:26" ht="15.75" x14ac:dyDescent="0.25">
      <c r="A34" s="36"/>
      <c r="B34" s="39" t="s">
        <v>85</v>
      </c>
      <c r="C34" s="82">
        <v>1.86</v>
      </c>
      <c r="D34" s="83">
        <v>9.7799999999999994</v>
      </c>
      <c r="E34" s="150">
        <v>34250</v>
      </c>
      <c r="H34" s="7"/>
      <c r="I34" s="1" t="s">
        <v>86</v>
      </c>
      <c r="J34" s="8">
        <v>1.5880000000000001</v>
      </c>
      <c r="K34" s="8">
        <v>12.132</v>
      </c>
      <c r="L34" s="145">
        <v>32875</v>
      </c>
      <c r="M34" s="24"/>
      <c r="O34" s="25"/>
      <c r="P34" s="1" t="s">
        <v>87</v>
      </c>
      <c r="Q34" s="8">
        <v>8.6999999999999994E-2</v>
      </c>
      <c r="R34" s="8">
        <v>23.59</v>
      </c>
      <c r="S34" s="169">
        <v>2500</v>
      </c>
      <c r="T34" s="24"/>
      <c r="X34" s="8"/>
      <c r="Y34" s="8"/>
      <c r="Z34" s="24"/>
    </row>
    <row r="35" spans="1:26" ht="15.75" x14ac:dyDescent="0.25">
      <c r="A35" s="36"/>
      <c r="B35" s="39" t="s">
        <v>88</v>
      </c>
      <c r="C35" s="82">
        <v>2.42</v>
      </c>
      <c r="D35" s="83">
        <v>9.8000000000000007</v>
      </c>
      <c r="E35" s="150">
        <v>36125</v>
      </c>
      <c r="H35" s="7"/>
      <c r="I35" s="1" t="s">
        <v>89</v>
      </c>
      <c r="J35" s="8">
        <v>1.657</v>
      </c>
      <c r="K35" s="8">
        <v>12.3</v>
      </c>
      <c r="L35" s="145">
        <v>33000</v>
      </c>
      <c r="M35" s="24"/>
      <c r="O35" s="25"/>
      <c r="Q35" s="8"/>
      <c r="R35" s="8"/>
      <c r="S35" s="169"/>
      <c r="X35" s="8"/>
      <c r="Y35" s="8"/>
      <c r="Z35" s="24"/>
    </row>
    <row r="36" spans="1:26" ht="15.75" x14ac:dyDescent="0.25">
      <c r="A36" s="36"/>
      <c r="B36" s="39" t="s">
        <v>90</v>
      </c>
      <c r="C36" s="82">
        <v>4.04</v>
      </c>
      <c r="D36" s="83">
        <v>9.84</v>
      </c>
      <c r="E36" s="150">
        <v>65000</v>
      </c>
      <c r="H36" s="7"/>
      <c r="I36" s="1" t="s">
        <v>91</v>
      </c>
      <c r="J36" s="8">
        <v>3.9049999999999998</v>
      </c>
      <c r="K36" s="8">
        <v>12.143000000000001</v>
      </c>
      <c r="L36" s="145">
        <v>64750</v>
      </c>
      <c r="M36" s="24"/>
      <c r="O36" s="25" t="s">
        <v>17</v>
      </c>
      <c r="P36" s="14">
        <f>COUNTA(P32:P34)</f>
        <v>3</v>
      </c>
      <c r="S36" s="145"/>
      <c r="X36" s="8"/>
      <c r="Y36" s="8"/>
      <c r="Z36" s="24"/>
    </row>
    <row r="37" spans="1:26" ht="15.75" x14ac:dyDescent="0.25">
      <c r="A37" s="36"/>
      <c r="B37" s="39" t="s">
        <v>92</v>
      </c>
      <c r="C37" s="82">
        <v>4.32</v>
      </c>
      <c r="D37" s="83">
        <v>9.84</v>
      </c>
      <c r="E37" s="150">
        <v>65250</v>
      </c>
      <c r="H37" s="7"/>
      <c r="I37" s="1" t="s">
        <v>93</v>
      </c>
      <c r="J37" s="8">
        <v>6.7229999999999999</v>
      </c>
      <c r="K37" s="8">
        <v>12.37</v>
      </c>
      <c r="L37" s="145">
        <v>128625</v>
      </c>
      <c r="M37" s="24"/>
      <c r="O37" s="26" t="s">
        <v>20</v>
      </c>
      <c r="P37" s="43" t="s">
        <v>37</v>
      </c>
      <c r="Q37" s="29">
        <f>MAX(Q32:Q34)</f>
        <v>8.6999999999999994E-2</v>
      </c>
      <c r="R37" s="29">
        <f>MAX(R32:R34)</f>
        <v>23.59</v>
      </c>
      <c r="S37" s="146">
        <f>MAX(S32:S34)</f>
        <v>2500</v>
      </c>
      <c r="X37" s="8"/>
      <c r="Y37" s="8"/>
      <c r="Z37" s="24"/>
    </row>
    <row r="38" spans="1:26" ht="15.75" x14ac:dyDescent="0.25">
      <c r="A38" s="36"/>
      <c r="B38" s="39" t="s">
        <v>94</v>
      </c>
      <c r="C38" s="82">
        <v>4.4000000000000004</v>
      </c>
      <c r="D38" s="83">
        <v>9.89</v>
      </c>
      <c r="E38" s="150">
        <v>66125</v>
      </c>
      <c r="H38" s="7" t="s">
        <v>17</v>
      </c>
      <c r="I38" s="14">
        <f>COUNTA(I3:I37)</f>
        <v>35</v>
      </c>
      <c r="L38" s="147"/>
      <c r="O38" s="30"/>
      <c r="P38" s="19" t="s">
        <v>40</v>
      </c>
      <c r="Q38" s="20">
        <f>MIN(Q32:Q34)</f>
        <v>7.0000000000000007E-2</v>
      </c>
      <c r="R38" s="20">
        <f t="shared" ref="R38:S38" si="9">MIN(R32:R34)</f>
        <v>21.7</v>
      </c>
      <c r="S38" s="145">
        <f t="shared" si="9"/>
        <v>2000</v>
      </c>
      <c r="X38" s="8"/>
      <c r="Y38" s="8"/>
      <c r="Z38" s="24"/>
    </row>
    <row r="39" spans="1:26" ht="15.75" x14ac:dyDescent="0.25">
      <c r="A39" s="41"/>
      <c r="B39" s="39" t="s">
        <v>95</v>
      </c>
      <c r="C39" s="82">
        <v>9.1199999999999992</v>
      </c>
      <c r="D39" s="83">
        <v>9.06</v>
      </c>
      <c r="E39" s="150">
        <v>128750</v>
      </c>
      <c r="H39" s="42" t="s">
        <v>20</v>
      </c>
      <c r="I39" s="43" t="s">
        <v>37</v>
      </c>
      <c r="J39" s="29">
        <f>MAX(J3:J37)</f>
        <v>6.7229999999999999</v>
      </c>
      <c r="K39" s="29">
        <f>MAX(K3:K37)</f>
        <v>12.37</v>
      </c>
      <c r="L39" s="158">
        <f>MAX(L3:L37)</f>
        <v>128625</v>
      </c>
      <c r="O39" s="32"/>
      <c r="P39" s="98" t="s">
        <v>21</v>
      </c>
      <c r="Q39" s="35">
        <f>AVERAGE(Q32:Q34)</f>
        <v>7.7333333333333337E-2</v>
      </c>
      <c r="R39" s="35">
        <f>AVERAGE(R32:R34)</f>
        <v>22.41333333333333</v>
      </c>
      <c r="S39" s="148">
        <f t="shared" ref="S39" si="10">AVERAGE(S32:S34)</f>
        <v>2208.3333333333335</v>
      </c>
      <c r="X39" s="8"/>
      <c r="Y39" s="8"/>
      <c r="Z39" s="24"/>
    </row>
    <row r="40" spans="1:26" ht="15.75" x14ac:dyDescent="0.25">
      <c r="A40" s="36"/>
      <c r="B40" s="39" t="s">
        <v>96</v>
      </c>
      <c r="C40" s="82">
        <v>9.4</v>
      </c>
      <c r="D40" s="83">
        <v>9.6999999999999993</v>
      </c>
      <c r="E40" s="150">
        <v>129125</v>
      </c>
      <c r="G40" s="44"/>
      <c r="H40" s="18"/>
      <c r="I40" s="19" t="s">
        <v>40</v>
      </c>
      <c r="J40" s="20">
        <f>MIN(J3:J37)</f>
        <v>7.9000000000000001E-2</v>
      </c>
      <c r="K40" s="20">
        <f>MIN(K3:K37)</f>
        <v>11.86</v>
      </c>
      <c r="L40" s="147">
        <f>MIN(L3:L37)</f>
        <v>2500</v>
      </c>
      <c r="Q40" s="8"/>
      <c r="R40" s="8"/>
      <c r="S40" s="24"/>
      <c r="X40" s="8"/>
      <c r="Y40" s="8"/>
      <c r="Z40" s="24"/>
    </row>
    <row r="41" spans="1:26" ht="15.75" x14ac:dyDescent="0.25">
      <c r="A41" s="41"/>
      <c r="B41" s="39" t="s">
        <v>97</v>
      </c>
      <c r="C41" s="82">
        <v>18.96</v>
      </c>
      <c r="D41" s="83">
        <v>9.74</v>
      </c>
      <c r="E41" s="150">
        <v>256500</v>
      </c>
      <c r="G41" s="45"/>
      <c r="H41" s="21"/>
      <c r="I41" s="22" t="s">
        <v>21</v>
      </c>
      <c r="J41" s="23">
        <f>AVERAGE(J3:J37)</f>
        <v>0.63562857142857143</v>
      </c>
      <c r="K41" s="23">
        <f t="shared" ref="K41:L41" si="11">AVERAGE(K3:K37)</f>
        <v>12.157742857142859</v>
      </c>
      <c r="L41" s="159">
        <f t="shared" si="11"/>
        <v>13085.714285714286</v>
      </c>
      <c r="O41" s="243" t="s">
        <v>98</v>
      </c>
      <c r="P41" s="244"/>
      <c r="Q41" s="244"/>
      <c r="R41" s="244"/>
      <c r="S41" s="258"/>
      <c r="X41" s="8"/>
      <c r="Y41" s="8"/>
      <c r="Z41" s="24"/>
    </row>
    <row r="42" spans="1:26" ht="15.75" x14ac:dyDescent="0.25">
      <c r="A42" s="41"/>
      <c r="B42" s="39" t="s">
        <v>99</v>
      </c>
      <c r="C42" s="82">
        <v>19.14</v>
      </c>
      <c r="D42" s="83">
        <v>9.26</v>
      </c>
      <c r="E42" s="150">
        <v>256625</v>
      </c>
      <c r="G42" s="46"/>
      <c r="H42" s="46"/>
      <c r="I42" s="46"/>
      <c r="J42" s="47"/>
      <c r="K42" s="47"/>
      <c r="O42" s="2" t="s">
        <v>4</v>
      </c>
      <c r="P42" s="2" t="s">
        <v>5</v>
      </c>
      <c r="Q42" s="2" t="s">
        <v>6</v>
      </c>
      <c r="R42" s="2" t="s">
        <v>7</v>
      </c>
      <c r="S42" s="2" t="s">
        <v>232</v>
      </c>
      <c r="X42" s="8"/>
      <c r="Y42" s="8"/>
      <c r="Z42" s="24"/>
    </row>
    <row r="43" spans="1:26" ht="15.75" x14ac:dyDescent="0.25">
      <c r="A43" s="41"/>
      <c r="B43" s="39" t="s">
        <v>100</v>
      </c>
      <c r="C43" s="82">
        <v>39.94</v>
      </c>
      <c r="D43" s="83">
        <v>10.1</v>
      </c>
      <c r="E43" s="150">
        <v>512375</v>
      </c>
      <c r="G43" s="46"/>
      <c r="H43" s="46"/>
      <c r="I43" s="46"/>
      <c r="J43" s="47"/>
      <c r="K43" s="47"/>
      <c r="O43" s="7">
        <v>500</v>
      </c>
      <c r="P43" s="1" t="s">
        <v>101</v>
      </c>
      <c r="Q43" s="8">
        <v>8.1000000000000003E-2</v>
      </c>
      <c r="R43" s="8">
        <v>28.75</v>
      </c>
      <c r="S43" s="145">
        <v>2125</v>
      </c>
      <c r="T43" s="24"/>
      <c r="X43" s="8"/>
      <c r="Y43" s="8"/>
      <c r="Z43" s="8"/>
    </row>
    <row r="44" spans="1:26" ht="15.75" x14ac:dyDescent="0.25">
      <c r="A44" s="36"/>
      <c r="B44" s="39" t="s">
        <v>102</v>
      </c>
      <c r="C44" s="82">
        <v>81.62</v>
      </c>
      <c r="D44" s="83">
        <v>10.28</v>
      </c>
      <c r="E44" s="150">
        <v>1024250</v>
      </c>
      <c r="G44" s="46"/>
      <c r="H44" s="46"/>
      <c r="I44" s="46"/>
      <c r="J44" s="47"/>
      <c r="K44" s="47"/>
      <c r="O44" s="7"/>
      <c r="P44" s="1" t="s">
        <v>103</v>
      </c>
      <c r="Q44" s="8">
        <v>7.4999999999999997E-2</v>
      </c>
      <c r="R44" s="8">
        <v>25</v>
      </c>
      <c r="S44" s="145">
        <v>2000</v>
      </c>
      <c r="T44" s="24"/>
      <c r="X44" s="8"/>
      <c r="Y44" s="8"/>
      <c r="Z44" s="8"/>
    </row>
    <row r="45" spans="1:26" ht="15.75" x14ac:dyDescent="0.25">
      <c r="A45" s="1" t="s">
        <v>17</v>
      </c>
      <c r="B45" s="48">
        <f>COUNTA(B24:B44)</f>
        <v>21</v>
      </c>
      <c r="E45" s="151"/>
      <c r="G45" s="46"/>
      <c r="H45" s="252" t="s">
        <v>104</v>
      </c>
      <c r="I45" s="253"/>
      <c r="J45" s="253"/>
      <c r="K45" s="253"/>
      <c r="L45" s="254"/>
      <c r="O45" s="7"/>
      <c r="Q45" s="8"/>
      <c r="R45" s="8"/>
      <c r="S45" s="169"/>
      <c r="X45" s="8"/>
      <c r="Y45" s="8"/>
      <c r="Z45" s="8"/>
    </row>
    <row r="46" spans="1:26" ht="15.75" x14ac:dyDescent="0.25">
      <c r="A46" s="37" t="s">
        <v>20</v>
      </c>
      <c r="B46" s="49" t="s">
        <v>37</v>
      </c>
      <c r="C46" s="50">
        <f>MAX(C24:C44)</f>
        <v>81.62</v>
      </c>
      <c r="D46" s="50">
        <f>MAX(D24:D44)</f>
        <v>10.28</v>
      </c>
      <c r="E46" s="149">
        <f>MAX(E24:E44)</f>
        <v>1024250</v>
      </c>
      <c r="G46" s="46"/>
      <c r="H46" s="2" t="s">
        <v>4</v>
      </c>
      <c r="I46" s="2" t="s">
        <v>5</v>
      </c>
      <c r="J46" s="2" t="s">
        <v>6</v>
      </c>
      <c r="K46" s="2" t="s">
        <v>7</v>
      </c>
      <c r="L46" s="2" t="s">
        <v>232</v>
      </c>
      <c r="O46" s="7" t="s">
        <v>17</v>
      </c>
      <c r="P46" s="14">
        <f>COUNTA(P43:P44)</f>
        <v>2</v>
      </c>
      <c r="S46" s="145"/>
      <c r="X46" s="8"/>
      <c r="Y46" s="8"/>
      <c r="Z46" s="8"/>
    </row>
    <row r="47" spans="1:26" ht="15.75" x14ac:dyDescent="0.25">
      <c r="A47" s="39"/>
      <c r="B47" s="51" t="s">
        <v>40</v>
      </c>
      <c r="C47" s="86">
        <f>MIN(C24:C46)</f>
        <v>0.32500000000000001</v>
      </c>
      <c r="D47" s="87">
        <f>MIN(D24:D46)</f>
        <v>7.41</v>
      </c>
      <c r="E47" s="152">
        <f>MIN(E24:E46)</f>
        <v>8000</v>
      </c>
      <c r="G47" s="46"/>
      <c r="H47" s="36">
        <v>500</v>
      </c>
      <c r="I47" s="46" t="s">
        <v>105</v>
      </c>
      <c r="J47" s="53">
        <v>8.6999999999999994E-2</v>
      </c>
      <c r="K47" s="46">
        <v>13.945</v>
      </c>
      <c r="L47" s="152">
        <v>2250</v>
      </c>
      <c r="O47" s="42" t="s">
        <v>20</v>
      </c>
      <c r="P47" s="43" t="s">
        <v>37</v>
      </c>
      <c r="Q47" s="29">
        <f>MAX(Q43:Q44)</f>
        <v>8.1000000000000003E-2</v>
      </c>
      <c r="R47" s="29">
        <f t="shared" ref="R47:S47" si="12">MAX(R43:R44)</f>
        <v>28.75</v>
      </c>
      <c r="S47" s="146">
        <f t="shared" si="12"/>
        <v>2125</v>
      </c>
      <c r="X47" s="8"/>
      <c r="Y47" s="8"/>
      <c r="Z47" s="8"/>
    </row>
    <row r="48" spans="1:26" ht="15.75" x14ac:dyDescent="0.25">
      <c r="A48" s="54"/>
      <c r="B48" s="55" t="s">
        <v>21</v>
      </c>
      <c r="C48" s="56">
        <f>AVERAGE(C24:C47)</f>
        <v>12.468478260869563</v>
      </c>
      <c r="D48" s="56">
        <f>AVERAGE(D24:D47)</f>
        <v>9.4407391304347801</v>
      </c>
      <c r="E48" s="153">
        <f>AVERAGE(E24:E47)</f>
        <v>164250</v>
      </c>
      <c r="G48" s="46"/>
      <c r="H48" s="36"/>
      <c r="I48" s="46" t="s">
        <v>106</v>
      </c>
      <c r="J48" s="53">
        <v>0.13300000000000001</v>
      </c>
      <c r="K48" s="46">
        <v>18.420000000000002</v>
      </c>
      <c r="L48" s="152">
        <v>2375</v>
      </c>
      <c r="O48" s="18"/>
      <c r="P48" s="19" t="s">
        <v>40</v>
      </c>
      <c r="Q48" s="20">
        <f>MIN(Q43:Q44)</f>
        <v>7.4999999999999997E-2</v>
      </c>
      <c r="R48" s="20">
        <f t="shared" ref="R48:S48" si="13">MIN(R43:R44)</f>
        <v>25</v>
      </c>
      <c r="S48" s="145">
        <f t="shared" si="13"/>
        <v>2000</v>
      </c>
    </row>
    <row r="49" spans="1:19" ht="15.75" x14ac:dyDescent="0.25">
      <c r="G49" s="46"/>
      <c r="H49" s="36"/>
      <c r="I49" s="46" t="s">
        <v>107</v>
      </c>
      <c r="J49" s="53">
        <v>0.1</v>
      </c>
      <c r="K49" s="46">
        <v>18.18</v>
      </c>
      <c r="L49" s="152">
        <v>2500</v>
      </c>
      <c r="O49" s="21"/>
      <c r="P49" s="22" t="s">
        <v>21</v>
      </c>
      <c r="Q49" s="23">
        <f>AVERAGE(Q43:Q44)</f>
        <v>7.8E-2</v>
      </c>
      <c r="R49" s="23">
        <f t="shared" ref="R49:S49" si="14">AVERAGE(R43:R44)</f>
        <v>26.875</v>
      </c>
      <c r="S49" s="159">
        <f t="shared" si="14"/>
        <v>2062.5</v>
      </c>
    </row>
    <row r="50" spans="1:19" ht="15.75" x14ac:dyDescent="0.25">
      <c r="G50" s="46"/>
      <c r="H50" s="36"/>
      <c r="I50" s="46" t="s">
        <v>108</v>
      </c>
      <c r="J50" s="53">
        <v>0.1</v>
      </c>
      <c r="K50" s="46">
        <v>18.579999999999998</v>
      </c>
      <c r="L50" s="152">
        <v>2500</v>
      </c>
    </row>
    <row r="51" spans="1:19" ht="15.75" x14ac:dyDescent="0.25">
      <c r="A51" s="255" t="s">
        <v>109</v>
      </c>
      <c r="B51" s="256"/>
      <c r="C51" s="256"/>
      <c r="D51" s="256"/>
      <c r="E51" s="257"/>
      <c r="G51" s="46"/>
      <c r="H51" s="36"/>
      <c r="I51" s="46" t="s">
        <v>110</v>
      </c>
      <c r="J51" s="53">
        <v>0.16</v>
      </c>
      <c r="K51" s="46">
        <v>18.52</v>
      </c>
      <c r="L51" s="152">
        <v>2625</v>
      </c>
    </row>
    <row r="52" spans="1:19" ht="15.75" x14ac:dyDescent="0.25">
      <c r="A52" s="2" t="s">
        <v>4</v>
      </c>
      <c r="B52" s="2" t="s">
        <v>5</v>
      </c>
      <c r="C52" s="2" t="s">
        <v>6</v>
      </c>
      <c r="D52" s="2" t="s">
        <v>7</v>
      </c>
      <c r="E52" s="2" t="s">
        <v>232</v>
      </c>
      <c r="G52" s="46"/>
      <c r="H52" s="36"/>
      <c r="I52" s="46" t="s">
        <v>111</v>
      </c>
      <c r="J52" s="53">
        <v>0.12</v>
      </c>
      <c r="K52" s="46">
        <v>18.72</v>
      </c>
      <c r="L52" s="152">
        <v>2875</v>
      </c>
    </row>
    <row r="53" spans="1:19" ht="15.75" x14ac:dyDescent="0.25">
      <c r="A53" s="7"/>
      <c r="B53" s="10" t="s">
        <v>112</v>
      </c>
      <c r="C53" s="8">
        <v>0.14000000000000001</v>
      </c>
      <c r="D53" s="8">
        <v>8.1156000000000006</v>
      </c>
      <c r="E53" s="147">
        <v>4000</v>
      </c>
      <c r="F53" s="104"/>
      <c r="G53" s="46"/>
      <c r="H53" s="36"/>
      <c r="I53" s="46" t="s">
        <v>113</v>
      </c>
      <c r="J53" s="53">
        <v>0.14000000000000001</v>
      </c>
      <c r="K53" s="46">
        <v>18.079999999999998</v>
      </c>
      <c r="L53" s="152">
        <v>3125</v>
      </c>
    </row>
    <row r="54" spans="1:19" ht="15.75" x14ac:dyDescent="0.25">
      <c r="A54" s="7"/>
      <c r="B54" s="10" t="s">
        <v>114</v>
      </c>
      <c r="C54" s="89">
        <v>0.17</v>
      </c>
      <c r="D54" s="89">
        <v>8.52</v>
      </c>
      <c r="E54" s="145">
        <v>4500</v>
      </c>
      <c r="F54" s="104"/>
      <c r="G54" s="46"/>
      <c r="H54" s="36"/>
      <c r="I54" s="46" t="s">
        <v>115</v>
      </c>
      <c r="J54" s="53">
        <v>0.14000000000000001</v>
      </c>
      <c r="K54" s="46">
        <v>18.399999999999999</v>
      </c>
      <c r="L54" s="152">
        <v>3375</v>
      </c>
    </row>
    <row r="55" spans="1:19" ht="15.75" x14ac:dyDescent="0.25">
      <c r="A55" s="7"/>
      <c r="B55" s="10" t="s">
        <v>116</v>
      </c>
      <c r="C55" s="8">
        <v>0.248</v>
      </c>
      <c r="D55" s="8">
        <v>8.5399999999999991</v>
      </c>
      <c r="E55" s="145">
        <v>5000</v>
      </c>
      <c r="F55" s="104"/>
      <c r="H55" s="36"/>
      <c r="I55" s="46" t="s">
        <v>117</v>
      </c>
      <c r="J55" s="53">
        <v>0.16</v>
      </c>
      <c r="K55" s="46">
        <v>18.32</v>
      </c>
      <c r="L55" s="152">
        <v>3625</v>
      </c>
    </row>
    <row r="56" spans="1:19" ht="15.75" x14ac:dyDescent="0.25">
      <c r="A56" s="7"/>
      <c r="B56" s="10" t="s">
        <v>118</v>
      </c>
      <c r="C56" s="8">
        <v>0.27</v>
      </c>
      <c r="D56" s="8">
        <v>8.31</v>
      </c>
      <c r="E56" s="145">
        <v>5250</v>
      </c>
      <c r="F56" s="104"/>
      <c r="H56" s="36"/>
      <c r="I56" s="46" t="s">
        <v>119</v>
      </c>
      <c r="J56" s="53">
        <v>0.2</v>
      </c>
      <c r="K56" s="46">
        <v>18.2</v>
      </c>
      <c r="L56" s="152">
        <v>5250</v>
      </c>
    </row>
    <row r="57" spans="1:19" ht="15.75" x14ac:dyDescent="0.25">
      <c r="A57" s="7"/>
      <c r="B57" s="10" t="s">
        <v>120</v>
      </c>
      <c r="C57" s="8">
        <v>0.30599999999999999</v>
      </c>
      <c r="D57" s="8">
        <v>8.5519999999999996</v>
      </c>
      <c r="E57" s="145">
        <v>6000</v>
      </c>
      <c r="F57" s="108"/>
      <c r="H57" s="36"/>
      <c r="I57" s="46" t="s">
        <v>121</v>
      </c>
      <c r="J57" s="53">
        <v>0.2</v>
      </c>
      <c r="K57" s="46">
        <v>17.760000000000002</v>
      </c>
      <c r="L57" s="152">
        <v>5750</v>
      </c>
    </row>
    <row r="58" spans="1:19" ht="15.75" x14ac:dyDescent="0.25">
      <c r="A58" s="7"/>
      <c r="B58" s="10" t="s">
        <v>122</v>
      </c>
      <c r="C58" s="8">
        <v>0.318</v>
      </c>
      <c r="D58" s="8">
        <v>8.6470000000000002</v>
      </c>
      <c r="E58" s="145">
        <v>6125</v>
      </c>
      <c r="F58" s="104"/>
      <c r="H58" s="36"/>
      <c r="I58" s="46" t="s">
        <v>123</v>
      </c>
      <c r="J58" s="46">
        <v>0.42</v>
      </c>
      <c r="K58" s="46">
        <v>18.260000000000002</v>
      </c>
      <c r="L58" s="152">
        <v>9125</v>
      </c>
      <c r="N58" s="46"/>
    </row>
    <row r="59" spans="1:19" ht="15.75" x14ac:dyDescent="0.25">
      <c r="A59" s="7"/>
      <c r="B59" s="10" t="s">
        <v>124</v>
      </c>
      <c r="C59" s="8">
        <v>0.32</v>
      </c>
      <c r="D59" s="8">
        <v>8.3810000000000002</v>
      </c>
      <c r="E59" s="145">
        <v>6250</v>
      </c>
      <c r="F59" s="104"/>
      <c r="H59" s="41"/>
      <c r="I59" s="46" t="s">
        <v>125</v>
      </c>
      <c r="J59" s="53">
        <v>0.98</v>
      </c>
      <c r="K59" s="46">
        <v>18.22</v>
      </c>
      <c r="L59" s="160">
        <v>17000</v>
      </c>
      <c r="N59" s="46"/>
    </row>
    <row r="60" spans="1:19" ht="15.75" x14ac:dyDescent="0.25">
      <c r="A60" s="7"/>
      <c r="B60" s="10" t="s">
        <v>126</v>
      </c>
      <c r="C60" s="8">
        <v>0.34799999999999998</v>
      </c>
      <c r="D60" s="8">
        <v>8.4559999999999995</v>
      </c>
      <c r="E60" s="145">
        <v>6750</v>
      </c>
      <c r="F60" s="104"/>
      <c r="H60" s="36"/>
      <c r="I60" s="46" t="s">
        <v>127</v>
      </c>
      <c r="J60" s="53">
        <v>0.46</v>
      </c>
      <c r="K60" s="46">
        <v>17.72</v>
      </c>
      <c r="L60" s="152">
        <v>17000</v>
      </c>
      <c r="N60" s="46"/>
    </row>
    <row r="61" spans="1:19" ht="15.75" x14ac:dyDescent="0.25">
      <c r="A61" s="7"/>
      <c r="B61" s="10" t="s">
        <v>128</v>
      </c>
      <c r="C61" s="8">
        <v>0.371</v>
      </c>
      <c r="D61" s="8">
        <v>8.5809999999999995</v>
      </c>
      <c r="E61" s="145">
        <v>7125</v>
      </c>
      <c r="F61" s="104"/>
      <c r="H61" s="41"/>
      <c r="I61" s="57" t="s">
        <v>129</v>
      </c>
      <c r="J61" s="53">
        <v>0.86</v>
      </c>
      <c r="K61" s="46">
        <v>18.899999999999999</v>
      </c>
      <c r="L61" s="152">
        <v>17125</v>
      </c>
      <c r="N61" s="46"/>
    </row>
    <row r="62" spans="1:19" ht="15.75" x14ac:dyDescent="0.25">
      <c r="A62" s="7"/>
      <c r="B62" s="10" t="s">
        <v>130</v>
      </c>
      <c r="C62" s="8">
        <v>0.45</v>
      </c>
      <c r="D62" s="8">
        <v>8.1199999999999992</v>
      </c>
      <c r="E62" s="145">
        <v>8500</v>
      </c>
      <c r="F62" s="104"/>
      <c r="H62" s="41"/>
      <c r="I62" s="46" t="s">
        <v>131</v>
      </c>
      <c r="J62" s="53">
        <v>0.78</v>
      </c>
      <c r="K62" s="46">
        <v>18.32</v>
      </c>
      <c r="L62" s="152">
        <v>17125</v>
      </c>
      <c r="N62" s="46"/>
    </row>
    <row r="63" spans="1:19" ht="15.75" x14ac:dyDescent="0.25">
      <c r="A63" s="7"/>
      <c r="B63" s="10" t="s">
        <v>132</v>
      </c>
      <c r="C63" s="8">
        <v>0.46</v>
      </c>
      <c r="D63" s="8">
        <v>8.6</v>
      </c>
      <c r="E63" s="145">
        <v>8625</v>
      </c>
      <c r="F63" s="109"/>
      <c r="H63" s="41"/>
      <c r="I63" s="57" t="s">
        <v>133</v>
      </c>
      <c r="J63" s="46">
        <v>1.74</v>
      </c>
      <c r="K63" s="46">
        <v>18.84</v>
      </c>
      <c r="L63" s="152">
        <v>32875</v>
      </c>
      <c r="N63" s="46"/>
    </row>
    <row r="64" spans="1:19" ht="15.75" x14ac:dyDescent="0.25">
      <c r="A64" s="7"/>
      <c r="B64" s="10" t="s">
        <v>134</v>
      </c>
      <c r="C64" s="8">
        <v>0.48099999999999998</v>
      </c>
      <c r="D64" s="8">
        <v>8.5</v>
      </c>
      <c r="E64" s="145">
        <v>9500</v>
      </c>
      <c r="F64" s="109"/>
      <c r="H64" s="36"/>
      <c r="I64" s="57" t="s">
        <v>135</v>
      </c>
      <c r="J64" s="46">
        <v>3.94</v>
      </c>
      <c r="K64" s="46">
        <v>18.98</v>
      </c>
      <c r="L64" s="152">
        <v>64750</v>
      </c>
      <c r="N64" s="46"/>
    </row>
    <row r="65" spans="1:19" ht="15.75" x14ac:dyDescent="0.25">
      <c r="A65" s="7"/>
      <c r="B65" s="10" t="s">
        <v>136</v>
      </c>
      <c r="C65" s="8">
        <v>0.49299999999999999</v>
      </c>
      <c r="D65" s="8">
        <v>8.3520000000000003</v>
      </c>
      <c r="E65" s="145">
        <v>9750</v>
      </c>
      <c r="F65" s="109"/>
      <c r="H65" s="58" t="s">
        <v>17</v>
      </c>
      <c r="I65" s="88">
        <f>COUNTA(I47:I64)</f>
        <v>18</v>
      </c>
      <c r="J65" s="59"/>
      <c r="K65" s="59"/>
      <c r="L65" s="156"/>
      <c r="N65" s="46"/>
    </row>
    <row r="66" spans="1:19" ht="15.75" x14ac:dyDescent="0.25">
      <c r="A66" s="7"/>
      <c r="B66" s="10" t="s">
        <v>137</v>
      </c>
      <c r="C66" s="8">
        <v>0.51800000000000002</v>
      </c>
      <c r="D66" s="8">
        <v>8.5589999999999993</v>
      </c>
      <c r="E66" s="145">
        <v>10125</v>
      </c>
      <c r="F66" s="109"/>
      <c r="H66" s="60" t="s">
        <v>20</v>
      </c>
      <c r="I66" s="67" t="s">
        <v>37</v>
      </c>
      <c r="J66" s="62">
        <f>MAX(J47:J64)</f>
        <v>3.94</v>
      </c>
      <c r="K66" s="62">
        <f>MAX(K47:K64)</f>
        <v>18.98</v>
      </c>
      <c r="L66" s="161">
        <f>MAX(L47:L64)</f>
        <v>64750</v>
      </c>
      <c r="N66" s="46"/>
    </row>
    <row r="67" spans="1:19" ht="15.75" x14ac:dyDescent="0.25">
      <c r="A67" s="7"/>
      <c r="B67" s="10" t="s">
        <v>138</v>
      </c>
      <c r="C67" s="8">
        <v>0.54300000000000004</v>
      </c>
      <c r="D67" s="8">
        <v>8.5299999999999994</v>
      </c>
      <c r="E67" s="145">
        <v>10500</v>
      </c>
      <c r="F67" s="109"/>
      <c r="H67" s="63"/>
      <c r="I67" s="31" t="s">
        <v>40</v>
      </c>
      <c r="J67" s="62">
        <f>MIN(J47:J64)</f>
        <v>8.6999999999999994E-2</v>
      </c>
      <c r="K67" s="62">
        <f>MIN(K47:K64)</f>
        <v>13.945</v>
      </c>
      <c r="L67" s="161">
        <f>MIN(L47:L64)</f>
        <v>2250</v>
      </c>
      <c r="N67" s="46"/>
    </row>
    <row r="68" spans="1:19" ht="15.75" x14ac:dyDescent="0.25">
      <c r="A68" s="7"/>
      <c r="B68" s="10" t="s">
        <v>139</v>
      </c>
      <c r="C68" s="8">
        <v>0.54800000000000004</v>
      </c>
      <c r="D68" s="8">
        <v>8.5120000000000005</v>
      </c>
      <c r="E68" s="145">
        <v>10625</v>
      </c>
      <c r="F68" s="109"/>
      <c r="H68" s="65"/>
      <c r="I68" s="68" t="s">
        <v>21</v>
      </c>
      <c r="J68" s="62">
        <f>AVERAGE(J47:J64)</f>
        <v>0.59555555555555562</v>
      </c>
      <c r="K68" s="62">
        <f>AVERAGE(K47:K64)</f>
        <v>18.131388888888885</v>
      </c>
      <c r="L68" s="161">
        <f>AVERAGE(L47:L64)</f>
        <v>11736.111111111111</v>
      </c>
      <c r="N68" s="46"/>
    </row>
    <row r="69" spans="1:19" ht="15.75" x14ac:dyDescent="0.25">
      <c r="A69" s="7"/>
      <c r="B69" s="10" t="s">
        <v>140</v>
      </c>
      <c r="C69" s="8">
        <v>0.62</v>
      </c>
      <c r="D69" s="8">
        <v>8.5</v>
      </c>
      <c r="E69" s="145">
        <v>12375</v>
      </c>
      <c r="F69" s="109"/>
      <c r="H69" s="66"/>
      <c r="I69" s="47"/>
      <c r="N69" s="46"/>
    </row>
    <row r="70" spans="1:19" ht="15.75" x14ac:dyDescent="0.25">
      <c r="A70" s="7"/>
      <c r="B70" s="10" t="s">
        <v>141</v>
      </c>
      <c r="C70" s="8">
        <v>0.83599999999999997</v>
      </c>
      <c r="D70" s="8">
        <v>8.1940000000000008</v>
      </c>
      <c r="E70" s="145">
        <v>16250</v>
      </c>
      <c r="F70" s="109"/>
      <c r="H70" s="252" t="s">
        <v>142</v>
      </c>
      <c r="I70" s="253"/>
      <c r="J70" s="253"/>
      <c r="K70" s="253"/>
      <c r="L70" s="254"/>
      <c r="N70" s="46"/>
    </row>
    <row r="71" spans="1:19" ht="15.75" x14ac:dyDescent="0.25">
      <c r="A71" s="7"/>
      <c r="B71" s="10" t="s">
        <v>143</v>
      </c>
      <c r="C71" s="8">
        <v>0.92500000000000004</v>
      </c>
      <c r="D71" s="8">
        <v>8.4190000000000005</v>
      </c>
      <c r="E71" s="145">
        <v>17250</v>
      </c>
      <c r="F71" s="109"/>
      <c r="H71" s="2" t="s">
        <v>4</v>
      </c>
      <c r="I71" s="2" t="s">
        <v>5</v>
      </c>
      <c r="J71" s="2" t="s">
        <v>6</v>
      </c>
      <c r="K71" s="2" t="s">
        <v>7</v>
      </c>
      <c r="L71" s="2" t="s">
        <v>232</v>
      </c>
      <c r="N71" s="46"/>
    </row>
    <row r="72" spans="1:19" ht="15.75" x14ac:dyDescent="0.25">
      <c r="A72" s="7"/>
      <c r="B72" s="10" t="s">
        <v>144</v>
      </c>
      <c r="C72" s="8">
        <v>0.94199999999999995</v>
      </c>
      <c r="D72" s="8">
        <v>8.1460000000000008</v>
      </c>
      <c r="E72" s="145">
        <v>17500</v>
      </c>
      <c r="F72" s="109"/>
      <c r="H72" s="36">
        <v>500</v>
      </c>
      <c r="I72" s="46" t="s">
        <v>145</v>
      </c>
      <c r="J72" s="46">
        <v>6.3E-2</v>
      </c>
      <c r="K72" s="53">
        <v>14.61</v>
      </c>
      <c r="L72" s="152">
        <v>2000</v>
      </c>
      <c r="M72" s="102"/>
      <c r="N72" s="46"/>
    </row>
    <row r="73" spans="1:19" ht="15.75" x14ac:dyDescent="0.25">
      <c r="A73" s="7"/>
      <c r="B73" s="10" t="s">
        <v>146</v>
      </c>
      <c r="C73" s="8">
        <v>0.94599999999999995</v>
      </c>
      <c r="D73" s="8">
        <v>8.1980000000000004</v>
      </c>
      <c r="E73" s="145">
        <v>17625</v>
      </c>
      <c r="F73" s="109"/>
      <c r="H73" s="36"/>
      <c r="I73" s="46" t="s">
        <v>147</v>
      </c>
      <c r="J73" s="46">
        <v>7.0999999999999994E-2</v>
      </c>
      <c r="K73" s="53">
        <v>15.18</v>
      </c>
      <c r="L73" s="152">
        <v>2125</v>
      </c>
      <c r="M73" s="102"/>
      <c r="N73" s="46"/>
    </row>
    <row r="74" spans="1:19" ht="15.75" x14ac:dyDescent="0.25">
      <c r="A74" s="7"/>
      <c r="B74" s="10" t="s">
        <v>148</v>
      </c>
      <c r="C74" s="8">
        <v>0.96899999999999997</v>
      </c>
      <c r="D74" s="8">
        <v>8.4629999999999992</v>
      </c>
      <c r="E74" s="145">
        <v>18375</v>
      </c>
      <c r="F74" s="109"/>
      <c r="H74" s="36"/>
      <c r="I74" s="46" t="s">
        <v>149</v>
      </c>
      <c r="J74" s="46">
        <v>7.4999999999999997E-2</v>
      </c>
      <c r="K74" s="53">
        <v>15.212999999999999</v>
      </c>
      <c r="L74" s="152">
        <v>2250</v>
      </c>
      <c r="M74" s="102"/>
      <c r="N74" s="46"/>
    </row>
    <row r="75" spans="1:19" ht="15.75" x14ac:dyDescent="0.25">
      <c r="A75" s="7"/>
      <c r="B75" s="10" t="s">
        <v>150</v>
      </c>
      <c r="C75" s="8">
        <v>1.1619999999999999</v>
      </c>
      <c r="D75" s="8">
        <v>8.3640000000000008</v>
      </c>
      <c r="E75" s="145">
        <v>20250</v>
      </c>
      <c r="F75" s="109"/>
      <c r="H75" s="36"/>
      <c r="I75" s="46" t="s">
        <v>151</v>
      </c>
      <c r="J75" s="46">
        <v>8.2000000000000003E-2</v>
      </c>
      <c r="K75" s="53">
        <v>15.125</v>
      </c>
      <c r="L75" s="152">
        <v>2375</v>
      </c>
      <c r="M75" s="102"/>
      <c r="N75" s="46"/>
    </row>
    <row r="76" spans="1:19" ht="15.75" x14ac:dyDescent="0.25">
      <c r="A76" s="7"/>
      <c r="B76" s="10" t="s">
        <v>152</v>
      </c>
      <c r="C76" s="8">
        <v>1.867</v>
      </c>
      <c r="D76" s="8">
        <v>8.2170000000000005</v>
      </c>
      <c r="E76" s="145">
        <v>33000</v>
      </c>
      <c r="F76" s="109"/>
      <c r="H76" s="36"/>
      <c r="I76" s="46" t="s">
        <v>153</v>
      </c>
      <c r="J76" s="46">
        <v>0.09</v>
      </c>
      <c r="K76" s="53">
        <v>15.125</v>
      </c>
      <c r="L76" s="152">
        <v>2500</v>
      </c>
      <c r="M76" s="102"/>
    </row>
    <row r="77" spans="1:19" ht="15.75" x14ac:dyDescent="0.25">
      <c r="A77" s="7"/>
      <c r="B77" s="10" t="s">
        <v>154</v>
      </c>
      <c r="C77" s="8">
        <v>1.901</v>
      </c>
      <c r="D77" s="8">
        <v>8.69</v>
      </c>
      <c r="E77" s="145">
        <v>33125</v>
      </c>
      <c r="F77" s="109"/>
      <c r="H77" s="36"/>
      <c r="I77" s="46" t="s">
        <v>155</v>
      </c>
      <c r="J77" s="46">
        <v>8.5999999999999993E-2</v>
      </c>
      <c r="K77" s="53">
        <v>15.15</v>
      </c>
      <c r="L77" s="152">
        <v>2500</v>
      </c>
      <c r="M77" s="102"/>
    </row>
    <row r="78" spans="1:19" ht="15.75" x14ac:dyDescent="0.25">
      <c r="A78" s="7"/>
      <c r="B78" s="10" t="s">
        <v>156</v>
      </c>
      <c r="C78" s="8">
        <v>1.9410000000000001</v>
      </c>
      <c r="D78" s="8">
        <v>8.5869999999999997</v>
      </c>
      <c r="E78" s="145">
        <v>33375</v>
      </c>
      <c r="F78" s="109"/>
      <c r="H78" s="36"/>
      <c r="I78" s="46" t="s">
        <v>157</v>
      </c>
      <c r="J78" s="46">
        <v>9.5000000000000001E-2</v>
      </c>
      <c r="K78" s="53">
        <v>15.19</v>
      </c>
      <c r="L78" s="152">
        <v>2625</v>
      </c>
      <c r="M78" s="102"/>
      <c r="Q78" s="8"/>
      <c r="R78" s="8"/>
      <c r="S78" s="8"/>
    </row>
    <row r="79" spans="1:19" ht="15.75" x14ac:dyDescent="0.25">
      <c r="A79" s="7"/>
      <c r="B79" s="10" t="s">
        <v>158</v>
      </c>
      <c r="C79" s="8">
        <v>2.0409999999999999</v>
      </c>
      <c r="D79" s="8">
        <v>8.3680000000000003</v>
      </c>
      <c r="E79" s="145">
        <v>34250</v>
      </c>
      <c r="F79" s="109"/>
      <c r="H79" s="36"/>
      <c r="I79" s="46" t="s">
        <v>159</v>
      </c>
      <c r="J79" s="46">
        <v>0.10100000000000001</v>
      </c>
      <c r="K79" s="53">
        <v>15.16</v>
      </c>
      <c r="L79" s="152">
        <v>2750</v>
      </c>
      <c r="M79" s="102"/>
      <c r="Q79" s="8"/>
      <c r="R79" s="8"/>
      <c r="S79" s="8"/>
    </row>
    <row r="80" spans="1:19" ht="15.75" x14ac:dyDescent="0.25">
      <c r="A80" s="7"/>
      <c r="B80" s="10" t="s">
        <v>160</v>
      </c>
      <c r="C80" s="8">
        <v>3.952</v>
      </c>
      <c r="D80" s="8">
        <v>8.4600000000000009</v>
      </c>
      <c r="E80" s="145">
        <v>64750</v>
      </c>
      <c r="F80" s="109"/>
      <c r="H80" s="36"/>
      <c r="I80" s="46" t="s">
        <v>161</v>
      </c>
      <c r="J80" s="46">
        <v>0.11600000000000001</v>
      </c>
      <c r="K80" s="53">
        <v>15.305</v>
      </c>
      <c r="L80" s="152">
        <v>3000</v>
      </c>
      <c r="M80" s="102"/>
      <c r="Q80" s="8"/>
      <c r="R80" s="8"/>
      <c r="S80" s="8"/>
    </row>
    <row r="81" spans="1:13" ht="15.75" x14ac:dyDescent="0.25">
      <c r="A81" s="7"/>
      <c r="B81" s="10" t="s">
        <v>162</v>
      </c>
      <c r="C81" s="8">
        <v>3.9550000000000001</v>
      </c>
      <c r="D81" s="8">
        <v>8.4079999999999995</v>
      </c>
      <c r="E81" s="145">
        <v>64875</v>
      </c>
      <c r="F81" s="109"/>
      <c r="H81" s="36"/>
      <c r="I81" s="46" t="s">
        <v>163</v>
      </c>
      <c r="J81" s="46">
        <v>0.115</v>
      </c>
      <c r="K81" s="53">
        <v>15.003</v>
      </c>
      <c r="L81" s="152">
        <v>3125</v>
      </c>
      <c r="M81" s="102"/>
    </row>
    <row r="82" spans="1:13" ht="15.75" x14ac:dyDescent="0.25">
      <c r="A82" s="7"/>
      <c r="B82" s="10" t="s">
        <v>164</v>
      </c>
      <c r="C82" s="8">
        <v>3.9590000000000001</v>
      </c>
      <c r="D82" s="8">
        <v>8.4139999999999997</v>
      </c>
      <c r="E82" s="145">
        <v>65250</v>
      </c>
      <c r="F82" s="109"/>
      <c r="H82" s="36"/>
      <c r="I82" s="46" t="s">
        <v>165</v>
      </c>
      <c r="J82" s="46">
        <v>0.19</v>
      </c>
      <c r="K82" s="53">
        <v>15.59</v>
      </c>
      <c r="L82" s="152">
        <v>3375</v>
      </c>
      <c r="M82" s="102"/>
    </row>
    <row r="83" spans="1:13" ht="15.75" x14ac:dyDescent="0.25">
      <c r="A83" s="7"/>
      <c r="B83" s="10" t="s">
        <v>166</v>
      </c>
      <c r="C83" s="8">
        <v>8.077</v>
      </c>
      <c r="D83" s="8">
        <v>8.5009999999999994</v>
      </c>
      <c r="E83" s="145">
        <v>128625</v>
      </c>
      <c r="F83" s="109"/>
      <c r="H83" s="36"/>
      <c r="I83" s="46" t="s">
        <v>167</v>
      </c>
      <c r="J83" s="46">
        <v>0.20899999999999999</v>
      </c>
      <c r="K83" s="53">
        <v>15.118</v>
      </c>
      <c r="L83" s="152">
        <v>3500</v>
      </c>
      <c r="M83" s="102"/>
    </row>
    <row r="84" spans="1:13" ht="15.75" x14ac:dyDescent="0.25">
      <c r="A84" s="7"/>
      <c r="B84" s="10" t="s">
        <v>168</v>
      </c>
      <c r="C84" s="8">
        <v>8.2889999999999997</v>
      </c>
      <c r="D84" s="8">
        <v>8.4890000000000008</v>
      </c>
      <c r="E84" s="145">
        <v>128750</v>
      </c>
      <c r="F84" s="109"/>
      <c r="H84" s="36"/>
      <c r="I84" s="46" t="s">
        <v>169</v>
      </c>
      <c r="J84" s="46">
        <v>0.14199999999999999</v>
      </c>
      <c r="K84" s="53">
        <v>15.03</v>
      </c>
      <c r="L84" s="152">
        <v>3625</v>
      </c>
      <c r="M84" s="102"/>
    </row>
    <row r="85" spans="1:13" ht="15.75" x14ac:dyDescent="0.25">
      <c r="A85" s="7"/>
      <c r="B85" s="10" t="s">
        <v>170</v>
      </c>
      <c r="C85" s="8">
        <v>16.84</v>
      </c>
      <c r="D85" s="8">
        <v>8.6829999999999998</v>
      </c>
      <c r="E85" s="145">
        <v>256500</v>
      </c>
      <c r="F85" s="25"/>
      <c r="H85" s="36"/>
      <c r="I85" s="46" t="s">
        <v>171</v>
      </c>
      <c r="J85" s="46">
        <v>0.14599999999999999</v>
      </c>
      <c r="K85" s="53">
        <v>15.205</v>
      </c>
      <c r="L85" s="152">
        <v>3875</v>
      </c>
      <c r="M85" s="102"/>
    </row>
    <row r="86" spans="1:13" ht="15.75" x14ac:dyDescent="0.25">
      <c r="A86" s="7"/>
      <c r="B86" s="10" t="s">
        <v>172</v>
      </c>
      <c r="C86" s="8">
        <v>35.909999999999997</v>
      </c>
      <c r="D86" s="8">
        <v>8.6920000000000002</v>
      </c>
      <c r="E86" s="154">
        <v>512375</v>
      </c>
      <c r="H86" s="36"/>
      <c r="I86" s="46" t="s">
        <v>173</v>
      </c>
      <c r="J86" s="46">
        <v>0.185</v>
      </c>
      <c r="K86" s="53">
        <v>15.268000000000001</v>
      </c>
      <c r="L86" s="152">
        <v>4750</v>
      </c>
      <c r="M86" s="102"/>
    </row>
    <row r="87" spans="1:13" ht="15.75" x14ac:dyDescent="0.25">
      <c r="A87" s="7" t="s">
        <v>17</v>
      </c>
      <c r="B87" s="1">
        <f>COUNTA(B53:B86)</f>
        <v>34</v>
      </c>
      <c r="C87" s="8"/>
      <c r="D87" s="8"/>
      <c r="E87" s="147"/>
      <c r="G87" s="46"/>
      <c r="H87" s="36"/>
      <c r="I87" s="46" t="s">
        <v>174</v>
      </c>
      <c r="J87" s="46">
        <v>0.25</v>
      </c>
      <c r="K87" s="53">
        <v>15.1</v>
      </c>
      <c r="L87" s="152">
        <v>5250</v>
      </c>
      <c r="M87" s="102"/>
    </row>
    <row r="88" spans="1:13" ht="15.75" x14ac:dyDescent="0.25">
      <c r="A88" s="15" t="s">
        <v>20</v>
      </c>
      <c r="B88" s="67" t="s">
        <v>37</v>
      </c>
      <c r="C88" s="103">
        <f>MAX(C53:C86)</f>
        <v>35.909999999999997</v>
      </c>
      <c r="D88" s="103">
        <f>MAX(D53:D86)</f>
        <v>8.6920000000000002</v>
      </c>
      <c r="E88" s="155">
        <f>MAX(E53:E86)</f>
        <v>512375</v>
      </c>
      <c r="G88" s="46"/>
      <c r="H88" s="36"/>
      <c r="I88" s="46" t="s">
        <v>175</v>
      </c>
      <c r="J88" s="46">
        <v>0.20899999999999999</v>
      </c>
      <c r="K88" s="53">
        <v>15.128</v>
      </c>
      <c r="L88" s="152">
        <v>5375</v>
      </c>
      <c r="M88" s="102"/>
    </row>
    <row r="89" spans="1:13" ht="15.75" x14ac:dyDescent="0.25">
      <c r="A89" s="18"/>
      <c r="B89" s="31" t="s">
        <v>40</v>
      </c>
      <c r="C89" s="8">
        <f>MIN(C53:C86)</f>
        <v>0.14000000000000001</v>
      </c>
      <c r="D89" s="8">
        <f>MIN(D53:D86)</f>
        <v>8.1156000000000006</v>
      </c>
      <c r="E89" s="147">
        <f>MIN(E53:E86)</f>
        <v>4000</v>
      </c>
      <c r="G89" s="46"/>
      <c r="H89" s="36"/>
      <c r="I89" s="46" t="s">
        <v>176</v>
      </c>
      <c r="J89" s="46">
        <v>0.25900000000000001</v>
      </c>
      <c r="K89" s="53">
        <v>15.038</v>
      </c>
      <c r="L89" s="152">
        <v>5750</v>
      </c>
      <c r="M89" s="102"/>
    </row>
    <row r="90" spans="1:13" ht="15.75" x14ac:dyDescent="0.25">
      <c r="A90" s="21"/>
      <c r="B90" s="68" t="s">
        <v>21</v>
      </c>
      <c r="C90" s="107">
        <f>AVERAGE(C53:C86)</f>
        <v>2.9740000000000002</v>
      </c>
      <c r="D90" s="107">
        <f>AVERAGE(D53:D86)</f>
        <v>8.4431941176470566</v>
      </c>
      <c r="E90" s="156">
        <f>AVERAGE(E53:E86)</f>
        <v>46856.617647058825</v>
      </c>
      <c r="G90" s="46"/>
      <c r="H90" s="36"/>
      <c r="I90" s="46" t="s">
        <v>177</v>
      </c>
      <c r="J90" s="46">
        <v>0.40500000000000003</v>
      </c>
      <c r="K90" s="53">
        <v>15.17</v>
      </c>
      <c r="L90" s="152">
        <v>9125</v>
      </c>
      <c r="M90" s="102"/>
    </row>
    <row r="91" spans="1:13" ht="15.75" x14ac:dyDescent="0.25">
      <c r="B91" s="10"/>
      <c r="E91" s="13"/>
      <c r="G91" s="46"/>
      <c r="H91" s="36"/>
      <c r="I91" s="46" t="s">
        <v>178</v>
      </c>
      <c r="J91" s="46">
        <v>0.45</v>
      </c>
      <c r="K91" s="53">
        <v>15.56</v>
      </c>
      <c r="L91" s="152">
        <v>9250</v>
      </c>
      <c r="M91" s="102"/>
    </row>
    <row r="92" spans="1:13" ht="15.75" x14ac:dyDescent="0.25">
      <c r="G92" s="46"/>
      <c r="H92" s="36"/>
      <c r="I92" s="46" t="s">
        <v>179</v>
      </c>
      <c r="J92" s="46">
        <v>0.71699999999999997</v>
      </c>
      <c r="K92" s="53">
        <v>14.769</v>
      </c>
      <c r="L92" s="152">
        <v>17000</v>
      </c>
      <c r="M92" s="102"/>
    </row>
    <row r="93" spans="1:13" ht="15.75" x14ac:dyDescent="0.25">
      <c r="G93" s="46"/>
      <c r="H93" s="36"/>
      <c r="I93" s="46" t="s">
        <v>180</v>
      </c>
      <c r="J93" s="46">
        <v>1.5529999999999999</v>
      </c>
      <c r="K93" s="53">
        <v>15.89</v>
      </c>
      <c r="L93" s="152">
        <v>32875</v>
      </c>
      <c r="M93" s="102"/>
    </row>
    <row r="94" spans="1:13" ht="15.75" x14ac:dyDescent="0.25">
      <c r="A94" s="240" t="s">
        <v>181</v>
      </c>
      <c r="B94" s="241"/>
      <c r="C94" s="241"/>
      <c r="D94" s="241"/>
      <c r="E94" s="242"/>
      <c r="G94" s="46"/>
      <c r="H94" s="7" t="s">
        <v>17</v>
      </c>
      <c r="I94" s="14">
        <f>COUNTA(I72:I93)</f>
        <v>22</v>
      </c>
      <c r="L94" s="147"/>
    </row>
    <row r="95" spans="1:13" ht="15.75" x14ac:dyDescent="0.25">
      <c r="A95" s="2" t="s">
        <v>4</v>
      </c>
      <c r="B95" s="2" t="s">
        <v>5</v>
      </c>
      <c r="C95" s="2" t="s">
        <v>6</v>
      </c>
      <c r="D95" s="2" t="s">
        <v>7</v>
      </c>
      <c r="E95" s="2" t="s">
        <v>232</v>
      </c>
      <c r="G95" s="46"/>
      <c r="H95" s="37" t="s">
        <v>20</v>
      </c>
      <c r="I95" s="67" t="s">
        <v>37</v>
      </c>
      <c r="J95" s="69">
        <f>MAX(J72:J93)</f>
        <v>1.5529999999999999</v>
      </c>
      <c r="K95" s="69">
        <f t="shared" ref="K95:L95" si="15">MAX(K72:K93)</f>
        <v>15.89</v>
      </c>
      <c r="L95" s="162">
        <f t="shared" si="15"/>
        <v>32875</v>
      </c>
    </row>
    <row r="96" spans="1:13" ht="15.75" x14ac:dyDescent="0.25">
      <c r="A96" s="70">
        <v>500</v>
      </c>
      <c r="B96" s="70" t="s">
        <v>233</v>
      </c>
      <c r="C96" s="38">
        <v>9.8000000000000004E-2</v>
      </c>
      <c r="D96" s="84">
        <v>12.82</v>
      </c>
      <c r="E96" s="157">
        <v>3000</v>
      </c>
      <c r="G96" s="46"/>
      <c r="H96" s="39"/>
      <c r="I96" s="31" t="s">
        <v>40</v>
      </c>
      <c r="J96" s="71">
        <f>MIN(J72:J93)</f>
        <v>6.3E-2</v>
      </c>
      <c r="K96" s="71">
        <f>MIN(K72:K93)</f>
        <v>14.61</v>
      </c>
      <c r="L96" s="163">
        <f>MIN(L72:L93)</f>
        <v>2000</v>
      </c>
    </row>
    <row r="97" spans="1:19" ht="15.75" x14ac:dyDescent="0.25">
      <c r="A97" s="72"/>
      <c r="B97" s="72" t="s">
        <v>234</v>
      </c>
      <c r="C97" s="40">
        <v>0.121</v>
      </c>
      <c r="D97" s="85">
        <v>14.18</v>
      </c>
      <c r="E97" s="152">
        <v>3250</v>
      </c>
      <c r="G97" s="46"/>
      <c r="H97" s="54"/>
      <c r="I97" s="68" t="s">
        <v>21</v>
      </c>
      <c r="J97" s="71">
        <f>AVERAGE(J72:J93)</f>
        <v>0.25495454545454543</v>
      </c>
      <c r="K97" s="71">
        <f>AVERAGE(K72:K93)</f>
        <v>15.178500000000001</v>
      </c>
      <c r="L97" s="161">
        <f>AVERAGE(L72:L93)</f>
        <v>5863.636363636364</v>
      </c>
    </row>
    <row r="98" spans="1:19" ht="15.75" x14ac:dyDescent="0.25">
      <c r="A98" s="72"/>
      <c r="B98" s="72" t="s">
        <v>235</v>
      </c>
      <c r="C98" s="40">
        <v>0.12</v>
      </c>
      <c r="D98" s="85">
        <v>13.98</v>
      </c>
      <c r="E98" s="152">
        <v>3250</v>
      </c>
      <c r="G98" s="46"/>
    </row>
    <row r="99" spans="1:19" ht="15.75" x14ac:dyDescent="0.25">
      <c r="A99" s="72"/>
      <c r="B99" s="72" t="s">
        <v>236</v>
      </c>
      <c r="C99" s="40">
        <v>0.12</v>
      </c>
      <c r="D99" s="85">
        <v>13.9</v>
      </c>
      <c r="E99" s="152">
        <v>3500</v>
      </c>
      <c r="G99" s="46"/>
    </row>
    <row r="100" spans="1:19" ht="15.75" x14ac:dyDescent="0.25">
      <c r="A100" s="72"/>
      <c r="B100" s="72" t="s">
        <v>237</v>
      </c>
      <c r="C100" s="40">
        <v>0.12</v>
      </c>
      <c r="D100" s="85">
        <v>14</v>
      </c>
      <c r="E100" s="152">
        <v>3500</v>
      </c>
      <c r="G100" s="46"/>
      <c r="H100" s="252" t="s">
        <v>182</v>
      </c>
      <c r="I100" s="253"/>
      <c r="J100" s="253"/>
      <c r="K100" s="253"/>
      <c r="L100" s="254"/>
    </row>
    <row r="101" spans="1:19" ht="15.75" x14ac:dyDescent="0.25">
      <c r="A101" s="72"/>
      <c r="B101" s="72" t="s">
        <v>238</v>
      </c>
      <c r="C101" s="40">
        <v>0.115</v>
      </c>
      <c r="D101" s="85">
        <v>14</v>
      </c>
      <c r="E101" s="152">
        <v>3625</v>
      </c>
      <c r="G101" s="46"/>
      <c r="H101" s="2" t="s">
        <v>4</v>
      </c>
      <c r="I101" s="2" t="s">
        <v>5</v>
      </c>
      <c r="J101" s="2" t="s">
        <v>6</v>
      </c>
      <c r="K101" s="2" t="s">
        <v>7</v>
      </c>
      <c r="L101" s="2" t="s">
        <v>232</v>
      </c>
    </row>
    <row r="102" spans="1:19" ht="15.75" x14ac:dyDescent="0.25">
      <c r="A102" s="72"/>
      <c r="B102" s="72" t="s">
        <v>239</v>
      </c>
      <c r="C102" s="40">
        <v>0.12</v>
      </c>
      <c r="D102" s="85">
        <v>13.82</v>
      </c>
      <c r="E102" s="152">
        <v>3625</v>
      </c>
      <c r="G102" s="46"/>
      <c r="H102" s="36">
        <v>500</v>
      </c>
      <c r="I102" s="46" t="s">
        <v>183</v>
      </c>
      <c r="J102" s="46">
        <v>6.5000000000000002E-2</v>
      </c>
      <c r="K102" s="53">
        <v>16.2</v>
      </c>
      <c r="L102" s="145">
        <v>2000</v>
      </c>
      <c r="M102" s="102"/>
    </row>
    <row r="103" spans="1:19" ht="15.75" x14ac:dyDescent="0.25">
      <c r="A103" s="72"/>
      <c r="B103" s="72" t="s">
        <v>240</v>
      </c>
      <c r="C103" s="40">
        <v>0.12</v>
      </c>
      <c r="D103" s="85">
        <v>13.98</v>
      </c>
      <c r="E103" s="152">
        <v>3750</v>
      </c>
      <c r="G103" s="46"/>
      <c r="H103" s="36"/>
      <c r="I103" s="46" t="s">
        <v>184</v>
      </c>
      <c r="J103" s="46">
        <v>7.1599999999999997E-2</v>
      </c>
      <c r="K103" s="53">
        <v>16.399999999999999</v>
      </c>
      <c r="L103" s="145">
        <v>2125</v>
      </c>
      <c r="M103" s="102"/>
    </row>
    <row r="104" spans="1:19" ht="15.75" x14ac:dyDescent="0.25">
      <c r="A104" s="72"/>
      <c r="B104" s="72" t="s">
        <v>241</v>
      </c>
      <c r="C104" s="40">
        <v>0.13</v>
      </c>
      <c r="D104" s="85">
        <v>13.98</v>
      </c>
      <c r="E104" s="152">
        <v>4000</v>
      </c>
      <c r="G104" s="46"/>
      <c r="H104" s="36"/>
      <c r="I104" s="46" t="s">
        <v>185</v>
      </c>
      <c r="J104" s="46">
        <v>0.08</v>
      </c>
      <c r="K104" s="53">
        <v>16.47</v>
      </c>
      <c r="L104" s="145">
        <v>2250</v>
      </c>
      <c r="M104" s="102"/>
    </row>
    <row r="105" spans="1:19" ht="15.75" x14ac:dyDescent="0.25">
      <c r="A105" s="72"/>
      <c r="B105" s="72" t="s">
        <v>242</v>
      </c>
      <c r="C105" s="40">
        <v>0.11600000000000001</v>
      </c>
      <c r="D105" s="85">
        <v>14.08</v>
      </c>
      <c r="E105" s="152">
        <v>4125</v>
      </c>
      <c r="G105" s="46"/>
      <c r="H105" s="36"/>
      <c r="I105" s="46" t="s">
        <v>186</v>
      </c>
      <c r="J105" s="46">
        <v>8.3000000000000004E-2</v>
      </c>
      <c r="K105" s="53">
        <v>16.600000000000001</v>
      </c>
      <c r="L105" s="145">
        <v>2375</v>
      </c>
      <c r="M105" s="102"/>
    </row>
    <row r="106" spans="1:19" ht="15.75" x14ac:dyDescent="0.25">
      <c r="A106" s="72"/>
      <c r="B106" s="72" t="s">
        <v>243</v>
      </c>
      <c r="C106" s="40">
        <v>0.12</v>
      </c>
      <c r="D106" s="85">
        <v>14.14</v>
      </c>
      <c r="E106" s="152">
        <v>4375</v>
      </c>
      <c r="G106" s="46"/>
      <c r="H106" s="36"/>
      <c r="I106" s="46" t="s">
        <v>187</v>
      </c>
      <c r="J106" s="46">
        <v>0.11</v>
      </c>
      <c r="K106" s="53">
        <v>16.850000000000001</v>
      </c>
      <c r="L106" s="145">
        <v>2500</v>
      </c>
      <c r="M106" s="102"/>
    </row>
    <row r="107" spans="1:19" ht="15.75" x14ac:dyDescent="0.25">
      <c r="A107" s="72"/>
      <c r="B107" s="72" t="s">
        <v>244</v>
      </c>
      <c r="C107" s="40">
        <v>0.24</v>
      </c>
      <c r="D107" s="85">
        <v>13.68</v>
      </c>
      <c r="E107" s="152">
        <v>4750</v>
      </c>
      <c r="G107" s="46"/>
      <c r="H107" s="36"/>
      <c r="I107" s="46" t="s">
        <v>188</v>
      </c>
      <c r="J107" s="46">
        <v>8.8999999999999996E-2</v>
      </c>
      <c r="K107" s="53">
        <v>16.637</v>
      </c>
      <c r="L107" s="145">
        <v>2625</v>
      </c>
      <c r="M107" s="102"/>
    </row>
    <row r="108" spans="1:19" ht="15.75" x14ac:dyDescent="0.25">
      <c r="A108" s="72"/>
      <c r="B108" s="72" t="s">
        <v>245</v>
      </c>
      <c r="C108" s="40">
        <v>0.18</v>
      </c>
      <c r="D108" s="85">
        <v>13.98</v>
      </c>
      <c r="E108" s="152">
        <v>4875</v>
      </c>
      <c r="G108" s="46"/>
      <c r="H108" s="36"/>
      <c r="I108" s="46" t="s">
        <v>189</v>
      </c>
      <c r="J108" s="46">
        <v>0.1</v>
      </c>
      <c r="K108" s="53">
        <v>16.41</v>
      </c>
      <c r="L108" s="145">
        <v>2750</v>
      </c>
      <c r="M108" s="102"/>
      <c r="Q108" s="8"/>
      <c r="R108" s="8"/>
      <c r="S108" s="24"/>
    </row>
    <row r="109" spans="1:19" ht="15.75" x14ac:dyDescent="0.25">
      <c r="A109" s="72"/>
      <c r="B109" s="72" t="s">
        <v>246</v>
      </c>
      <c r="C109" s="73">
        <v>0.2</v>
      </c>
      <c r="D109" s="85">
        <v>14.04</v>
      </c>
      <c r="E109" s="152">
        <v>5250</v>
      </c>
      <c r="G109" s="46"/>
      <c r="H109" s="36"/>
      <c r="I109" s="46" t="s">
        <v>190</v>
      </c>
      <c r="J109" s="46">
        <v>0.11600000000000001</v>
      </c>
      <c r="K109" s="53">
        <v>16.606999999999999</v>
      </c>
      <c r="L109" s="145">
        <v>3000</v>
      </c>
      <c r="M109" s="102"/>
      <c r="Q109" s="8"/>
      <c r="R109" s="8"/>
      <c r="S109" s="24"/>
    </row>
    <row r="110" spans="1:19" ht="15.75" x14ac:dyDescent="0.25">
      <c r="A110" s="72"/>
      <c r="B110" s="72" t="s">
        <v>247</v>
      </c>
      <c r="C110" s="40">
        <v>0.26</v>
      </c>
      <c r="D110" s="85">
        <v>13.84</v>
      </c>
      <c r="E110" s="152">
        <v>5500</v>
      </c>
      <c r="G110" s="46"/>
      <c r="H110" s="36"/>
      <c r="I110" s="46" t="s">
        <v>191</v>
      </c>
      <c r="J110" s="46">
        <v>0.13100000000000001</v>
      </c>
      <c r="K110" s="53">
        <v>16.503</v>
      </c>
      <c r="L110" s="145">
        <v>3375</v>
      </c>
      <c r="M110" s="102"/>
      <c r="Q110" s="8"/>
      <c r="R110" s="8"/>
      <c r="S110" s="24"/>
    </row>
    <row r="111" spans="1:19" ht="15.75" x14ac:dyDescent="0.25">
      <c r="A111" s="72"/>
      <c r="B111" s="72" t="s">
        <v>248</v>
      </c>
      <c r="C111" s="40">
        <v>0.28000000000000003</v>
      </c>
      <c r="D111" s="85">
        <v>14.24</v>
      </c>
      <c r="E111" s="152">
        <v>5625</v>
      </c>
      <c r="G111" s="46"/>
      <c r="H111" s="36"/>
      <c r="I111" s="46" t="s">
        <v>192</v>
      </c>
      <c r="J111" s="46">
        <v>0.13500000000000001</v>
      </c>
      <c r="K111" s="53">
        <v>16.920000000000002</v>
      </c>
      <c r="L111" s="145">
        <v>3500</v>
      </c>
      <c r="M111" s="102"/>
      <c r="Q111" s="8"/>
      <c r="R111" s="8"/>
      <c r="S111" s="24"/>
    </row>
    <row r="112" spans="1:19" ht="15.75" x14ac:dyDescent="0.25">
      <c r="A112" s="72"/>
      <c r="B112" s="72" t="s">
        <v>249</v>
      </c>
      <c r="C112" s="40">
        <v>0.26</v>
      </c>
      <c r="D112" s="85">
        <v>14</v>
      </c>
      <c r="E112" s="152">
        <v>5750</v>
      </c>
      <c r="G112" s="53"/>
      <c r="H112" s="36"/>
      <c r="I112" s="46" t="s">
        <v>193</v>
      </c>
      <c r="J112" s="46">
        <v>0.20599999999999999</v>
      </c>
      <c r="K112" s="53">
        <v>16.95</v>
      </c>
      <c r="L112" s="145">
        <v>3875</v>
      </c>
      <c r="M112" s="102"/>
    </row>
    <row r="113" spans="1:19" ht="15.75" x14ac:dyDescent="0.25">
      <c r="A113" s="72"/>
      <c r="B113" s="72" t="s">
        <v>250</v>
      </c>
      <c r="C113" s="40">
        <v>0.24</v>
      </c>
      <c r="D113" s="85">
        <v>14.18</v>
      </c>
      <c r="E113" s="152">
        <v>5875</v>
      </c>
      <c r="G113" s="46"/>
      <c r="H113" s="36"/>
      <c r="I113" s="46" t="s">
        <v>194</v>
      </c>
      <c r="J113" s="46">
        <v>0.23400000000000001</v>
      </c>
      <c r="K113" s="53">
        <v>16.46</v>
      </c>
      <c r="L113" s="145">
        <v>5250</v>
      </c>
      <c r="M113" s="102"/>
    </row>
    <row r="114" spans="1:19" ht="15.75" x14ac:dyDescent="0.25">
      <c r="A114" s="72"/>
      <c r="B114" s="72" t="s">
        <v>251</v>
      </c>
      <c r="C114" s="73">
        <v>0.26</v>
      </c>
      <c r="D114" s="85">
        <v>14.18</v>
      </c>
      <c r="E114" s="152">
        <v>6250</v>
      </c>
      <c r="G114" s="46"/>
      <c r="H114" s="36"/>
      <c r="I114" s="46" t="s">
        <v>195</v>
      </c>
      <c r="J114" s="46">
        <v>0.26300000000000001</v>
      </c>
      <c r="K114" s="53">
        <v>16.885000000000002</v>
      </c>
      <c r="L114" s="145">
        <v>5375</v>
      </c>
      <c r="M114" s="102"/>
    </row>
    <row r="115" spans="1:19" ht="15.75" x14ac:dyDescent="0.25">
      <c r="A115" s="72"/>
      <c r="B115" s="72" t="s">
        <v>252</v>
      </c>
      <c r="C115" s="40">
        <v>0.36</v>
      </c>
      <c r="D115" s="85">
        <v>14.08</v>
      </c>
      <c r="E115" s="152">
        <v>6625</v>
      </c>
      <c r="G115" s="46"/>
      <c r="H115" s="36"/>
      <c r="I115" s="46" t="s">
        <v>196</v>
      </c>
      <c r="J115" s="46">
        <v>0.48799999999999999</v>
      </c>
      <c r="K115" s="53">
        <v>16.638000000000002</v>
      </c>
      <c r="L115" s="145">
        <v>9125</v>
      </c>
      <c r="M115" s="102"/>
    </row>
    <row r="116" spans="1:19" ht="15.75" x14ac:dyDescent="0.25">
      <c r="A116" s="72"/>
      <c r="B116" s="72" t="s">
        <v>253</v>
      </c>
      <c r="C116" s="73">
        <v>0.22</v>
      </c>
      <c r="D116" s="85">
        <v>14</v>
      </c>
      <c r="E116" s="152">
        <v>6750</v>
      </c>
      <c r="G116" s="46"/>
      <c r="H116" s="36"/>
      <c r="I116" s="46" t="s">
        <v>197</v>
      </c>
      <c r="J116" s="46">
        <v>0.77800000000000002</v>
      </c>
      <c r="K116" s="53">
        <v>16.96</v>
      </c>
      <c r="L116" s="145">
        <v>17000</v>
      </c>
      <c r="M116" s="102"/>
    </row>
    <row r="117" spans="1:19" ht="15.75" x14ac:dyDescent="0.25">
      <c r="A117" s="72"/>
      <c r="B117" s="72" t="s">
        <v>254</v>
      </c>
      <c r="C117" s="73">
        <v>0.28000000000000003</v>
      </c>
      <c r="D117" s="85">
        <v>13.82</v>
      </c>
      <c r="E117" s="152">
        <v>8500</v>
      </c>
      <c r="G117" s="46"/>
      <c r="H117" s="7" t="s">
        <v>17</v>
      </c>
      <c r="I117" s="14">
        <f>COUNTA(I102:I116)</f>
        <v>15</v>
      </c>
      <c r="L117" s="145"/>
    </row>
    <row r="118" spans="1:19" ht="15.75" x14ac:dyDescent="0.25">
      <c r="A118" s="72"/>
      <c r="B118" s="72" t="s">
        <v>255</v>
      </c>
      <c r="C118" s="40">
        <v>0.52</v>
      </c>
      <c r="D118" s="85">
        <v>14.08</v>
      </c>
      <c r="E118" s="152">
        <v>9250</v>
      </c>
      <c r="G118" s="46"/>
      <c r="H118" s="37" t="s">
        <v>20</v>
      </c>
      <c r="I118" s="67" t="s">
        <v>37</v>
      </c>
      <c r="J118" s="95">
        <f>MAX(J102:J116)</f>
        <v>0.77800000000000002</v>
      </c>
      <c r="K118" s="91">
        <f>MAX(K102:K116)</f>
        <v>16.96</v>
      </c>
      <c r="L118" s="164">
        <f>MAX(L102:L116)</f>
        <v>17000</v>
      </c>
    </row>
    <row r="119" spans="1:19" ht="15.75" x14ac:dyDescent="0.25">
      <c r="A119" s="72"/>
      <c r="B119" s="72" t="s">
        <v>256</v>
      </c>
      <c r="C119" s="40">
        <v>0.52</v>
      </c>
      <c r="D119" s="85">
        <v>13.94</v>
      </c>
      <c r="E119" s="152">
        <v>9375</v>
      </c>
      <c r="G119" s="46"/>
      <c r="H119" s="39"/>
      <c r="I119" s="31" t="s">
        <v>40</v>
      </c>
      <c r="J119" s="92">
        <f>MIN(J102:J116)</f>
        <v>6.5000000000000002E-2</v>
      </c>
      <c r="K119" s="52">
        <f t="shared" ref="K119:L119" si="16">MIN(K102:K116)</f>
        <v>16.2</v>
      </c>
      <c r="L119" s="165">
        <f t="shared" si="16"/>
        <v>2000</v>
      </c>
    </row>
    <row r="120" spans="1:19" ht="15.75" x14ac:dyDescent="0.25">
      <c r="A120" s="72"/>
      <c r="B120" s="72" t="s">
        <v>257</v>
      </c>
      <c r="C120" s="73">
        <v>0.5</v>
      </c>
      <c r="D120" s="85">
        <v>14.08</v>
      </c>
      <c r="E120" s="152">
        <v>9625</v>
      </c>
      <c r="G120" s="46"/>
      <c r="H120" s="54"/>
      <c r="I120" s="68" t="s">
        <v>21</v>
      </c>
      <c r="J120" s="93">
        <f>AVERAGE(J102:J116)</f>
        <v>0.19664000000000001</v>
      </c>
      <c r="K120" s="94">
        <f t="shared" ref="K120:L120" si="17">AVERAGE(K102:K116)</f>
        <v>16.632666666666665</v>
      </c>
      <c r="L120" s="166">
        <f t="shared" si="17"/>
        <v>4475</v>
      </c>
    </row>
    <row r="121" spans="1:19" ht="15.75" x14ac:dyDescent="0.25">
      <c r="A121" s="72"/>
      <c r="B121" s="72" t="s">
        <v>258</v>
      </c>
      <c r="C121" s="73">
        <v>0.42</v>
      </c>
      <c r="D121" s="85">
        <v>14.16</v>
      </c>
      <c r="E121" s="152">
        <v>9750</v>
      </c>
      <c r="G121" s="46"/>
      <c r="Q121" s="8"/>
      <c r="R121" s="8"/>
      <c r="S121" s="8"/>
    </row>
    <row r="122" spans="1:19" ht="15.75" x14ac:dyDescent="0.25">
      <c r="A122" s="72"/>
      <c r="B122" s="72" t="s">
        <v>259</v>
      </c>
      <c r="C122" s="73">
        <v>0.48</v>
      </c>
      <c r="D122" s="85">
        <v>14.2</v>
      </c>
      <c r="E122" s="152">
        <v>10500</v>
      </c>
      <c r="G122" s="46"/>
      <c r="Q122" s="8"/>
      <c r="R122" s="8"/>
      <c r="S122" s="8"/>
    </row>
    <row r="123" spans="1:19" ht="15.75" x14ac:dyDescent="0.25">
      <c r="A123" s="72"/>
      <c r="B123" s="72" t="s">
        <v>260</v>
      </c>
      <c r="C123" s="73">
        <v>0.66</v>
      </c>
      <c r="D123" s="85">
        <v>14.32</v>
      </c>
      <c r="E123" s="152">
        <v>12375</v>
      </c>
      <c r="G123" s="46"/>
      <c r="H123" s="252" t="s">
        <v>198</v>
      </c>
      <c r="I123" s="253"/>
      <c r="J123" s="253"/>
      <c r="K123" s="253"/>
      <c r="L123" s="254"/>
      <c r="Q123" s="8"/>
      <c r="R123" s="8"/>
      <c r="S123" s="8"/>
    </row>
    <row r="124" spans="1:19" ht="15.75" x14ac:dyDescent="0.25">
      <c r="A124" s="72"/>
      <c r="B124" s="72" t="s">
        <v>261</v>
      </c>
      <c r="C124" s="40">
        <v>0.82</v>
      </c>
      <c r="D124" s="85">
        <v>13.98</v>
      </c>
      <c r="E124" s="152">
        <v>17000</v>
      </c>
      <c r="H124" s="2" t="s">
        <v>4</v>
      </c>
      <c r="I124" s="2" t="s">
        <v>5</v>
      </c>
      <c r="J124" s="2" t="s">
        <v>6</v>
      </c>
      <c r="K124" s="2" t="s">
        <v>7</v>
      </c>
      <c r="L124" s="2" t="s">
        <v>232</v>
      </c>
      <c r="Q124" s="8"/>
      <c r="R124" s="8"/>
      <c r="S124" s="8"/>
    </row>
    <row r="125" spans="1:19" ht="15.75" x14ac:dyDescent="0.25">
      <c r="A125" s="72"/>
      <c r="B125" s="72" t="s">
        <v>262</v>
      </c>
      <c r="C125" s="73">
        <v>0.8</v>
      </c>
      <c r="D125" s="85">
        <v>14.12</v>
      </c>
      <c r="E125" s="152">
        <v>17125</v>
      </c>
      <c r="H125" s="36">
        <v>500</v>
      </c>
      <c r="I125" s="46" t="s">
        <v>199</v>
      </c>
      <c r="J125" s="46">
        <v>7.0999999999999994E-2</v>
      </c>
      <c r="K125" s="53">
        <v>18.14</v>
      </c>
      <c r="L125" s="152">
        <v>2000</v>
      </c>
      <c r="M125" s="102"/>
    </row>
    <row r="126" spans="1:19" ht="15.75" x14ac:dyDescent="0.25">
      <c r="A126" s="72"/>
      <c r="B126" s="72" t="s">
        <v>263</v>
      </c>
      <c r="C126" s="73">
        <v>0.9</v>
      </c>
      <c r="D126" s="85">
        <v>14.16</v>
      </c>
      <c r="E126" s="152">
        <v>17250</v>
      </c>
      <c r="H126" s="36"/>
      <c r="I126" s="46" t="s">
        <v>200</v>
      </c>
      <c r="J126" s="46">
        <v>8.4000000000000005E-2</v>
      </c>
      <c r="K126" s="53">
        <v>18.488</v>
      </c>
      <c r="L126" s="152">
        <v>2125</v>
      </c>
      <c r="M126" s="102"/>
    </row>
    <row r="127" spans="1:19" ht="15.75" x14ac:dyDescent="0.25">
      <c r="A127" s="72"/>
      <c r="B127" s="72" t="s">
        <v>264</v>
      </c>
      <c r="C127" s="73">
        <v>0.92</v>
      </c>
      <c r="D127" s="85">
        <v>14.02</v>
      </c>
      <c r="E127" s="152">
        <v>17500</v>
      </c>
      <c r="H127" s="36"/>
      <c r="I127" s="46" t="s">
        <v>201</v>
      </c>
      <c r="J127" s="46">
        <v>0.105</v>
      </c>
      <c r="K127" s="53">
        <v>18.399999999999999</v>
      </c>
      <c r="L127" s="152">
        <v>2250</v>
      </c>
      <c r="M127" s="102"/>
    </row>
    <row r="128" spans="1:19" ht="15.75" x14ac:dyDescent="0.25">
      <c r="A128" s="72"/>
      <c r="B128" s="72" t="s">
        <v>265</v>
      </c>
      <c r="C128" s="73">
        <v>1.1599999999999999</v>
      </c>
      <c r="D128" s="85">
        <v>14.3</v>
      </c>
      <c r="E128" s="152">
        <v>18375</v>
      </c>
      <c r="H128" s="36"/>
      <c r="I128" s="46" t="s">
        <v>202</v>
      </c>
      <c r="J128" s="46">
        <v>0.114</v>
      </c>
      <c r="K128" s="53">
        <v>18.87</v>
      </c>
      <c r="L128" s="152">
        <v>2375</v>
      </c>
      <c r="M128" s="102"/>
    </row>
    <row r="129" spans="1:13" ht="15.75" x14ac:dyDescent="0.25">
      <c r="A129" s="74"/>
      <c r="B129" s="72" t="s">
        <v>266</v>
      </c>
      <c r="C129" s="73">
        <v>1.9139999999999999</v>
      </c>
      <c r="D129" s="85">
        <v>14</v>
      </c>
      <c r="E129" s="152">
        <v>32875</v>
      </c>
      <c r="H129" s="36"/>
      <c r="I129" s="46" t="s">
        <v>203</v>
      </c>
      <c r="J129" s="46">
        <v>0.11799999999999999</v>
      </c>
      <c r="K129" s="53">
        <v>18.899999999999999</v>
      </c>
      <c r="L129" s="152">
        <v>2500</v>
      </c>
      <c r="M129" s="102"/>
    </row>
    <row r="130" spans="1:13" ht="15.75" x14ac:dyDescent="0.25">
      <c r="A130" s="72"/>
      <c r="B130" s="72" t="s">
        <v>267</v>
      </c>
      <c r="C130" s="40">
        <v>1.74</v>
      </c>
      <c r="D130" s="85">
        <v>14</v>
      </c>
      <c r="E130" s="152">
        <v>33000</v>
      </c>
      <c r="H130" s="36"/>
      <c r="I130" s="46" t="s">
        <v>204</v>
      </c>
      <c r="J130" s="46">
        <v>0.16500000000000001</v>
      </c>
      <c r="K130" s="53">
        <v>18.620999999999999</v>
      </c>
      <c r="L130" s="152">
        <v>2625</v>
      </c>
      <c r="M130" s="102"/>
    </row>
    <row r="131" spans="1:13" ht="15.75" x14ac:dyDescent="0.25">
      <c r="A131" s="72"/>
      <c r="B131" s="72" t="s">
        <v>268</v>
      </c>
      <c r="C131" s="73">
        <v>1.92</v>
      </c>
      <c r="D131" s="85">
        <v>14.3</v>
      </c>
      <c r="E131" s="152">
        <v>33375</v>
      </c>
      <c r="H131" s="36"/>
      <c r="I131" s="46" t="s">
        <v>205</v>
      </c>
      <c r="J131" s="46">
        <v>0.12</v>
      </c>
      <c r="K131" s="53">
        <v>19.222000000000001</v>
      </c>
      <c r="L131" s="152">
        <v>3000</v>
      </c>
      <c r="M131" s="102"/>
    </row>
    <row r="132" spans="1:13" ht="15.75" x14ac:dyDescent="0.25">
      <c r="A132" s="74"/>
      <c r="B132" s="72" t="s">
        <v>269</v>
      </c>
      <c r="C132" s="73">
        <v>4.84</v>
      </c>
      <c r="D132" s="85">
        <v>14.18</v>
      </c>
      <c r="E132" s="152">
        <v>64750</v>
      </c>
      <c r="H132" s="36"/>
      <c r="I132" s="46" t="s">
        <v>206</v>
      </c>
      <c r="J132" s="46">
        <v>0.125</v>
      </c>
      <c r="K132" s="53">
        <v>18.7</v>
      </c>
      <c r="L132" s="152">
        <v>3375</v>
      </c>
      <c r="M132" s="102"/>
    </row>
    <row r="133" spans="1:13" ht="15.75" x14ac:dyDescent="0.25">
      <c r="A133" s="72"/>
      <c r="B133" s="75" t="s">
        <v>270</v>
      </c>
      <c r="C133" s="73">
        <v>4.66</v>
      </c>
      <c r="D133" s="85">
        <v>14.18</v>
      </c>
      <c r="E133" s="152">
        <v>64875</v>
      </c>
      <c r="H133" s="36"/>
      <c r="I133" s="46" t="s">
        <v>207</v>
      </c>
      <c r="J133" s="46">
        <v>0.13300000000000001</v>
      </c>
      <c r="K133" s="53">
        <v>18.8</v>
      </c>
      <c r="L133" s="152">
        <v>3500</v>
      </c>
      <c r="M133" s="102"/>
    </row>
    <row r="134" spans="1:13" ht="15.75" x14ac:dyDescent="0.25">
      <c r="A134" s="74"/>
      <c r="B134" s="75" t="s">
        <v>271</v>
      </c>
      <c r="C134" s="40">
        <v>8.7799999999999994</v>
      </c>
      <c r="D134" s="85">
        <v>14.2</v>
      </c>
      <c r="E134" s="152">
        <v>128625</v>
      </c>
      <c r="H134" s="36"/>
      <c r="I134" s="46" t="s">
        <v>208</v>
      </c>
      <c r="J134" s="46">
        <v>0.249</v>
      </c>
      <c r="K134" s="53">
        <v>18.899999999999999</v>
      </c>
      <c r="L134" s="152">
        <v>5250</v>
      </c>
      <c r="M134" s="102"/>
    </row>
    <row r="135" spans="1:13" ht="15.75" x14ac:dyDescent="0.25">
      <c r="A135" s="74"/>
      <c r="B135" s="75" t="s">
        <v>272</v>
      </c>
      <c r="C135" s="40">
        <v>18.54</v>
      </c>
      <c r="D135" s="85">
        <v>14.38</v>
      </c>
      <c r="E135" s="152">
        <v>256500</v>
      </c>
      <c r="H135" s="36"/>
      <c r="I135" s="46" t="s">
        <v>209</v>
      </c>
      <c r="J135" s="46">
        <v>0.37</v>
      </c>
      <c r="K135" s="53">
        <v>19.3</v>
      </c>
      <c r="L135" s="152">
        <v>9125</v>
      </c>
      <c r="M135" s="102"/>
    </row>
    <row r="136" spans="1:13" ht="15.75" x14ac:dyDescent="0.25">
      <c r="A136" s="76" t="s">
        <v>17</v>
      </c>
      <c r="B136" s="46">
        <f>COUNTA(B96:B135)</f>
        <v>40</v>
      </c>
      <c r="C136" s="77"/>
      <c r="D136" s="77"/>
      <c r="E136" s="76"/>
      <c r="H136" s="7" t="s">
        <v>17</v>
      </c>
      <c r="I136" s="14">
        <f>COUNTA(I125:I135)</f>
        <v>11</v>
      </c>
      <c r="J136" s="46"/>
      <c r="K136" s="53"/>
      <c r="L136" s="152"/>
    </row>
    <row r="137" spans="1:13" ht="15.75" x14ac:dyDescent="0.25">
      <c r="A137" s="60" t="s">
        <v>20</v>
      </c>
      <c r="B137" s="61" t="s">
        <v>37</v>
      </c>
      <c r="C137" s="50">
        <f>MAX(C96:C135)</f>
        <v>18.54</v>
      </c>
      <c r="D137" s="50">
        <f t="shared" ref="D137:E137" si="18">MAX(D96:D135)</f>
        <v>14.38</v>
      </c>
      <c r="E137" s="149">
        <f t="shared" si="18"/>
        <v>256500</v>
      </c>
      <c r="H137" s="37" t="s">
        <v>20</v>
      </c>
      <c r="I137" s="67" t="s">
        <v>37</v>
      </c>
      <c r="J137" s="90">
        <f>MAX(J125:J135)</f>
        <v>0.37</v>
      </c>
      <c r="K137" s="95">
        <f t="shared" ref="K137:L137" si="19">MAX(K125:K135)</f>
        <v>19.3</v>
      </c>
      <c r="L137" s="157">
        <f t="shared" si="19"/>
        <v>9125</v>
      </c>
    </row>
    <row r="138" spans="1:13" ht="15.75" x14ac:dyDescent="0.25">
      <c r="A138" s="63"/>
      <c r="B138" s="64" t="s">
        <v>40</v>
      </c>
      <c r="C138" s="78">
        <f>MIN(C96:C135)</f>
        <v>9.8000000000000004E-2</v>
      </c>
      <c r="D138" s="78">
        <f>MIN(D96:D135)</f>
        <v>12.82</v>
      </c>
      <c r="E138" s="150">
        <f t="shared" ref="E138" si="20">MIN(E96:E135)</f>
        <v>3000</v>
      </c>
      <c r="H138" s="39"/>
      <c r="I138" s="31" t="s">
        <v>40</v>
      </c>
      <c r="J138" s="92">
        <f>MIN(J125:J135)</f>
        <v>7.0999999999999994E-2</v>
      </c>
      <c r="K138" s="96">
        <f t="shared" ref="K138" si="21">MIN(K125:K135)</f>
        <v>18.14</v>
      </c>
      <c r="L138" s="152">
        <f>MIN(L125:L135)</f>
        <v>2000</v>
      </c>
    </row>
    <row r="139" spans="1:13" ht="15.75" x14ac:dyDescent="0.25">
      <c r="A139" s="65"/>
      <c r="B139" s="79" t="s">
        <v>21</v>
      </c>
      <c r="C139" s="56">
        <f>AVERAGE(C96:C135)</f>
        <v>1.3543499999999999</v>
      </c>
      <c r="D139" s="56">
        <f>AVERAGE(D96:D135)</f>
        <v>14.038</v>
      </c>
      <c r="E139" s="153">
        <f>AVERAGE(E96:E135)</f>
        <v>21696.875</v>
      </c>
      <c r="H139" s="54"/>
      <c r="I139" s="68" t="s">
        <v>21</v>
      </c>
      <c r="J139" s="93">
        <f>AVERAGE(J125:J135)</f>
        <v>0.15036363636363639</v>
      </c>
      <c r="K139" s="97">
        <f>AVERAGE(K125:K135)</f>
        <v>18.758272727272729</v>
      </c>
      <c r="L139" s="167">
        <f>AVERAGE(L125:L135)</f>
        <v>3465.909090909091</v>
      </c>
    </row>
  </sheetData>
  <sortState xmlns:xlrd2="http://schemas.microsoft.com/office/spreadsheetml/2017/richdata2" ref="B54:E86">
    <sortCondition ref="B53:B86"/>
  </sortState>
  <mergeCells count="16">
    <mergeCell ref="O1:S1"/>
    <mergeCell ref="V1:Z1"/>
    <mergeCell ref="O41:S41"/>
    <mergeCell ref="O30:S30"/>
    <mergeCell ref="O17:S17"/>
    <mergeCell ref="V11:Z11"/>
    <mergeCell ref="H70:L70"/>
    <mergeCell ref="H100:L100"/>
    <mergeCell ref="H123:L123"/>
    <mergeCell ref="A51:E51"/>
    <mergeCell ref="A94:E94"/>
    <mergeCell ref="H1:L1"/>
    <mergeCell ref="A1:E1"/>
    <mergeCell ref="A7:E7"/>
    <mergeCell ref="A22:E22"/>
    <mergeCell ref="H45:L45"/>
  </mergeCells>
  <conditionalFormatting sqref="C9:C13 E9:E13 C14:E16">
    <cfRule type="cellIs" dxfId="155" priority="154" operator="equal">
      <formula>$C$18</formula>
    </cfRule>
  </conditionalFormatting>
  <conditionalFormatting sqref="C9:C13 E9:E13 C14:E16">
    <cfRule type="cellIs" dxfId="154" priority="153" operator="equal">
      <formula>$C$19</formula>
    </cfRule>
  </conditionalFormatting>
  <conditionalFormatting sqref="C9:C13 E9:E13 C14:E16">
    <cfRule type="cellIs" dxfId="153" priority="152" operator="equal">
      <formula>$D$18</formula>
    </cfRule>
  </conditionalFormatting>
  <conditionalFormatting sqref="C9:C13 E9:E13 C14:E16">
    <cfRule type="cellIs" dxfId="152" priority="151" operator="equal">
      <formula>$D$19</formula>
    </cfRule>
  </conditionalFormatting>
  <conditionalFormatting sqref="C9:C13 E9:E13 C14:E16">
    <cfRule type="cellIs" dxfId="151" priority="150" operator="equal">
      <formula>$E$19</formula>
    </cfRule>
  </conditionalFormatting>
  <conditionalFormatting sqref="C9:C13 E9:E13 C14:E16">
    <cfRule type="cellIs" dxfId="150" priority="149" operator="equal">
      <formula>$E$18</formula>
    </cfRule>
  </conditionalFormatting>
  <conditionalFormatting sqref="C24:E44">
    <cfRule type="cellIs" dxfId="149" priority="148" operator="equal">
      <formula>$C$46</formula>
    </cfRule>
  </conditionalFormatting>
  <conditionalFormatting sqref="C24:E44">
    <cfRule type="cellIs" dxfId="148" priority="147" operator="equal">
      <formula>$C$47</formula>
    </cfRule>
  </conditionalFormatting>
  <conditionalFormatting sqref="C24:E44">
    <cfRule type="cellIs" dxfId="147" priority="146" operator="equal">
      <formula>$D$46</formula>
    </cfRule>
  </conditionalFormatting>
  <conditionalFormatting sqref="C24:E44">
    <cfRule type="cellIs" dxfId="146" priority="145" operator="equal">
      <formula>$D$47</formula>
    </cfRule>
  </conditionalFormatting>
  <conditionalFormatting sqref="C24:E44">
    <cfRule type="cellIs" dxfId="145" priority="144" operator="equal">
      <formula>$E$47</formula>
    </cfRule>
  </conditionalFormatting>
  <conditionalFormatting sqref="C24:E44">
    <cfRule type="cellIs" dxfId="144" priority="143" operator="equal">
      <formula>$E$46</formula>
    </cfRule>
  </conditionalFormatting>
  <conditionalFormatting sqref="C96:E135">
    <cfRule type="cellIs" dxfId="143" priority="136" operator="equal">
      <formula>$C$137</formula>
    </cfRule>
  </conditionalFormatting>
  <conditionalFormatting sqref="C96:E135">
    <cfRule type="cellIs" dxfId="142" priority="135" operator="equal">
      <formula>$D$137</formula>
    </cfRule>
  </conditionalFormatting>
  <conditionalFormatting sqref="C96:E135">
    <cfRule type="cellIs" dxfId="141" priority="134" operator="equal">
      <formula>$E$137</formula>
    </cfRule>
  </conditionalFormatting>
  <conditionalFormatting sqref="C96:E135">
    <cfRule type="cellIs" dxfId="140" priority="133" operator="equal">
      <formula>$C$138</formula>
    </cfRule>
  </conditionalFormatting>
  <conditionalFormatting sqref="C96:E135">
    <cfRule type="cellIs" dxfId="139" priority="132" operator="equal">
      <formula>$D$138</formula>
    </cfRule>
  </conditionalFormatting>
  <conditionalFormatting sqref="C96:E135">
    <cfRule type="cellIs" dxfId="138" priority="131" operator="equal">
      <formula>$E$138</formula>
    </cfRule>
  </conditionalFormatting>
  <conditionalFormatting sqref="I47:L64">
    <cfRule type="cellIs" dxfId="137" priority="124" operator="equal">
      <formula>$J$66</formula>
    </cfRule>
  </conditionalFormatting>
  <conditionalFormatting sqref="I47:L64">
    <cfRule type="cellIs" dxfId="136" priority="123" operator="equal">
      <formula>$K$66</formula>
    </cfRule>
  </conditionalFormatting>
  <conditionalFormatting sqref="I47:L64">
    <cfRule type="cellIs" dxfId="135" priority="122" operator="equal">
      <formula>$L$66</formula>
    </cfRule>
  </conditionalFormatting>
  <conditionalFormatting sqref="I47:L64">
    <cfRule type="cellIs" dxfId="134" priority="121" operator="equal">
      <formula>$J$67</formula>
    </cfRule>
  </conditionalFormatting>
  <conditionalFormatting sqref="I47:L64">
    <cfRule type="cellIs" dxfId="133" priority="120" operator="equal">
      <formula>$K$67</formula>
    </cfRule>
  </conditionalFormatting>
  <conditionalFormatting sqref="I47:L64">
    <cfRule type="cellIs" dxfId="132" priority="119" operator="equal">
      <formula>$L$67</formula>
    </cfRule>
  </conditionalFormatting>
  <conditionalFormatting sqref="J3:L37">
    <cfRule type="cellIs" dxfId="131" priority="76" operator="equal">
      <formula>$J$39</formula>
    </cfRule>
  </conditionalFormatting>
  <conditionalFormatting sqref="J3:L37">
    <cfRule type="cellIs" dxfId="130" priority="75" operator="equal">
      <formula>$K$39</formula>
    </cfRule>
  </conditionalFormatting>
  <conditionalFormatting sqref="J3:L37">
    <cfRule type="cellIs" dxfId="129" priority="74" operator="equal">
      <formula>$L$39</formula>
    </cfRule>
  </conditionalFormatting>
  <conditionalFormatting sqref="J3:L37">
    <cfRule type="cellIs" dxfId="128" priority="73" operator="equal">
      <formula>$J$40</formula>
    </cfRule>
  </conditionalFormatting>
  <conditionalFormatting sqref="J3:L37">
    <cfRule type="cellIs" dxfId="127" priority="72" operator="equal">
      <formula>$K$40</formula>
    </cfRule>
  </conditionalFormatting>
  <conditionalFormatting sqref="J3:L37">
    <cfRule type="cellIs" dxfId="126" priority="71" operator="equal">
      <formula>$L$40</formula>
    </cfRule>
  </conditionalFormatting>
  <conditionalFormatting sqref="J72:L93">
    <cfRule type="cellIs" dxfId="125" priority="70" operator="equal">
      <formula>$J$95</formula>
    </cfRule>
  </conditionalFormatting>
  <conditionalFormatting sqref="J72:L93">
    <cfRule type="cellIs" dxfId="124" priority="69" operator="equal">
      <formula>$K$95</formula>
    </cfRule>
  </conditionalFormatting>
  <conditionalFormatting sqref="J72:L93">
    <cfRule type="cellIs" dxfId="123" priority="68" operator="equal">
      <formula>$L$95</formula>
    </cfRule>
  </conditionalFormatting>
  <conditionalFormatting sqref="J72:L93">
    <cfRule type="cellIs" dxfId="122" priority="67" operator="equal">
      <formula>$J$96</formula>
    </cfRule>
  </conditionalFormatting>
  <conditionalFormatting sqref="J72:L93">
    <cfRule type="cellIs" dxfId="121" priority="66" operator="equal">
      <formula>$K$96</formula>
    </cfRule>
  </conditionalFormatting>
  <conditionalFormatting sqref="J72:L93">
    <cfRule type="cellIs" dxfId="120" priority="65" operator="equal">
      <formula>$L$96</formula>
    </cfRule>
  </conditionalFormatting>
  <conditionalFormatting sqref="J102:L116">
    <cfRule type="cellIs" dxfId="119" priority="64" operator="equal">
      <formula>$J$118</formula>
    </cfRule>
  </conditionalFormatting>
  <conditionalFormatting sqref="J102:L116">
    <cfRule type="cellIs" dxfId="118" priority="63" operator="equal">
      <formula>$K$118</formula>
    </cfRule>
  </conditionalFormatting>
  <conditionalFormatting sqref="J102:L116">
    <cfRule type="cellIs" dxfId="117" priority="62" operator="equal">
      <formula>$L$118</formula>
    </cfRule>
  </conditionalFormatting>
  <conditionalFormatting sqref="J102:L116">
    <cfRule type="cellIs" dxfId="116" priority="61" operator="equal">
      <formula>$J$119</formula>
    </cfRule>
  </conditionalFormatting>
  <conditionalFormatting sqref="J102:L116">
    <cfRule type="cellIs" dxfId="115" priority="60" operator="equal">
      <formula>$K$119</formula>
    </cfRule>
  </conditionalFormatting>
  <conditionalFormatting sqref="J102:L116">
    <cfRule type="cellIs" dxfId="114" priority="59" operator="equal">
      <formula>$L$119</formula>
    </cfRule>
  </conditionalFormatting>
  <conditionalFormatting sqref="J125:L135">
    <cfRule type="cellIs" dxfId="113" priority="52" operator="equal">
      <formula>$J$137</formula>
    </cfRule>
  </conditionalFormatting>
  <conditionalFormatting sqref="J125:L135">
    <cfRule type="cellIs" dxfId="112" priority="51" operator="equal">
      <formula>$K$137</formula>
    </cfRule>
  </conditionalFormatting>
  <conditionalFormatting sqref="J125:L135">
    <cfRule type="cellIs" dxfId="111" priority="50" operator="equal">
      <formula>$L$137</formula>
    </cfRule>
  </conditionalFormatting>
  <conditionalFormatting sqref="J125:L135">
    <cfRule type="cellIs" dxfId="110" priority="49" operator="equal">
      <formula>$J$138</formula>
    </cfRule>
  </conditionalFormatting>
  <conditionalFormatting sqref="J125:L135">
    <cfRule type="cellIs" dxfId="109" priority="48" operator="equal">
      <formula>$K$138</formula>
    </cfRule>
  </conditionalFormatting>
  <conditionalFormatting sqref="J125:L135">
    <cfRule type="cellIs" dxfId="108" priority="47" operator="equal">
      <formula>$L$138</formula>
    </cfRule>
  </conditionalFormatting>
  <conditionalFormatting sqref="P3:S9">
    <cfRule type="cellIs" dxfId="107" priority="46" operator="equal">
      <formula>$Q$12</formula>
    </cfRule>
  </conditionalFormatting>
  <conditionalFormatting sqref="P3:S9">
    <cfRule type="cellIs" dxfId="106" priority="45" operator="equal">
      <formula>$R$12</formula>
    </cfRule>
  </conditionalFormatting>
  <conditionalFormatting sqref="P3:S9">
    <cfRule type="cellIs" dxfId="105" priority="44" operator="equal">
      <formula>$S$12</formula>
    </cfRule>
  </conditionalFormatting>
  <conditionalFormatting sqref="P3:S9">
    <cfRule type="cellIs" dxfId="104" priority="43" operator="equal">
      <formula>$Q$13</formula>
    </cfRule>
  </conditionalFormatting>
  <conditionalFormatting sqref="P3:S9">
    <cfRule type="cellIs" dxfId="103" priority="42" operator="equal">
      <formula>$R$13</formula>
    </cfRule>
  </conditionalFormatting>
  <conditionalFormatting sqref="P3:S9">
    <cfRule type="cellIs" dxfId="102" priority="41" operator="equal">
      <formula>$S$13</formula>
    </cfRule>
  </conditionalFormatting>
  <conditionalFormatting sqref="P19:S23">
    <cfRule type="cellIs" dxfId="101" priority="40" operator="equal">
      <formula>$Q$26</formula>
    </cfRule>
  </conditionalFormatting>
  <conditionalFormatting sqref="P19:S23">
    <cfRule type="cellIs" dxfId="100" priority="39" operator="equal">
      <formula>$R$26</formula>
    </cfRule>
  </conditionalFormatting>
  <conditionalFormatting sqref="P19:S23">
    <cfRule type="cellIs" dxfId="99" priority="38" operator="equal">
      <formula>$S$26</formula>
    </cfRule>
  </conditionalFormatting>
  <conditionalFormatting sqref="P19:S23">
    <cfRule type="cellIs" dxfId="98" priority="37" operator="equal">
      <formula>$Q$27</formula>
    </cfRule>
  </conditionalFormatting>
  <conditionalFormatting sqref="P19:S23">
    <cfRule type="cellIs" dxfId="97" priority="36" operator="equal">
      <formula>$R$27</formula>
    </cfRule>
  </conditionalFormatting>
  <conditionalFormatting sqref="P19:S23">
    <cfRule type="cellIs" dxfId="96" priority="35" operator="equal">
      <formula>$S$27</formula>
    </cfRule>
  </conditionalFormatting>
  <conditionalFormatting sqref="P32:S34">
    <cfRule type="cellIs" dxfId="95" priority="34" operator="equal">
      <formula>$Q$37</formula>
    </cfRule>
  </conditionalFormatting>
  <conditionalFormatting sqref="P32:S34">
    <cfRule type="cellIs" dxfId="94" priority="33" operator="equal">
      <formula>$R$37</formula>
    </cfRule>
  </conditionalFormatting>
  <conditionalFormatting sqref="P32:S34">
    <cfRule type="cellIs" dxfId="93" priority="32" operator="equal">
      <formula>$S$37</formula>
    </cfRule>
  </conditionalFormatting>
  <conditionalFormatting sqref="P32:S34">
    <cfRule type="cellIs" dxfId="92" priority="31" operator="equal">
      <formula>$Q$38</formula>
    </cfRule>
  </conditionalFormatting>
  <conditionalFormatting sqref="P32:S34">
    <cfRule type="cellIs" dxfId="91" priority="30" operator="equal">
      <formula>$R$38</formula>
    </cfRule>
  </conditionalFormatting>
  <conditionalFormatting sqref="P32:S34">
    <cfRule type="cellIs" dxfId="90" priority="29" operator="equal">
      <formula>$S$38</formula>
    </cfRule>
  </conditionalFormatting>
  <conditionalFormatting sqref="C53:E86">
    <cfRule type="cellIs" dxfId="89" priority="16" operator="equal">
      <formula>$C$88</formula>
    </cfRule>
  </conditionalFormatting>
  <conditionalFormatting sqref="C53:E86">
    <cfRule type="cellIs" dxfId="88" priority="15" operator="equal">
      <formula>$D$88</formula>
    </cfRule>
  </conditionalFormatting>
  <conditionalFormatting sqref="C53:E86">
    <cfRule type="cellIs" dxfId="87" priority="14" operator="equal">
      <formula>$E$88</formula>
    </cfRule>
  </conditionalFormatting>
  <conditionalFormatting sqref="C53:E86">
    <cfRule type="cellIs" dxfId="86" priority="13" operator="equal">
      <formula>$C$89</formula>
    </cfRule>
  </conditionalFormatting>
  <conditionalFormatting sqref="C53:E86">
    <cfRule type="cellIs" dxfId="85" priority="12" operator="equal">
      <formula>$D$89</formula>
    </cfRule>
  </conditionalFormatting>
  <conditionalFormatting sqref="C53:E86">
    <cfRule type="cellIs" dxfId="84" priority="11" operator="equal">
      <formula>$E$89</formula>
    </cfRule>
  </conditionalFormatting>
  <conditionalFormatting sqref="D9:D16">
    <cfRule type="cellIs" priority="10" operator="equal">
      <formula>$D$9</formula>
    </cfRule>
    <cfRule type="cellIs" dxfId="83" priority="9" operator="equal">
      <formula>$D$9</formula>
    </cfRule>
  </conditionalFormatting>
  <conditionalFormatting sqref="F14:F16">
    <cfRule type="cellIs" dxfId="82" priority="8" operator="equal">
      <formula>$C$18</formula>
    </cfRule>
  </conditionalFormatting>
  <conditionalFormatting sqref="F14:F16">
    <cfRule type="cellIs" dxfId="81" priority="7" operator="equal">
      <formula>$C$19</formula>
    </cfRule>
  </conditionalFormatting>
  <conditionalFormatting sqref="F14:F16">
    <cfRule type="cellIs" dxfId="80" priority="6" operator="equal">
      <formula>$D$18</formula>
    </cfRule>
  </conditionalFormatting>
  <conditionalFormatting sqref="F14:F16">
    <cfRule type="cellIs" dxfId="79" priority="5" operator="equal">
      <formula>$D$19</formula>
    </cfRule>
  </conditionalFormatting>
  <conditionalFormatting sqref="F14:F16">
    <cfRule type="cellIs" dxfId="78" priority="4" operator="equal">
      <formula>$E$19</formula>
    </cfRule>
  </conditionalFormatting>
  <conditionalFormatting sqref="F14:F16">
    <cfRule type="cellIs" dxfId="77" priority="3" operator="equal">
      <formula>$E$18</formula>
    </cfRule>
  </conditionalFormatting>
  <conditionalFormatting sqref="F9:F16">
    <cfRule type="cellIs" dxfId="76" priority="1" operator="equal">
      <formula>$D$9</formula>
    </cfRule>
    <cfRule type="cellIs" priority="2" operator="equal">
      <formula>$D$9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F047-2D46-45DE-9E31-C99ADA5697C8}">
  <dimension ref="A1:I99"/>
  <sheetViews>
    <sheetView zoomScale="40" zoomScaleNormal="40" workbookViewId="0">
      <selection activeCell="J20" sqref="J20"/>
    </sheetView>
  </sheetViews>
  <sheetFormatPr defaultRowHeight="15" x14ac:dyDescent="0.25"/>
  <cols>
    <col min="1" max="1" width="36.28515625" bestFit="1" customWidth="1"/>
    <col min="2" max="2" width="36.42578125" bestFit="1" customWidth="1"/>
    <col min="3" max="3" width="29.5703125" bestFit="1" customWidth="1"/>
    <col min="4" max="4" width="24.28515625" bestFit="1" customWidth="1"/>
    <col min="5" max="5" width="31.140625" bestFit="1" customWidth="1"/>
    <col min="6" max="6" width="26" bestFit="1" customWidth="1"/>
    <col min="7" max="7" width="22.85546875" bestFit="1" customWidth="1"/>
    <col min="9" max="9" width="3.85546875" bestFit="1" customWidth="1"/>
  </cols>
  <sheetData>
    <row r="1" spans="1:5" x14ac:dyDescent="0.25">
      <c r="A1" s="111" t="s">
        <v>5</v>
      </c>
      <c r="B1" s="112" t="s">
        <v>6</v>
      </c>
      <c r="C1" s="201" t="s">
        <v>7</v>
      </c>
      <c r="D1" s="112" t="s">
        <v>232</v>
      </c>
      <c r="E1" s="202" t="s">
        <v>210</v>
      </c>
    </row>
    <row r="2" spans="1:5" x14ac:dyDescent="0.25">
      <c r="A2" s="113" t="s">
        <v>211</v>
      </c>
      <c r="B2" s="5">
        <v>235.36099999999999</v>
      </c>
      <c r="C2" s="203">
        <v>4.5099999999999998E-5</v>
      </c>
      <c r="D2" s="5">
        <v>4096</v>
      </c>
      <c r="E2" s="204">
        <f>SUM(Table3[[#This Row],[Time Create (Sec)]:[Time Search (Sec)]])</f>
        <v>235.36104509999998</v>
      </c>
    </row>
    <row r="3" spans="1:5" x14ac:dyDescent="0.25">
      <c r="A3" s="113" t="s">
        <v>212</v>
      </c>
      <c r="B3" s="5">
        <v>1.2410000000000001</v>
      </c>
      <c r="C3" s="203">
        <v>6.5300000000000002E-5</v>
      </c>
      <c r="D3" s="5">
        <v>32</v>
      </c>
      <c r="E3" s="205">
        <f>SUM(Table3[[#This Row],[Time Create (Sec)]:[Time Search (Sec)]])</f>
        <v>1.2410653</v>
      </c>
    </row>
    <row r="4" spans="1:5" x14ac:dyDescent="0.25">
      <c r="A4" s="113" t="s">
        <v>213</v>
      </c>
      <c r="B4" s="6">
        <v>0.32500000000000001</v>
      </c>
      <c r="C4" s="203">
        <v>8.7200000000000005E-5</v>
      </c>
      <c r="D4" s="6">
        <v>8</v>
      </c>
      <c r="E4" s="204">
        <f>SUM(Table3[[#This Row],[Time Create (Sec)]:[Time Search (Sec)]])</f>
        <v>0.32508720000000002</v>
      </c>
    </row>
    <row r="5" spans="1:5" x14ac:dyDescent="0.25">
      <c r="A5" s="113" t="s">
        <v>214</v>
      </c>
      <c r="B5" s="118">
        <v>0.14000000000000001</v>
      </c>
      <c r="C5" s="203">
        <v>1.0789999999999999E-4</v>
      </c>
      <c r="D5" s="118">
        <v>4</v>
      </c>
      <c r="E5" s="205">
        <f>SUM(Table3[[#This Row],[Time Create (Sec)]:[Time Search (Sec)]])</f>
        <v>0.14010790000000001</v>
      </c>
    </row>
    <row r="6" spans="1:5" x14ac:dyDescent="0.25">
      <c r="A6" s="113" t="s">
        <v>215</v>
      </c>
      <c r="B6" s="6">
        <v>9.8000000000000004E-2</v>
      </c>
      <c r="C6" s="203">
        <v>1.2300000000000001E-4</v>
      </c>
      <c r="D6" s="6">
        <v>3</v>
      </c>
      <c r="E6" s="204">
        <f>SUM(Table3[[#This Row],[Time Create (Sec)]:[Time Search (Sec)]])</f>
        <v>9.8123000000000002E-2</v>
      </c>
    </row>
    <row r="7" spans="1:5" x14ac:dyDescent="0.25">
      <c r="A7" s="113" t="s">
        <v>216</v>
      </c>
      <c r="B7" s="118">
        <v>7.9000000000000001E-2</v>
      </c>
      <c r="C7" s="203">
        <v>1.4229999999999999E-4</v>
      </c>
      <c r="D7" s="4">
        <v>2.5</v>
      </c>
      <c r="E7" s="205">
        <f>SUM(Table3[[#This Row],[Time Create (Sec)]:[Time Search (Sec)]])</f>
        <v>7.9142299999999999E-2</v>
      </c>
    </row>
    <row r="8" spans="1:5" x14ac:dyDescent="0.25">
      <c r="A8" s="113" t="s">
        <v>217</v>
      </c>
      <c r="B8" s="4">
        <v>8.6999999999999994E-2</v>
      </c>
      <c r="C8" s="203">
        <v>1.6479999999999999E-4</v>
      </c>
      <c r="D8" s="118">
        <v>2.25</v>
      </c>
      <c r="E8" s="204">
        <f>SUM(Table3[[#This Row],[Time Create (Sec)]:[Time Search (Sec)]])</f>
        <v>8.7164800000000001E-2</v>
      </c>
    </row>
    <row r="9" spans="1:5" x14ac:dyDescent="0.25">
      <c r="A9" s="113" t="s">
        <v>218</v>
      </c>
      <c r="B9" s="4">
        <v>6.3E-2</v>
      </c>
      <c r="C9" s="203">
        <v>1.8310000000000001E-4</v>
      </c>
      <c r="D9" s="118">
        <v>2</v>
      </c>
      <c r="E9" s="205">
        <f>SUM(Table3[[#This Row],[Time Create (Sec)]:[Time Search (Sec)]])</f>
        <v>6.3183100000000006E-2</v>
      </c>
    </row>
    <row r="10" spans="1:5" x14ac:dyDescent="0.25">
      <c r="A10" s="113" t="s">
        <v>219</v>
      </c>
      <c r="B10" s="4">
        <v>6.5000000000000002E-2</v>
      </c>
      <c r="C10" s="203">
        <v>2.039E-4</v>
      </c>
      <c r="D10" s="118">
        <v>2</v>
      </c>
      <c r="E10" s="204">
        <f>SUM(Table3[[#This Row],[Time Create (Sec)]:[Time Search (Sec)]])</f>
        <v>6.5203900000000009E-2</v>
      </c>
    </row>
    <row r="11" spans="1:5" x14ac:dyDescent="0.25">
      <c r="A11" s="113" t="s">
        <v>220</v>
      </c>
      <c r="B11" s="4">
        <v>7.0999999999999994E-2</v>
      </c>
      <c r="C11" s="203">
        <v>2.265E-4</v>
      </c>
      <c r="D11" s="118">
        <v>2</v>
      </c>
      <c r="E11" s="205">
        <f>SUM(Table3[[#This Row],[Time Create (Sec)]:[Time Search (Sec)]])</f>
        <v>7.1226499999999998E-2</v>
      </c>
    </row>
    <row r="12" spans="1:5" x14ac:dyDescent="0.25">
      <c r="A12" s="113" t="s">
        <v>221</v>
      </c>
      <c r="B12" s="118">
        <v>6.5000000000000002E-2</v>
      </c>
      <c r="C12" s="203">
        <v>2.4560000000000001E-4</v>
      </c>
      <c r="D12" s="119">
        <v>2</v>
      </c>
      <c r="E12" s="204">
        <f>SUM(Table3[[#This Row],[Time Create (Sec)]:[Time Search (Sec)]])</f>
        <v>6.5245600000000001E-2</v>
      </c>
    </row>
    <row r="13" spans="1:5" x14ac:dyDescent="0.25">
      <c r="A13" s="113" t="s">
        <v>222</v>
      </c>
      <c r="B13" s="118">
        <v>0.06</v>
      </c>
      <c r="C13" s="203">
        <v>2.61E-4</v>
      </c>
      <c r="D13" s="118">
        <v>2</v>
      </c>
      <c r="E13" s="205">
        <f>SUM(Table3[[#This Row],[Time Create (Sec)]:[Time Search (Sec)]])</f>
        <v>6.0260999999999995E-2</v>
      </c>
    </row>
    <row r="14" spans="1:5" x14ac:dyDescent="0.25">
      <c r="A14" s="113" t="s">
        <v>223</v>
      </c>
      <c r="B14" s="118">
        <v>7.0000000000000007E-2</v>
      </c>
      <c r="C14" s="203">
        <v>2.7700000000000001E-4</v>
      </c>
      <c r="D14" s="119">
        <v>2</v>
      </c>
      <c r="E14" s="204">
        <f>SUM(Table3[[#This Row],[Time Create (Sec)]:[Time Search (Sec)]])</f>
        <v>7.0277000000000006E-2</v>
      </c>
    </row>
    <row r="15" spans="1:5" x14ac:dyDescent="0.25">
      <c r="A15" s="113" t="s">
        <v>300</v>
      </c>
      <c r="B15" s="118">
        <v>7.4999999999999997E-2</v>
      </c>
      <c r="C15" s="203">
        <v>3.0180000000000002E-4</v>
      </c>
      <c r="D15" s="6">
        <v>2</v>
      </c>
      <c r="E15" s="205">
        <f>SUM(Table3[[#This Row],[Time Create (Sec)]:[Time Search (Sec)]])</f>
        <v>7.5301800000000002E-2</v>
      </c>
    </row>
    <row r="16" spans="1:5" x14ac:dyDescent="0.25">
      <c r="A16" s="113" t="s">
        <v>224</v>
      </c>
      <c r="B16" s="206">
        <v>8.7999999999999995E-2</v>
      </c>
      <c r="C16" s="203">
        <v>3.1639999999999999E-4</v>
      </c>
      <c r="D16" s="207">
        <v>2</v>
      </c>
      <c r="E16" s="204">
        <f>SUM(Table3[[#This Row],[Time Create (Sec)]:[Time Search (Sec)]])</f>
        <v>8.8316399999999989E-2</v>
      </c>
    </row>
    <row r="17" spans="1:6" x14ac:dyDescent="0.25">
      <c r="A17" s="113" t="s">
        <v>225</v>
      </c>
      <c r="B17" s="118">
        <v>0.08</v>
      </c>
      <c r="C17" s="203">
        <v>3.3780000000000003E-4</v>
      </c>
      <c r="D17" s="119">
        <v>2</v>
      </c>
      <c r="E17" s="204">
        <f>SUM(Table3[[#This Row],[Time Create (Sec)]:[Time Search (Sec)]])</f>
        <v>8.0337800000000001E-2</v>
      </c>
    </row>
    <row r="18" spans="1:6" x14ac:dyDescent="0.25">
      <c r="A18" s="114" t="s">
        <v>226</v>
      </c>
      <c r="B18" s="120">
        <f>MIN(B2:B17)</f>
        <v>0.06</v>
      </c>
      <c r="C18" s="120">
        <f t="shared" ref="C18:D18" si="0">MIN(C2:C17)</f>
        <v>4.5099999999999998E-5</v>
      </c>
      <c r="D18" s="120">
        <f t="shared" si="0"/>
        <v>2</v>
      </c>
      <c r="E18" s="205">
        <f>MIN(E2:E17)</f>
        <v>6.0260999999999995E-2</v>
      </c>
    </row>
    <row r="19" spans="1:6" x14ac:dyDescent="0.25">
      <c r="A19" s="208" t="s">
        <v>227</v>
      </c>
      <c r="B19" s="209">
        <f>MAX(B2:B18)</f>
        <v>235.36099999999999</v>
      </c>
      <c r="C19" s="209">
        <f t="shared" ref="C19:D19" si="1">MAX(C2:C18)</f>
        <v>3.3780000000000003E-4</v>
      </c>
      <c r="D19" s="209">
        <f t="shared" si="1"/>
        <v>4096</v>
      </c>
      <c r="E19" s="210">
        <f>MAX(E2:E18)</f>
        <v>235.36104509999998</v>
      </c>
    </row>
    <row r="22" spans="1:6" x14ac:dyDescent="0.25">
      <c r="A22" s="259" t="s">
        <v>228</v>
      </c>
      <c r="B22" s="259"/>
      <c r="C22" s="259"/>
      <c r="D22" s="259"/>
      <c r="E22" s="259"/>
    </row>
    <row r="23" spans="1:6" x14ac:dyDescent="0.25">
      <c r="A23" t="s">
        <v>274</v>
      </c>
      <c r="B23" s="121" t="s">
        <v>5</v>
      </c>
      <c r="C23" s="121" t="s">
        <v>8</v>
      </c>
      <c r="D23" s="121" t="s">
        <v>9</v>
      </c>
      <c r="E23" s="121" t="s">
        <v>273</v>
      </c>
      <c r="F23" s="121" t="s">
        <v>229</v>
      </c>
    </row>
    <row r="24" spans="1:6" ht="15.75" x14ac:dyDescent="0.25">
      <c r="A24" s="184">
        <v>8</v>
      </c>
      <c r="B24" s="110" t="s">
        <v>145</v>
      </c>
      <c r="C24" s="211">
        <v>6.3E-2</v>
      </c>
      <c r="D24" s="212">
        <v>1.8310000000000001E-4</v>
      </c>
      <c r="E24" s="182">
        <v>2000</v>
      </c>
      <c r="F24" s="141">
        <f>SUM(C24:D24)</f>
        <v>6.3183100000000006E-2</v>
      </c>
    </row>
    <row r="25" spans="1:6" ht="15.75" x14ac:dyDescent="0.25">
      <c r="A25" s="184">
        <v>9</v>
      </c>
      <c r="B25" s="117" t="s">
        <v>299</v>
      </c>
      <c r="C25" s="213">
        <v>6.5000000000000002E-2</v>
      </c>
      <c r="D25" s="214">
        <v>2.039E-4</v>
      </c>
      <c r="E25" s="183">
        <v>2000</v>
      </c>
      <c r="F25" s="141">
        <f t="shared" ref="F25:F32" si="2">SUM(C25:D25)</f>
        <v>6.5203900000000009E-2</v>
      </c>
    </row>
    <row r="26" spans="1:6" ht="15.75" x14ac:dyDescent="0.25">
      <c r="A26" s="184">
        <v>10</v>
      </c>
      <c r="B26" s="110" t="s">
        <v>199</v>
      </c>
      <c r="C26" s="211">
        <v>6.6000000000000003E-2</v>
      </c>
      <c r="D26" s="212">
        <v>2.265E-4</v>
      </c>
      <c r="E26" s="182">
        <v>2000</v>
      </c>
      <c r="F26" s="141">
        <f t="shared" si="2"/>
        <v>6.6226500000000008E-2</v>
      </c>
    </row>
    <row r="27" spans="1:6" ht="15.75" x14ac:dyDescent="0.25">
      <c r="A27" s="184">
        <v>11</v>
      </c>
      <c r="B27" s="200" t="s">
        <v>221</v>
      </c>
      <c r="C27" s="213">
        <v>6.6000000000000003E-2</v>
      </c>
      <c r="D27" s="214">
        <v>2.4560000000000001E-4</v>
      </c>
      <c r="E27" s="183">
        <v>2000</v>
      </c>
      <c r="F27" s="141">
        <f t="shared" si="2"/>
        <v>6.6245600000000002E-2</v>
      </c>
    </row>
    <row r="28" spans="1:6" ht="15.75" x14ac:dyDescent="0.25">
      <c r="A28" s="184">
        <v>12</v>
      </c>
      <c r="B28" s="4" t="s">
        <v>222</v>
      </c>
      <c r="C28" s="211">
        <v>7.0000000000000007E-2</v>
      </c>
      <c r="D28" s="212">
        <v>2.61E-4</v>
      </c>
      <c r="E28" s="182">
        <v>2000</v>
      </c>
      <c r="F28" s="141">
        <f t="shared" si="2"/>
        <v>7.0261000000000004E-2</v>
      </c>
    </row>
    <row r="29" spans="1:6" ht="15.75" x14ac:dyDescent="0.25">
      <c r="A29" s="184">
        <v>13</v>
      </c>
      <c r="B29" s="200" t="s">
        <v>223</v>
      </c>
      <c r="C29" s="213">
        <v>7.0999999999999994E-2</v>
      </c>
      <c r="D29" s="214">
        <v>2.7700000000000001E-4</v>
      </c>
      <c r="E29" s="183">
        <v>2000</v>
      </c>
      <c r="F29" s="141">
        <f t="shared" si="2"/>
        <v>7.1276999999999993E-2</v>
      </c>
    </row>
    <row r="30" spans="1:6" ht="15.75" x14ac:dyDescent="0.25">
      <c r="A30" s="184">
        <v>14</v>
      </c>
      <c r="B30" s="10" t="s">
        <v>103</v>
      </c>
      <c r="C30" s="215">
        <v>7.4999999999999997E-2</v>
      </c>
      <c r="D30" s="212">
        <v>3.0180000000000002E-4</v>
      </c>
      <c r="E30" s="182">
        <v>2000</v>
      </c>
      <c r="F30" s="141">
        <f t="shared" si="2"/>
        <v>7.5301800000000002E-2</v>
      </c>
    </row>
    <row r="31" spans="1:6" ht="15.75" x14ac:dyDescent="0.25">
      <c r="A31" s="184">
        <v>15</v>
      </c>
      <c r="B31" s="117" t="s">
        <v>12</v>
      </c>
      <c r="C31" s="213">
        <v>7.5999999999999998E-2</v>
      </c>
      <c r="D31" s="214">
        <v>3.1639999999999999E-4</v>
      </c>
      <c r="E31" s="183">
        <v>2000</v>
      </c>
      <c r="F31" s="141">
        <f t="shared" si="2"/>
        <v>7.6316399999999993E-2</v>
      </c>
    </row>
    <row r="32" spans="1:6" ht="15.75" x14ac:dyDescent="0.25">
      <c r="A32" s="184">
        <v>16</v>
      </c>
      <c r="B32" s="110" t="s">
        <v>301</v>
      </c>
      <c r="C32" s="211">
        <v>7.8E-2</v>
      </c>
      <c r="D32" s="212">
        <v>3.3780000000000003E-4</v>
      </c>
      <c r="E32" s="182">
        <v>2000</v>
      </c>
      <c r="F32" s="141">
        <f t="shared" si="2"/>
        <v>7.8337799999999999E-2</v>
      </c>
    </row>
    <row r="35" spans="1:9" x14ac:dyDescent="0.25">
      <c r="I35">
        <v>32</v>
      </c>
    </row>
    <row r="36" spans="1:9" x14ac:dyDescent="0.25">
      <c r="B36" s="141"/>
    </row>
    <row r="37" spans="1:9" ht="15.75" x14ac:dyDescent="0.25">
      <c r="A37" s="10"/>
      <c r="B37" s="13"/>
      <c r="C37" s="122"/>
      <c r="D37" s="123"/>
    </row>
    <row r="38" spans="1:9" x14ac:dyDescent="0.25">
      <c r="A38" s="10"/>
      <c r="B38" s="13"/>
    </row>
    <row r="39" spans="1:9" x14ac:dyDescent="0.25">
      <c r="A39" s="10"/>
      <c r="B39" s="13"/>
    </row>
    <row r="40" spans="1:9" x14ac:dyDescent="0.25">
      <c r="A40" s="10"/>
      <c r="B40" s="13"/>
    </row>
    <row r="41" spans="1:9" x14ac:dyDescent="0.25">
      <c r="A41" s="10"/>
      <c r="B41" s="13"/>
    </row>
    <row r="42" spans="1:9" x14ac:dyDescent="0.25">
      <c r="A42" s="10"/>
      <c r="B42" s="13"/>
    </row>
    <row r="43" spans="1:9" x14ac:dyDescent="0.25">
      <c r="A43" s="10"/>
      <c r="B43" s="13"/>
    </row>
    <row r="44" spans="1:9" x14ac:dyDescent="0.25">
      <c r="A44" s="10"/>
      <c r="B44" s="13"/>
    </row>
    <row r="45" spans="1:9" ht="15.75" x14ac:dyDescent="0.25">
      <c r="A45" s="53"/>
      <c r="B45" s="47"/>
    </row>
    <row r="46" spans="1:9" ht="15.75" x14ac:dyDescent="0.25">
      <c r="A46" s="53"/>
      <c r="B46" s="47"/>
    </row>
    <row r="47" spans="1:9" ht="15.75" x14ac:dyDescent="0.25">
      <c r="A47" s="53"/>
      <c r="B47" s="47"/>
    </row>
    <row r="48" spans="1:9" ht="15.75" x14ac:dyDescent="0.25">
      <c r="A48" s="53"/>
      <c r="B48" s="47"/>
    </row>
    <row r="49" spans="1:2" ht="15.75" x14ac:dyDescent="0.25">
      <c r="A49" s="53"/>
      <c r="B49" s="47"/>
    </row>
    <row r="50" spans="1:2" ht="15.75" x14ac:dyDescent="0.25">
      <c r="A50" s="53"/>
      <c r="B50" s="47"/>
    </row>
    <row r="51" spans="1:2" ht="15.75" x14ac:dyDescent="0.25">
      <c r="A51" s="53"/>
      <c r="B51" s="47"/>
    </row>
    <row r="52" spans="1:2" ht="15.75" x14ac:dyDescent="0.25">
      <c r="A52" s="53"/>
      <c r="B52" s="47"/>
    </row>
    <row r="53" spans="1:2" ht="15.75" x14ac:dyDescent="0.25">
      <c r="A53" s="53"/>
      <c r="B53" s="47"/>
    </row>
    <row r="54" spans="1:2" ht="15.75" x14ac:dyDescent="0.25">
      <c r="A54" s="53"/>
      <c r="B54" s="47"/>
    </row>
    <row r="55" spans="1:2" ht="15.75" x14ac:dyDescent="0.25">
      <c r="A55" s="53"/>
      <c r="B55" s="47"/>
    </row>
    <row r="56" spans="1:2" ht="15.75" x14ac:dyDescent="0.25">
      <c r="A56" s="53"/>
      <c r="B56" s="47"/>
    </row>
    <row r="57" spans="1:2" ht="15.75" x14ac:dyDescent="0.25">
      <c r="A57" s="53"/>
      <c r="B57" s="47"/>
    </row>
    <row r="58" spans="1:2" ht="15.75" x14ac:dyDescent="0.25">
      <c r="A58" s="53"/>
      <c r="B58" s="47"/>
    </row>
    <row r="59" spans="1:2" ht="15.75" x14ac:dyDescent="0.25">
      <c r="A59" s="53"/>
      <c r="B59" s="47"/>
    </row>
    <row r="60" spans="1:2" ht="15.75" x14ac:dyDescent="0.25">
      <c r="A60" s="53"/>
      <c r="B60" s="47"/>
    </row>
    <row r="61" spans="1:2" ht="15.75" x14ac:dyDescent="0.25">
      <c r="A61" s="53"/>
      <c r="B61" s="47"/>
    </row>
    <row r="62" spans="1:2" ht="15.75" x14ac:dyDescent="0.25">
      <c r="A62" s="53"/>
      <c r="B62" s="47"/>
    </row>
    <row r="63" spans="1:2" ht="15.75" x14ac:dyDescent="0.25">
      <c r="A63" s="53"/>
      <c r="B63" s="47"/>
    </row>
    <row r="64" spans="1:2" ht="15.75" x14ac:dyDescent="0.25">
      <c r="A64" s="53"/>
      <c r="B64" s="47"/>
    </row>
    <row r="65" spans="1:2" ht="15.75" x14ac:dyDescent="0.25">
      <c r="A65" s="53"/>
      <c r="B65" s="47"/>
    </row>
    <row r="66" spans="1:2" ht="15.75" x14ac:dyDescent="0.25">
      <c r="A66" s="53"/>
      <c r="B66" s="8"/>
    </row>
    <row r="67" spans="1:2" ht="15.75" x14ac:dyDescent="0.25">
      <c r="A67" s="53"/>
      <c r="B67" s="8"/>
    </row>
    <row r="68" spans="1:2" ht="15.75" x14ac:dyDescent="0.25">
      <c r="A68" s="53"/>
      <c r="B68" s="8"/>
    </row>
    <row r="69" spans="1:2" ht="15.75" x14ac:dyDescent="0.25">
      <c r="A69" s="53"/>
      <c r="B69" s="8"/>
    </row>
    <row r="70" spans="1:2" ht="15.75" x14ac:dyDescent="0.25">
      <c r="A70" s="53"/>
      <c r="B70" s="8"/>
    </row>
    <row r="71" spans="1:2" ht="15.75" x14ac:dyDescent="0.25">
      <c r="A71" s="53"/>
      <c r="B71" s="8"/>
    </row>
    <row r="72" spans="1:2" ht="15.75" x14ac:dyDescent="0.25">
      <c r="A72" s="53"/>
      <c r="B72" s="8"/>
    </row>
    <row r="73" spans="1:2" ht="15.75" x14ac:dyDescent="0.25">
      <c r="A73" s="53"/>
      <c r="B73" s="8"/>
    </row>
    <row r="74" spans="1:2" ht="15.75" x14ac:dyDescent="0.25">
      <c r="A74" s="53"/>
      <c r="B74" s="8"/>
    </row>
    <row r="75" spans="1:2" ht="15.75" x14ac:dyDescent="0.25">
      <c r="A75" s="53"/>
      <c r="B75" s="8"/>
    </row>
    <row r="76" spans="1:2" ht="15.75" x14ac:dyDescent="0.25">
      <c r="A76" s="53"/>
      <c r="B76" s="8"/>
    </row>
    <row r="77" spans="1:2" ht="15.75" x14ac:dyDescent="0.25">
      <c r="A77" s="53"/>
      <c r="B77" s="8"/>
    </row>
    <row r="78" spans="1:2" ht="15.75" x14ac:dyDescent="0.25">
      <c r="A78" s="53"/>
      <c r="B78" s="8"/>
    </row>
    <row r="79" spans="1:2" ht="15.75" x14ac:dyDescent="0.25">
      <c r="A79" s="53"/>
      <c r="B79" s="8"/>
    </row>
    <row r="80" spans="1:2" ht="15.75" x14ac:dyDescent="0.25">
      <c r="A80" s="53"/>
      <c r="B80" s="8"/>
    </row>
    <row r="81" spans="1:2" ht="15.75" x14ac:dyDescent="0.25">
      <c r="A81" s="53"/>
      <c r="B81" s="8"/>
    </row>
    <row r="82" spans="1:2" ht="15.75" x14ac:dyDescent="0.25">
      <c r="A82" s="53"/>
      <c r="B82" s="8"/>
    </row>
    <row r="83" spans="1:2" ht="15.75" x14ac:dyDescent="0.25">
      <c r="A83" s="53"/>
      <c r="B83" s="8"/>
    </row>
    <row r="84" spans="1:2" ht="15.75" x14ac:dyDescent="0.25">
      <c r="A84" s="53"/>
      <c r="B84" s="8"/>
    </row>
    <row r="85" spans="1:2" ht="15.75" x14ac:dyDescent="0.25">
      <c r="A85" s="53"/>
      <c r="B85" s="8"/>
    </row>
    <row r="86" spans="1:2" ht="15.75" x14ac:dyDescent="0.25">
      <c r="A86" s="53"/>
      <c r="B86" s="8"/>
    </row>
    <row r="87" spans="1:2" ht="15.75" x14ac:dyDescent="0.25">
      <c r="A87" s="53"/>
      <c r="B87" s="8"/>
    </row>
    <row r="88" spans="1:2" ht="15.75" x14ac:dyDescent="0.25">
      <c r="A88" s="53"/>
      <c r="B88" s="8"/>
    </row>
    <row r="89" spans="1:2" ht="15.75" x14ac:dyDescent="0.25">
      <c r="A89" s="53"/>
      <c r="B89" s="8"/>
    </row>
    <row r="90" spans="1:2" ht="15.75" x14ac:dyDescent="0.25">
      <c r="A90" s="53"/>
      <c r="B90" s="8"/>
    </row>
    <row r="91" spans="1:2" ht="15.75" x14ac:dyDescent="0.25">
      <c r="A91" s="53"/>
      <c r="B91" s="8"/>
    </row>
    <row r="92" spans="1:2" ht="15.75" x14ac:dyDescent="0.25">
      <c r="A92" s="53"/>
      <c r="B92" s="8"/>
    </row>
    <row r="93" spans="1:2" ht="15.75" x14ac:dyDescent="0.25">
      <c r="A93" s="53"/>
      <c r="B93" s="8"/>
    </row>
    <row r="94" spans="1:2" ht="15.75" x14ac:dyDescent="0.25">
      <c r="A94" s="53"/>
      <c r="B94" s="8"/>
    </row>
    <row r="95" spans="1:2" ht="15.75" x14ac:dyDescent="0.25">
      <c r="A95" s="53"/>
      <c r="B95" s="8"/>
    </row>
    <row r="96" spans="1:2" ht="15.75" x14ac:dyDescent="0.25">
      <c r="A96" s="53"/>
      <c r="B96" s="8"/>
    </row>
    <row r="97" spans="1:2" ht="15.75" x14ac:dyDescent="0.25">
      <c r="A97" s="53"/>
      <c r="B97" s="8"/>
    </row>
    <row r="98" spans="1:2" ht="15.75" x14ac:dyDescent="0.25">
      <c r="A98" s="53"/>
      <c r="B98" s="8"/>
    </row>
    <row r="99" spans="1:2" ht="15.75" x14ac:dyDescent="0.25">
      <c r="A99" s="53"/>
      <c r="B99" s="143"/>
    </row>
  </sheetData>
  <mergeCells count="1">
    <mergeCell ref="A22:E2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2B0E-B9E6-40B9-A736-622E473C38A6}">
  <dimension ref="A1:L84"/>
  <sheetViews>
    <sheetView tabSelected="1" zoomScale="55" zoomScaleNormal="55" workbookViewId="0">
      <selection activeCell="I13" sqref="I13"/>
    </sheetView>
  </sheetViews>
  <sheetFormatPr defaultRowHeight="15" x14ac:dyDescent="0.25"/>
  <cols>
    <col min="1" max="1" width="9.42578125" customWidth="1"/>
    <col min="2" max="2" width="38.28515625" customWidth="1"/>
    <col min="3" max="3" width="14.42578125" bestFit="1" customWidth="1"/>
    <col min="4" max="4" width="17" bestFit="1" customWidth="1"/>
    <col min="5" max="5" width="24.7109375" customWidth="1"/>
    <col min="6" max="6" width="16.42578125" customWidth="1"/>
    <col min="7" max="8" width="13.28515625" bestFit="1" customWidth="1"/>
    <col min="9" max="9" width="14.28515625" bestFit="1" customWidth="1"/>
    <col min="10" max="11" width="13.7109375" bestFit="1" customWidth="1"/>
    <col min="12" max="12" width="14.7109375" bestFit="1" customWidth="1"/>
  </cols>
  <sheetData>
    <row r="1" spans="1:12" x14ac:dyDescent="0.25">
      <c r="A1" s="180" t="s">
        <v>277</v>
      </c>
      <c r="B1" s="180" t="s">
        <v>278</v>
      </c>
      <c r="C1" s="180" t="s">
        <v>279</v>
      </c>
      <c r="D1" s="180" t="s">
        <v>280</v>
      </c>
      <c r="E1" s="180" t="s">
        <v>281</v>
      </c>
      <c r="F1" s="180" t="s">
        <v>282</v>
      </c>
      <c r="H1" s="121" t="s">
        <v>276</v>
      </c>
      <c r="I1" s="121" t="s">
        <v>283</v>
      </c>
      <c r="J1" s="121" t="s">
        <v>284</v>
      </c>
      <c r="K1" s="121"/>
      <c r="L1" s="121"/>
    </row>
    <row r="2" spans="1:12" x14ac:dyDescent="0.25">
      <c r="A2" s="180">
        <v>10</v>
      </c>
      <c r="B2" s="181">
        <v>2.0999999999999998E-6</v>
      </c>
      <c r="C2" s="191">
        <v>2.7999999999999999E-6</v>
      </c>
      <c r="D2" s="192">
        <v>3.3000000000000002E-6</v>
      </c>
      <c r="E2" s="191">
        <v>5.2000000000000002E-6</v>
      </c>
      <c r="F2" s="191">
        <v>9.5000000000000005E-6</v>
      </c>
      <c r="H2">
        <v>1</v>
      </c>
      <c r="I2" s="185"/>
      <c r="J2" s="187"/>
      <c r="K2" s="187"/>
      <c r="L2" s="187"/>
    </row>
    <row r="3" spans="1:12" x14ac:dyDescent="0.25">
      <c r="A3" s="180">
        <v>100</v>
      </c>
      <c r="B3" s="191">
        <v>2.0999999999999999E-5</v>
      </c>
      <c r="C3" s="191">
        <v>1.26E-5</v>
      </c>
      <c r="D3" s="181">
        <v>2.0000000000000002E-5</v>
      </c>
      <c r="E3" s="191">
        <v>3.4600000000000001E-5</v>
      </c>
      <c r="F3" s="191">
        <v>6.6799999999999997E-5</v>
      </c>
      <c r="H3">
        <v>2</v>
      </c>
      <c r="I3" s="185"/>
      <c r="J3" s="187"/>
      <c r="K3" s="187"/>
      <c r="L3" s="187"/>
    </row>
    <row r="4" spans="1:12" x14ac:dyDescent="0.25">
      <c r="A4" s="180">
        <v>250</v>
      </c>
      <c r="B4" s="181">
        <v>2.175E-5</v>
      </c>
      <c r="C4" s="192">
        <v>2.9799999999999999E-5</v>
      </c>
      <c r="D4" s="181">
        <v>4.71E-5</v>
      </c>
      <c r="E4" s="191">
        <v>8.2700000000000004E-5</v>
      </c>
      <c r="F4" s="191">
        <v>2.0670000000000001E-4</v>
      </c>
      <c r="H4">
        <v>3</v>
      </c>
      <c r="I4" s="185"/>
      <c r="J4" s="187"/>
      <c r="K4" s="187"/>
      <c r="L4" s="187"/>
    </row>
    <row r="5" spans="1:12" x14ac:dyDescent="0.25">
      <c r="A5" s="180">
        <v>500</v>
      </c>
      <c r="B5" s="181">
        <v>3.1000000000000001E-5</v>
      </c>
      <c r="C5" s="191">
        <v>6.3899999999999995E-5</v>
      </c>
      <c r="D5" s="181">
        <v>1.685E-4</v>
      </c>
      <c r="E5" s="191">
        <v>1.8200000000000001E-4</v>
      </c>
      <c r="F5" s="191">
        <v>3.4499999999999998E-4</v>
      </c>
      <c r="H5">
        <v>4</v>
      </c>
      <c r="I5" s="185"/>
      <c r="J5" s="187"/>
      <c r="K5" s="187"/>
      <c r="L5" s="187"/>
    </row>
    <row r="6" spans="1:12" x14ac:dyDescent="0.25">
      <c r="A6" s="180">
        <v>1000</v>
      </c>
      <c r="B6" s="181">
        <v>1E-4</v>
      </c>
      <c r="C6" s="191">
        <v>1.3459999999999999E-4</v>
      </c>
      <c r="D6" s="181">
        <v>2.2100000000000001E-4</v>
      </c>
      <c r="E6" s="191">
        <v>4.0000000000000002E-4</v>
      </c>
      <c r="F6" s="191">
        <v>7.2000000000000005E-4</v>
      </c>
      <c r="H6">
        <v>5</v>
      </c>
      <c r="I6" s="186"/>
      <c r="J6" s="187"/>
      <c r="K6" s="187"/>
      <c r="L6" s="187"/>
    </row>
    <row r="7" spans="1:12" x14ac:dyDescent="0.25">
      <c r="A7" s="180">
        <v>2000</v>
      </c>
      <c r="B7" s="181">
        <v>2.05E-4</v>
      </c>
      <c r="C7" s="191">
        <v>3.0650000000000002E-4</v>
      </c>
      <c r="D7" s="181">
        <v>4.28E-4</v>
      </c>
      <c r="E7" s="191">
        <v>7.6800000000000002E-4</v>
      </c>
      <c r="F7" s="191">
        <v>1.8400000000000001E-3</v>
      </c>
      <c r="H7" t="s">
        <v>275</v>
      </c>
      <c r="I7" s="187" t="e">
        <f>AVERAGE(I2:I6)</f>
        <v>#DIV/0!</v>
      </c>
      <c r="J7" s="187" t="e">
        <f>AVERAGE(J2:J6)</f>
        <v>#DIV/0!</v>
      </c>
      <c r="K7" s="187"/>
      <c r="L7" s="187"/>
    </row>
    <row r="8" spans="1:12" x14ac:dyDescent="0.25">
      <c r="A8" s="180">
        <v>5000</v>
      </c>
      <c r="B8" s="181">
        <v>5.1000000000000004E-4</v>
      </c>
      <c r="C8" s="191">
        <v>7.1199999999999996E-4</v>
      </c>
      <c r="D8" s="181">
        <v>1.1299999999999999E-3</v>
      </c>
      <c r="E8" s="191">
        <v>1.9599999999999999E-3</v>
      </c>
      <c r="F8" s="191">
        <v>4.5999999999999999E-3</v>
      </c>
    </row>
    <row r="9" spans="1:12" x14ac:dyDescent="0.25">
      <c r="A9" s="180">
        <v>10000</v>
      </c>
      <c r="B9" s="181">
        <v>1E-3</v>
      </c>
      <c r="C9" s="191">
        <v>1.32E-3</v>
      </c>
      <c r="D9" s="181">
        <v>2.2000000000000001E-3</v>
      </c>
      <c r="E9" s="191">
        <v>4.1999999999999997E-3</v>
      </c>
      <c r="F9" s="191">
        <v>8.9999999999999993E-3</v>
      </c>
    </row>
    <row r="10" spans="1:12" x14ac:dyDescent="0.25">
      <c r="A10" s="180"/>
      <c r="B10" s="180"/>
      <c r="C10" s="181"/>
      <c r="D10" s="181"/>
      <c r="E10" s="179"/>
      <c r="F10" s="179"/>
      <c r="G10" s="179"/>
    </row>
    <row r="11" spans="1:12" x14ac:dyDescent="0.25">
      <c r="A11" s="180"/>
      <c r="B11" s="180"/>
      <c r="C11" s="181"/>
      <c r="D11" s="181"/>
      <c r="E11" s="179"/>
      <c r="F11" s="179"/>
      <c r="G11" s="179"/>
    </row>
    <row r="12" spans="1:12" ht="15.75" x14ac:dyDescent="0.25">
      <c r="A12" s="129" t="s">
        <v>285</v>
      </c>
      <c r="B12" s="129" t="s">
        <v>5</v>
      </c>
      <c r="C12" s="193" t="s">
        <v>8</v>
      </c>
      <c r="D12" s="194" t="s">
        <v>9</v>
      </c>
      <c r="E12" s="195" t="s">
        <v>286</v>
      </c>
      <c r="H12" s="188"/>
      <c r="I12" s="188"/>
    </row>
    <row r="13" spans="1:12" ht="15.75" x14ac:dyDescent="0.25">
      <c r="A13" s="129">
        <v>1</v>
      </c>
      <c r="B13" s="216">
        <v>16</v>
      </c>
      <c r="C13" s="217">
        <v>272.33</v>
      </c>
      <c r="D13" s="218">
        <f>F13*1000000</f>
        <v>45.1</v>
      </c>
      <c r="E13" s="161">
        <v>4096000</v>
      </c>
      <c r="F13" s="219">
        <v>4.5099999999999998E-5</v>
      </c>
      <c r="H13" s="189"/>
      <c r="I13" s="189"/>
    </row>
    <row r="14" spans="1:12" ht="15.75" x14ac:dyDescent="0.25">
      <c r="A14" s="132">
        <v>2</v>
      </c>
      <c r="B14" s="220" t="s">
        <v>287</v>
      </c>
      <c r="C14" s="221">
        <v>1.2410000000000001</v>
      </c>
      <c r="D14" s="222">
        <f>F14*1000000</f>
        <v>65.3</v>
      </c>
      <c r="E14" s="150">
        <v>32000</v>
      </c>
      <c r="F14" s="223">
        <v>6.5300000000000002E-5</v>
      </c>
      <c r="H14" s="190"/>
      <c r="I14" s="190"/>
    </row>
    <row r="15" spans="1:12" ht="15.75" x14ac:dyDescent="0.25">
      <c r="A15" s="133">
        <v>2</v>
      </c>
      <c r="B15" s="224" t="s">
        <v>288</v>
      </c>
      <c r="C15" s="225">
        <v>1.675</v>
      </c>
      <c r="D15" s="222">
        <f t="shared" ref="D15:D74" si="0">F15*1000000</f>
        <v>68.2</v>
      </c>
      <c r="E15" s="150">
        <v>40000</v>
      </c>
      <c r="F15" s="226">
        <v>6.8200000000000004E-5</v>
      </c>
      <c r="H15" s="189"/>
      <c r="I15" s="189"/>
    </row>
    <row r="16" spans="1:12" ht="15.75" x14ac:dyDescent="0.25">
      <c r="A16" s="133">
        <v>2</v>
      </c>
      <c r="B16" s="224" t="s">
        <v>289</v>
      </c>
      <c r="C16" s="225">
        <v>3.246</v>
      </c>
      <c r="D16" s="222">
        <f>F16*1000000</f>
        <v>68.7</v>
      </c>
      <c r="E16" s="150">
        <v>68000</v>
      </c>
      <c r="F16" s="226">
        <v>6.8700000000000003E-5</v>
      </c>
      <c r="H16" s="190"/>
      <c r="I16" s="190"/>
    </row>
    <row r="17" spans="1:9" ht="15.75" x14ac:dyDescent="0.25">
      <c r="A17" s="133">
        <v>2</v>
      </c>
      <c r="B17" s="224" t="s">
        <v>290</v>
      </c>
      <c r="C17" s="225">
        <v>6.0644999999999998</v>
      </c>
      <c r="D17" s="222">
        <f t="shared" si="0"/>
        <v>70.5</v>
      </c>
      <c r="E17" s="150">
        <v>130000</v>
      </c>
      <c r="F17" s="226">
        <v>7.0500000000000006E-5</v>
      </c>
      <c r="H17" s="190"/>
      <c r="I17" s="190"/>
    </row>
    <row r="18" spans="1:9" ht="15.75" x14ac:dyDescent="0.25">
      <c r="A18" s="135">
        <v>2</v>
      </c>
      <c r="B18" s="227" t="s">
        <v>291</v>
      </c>
      <c r="C18" s="228">
        <v>18.725000000000001</v>
      </c>
      <c r="D18" s="222">
        <f t="shared" si="0"/>
        <v>78.800000000000011</v>
      </c>
      <c r="E18" s="153">
        <v>257000</v>
      </c>
      <c r="F18" s="229">
        <v>7.8800000000000004E-5</v>
      </c>
    </row>
    <row r="19" spans="1:9" ht="15.75" x14ac:dyDescent="0.25">
      <c r="A19" s="132">
        <v>3</v>
      </c>
      <c r="B19" s="220" t="s">
        <v>292</v>
      </c>
      <c r="C19" s="221">
        <v>0.32500000000000001</v>
      </c>
      <c r="D19" s="222">
        <f t="shared" si="0"/>
        <v>87.2</v>
      </c>
      <c r="E19" s="149">
        <v>8000</v>
      </c>
      <c r="F19" s="223">
        <v>8.7200000000000005E-5</v>
      </c>
    </row>
    <row r="20" spans="1:9" ht="15.75" x14ac:dyDescent="0.25">
      <c r="A20" s="133">
        <v>3</v>
      </c>
      <c r="B20" s="224" t="s">
        <v>293</v>
      </c>
      <c r="C20" s="225">
        <v>0.34499999999999997</v>
      </c>
      <c r="D20" s="222">
        <f t="shared" si="0"/>
        <v>92.5</v>
      </c>
      <c r="E20" s="150">
        <v>9000</v>
      </c>
      <c r="F20" s="226">
        <v>9.2499999999999999E-5</v>
      </c>
    </row>
    <row r="21" spans="1:9" ht="15.75" x14ac:dyDescent="0.25">
      <c r="A21" s="133">
        <v>3</v>
      </c>
      <c r="B21" s="224" t="s">
        <v>294</v>
      </c>
      <c r="C21" s="225">
        <v>0.56000000000000005</v>
      </c>
      <c r="D21" s="222">
        <f t="shared" si="0"/>
        <v>93</v>
      </c>
      <c r="E21" s="150">
        <v>11000</v>
      </c>
      <c r="F21" s="226">
        <v>9.2999999999999997E-5</v>
      </c>
    </row>
    <row r="22" spans="1:9" ht="15.75" x14ac:dyDescent="0.25">
      <c r="A22" s="133">
        <v>3</v>
      </c>
      <c r="B22" s="224" t="s">
        <v>295</v>
      </c>
      <c r="C22" s="225">
        <v>0.6</v>
      </c>
      <c r="D22" s="222">
        <f t="shared" si="0"/>
        <v>94.7</v>
      </c>
      <c r="E22" s="150">
        <v>12500</v>
      </c>
      <c r="F22" s="226">
        <v>9.4699999999999998E-5</v>
      </c>
    </row>
    <row r="23" spans="1:9" ht="15.75" x14ac:dyDescent="0.25">
      <c r="A23" s="135">
        <v>3</v>
      </c>
      <c r="B23" s="227" t="s">
        <v>296</v>
      </c>
      <c r="C23" s="228">
        <v>0.78</v>
      </c>
      <c r="D23" s="222">
        <f t="shared" si="0"/>
        <v>120.3</v>
      </c>
      <c r="E23" s="153">
        <v>16250</v>
      </c>
      <c r="F23" s="229">
        <v>1.203E-4</v>
      </c>
    </row>
    <row r="24" spans="1:9" ht="15.75" x14ac:dyDescent="0.25">
      <c r="A24" s="132">
        <v>4</v>
      </c>
      <c r="B24" s="220" t="s">
        <v>112</v>
      </c>
      <c r="C24" s="221">
        <v>0.14000000000000001</v>
      </c>
      <c r="D24" s="222">
        <f t="shared" si="0"/>
        <v>107.89999999999999</v>
      </c>
      <c r="E24" s="149">
        <v>4000</v>
      </c>
      <c r="F24" s="223">
        <v>1.0789999999999999E-4</v>
      </c>
    </row>
    <row r="25" spans="1:9" ht="15.75" x14ac:dyDescent="0.25">
      <c r="A25" s="133">
        <v>4</v>
      </c>
      <c r="B25" s="224" t="s">
        <v>114</v>
      </c>
      <c r="C25" s="225">
        <v>0.17</v>
      </c>
      <c r="D25" s="222">
        <f t="shared" si="0"/>
        <v>110.10000000000001</v>
      </c>
      <c r="E25" s="150">
        <v>4500</v>
      </c>
      <c r="F25" s="226">
        <v>1.1010000000000001E-4</v>
      </c>
    </row>
    <row r="26" spans="1:9" ht="15.75" x14ac:dyDescent="0.25">
      <c r="A26" s="133">
        <v>4</v>
      </c>
      <c r="B26" s="224" t="s">
        <v>116</v>
      </c>
      <c r="C26" s="225">
        <v>0.18</v>
      </c>
      <c r="D26" s="222">
        <f t="shared" si="0"/>
        <v>103.5</v>
      </c>
      <c r="E26" s="150">
        <v>5000</v>
      </c>
      <c r="F26" s="226">
        <v>1.0349999999999999E-4</v>
      </c>
    </row>
    <row r="27" spans="1:9" ht="15.75" x14ac:dyDescent="0.25">
      <c r="A27" s="133">
        <v>4</v>
      </c>
      <c r="B27" s="224" t="s">
        <v>118</v>
      </c>
      <c r="C27" s="225">
        <v>0.27</v>
      </c>
      <c r="D27" s="222">
        <f t="shared" si="0"/>
        <v>127</v>
      </c>
      <c r="E27" s="150">
        <v>5250</v>
      </c>
      <c r="F27" s="226">
        <v>1.27E-4</v>
      </c>
    </row>
    <row r="28" spans="1:9" ht="15.75" x14ac:dyDescent="0.25">
      <c r="A28" s="135">
        <v>4</v>
      </c>
      <c r="B28" s="227" t="s">
        <v>120</v>
      </c>
      <c r="C28" s="228">
        <v>0.30599999999999999</v>
      </c>
      <c r="D28" s="222">
        <f t="shared" si="0"/>
        <v>127.4</v>
      </c>
      <c r="E28" s="153">
        <v>6000</v>
      </c>
      <c r="F28" s="229">
        <v>1.2740000000000001E-4</v>
      </c>
    </row>
    <row r="29" spans="1:9" ht="15.75" x14ac:dyDescent="0.25">
      <c r="A29" s="132">
        <v>5</v>
      </c>
      <c r="B29" s="220" t="s">
        <v>233</v>
      </c>
      <c r="C29" s="221">
        <v>9.8000000000000004E-2</v>
      </c>
      <c r="D29" s="222">
        <f t="shared" si="0"/>
        <v>123.00000000000001</v>
      </c>
      <c r="E29" s="149">
        <v>3000</v>
      </c>
      <c r="F29" s="223">
        <v>1.2300000000000001E-4</v>
      </c>
    </row>
    <row r="30" spans="1:9" ht="15.75" x14ac:dyDescent="0.25">
      <c r="A30" s="133">
        <v>5</v>
      </c>
      <c r="B30" s="224" t="s">
        <v>234</v>
      </c>
      <c r="C30" s="225">
        <v>0.121</v>
      </c>
      <c r="D30" s="222">
        <f t="shared" si="0"/>
        <v>132</v>
      </c>
      <c r="E30" s="150">
        <v>3250</v>
      </c>
      <c r="F30" s="226">
        <v>1.3200000000000001E-4</v>
      </c>
    </row>
    <row r="31" spans="1:9" ht="15.75" x14ac:dyDescent="0.25">
      <c r="A31" s="133">
        <v>5</v>
      </c>
      <c r="B31" s="224" t="s">
        <v>235</v>
      </c>
      <c r="C31" s="225">
        <v>0.12</v>
      </c>
      <c r="D31" s="222">
        <f t="shared" si="0"/>
        <v>132</v>
      </c>
      <c r="E31" s="150">
        <v>3250</v>
      </c>
      <c r="F31" s="226">
        <v>1.3200000000000001E-4</v>
      </c>
    </row>
    <row r="32" spans="1:9" ht="15.75" x14ac:dyDescent="0.25">
      <c r="A32" s="133">
        <v>5</v>
      </c>
      <c r="B32" s="224" t="s">
        <v>236</v>
      </c>
      <c r="C32" s="225">
        <v>0.12</v>
      </c>
      <c r="D32" s="222">
        <f t="shared" si="0"/>
        <v>140.19999999999999</v>
      </c>
      <c r="E32" s="150">
        <v>3500</v>
      </c>
      <c r="F32" s="226">
        <v>1.4019999999999999E-4</v>
      </c>
    </row>
    <row r="33" spans="1:6" ht="15.75" x14ac:dyDescent="0.25">
      <c r="A33" s="135">
        <v>5</v>
      </c>
      <c r="B33" s="227" t="s">
        <v>237</v>
      </c>
      <c r="C33" s="228">
        <v>0.12</v>
      </c>
      <c r="D33" s="222">
        <f t="shared" si="0"/>
        <v>140.19999999999999</v>
      </c>
      <c r="E33" s="153">
        <v>3500</v>
      </c>
      <c r="F33" s="229">
        <v>1.4019999999999999E-4</v>
      </c>
    </row>
    <row r="34" spans="1:6" ht="15.75" x14ac:dyDescent="0.25">
      <c r="A34" s="132">
        <v>6</v>
      </c>
      <c r="B34" s="220" t="s">
        <v>10</v>
      </c>
      <c r="C34" s="221">
        <v>7.9000000000000001E-2</v>
      </c>
      <c r="D34" s="222">
        <f t="shared" si="0"/>
        <v>142.29999999999998</v>
      </c>
      <c r="E34" s="149">
        <v>2500</v>
      </c>
      <c r="F34" s="223">
        <v>1.4229999999999999E-4</v>
      </c>
    </row>
    <row r="35" spans="1:6" ht="15.75" x14ac:dyDescent="0.25">
      <c r="A35" s="133">
        <v>6</v>
      </c>
      <c r="B35" s="224" t="s">
        <v>13</v>
      </c>
      <c r="C35" s="225">
        <v>0.11</v>
      </c>
      <c r="D35" s="222">
        <f t="shared" si="0"/>
        <v>144.5</v>
      </c>
      <c r="E35" s="150">
        <v>2625</v>
      </c>
      <c r="F35" s="226">
        <v>1.4449999999999999E-4</v>
      </c>
    </row>
    <row r="36" spans="1:6" ht="15.75" x14ac:dyDescent="0.25">
      <c r="A36" s="133">
        <v>6</v>
      </c>
      <c r="B36" s="224" t="s">
        <v>15</v>
      </c>
      <c r="C36" s="225">
        <v>9.6000000000000002E-2</v>
      </c>
      <c r="D36" s="222">
        <f t="shared" si="0"/>
        <v>142.6</v>
      </c>
      <c r="E36" s="150">
        <v>2750</v>
      </c>
      <c r="F36" s="226">
        <v>1.426E-4</v>
      </c>
    </row>
    <row r="37" spans="1:6" ht="15.75" x14ac:dyDescent="0.25">
      <c r="A37" s="133">
        <v>6</v>
      </c>
      <c r="B37" s="224" t="s">
        <v>18</v>
      </c>
      <c r="C37" s="225">
        <v>0.105</v>
      </c>
      <c r="D37" s="222">
        <f t="shared" si="0"/>
        <v>143.80000000000001</v>
      </c>
      <c r="E37" s="150">
        <v>2875</v>
      </c>
      <c r="F37" s="226">
        <v>1.438E-4</v>
      </c>
    </row>
    <row r="38" spans="1:6" ht="15.75" x14ac:dyDescent="0.25">
      <c r="A38" s="135">
        <v>6</v>
      </c>
      <c r="B38" s="227" t="s">
        <v>23</v>
      </c>
      <c r="C38" s="228">
        <v>0.105</v>
      </c>
      <c r="D38" s="222">
        <f t="shared" si="0"/>
        <v>151</v>
      </c>
      <c r="E38" s="153">
        <v>3000</v>
      </c>
      <c r="F38" s="229">
        <v>1.5100000000000001E-4</v>
      </c>
    </row>
    <row r="39" spans="1:6" ht="15.75" x14ac:dyDescent="0.25">
      <c r="A39" s="132">
        <v>7</v>
      </c>
      <c r="B39" s="220" t="s">
        <v>105</v>
      </c>
      <c r="C39" s="221">
        <v>8.6999999999999994E-2</v>
      </c>
      <c r="D39" s="222">
        <f t="shared" si="0"/>
        <v>164.79999999999998</v>
      </c>
      <c r="E39" s="149">
        <v>2250</v>
      </c>
      <c r="F39" s="223">
        <v>1.6479999999999999E-4</v>
      </c>
    </row>
    <row r="40" spans="1:6" ht="15.75" x14ac:dyDescent="0.25">
      <c r="A40" s="133">
        <v>7</v>
      </c>
      <c r="B40" s="224" t="s">
        <v>106</v>
      </c>
      <c r="C40" s="225">
        <v>0.13300000000000001</v>
      </c>
      <c r="D40" s="222">
        <f t="shared" si="0"/>
        <v>167.4</v>
      </c>
      <c r="E40" s="150">
        <v>2375</v>
      </c>
      <c r="F40" s="226">
        <v>1.674E-4</v>
      </c>
    </row>
    <row r="41" spans="1:6" ht="15.75" x14ac:dyDescent="0.25">
      <c r="A41" s="133">
        <v>7</v>
      </c>
      <c r="B41" s="224" t="s">
        <v>107</v>
      </c>
      <c r="C41" s="225">
        <v>0.1</v>
      </c>
      <c r="D41" s="222">
        <f t="shared" si="0"/>
        <v>167.2</v>
      </c>
      <c r="E41" s="150">
        <v>2500</v>
      </c>
      <c r="F41" s="226">
        <v>1.672E-4</v>
      </c>
    </row>
    <row r="42" spans="1:6" ht="15.75" x14ac:dyDescent="0.25">
      <c r="A42" s="133">
        <v>7</v>
      </c>
      <c r="B42" s="224" t="s">
        <v>108</v>
      </c>
      <c r="C42" s="225">
        <v>0.1</v>
      </c>
      <c r="D42" s="222">
        <f t="shared" si="0"/>
        <v>170</v>
      </c>
      <c r="E42" s="150">
        <v>2500</v>
      </c>
      <c r="F42" s="226">
        <v>1.7000000000000001E-4</v>
      </c>
    </row>
    <row r="43" spans="1:6" ht="15.75" x14ac:dyDescent="0.25">
      <c r="A43" s="135">
        <v>7</v>
      </c>
      <c r="B43" s="227" t="s">
        <v>110</v>
      </c>
      <c r="C43" s="228">
        <v>0.16</v>
      </c>
      <c r="D43" s="222">
        <f t="shared" si="0"/>
        <v>180</v>
      </c>
      <c r="E43" s="153">
        <v>2625</v>
      </c>
      <c r="F43" s="229">
        <v>1.8000000000000001E-4</v>
      </c>
    </row>
    <row r="44" spans="1:6" ht="15.75" x14ac:dyDescent="0.25">
      <c r="A44" s="132">
        <v>8</v>
      </c>
      <c r="B44" s="220" t="s">
        <v>145</v>
      </c>
      <c r="C44" s="221">
        <v>6.3E-2</v>
      </c>
      <c r="D44" s="222">
        <f t="shared" si="0"/>
        <v>183.1</v>
      </c>
      <c r="E44" s="230">
        <v>2000</v>
      </c>
      <c r="F44" s="223">
        <v>1.8310000000000001E-4</v>
      </c>
    </row>
    <row r="45" spans="1:6" ht="15.75" x14ac:dyDescent="0.25">
      <c r="A45" s="133">
        <v>8</v>
      </c>
      <c r="B45" s="224" t="s">
        <v>147</v>
      </c>
      <c r="C45" s="225">
        <v>7.0999999999999994E-2</v>
      </c>
      <c r="D45" s="222">
        <f t="shared" si="0"/>
        <v>183.20000000000002</v>
      </c>
      <c r="E45" s="150">
        <v>2125</v>
      </c>
      <c r="F45" s="226">
        <v>1.8320000000000001E-4</v>
      </c>
    </row>
    <row r="46" spans="1:6" ht="15.75" x14ac:dyDescent="0.25">
      <c r="A46" s="133">
        <v>8</v>
      </c>
      <c r="B46" s="224" t="s">
        <v>149</v>
      </c>
      <c r="C46" s="225">
        <v>7.4999999999999997E-2</v>
      </c>
      <c r="D46" s="222">
        <f t="shared" si="0"/>
        <v>188.70000000000002</v>
      </c>
      <c r="E46" s="150">
        <v>2250</v>
      </c>
      <c r="F46" s="231">
        <v>1.8870000000000001E-4</v>
      </c>
    </row>
    <row r="47" spans="1:6" ht="15.75" x14ac:dyDescent="0.25">
      <c r="A47" s="133">
        <v>8</v>
      </c>
      <c r="B47" s="224" t="s">
        <v>151</v>
      </c>
      <c r="C47" s="225">
        <v>8.2000000000000003E-2</v>
      </c>
      <c r="D47" s="222">
        <f t="shared" si="0"/>
        <v>186.3</v>
      </c>
      <c r="E47" s="150">
        <v>2375</v>
      </c>
      <c r="F47" s="226">
        <v>1.863E-4</v>
      </c>
    </row>
    <row r="48" spans="1:6" ht="15.75" x14ac:dyDescent="0.25">
      <c r="A48" s="135">
        <v>8</v>
      </c>
      <c r="B48" s="227" t="s">
        <v>153</v>
      </c>
      <c r="C48" s="228">
        <v>0.09</v>
      </c>
      <c r="D48" s="222">
        <f t="shared" si="0"/>
        <v>186</v>
      </c>
      <c r="E48" s="153">
        <v>2500</v>
      </c>
      <c r="F48" s="229">
        <v>1.8599999999999999E-4</v>
      </c>
    </row>
    <row r="49" spans="1:6" ht="15.75" x14ac:dyDescent="0.25">
      <c r="A49" s="132">
        <v>9</v>
      </c>
      <c r="B49" s="220" t="s">
        <v>183</v>
      </c>
      <c r="C49" s="221">
        <v>6.5000000000000002E-2</v>
      </c>
      <c r="D49" s="222">
        <f t="shared" si="0"/>
        <v>203.9</v>
      </c>
      <c r="E49" s="230">
        <v>2000</v>
      </c>
      <c r="F49" s="223">
        <v>2.039E-4</v>
      </c>
    </row>
    <row r="50" spans="1:6" ht="15.75" x14ac:dyDescent="0.25">
      <c r="A50" s="133">
        <v>9</v>
      </c>
      <c r="B50" s="224" t="s">
        <v>184</v>
      </c>
      <c r="C50" s="225">
        <v>7.1599999999999997E-2</v>
      </c>
      <c r="D50" s="222">
        <f t="shared" si="0"/>
        <v>204.1</v>
      </c>
      <c r="E50" s="150">
        <v>2125</v>
      </c>
      <c r="F50" s="226">
        <v>2.041E-4</v>
      </c>
    </row>
    <row r="51" spans="1:6" ht="15.75" x14ac:dyDescent="0.25">
      <c r="A51" s="133">
        <v>9</v>
      </c>
      <c r="B51" s="224" t="s">
        <v>185</v>
      </c>
      <c r="C51" s="225">
        <v>0.08</v>
      </c>
      <c r="D51" s="222">
        <f t="shared" si="0"/>
        <v>204.79999999999998</v>
      </c>
      <c r="E51" s="150">
        <v>2250</v>
      </c>
      <c r="F51" s="226">
        <v>2.0479999999999999E-4</v>
      </c>
    </row>
    <row r="52" spans="1:6" ht="15.75" x14ac:dyDescent="0.25">
      <c r="A52" s="133">
        <v>9</v>
      </c>
      <c r="B52" s="224" t="s">
        <v>186</v>
      </c>
      <c r="C52" s="225">
        <v>8.3000000000000004E-2</v>
      </c>
      <c r="D52" s="222">
        <f t="shared" si="0"/>
        <v>205.5</v>
      </c>
      <c r="E52" s="150">
        <v>2375</v>
      </c>
      <c r="F52" s="226">
        <v>2.0550000000000001E-4</v>
      </c>
    </row>
    <row r="53" spans="1:6" ht="15.75" x14ac:dyDescent="0.25">
      <c r="A53" s="135">
        <v>9</v>
      </c>
      <c r="B53" s="227" t="s">
        <v>187</v>
      </c>
      <c r="C53" s="228">
        <v>0.11</v>
      </c>
      <c r="D53" s="222">
        <f t="shared" si="0"/>
        <v>207</v>
      </c>
      <c r="E53" s="153">
        <v>2500</v>
      </c>
      <c r="F53" s="229">
        <v>2.0699999999999999E-4</v>
      </c>
    </row>
    <row r="54" spans="1:6" ht="15.75" x14ac:dyDescent="0.25">
      <c r="A54" s="132">
        <v>10</v>
      </c>
      <c r="B54" s="220" t="s">
        <v>199</v>
      </c>
      <c r="C54" s="221">
        <v>7.0999999999999994E-2</v>
      </c>
      <c r="D54" s="222">
        <f t="shared" si="0"/>
        <v>226.5</v>
      </c>
      <c r="E54" s="230">
        <v>2000</v>
      </c>
      <c r="F54" s="223">
        <v>2.265E-4</v>
      </c>
    </row>
    <row r="55" spans="1:6" ht="15.75" x14ac:dyDescent="0.25">
      <c r="A55" s="133">
        <v>10</v>
      </c>
      <c r="B55" s="224" t="s">
        <v>200</v>
      </c>
      <c r="C55" s="225">
        <v>8.4000000000000005E-2</v>
      </c>
      <c r="D55" s="222">
        <f t="shared" si="0"/>
        <v>227</v>
      </c>
      <c r="E55" s="150">
        <v>2125</v>
      </c>
      <c r="F55" s="226">
        <v>2.2699999999999999E-4</v>
      </c>
    </row>
    <row r="56" spans="1:6" ht="15.75" x14ac:dyDescent="0.25">
      <c r="A56" s="133">
        <v>10</v>
      </c>
      <c r="B56" s="224" t="s">
        <v>201</v>
      </c>
      <c r="C56" s="225">
        <v>0.105</v>
      </c>
      <c r="D56" s="222">
        <f t="shared" si="0"/>
        <v>227.2</v>
      </c>
      <c r="E56" s="150">
        <v>2250</v>
      </c>
      <c r="F56" s="226">
        <v>2.2719999999999999E-4</v>
      </c>
    </row>
    <row r="57" spans="1:6" ht="15.75" x14ac:dyDescent="0.25">
      <c r="A57" s="133">
        <v>10</v>
      </c>
      <c r="B57" s="224" t="s">
        <v>202</v>
      </c>
      <c r="C57" s="225">
        <v>0.114</v>
      </c>
      <c r="D57" s="222">
        <f t="shared" si="0"/>
        <v>230</v>
      </c>
      <c r="E57" s="150">
        <v>2375</v>
      </c>
      <c r="F57" s="226">
        <v>2.3000000000000001E-4</v>
      </c>
    </row>
    <row r="58" spans="1:6" ht="15.75" x14ac:dyDescent="0.25">
      <c r="A58" s="135">
        <v>10</v>
      </c>
      <c r="B58" s="227" t="s">
        <v>203</v>
      </c>
      <c r="C58" s="228">
        <v>0.11799999999999999</v>
      </c>
      <c r="D58" s="222">
        <f t="shared" si="0"/>
        <v>235</v>
      </c>
      <c r="E58" s="153">
        <v>2500</v>
      </c>
      <c r="F58" s="229">
        <v>2.3499999999999999E-4</v>
      </c>
    </row>
    <row r="59" spans="1:6" ht="15.75" x14ac:dyDescent="0.25">
      <c r="A59" s="132">
        <v>11</v>
      </c>
      <c r="B59" s="220" t="s">
        <v>11</v>
      </c>
      <c r="C59" s="221">
        <v>6.5000000000000002E-2</v>
      </c>
      <c r="D59" s="222">
        <f t="shared" si="0"/>
        <v>245.6</v>
      </c>
      <c r="E59" s="232">
        <v>2000</v>
      </c>
      <c r="F59" s="223">
        <v>2.4560000000000001E-4</v>
      </c>
    </row>
    <row r="60" spans="1:6" ht="15.75" x14ac:dyDescent="0.25">
      <c r="A60" s="133">
        <v>11</v>
      </c>
      <c r="B60" s="224" t="s">
        <v>14</v>
      </c>
      <c r="C60" s="225">
        <v>0.08</v>
      </c>
      <c r="D60" s="222">
        <f t="shared" si="0"/>
        <v>248</v>
      </c>
      <c r="E60" s="233">
        <v>2125</v>
      </c>
      <c r="F60" s="226">
        <v>2.4800000000000001E-4</v>
      </c>
    </row>
    <row r="61" spans="1:6" ht="15.75" x14ac:dyDescent="0.25">
      <c r="A61" s="133">
        <v>11</v>
      </c>
      <c r="B61" s="224" t="s">
        <v>16</v>
      </c>
      <c r="C61" s="225">
        <v>8.5999999999999993E-2</v>
      </c>
      <c r="D61" s="222">
        <f t="shared" si="0"/>
        <v>248.3</v>
      </c>
      <c r="E61" s="233">
        <v>2250</v>
      </c>
      <c r="F61" s="226">
        <v>2.4830000000000002E-4</v>
      </c>
    </row>
    <row r="62" spans="1:6" ht="15.75" x14ac:dyDescent="0.25">
      <c r="A62" s="133">
        <v>11</v>
      </c>
      <c r="B62" s="224" t="s">
        <v>19</v>
      </c>
      <c r="C62" s="225">
        <v>9.0999999999999998E-2</v>
      </c>
      <c r="D62" s="222">
        <f t="shared" si="0"/>
        <v>248.99999999999997</v>
      </c>
      <c r="E62" s="233">
        <v>2500</v>
      </c>
      <c r="F62" s="226">
        <v>2.4899999999999998E-4</v>
      </c>
    </row>
    <row r="63" spans="1:6" ht="15.75" x14ac:dyDescent="0.25">
      <c r="A63" s="135">
        <v>11</v>
      </c>
      <c r="B63" s="227" t="s">
        <v>24</v>
      </c>
      <c r="C63" s="228">
        <v>0.13500000000000001</v>
      </c>
      <c r="D63" s="222">
        <f t="shared" si="0"/>
        <v>253.00000000000003</v>
      </c>
      <c r="E63" s="234">
        <v>2625</v>
      </c>
      <c r="F63" s="229">
        <v>2.5300000000000002E-4</v>
      </c>
    </row>
    <row r="64" spans="1:6" ht="15.75" x14ac:dyDescent="0.25">
      <c r="A64" s="132">
        <v>12</v>
      </c>
      <c r="B64" s="220" t="s">
        <v>52</v>
      </c>
      <c r="C64" s="221">
        <v>0.06</v>
      </c>
      <c r="D64" s="222">
        <f t="shared" si="0"/>
        <v>261</v>
      </c>
      <c r="E64" s="230">
        <v>2000</v>
      </c>
      <c r="F64" s="223">
        <v>2.61E-4</v>
      </c>
    </row>
    <row r="65" spans="1:6" ht="15.75" x14ac:dyDescent="0.25">
      <c r="A65" s="133">
        <v>12</v>
      </c>
      <c r="B65" s="224" t="s">
        <v>54</v>
      </c>
      <c r="C65" s="225">
        <v>7.4999999999999997E-2</v>
      </c>
      <c r="D65" s="222">
        <f t="shared" si="0"/>
        <v>261.70000000000005</v>
      </c>
      <c r="E65" s="150">
        <v>2125</v>
      </c>
      <c r="F65" s="226">
        <v>2.6170000000000002E-4</v>
      </c>
    </row>
    <row r="66" spans="1:6" ht="15.75" x14ac:dyDescent="0.25">
      <c r="A66" s="133">
        <v>12</v>
      </c>
      <c r="B66" s="224" t="s">
        <v>56</v>
      </c>
      <c r="C66" s="225">
        <v>0.108</v>
      </c>
      <c r="D66" s="222">
        <f t="shared" si="0"/>
        <v>266.10000000000002</v>
      </c>
      <c r="E66" s="150">
        <v>2250</v>
      </c>
      <c r="F66" s="226">
        <v>2.6610000000000002E-4</v>
      </c>
    </row>
    <row r="67" spans="1:6" ht="15.75" x14ac:dyDescent="0.25">
      <c r="A67" s="133">
        <v>12</v>
      </c>
      <c r="B67" s="224" t="s">
        <v>59</v>
      </c>
      <c r="C67" s="225">
        <v>0.11600000000000001</v>
      </c>
      <c r="D67" s="222">
        <f t="shared" si="0"/>
        <v>267</v>
      </c>
      <c r="E67" s="150">
        <v>2500</v>
      </c>
      <c r="F67" s="226">
        <v>2.6699999999999998E-4</v>
      </c>
    </row>
    <row r="68" spans="1:6" ht="15.75" x14ac:dyDescent="0.25">
      <c r="A68" s="135">
        <v>12</v>
      </c>
      <c r="B68" s="227" t="s">
        <v>61</v>
      </c>
      <c r="C68" s="228">
        <v>0.123</v>
      </c>
      <c r="D68" s="222">
        <f t="shared" si="0"/>
        <v>270</v>
      </c>
      <c r="E68" s="153">
        <v>3375</v>
      </c>
      <c r="F68" s="229">
        <v>2.7E-4</v>
      </c>
    </row>
    <row r="69" spans="1:6" ht="15.75" x14ac:dyDescent="0.25">
      <c r="A69" s="132">
        <v>13</v>
      </c>
      <c r="B69" s="220" t="s">
        <v>81</v>
      </c>
      <c r="C69" s="221">
        <v>7.0000000000000007E-2</v>
      </c>
      <c r="D69" s="222">
        <f t="shared" si="0"/>
        <v>277</v>
      </c>
      <c r="E69" s="232">
        <v>2000</v>
      </c>
      <c r="F69" s="223">
        <v>2.7700000000000001E-4</v>
      </c>
    </row>
    <row r="70" spans="1:6" ht="15.75" x14ac:dyDescent="0.25">
      <c r="A70" s="133">
        <v>13</v>
      </c>
      <c r="B70" s="224" t="s">
        <v>84</v>
      </c>
      <c r="C70" s="225">
        <v>7.4999999999999997E-2</v>
      </c>
      <c r="D70" s="222">
        <f t="shared" si="0"/>
        <v>281</v>
      </c>
      <c r="E70" s="233">
        <v>2125</v>
      </c>
      <c r="F70" s="226">
        <v>2.81E-4</v>
      </c>
    </row>
    <row r="71" spans="1:6" ht="15.75" x14ac:dyDescent="0.25">
      <c r="A71" s="135">
        <v>13</v>
      </c>
      <c r="B71" s="227" t="s">
        <v>87</v>
      </c>
      <c r="C71" s="228">
        <v>8.6999999999999994E-2</v>
      </c>
      <c r="D71" s="222">
        <f t="shared" si="0"/>
        <v>285.39999999999998</v>
      </c>
      <c r="E71" s="234">
        <v>2500</v>
      </c>
      <c r="F71" s="229">
        <v>2.854E-4</v>
      </c>
    </row>
    <row r="72" spans="1:6" ht="15.75" x14ac:dyDescent="0.25">
      <c r="A72" s="132">
        <v>14</v>
      </c>
      <c r="B72" s="220" t="s">
        <v>101</v>
      </c>
      <c r="C72" s="221">
        <v>8.1000000000000003E-2</v>
      </c>
      <c r="D72" s="222">
        <f t="shared" si="0"/>
        <v>296</v>
      </c>
      <c r="E72" s="149">
        <v>2125</v>
      </c>
      <c r="F72" s="223">
        <v>2.9599999999999998E-4</v>
      </c>
    </row>
    <row r="73" spans="1:6" ht="15.75" x14ac:dyDescent="0.25">
      <c r="A73" s="135">
        <v>14</v>
      </c>
      <c r="B73" s="227" t="s">
        <v>103</v>
      </c>
      <c r="C73" s="228">
        <v>7.4999999999999997E-2</v>
      </c>
      <c r="D73" s="222">
        <f t="shared" si="0"/>
        <v>301.8</v>
      </c>
      <c r="E73" s="235">
        <v>2000</v>
      </c>
      <c r="F73" s="229">
        <v>3.0180000000000002E-4</v>
      </c>
    </row>
    <row r="74" spans="1:6" ht="15.75" x14ac:dyDescent="0.25">
      <c r="A74" s="129">
        <v>15</v>
      </c>
      <c r="B74" s="216" t="s">
        <v>12</v>
      </c>
      <c r="C74" s="217">
        <v>0.08</v>
      </c>
      <c r="D74" s="222">
        <f t="shared" si="0"/>
        <v>316.39999999999998</v>
      </c>
      <c r="E74" s="236">
        <v>2000</v>
      </c>
      <c r="F74" s="219">
        <v>3.1639999999999999E-4</v>
      </c>
    </row>
    <row r="75" spans="1:6" ht="15.75" x14ac:dyDescent="0.25">
      <c r="A75" s="135">
        <v>16</v>
      </c>
      <c r="B75" s="227" t="s">
        <v>41</v>
      </c>
      <c r="C75" s="228">
        <v>8.7999999999999995E-2</v>
      </c>
      <c r="D75" s="222">
        <f>F75*1000000</f>
        <v>337.8</v>
      </c>
      <c r="E75" s="236">
        <v>2000</v>
      </c>
      <c r="F75" s="229">
        <v>3.3780000000000003E-4</v>
      </c>
    </row>
    <row r="78" spans="1:6" ht="15.75" x14ac:dyDescent="0.25">
      <c r="A78" s="128"/>
    </row>
    <row r="79" spans="1:6" ht="15.75" x14ac:dyDescent="0.25">
      <c r="A79" s="128"/>
    </row>
    <row r="80" spans="1:6" ht="15.75" x14ac:dyDescent="0.25">
      <c r="A80" s="128"/>
    </row>
    <row r="81" spans="1:1" ht="15.75" x14ac:dyDescent="0.25">
      <c r="A81" s="128"/>
    </row>
    <row r="82" spans="1:1" ht="15.75" x14ac:dyDescent="0.25">
      <c r="A82" s="128"/>
    </row>
    <row r="83" spans="1:1" ht="15.75" x14ac:dyDescent="0.25">
      <c r="A83" s="128"/>
    </row>
    <row r="84" spans="1:1" ht="15.75" x14ac:dyDescent="0.25">
      <c r="A84" s="128"/>
    </row>
  </sheetData>
  <sortState xmlns:xlrd2="http://schemas.microsoft.com/office/spreadsheetml/2017/richdata2" ref="A2:D11">
    <sortCondition ref="C2:C11"/>
  </sortState>
  <phoneticPr fontId="8" type="noConversion"/>
  <conditionalFormatting sqref="E19:E23">
    <cfRule type="cellIs" dxfId="65" priority="66" operator="equal">
      <formula>$C$46</formula>
    </cfRule>
  </conditionalFormatting>
  <conditionalFormatting sqref="E19:E23">
    <cfRule type="cellIs" dxfId="64" priority="65" operator="equal">
      <formula>$C$47</formula>
    </cfRule>
  </conditionalFormatting>
  <conditionalFormatting sqref="E19:E23">
    <cfRule type="cellIs" dxfId="63" priority="64" operator="equal">
      <formula>$D$46</formula>
    </cfRule>
  </conditionalFormatting>
  <conditionalFormatting sqref="E19:E23">
    <cfRule type="cellIs" dxfId="62" priority="63" operator="equal">
      <formula>$D$47</formula>
    </cfRule>
  </conditionalFormatting>
  <conditionalFormatting sqref="E19:E23">
    <cfRule type="cellIs" dxfId="61" priority="62" operator="equal">
      <formula>$E$47</formula>
    </cfRule>
  </conditionalFormatting>
  <conditionalFormatting sqref="E19:E23">
    <cfRule type="cellIs" dxfId="60" priority="61" operator="equal">
      <formula>$E$46</formula>
    </cfRule>
  </conditionalFormatting>
  <conditionalFormatting sqref="E24:E28">
    <cfRule type="cellIs" dxfId="59" priority="60" operator="equal">
      <formula>$C$88</formula>
    </cfRule>
  </conditionalFormatting>
  <conditionalFormatting sqref="E24:E28">
    <cfRule type="cellIs" dxfId="58" priority="59" operator="equal">
      <formula>$D$88</formula>
    </cfRule>
  </conditionalFormatting>
  <conditionalFormatting sqref="E24:E28">
    <cfRule type="cellIs" dxfId="57" priority="58" operator="equal">
      <formula>$E$88</formula>
    </cfRule>
  </conditionalFormatting>
  <conditionalFormatting sqref="E24:E28">
    <cfRule type="cellIs" dxfId="56" priority="57" operator="equal">
      <formula>$C$89</formula>
    </cfRule>
  </conditionalFormatting>
  <conditionalFormatting sqref="E24:E28">
    <cfRule type="cellIs" dxfId="55" priority="56" operator="equal">
      <formula>$D$89</formula>
    </cfRule>
  </conditionalFormatting>
  <conditionalFormatting sqref="E24:E28">
    <cfRule type="cellIs" dxfId="54" priority="55" operator="equal">
      <formula>$E$89</formula>
    </cfRule>
  </conditionalFormatting>
  <conditionalFormatting sqref="E29:E33">
    <cfRule type="cellIs" dxfId="53" priority="54" operator="equal">
      <formula>$C$137</formula>
    </cfRule>
  </conditionalFormatting>
  <conditionalFormatting sqref="E29:E33">
    <cfRule type="cellIs" dxfId="52" priority="53" operator="equal">
      <formula>$D$137</formula>
    </cfRule>
  </conditionalFormatting>
  <conditionalFormatting sqref="E29:E33">
    <cfRule type="cellIs" dxfId="51" priority="52" operator="equal">
      <formula>$E$137</formula>
    </cfRule>
  </conditionalFormatting>
  <conditionalFormatting sqref="E29:E33">
    <cfRule type="cellIs" dxfId="50" priority="51" operator="equal">
      <formula>$C$138</formula>
    </cfRule>
  </conditionalFormatting>
  <conditionalFormatting sqref="E29:E33">
    <cfRule type="cellIs" dxfId="49" priority="50" operator="equal">
      <formula>$D$138</formula>
    </cfRule>
  </conditionalFormatting>
  <conditionalFormatting sqref="E29:E33">
    <cfRule type="cellIs" dxfId="48" priority="49" operator="equal">
      <formula>$E$138</formula>
    </cfRule>
  </conditionalFormatting>
  <conditionalFormatting sqref="E34:E38">
    <cfRule type="cellIs" dxfId="47" priority="48" operator="equal">
      <formula>$J$39</formula>
    </cfRule>
  </conditionalFormatting>
  <conditionalFormatting sqref="E34:E38">
    <cfRule type="cellIs" dxfId="46" priority="47" operator="equal">
      <formula>$K$39</formula>
    </cfRule>
  </conditionalFormatting>
  <conditionalFormatting sqref="E34:E38">
    <cfRule type="cellIs" dxfId="45" priority="46" operator="equal">
      <formula>$L$39</formula>
    </cfRule>
  </conditionalFormatting>
  <conditionalFormatting sqref="E34:E38">
    <cfRule type="cellIs" dxfId="44" priority="45" operator="equal">
      <formula>$J$40</formula>
    </cfRule>
  </conditionalFormatting>
  <conditionalFormatting sqref="E34:E38">
    <cfRule type="cellIs" dxfId="43" priority="44" operator="equal">
      <formula>$K$40</formula>
    </cfRule>
  </conditionalFormatting>
  <conditionalFormatting sqref="E34:E38">
    <cfRule type="cellIs" dxfId="42" priority="43" operator="equal">
      <formula>$L$40</formula>
    </cfRule>
  </conditionalFormatting>
  <conditionalFormatting sqref="E39:E43">
    <cfRule type="cellIs" dxfId="41" priority="42" operator="equal">
      <formula>$J$66</formula>
    </cfRule>
  </conditionalFormatting>
  <conditionalFormatting sqref="E39:E43">
    <cfRule type="cellIs" dxfId="40" priority="41" operator="equal">
      <formula>$K$66</formula>
    </cfRule>
  </conditionalFormatting>
  <conditionalFormatting sqref="E39:E43">
    <cfRule type="cellIs" dxfId="39" priority="40" operator="equal">
      <formula>$L$66</formula>
    </cfRule>
  </conditionalFormatting>
  <conditionalFormatting sqref="E39:E43">
    <cfRule type="cellIs" dxfId="38" priority="39" operator="equal">
      <formula>$J$67</formula>
    </cfRule>
  </conditionalFormatting>
  <conditionalFormatting sqref="E39:E43">
    <cfRule type="cellIs" dxfId="37" priority="38" operator="equal">
      <formula>$K$67</formula>
    </cfRule>
  </conditionalFormatting>
  <conditionalFormatting sqref="E39:E43">
    <cfRule type="cellIs" dxfId="36" priority="37" operator="equal">
      <formula>$L$67</formula>
    </cfRule>
  </conditionalFormatting>
  <conditionalFormatting sqref="E44:E48">
    <cfRule type="cellIs" dxfId="35" priority="36" operator="equal">
      <formula>$J$95</formula>
    </cfRule>
  </conditionalFormatting>
  <conditionalFormatting sqref="E44:E48">
    <cfRule type="cellIs" dxfId="34" priority="35" operator="equal">
      <formula>$K$95</formula>
    </cfRule>
  </conditionalFormatting>
  <conditionalFormatting sqref="E44:E48">
    <cfRule type="cellIs" dxfId="33" priority="34" operator="equal">
      <formula>$L$95</formula>
    </cfRule>
  </conditionalFormatting>
  <conditionalFormatting sqref="E44:E48">
    <cfRule type="cellIs" dxfId="32" priority="33" operator="equal">
      <formula>$J$96</formula>
    </cfRule>
  </conditionalFormatting>
  <conditionalFormatting sqref="E44:E48">
    <cfRule type="cellIs" dxfId="31" priority="32" operator="equal">
      <formula>$K$96</formula>
    </cfRule>
  </conditionalFormatting>
  <conditionalFormatting sqref="E44:E48">
    <cfRule type="cellIs" dxfId="30" priority="31" operator="equal">
      <formula>$L$96</formula>
    </cfRule>
  </conditionalFormatting>
  <conditionalFormatting sqref="E49:E53">
    <cfRule type="cellIs" dxfId="29" priority="30" operator="equal">
      <formula>$J$118</formula>
    </cfRule>
  </conditionalFormatting>
  <conditionalFormatting sqref="E49:E53">
    <cfRule type="cellIs" dxfId="28" priority="29" operator="equal">
      <formula>$K$118</formula>
    </cfRule>
  </conditionalFormatting>
  <conditionalFormatting sqref="E49:E53">
    <cfRule type="cellIs" dxfId="27" priority="28" operator="equal">
      <formula>$L$118</formula>
    </cfRule>
  </conditionalFormatting>
  <conditionalFormatting sqref="E49:E53">
    <cfRule type="cellIs" dxfId="26" priority="27" operator="equal">
      <formula>$J$119</formula>
    </cfRule>
  </conditionalFormatting>
  <conditionalFormatting sqref="E49:E53">
    <cfRule type="cellIs" dxfId="25" priority="26" operator="equal">
      <formula>$K$119</formula>
    </cfRule>
  </conditionalFormatting>
  <conditionalFormatting sqref="E49:E53">
    <cfRule type="cellIs" dxfId="24" priority="25" operator="equal">
      <formula>$L$119</formula>
    </cfRule>
  </conditionalFormatting>
  <conditionalFormatting sqref="E54:E58">
    <cfRule type="cellIs" dxfId="23" priority="24" operator="equal">
      <formula>$J$137</formula>
    </cfRule>
  </conditionalFormatting>
  <conditionalFormatting sqref="E54:E58">
    <cfRule type="cellIs" dxfId="22" priority="23" operator="equal">
      <formula>$K$137</formula>
    </cfRule>
  </conditionalFormatting>
  <conditionalFormatting sqref="E54:E58">
    <cfRule type="cellIs" dxfId="21" priority="22" operator="equal">
      <formula>$L$137</formula>
    </cfRule>
  </conditionalFormatting>
  <conditionalFormatting sqref="E54:E58">
    <cfRule type="cellIs" dxfId="20" priority="21" operator="equal">
      <formula>$J$138</formula>
    </cfRule>
  </conditionalFormatting>
  <conditionalFormatting sqref="E54:E58">
    <cfRule type="cellIs" dxfId="19" priority="20" operator="equal">
      <formula>$K$138</formula>
    </cfRule>
  </conditionalFormatting>
  <conditionalFormatting sqref="E54:E58">
    <cfRule type="cellIs" dxfId="18" priority="19" operator="equal">
      <formula>$L$138</formula>
    </cfRule>
  </conditionalFormatting>
  <conditionalFormatting sqref="E59:E63">
    <cfRule type="cellIs" dxfId="17" priority="18" operator="equal">
      <formula>$Q$12</formula>
    </cfRule>
  </conditionalFormatting>
  <conditionalFormatting sqref="E59:E63">
    <cfRule type="cellIs" dxfId="16" priority="17" operator="equal">
      <formula>$R$12</formula>
    </cfRule>
  </conditionalFormatting>
  <conditionalFormatting sqref="E59:E63">
    <cfRule type="cellIs" dxfId="15" priority="16" operator="equal">
      <formula>$S$12</formula>
    </cfRule>
  </conditionalFormatting>
  <conditionalFormatting sqref="E59:E63">
    <cfRule type="cellIs" dxfId="14" priority="15" operator="equal">
      <formula>$Q$13</formula>
    </cfRule>
  </conditionalFormatting>
  <conditionalFormatting sqref="E59:E63">
    <cfRule type="cellIs" dxfId="13" priority="14" operator="equal">
      <formula>$R$13</formula>
    </cfRule>
  </conditionalFormatting>
  <conditionalFormatting sqref="E59:E63">
    <cfRule type="cellIs" dxfId="12" priority="13" operator="equal">
      <formula>$S$13</formula>
    </cfRule>
  </conditionalFormatting>
  <conditionalFormatting sqref="E64:E68">
    <cfRule type="cellIs" dxfId="11" priority="12" operator="equal">
      <formula>$Q$26</formula>
    </cfRule>
  </conditionalFormatting>
  <conditionalFormatting sqref="E64:E68">
    <cfRule type="cellIs" dxfId="10" priority="11" operator="equal">
      <formula>$R$26</formula>
    </cfRule>
  </conditionalFormatting>
  <conditionalFormatting sqref="E64:E68">
    <cfRule type="cellIs" dxfId="9" priority="10" operator="equal">
      <formula>$S$26</formula>
    </cfRule>
  </conditionalFormatting>
  <conditionalFormatting sqref="E64:E68">
    <cfRule type="cellIs" dxfId="8" priority="9" operator="equal">
      <formula>$Q$27</formula>
    </cfRule>
  </conditionalFormatting>
  <conditionalFormatting sqref="E64:E68">
    <cfRule type="cellIs" dxfId="7" priority="8" operator="equal">
      <formula>$R$27</formula>
    </cfRule>
  </conditionalFormatting>
  <conditionalFormatting sqref="E64:E68">
    <cfRule type="cellIs" dxfId="6" priority="7" operator="equal">
      <formula>$S$27</formula>
    </cfRule>
  </conditionalFormatting>
  <conditionalFormatting sqref="E69:E71">
    <cfRule type="cellIs" dxfId="5" priority="6" operator="equal">
      <formula>$Q$37</formula>
    </cfRule>
  </conditionalFormatting>
  <conditionalFormatting sqref="E69:E71">
    <cfRule type="cellIs" dxfId="4" priority="5" operator="equal">
      <formula>$R$37</formula>
    </cfRule>
  </conditionalFormatting>
  <conditionalFormatting sqref="E69:E71">
    <cfRule type="cellIs" dxfId="3" priority="4" operator="equal">
      <formula>$S$37</formula>
    </cfRule>
  </conditionalFormatting>
  <conditionalFormatting sqref="E69:E71">
    <cfRule type="cellIs" dxfId="2" priority="3" operator="equal">
      <formula>$Q$38</formula>
    </cfRule>
  </conditionalFormatting>
  <conditionalFormatting sqref="E69:E71">
    <cfRule type="cellIs" dxfId="1" priority="2" operator="equal">
      <formula>$R$38</formula>
    </cfRule>
  </conditionalFormatting>
  <conditionalFormatting sqref="E69:E71">
    <cfRule type="cellIs" dxfId="0" priority="1" operator="equal">
      <formula>$S$38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ความถูกต้อง</vt:lpstr>
      <vt:lpstr>All Segment</vt:lpstr>
      <vt:lpstr>Segmentation Table</vt:lpstr>
      <vt:lpstr>2K Byte</vt:lpstr>
      <vt:lpstr>New Time Search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evildead luckyfor</dc:creator>
  <cp:keywords/>
  <dc:description/>
  <cp:lastModifiedBy>evildead luckyfor</cp:lastModifiedBy>
  <cp:revision/>
  <dcterms:created xsi:type="dcterms:W3CDTF">2023-05-20T10:31:14Z</dcterms:created>
  <dcterms:modified xsi:type="dcterms:W3CDTF">2023-06-04T09:44:26Z</dcterms:modified>
  <cp:category/>
  <cp:contentStatus/>
</cp:coreProperties>
</file>