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TRO" sheetId="1" r:id="rId4"/>
    <sheet state="visible" name="SECTION 1 Token Utility" sheetId="2" r:id="rId5"/>
    <sheet state="visible" name="SECTION 2 Supply and Market Cap" sheetId="3" r:id="rId6"/>
    <sheet state="visible" name="SECTION 3 Economic Incentives" sheetId="4" r:id="rId7"/>
    <sheet state="visible" name="SECTION 4 Market Metrics and Li" sheetId="5" r:id="rId8"/>
    <sheet state="visible" name="SECTION 5 SWOT Analysis" sheetId="6" r:id="rId9"/>
    <sheet state="visible" name="Final Calculator" sheetId="7" r:id="rId10"/>
  </sheets>
  <definedNames/>
  <calcPr/>
</workbook>
</file>

<file path=xl/sharedStrings.xml><?xml version="1.0" encoding="utf-8"?>
<sst xmlns="http://schemas.openxmlformats.org/spreadsheetml/2006/main" count="226" uniqueCount="194">
  <si>
    <t>Coinsider Tokenomics Rubric</t>
  </si>
  <si>
    <t>Date:</t>
  </si>
  <si>
    <t xml:space="preserve">Project Name: 
Coin/Token Ticker: </t>
  </si>
  <si>
    <t>Date Founded:</t>
  </si>
  <si>
    <t>Founder Name:</t>
  </si>
  <si>
    <t>Total Fundraised (optional):</t>
  </si>
  <si>
    <r>
      <rPr>
        <rFont val="Arial"/>
        <color theme="1"/>
        <sz val="11.0"/>
      </rPr>
      <t xml:space="preserve">Excel/Google Sheets Compatible Template
Welcome to the Coinsider Tokenomics Rubric! This template is a viewable sheet so you can either copy it to your drive to edit or download it as an xlsx file. On each tab, there is a different assessable category. 
The </t>
    </r>
    <r>
      <rPr>
        <rFont val="Arial"/>
        <b/>
        <color theme="1"/>
        <sz val="11.0"/>
      </rPr>
      <t>only areas that you need to edit</t>
    </r>
    <r>
      <rPr>
        <rFont val="Arial"/>
        <color theme="1"/>
        <sz val="11.0"/>
      </rPr>
      <t xml:space="preserve"> are be the points allotted for each criteria within the section (marked with a blue shading).** In other cells, there are formulas to help you calculate totals so be sure to leave those as they are. There are 5 different sections (tabs) to work through before reaching the final calculation. If all of the blue cells are filled out, the sixth tab for the final calculation will automatically populate with your final score! 
**Section 5 is a SWOT analysis so you will need to fill out ratings and weight factors (explained in more in depth on the sheet and marked in blue). 
- Create a copy of the google sheet rubric to be able to input your specific numbers. The template provided is edit view only so to make this your own, create a copy!
- Input areas: In order to use the existing formulas input into the sheet, only edit the cells that are shaded blue
- Editing the formulas in any way will alter the calculation of the score as well as the final sheet’s calculation.</t>
    </r>
  </si>
  <si>
    <t>Points:</t>
  </si>
  <si>
    <t>M Value</t>
  </si>
  <si>
    <t xml:space="preserve">Points Alloted </t>
  </si>
  <si>
    <t>Score</t>
  </si>
  <si>
    <t>Necessity</t>
  </si>
  <si>
    <t>No token required
Token can be used alongside other (payment) methods, but there are no discounts or benefits for using the token to access the protocol
Token requirement is unknown</t>
  </si>
  <si>
    <t>Token can be used (WITH a discount) for features (gas, services, etc), but it is not required; other coins can be used as well.</t>
  </si>
  <si>
    <t>Tokens are required, but for limited scope of features (gas, services, etc)
Or choose 3 in other scenarios where you feel “neutral” (neither good nor bad) about the token requirement.</t>
  </si>
  <si>
    <t>Tokens are required for most (important) features (gas, services, etc), but not all</t>
  </si>
  <si>
    <t>Token is required to access protocol (gas, services, etc)</t>
  </si>
  <si>
    <t>Exclusive Features</t>
  </si>
  <si>
    <t>Token grants NO access to exclusive, optional features or services within the ecosystem</t>
  </si>
  <si>
    <t>Token grants access to optional features or services within the ecosystem, but they are not exclusive to token holders
Token grants limited access to minor optional features or services within the ecosystem</t>
  </si>
  <si>
    <t>Token grants access to exclusive optional features or services within the ecosystem, but the benefit for token holders is only average</t>
  </si>
  <si>
    <t>Token grants access to optional features or services within the ecosystem, but you don’t think it’s enough to grant 5 points for this aspect.</t>
  </si>
  <si>
    <t>Token grants access to exclusive, optional features or services within the ecosystem
These features bring very high monetary benefit and/or profit potential</t>
  </si>
  <si>
    <r>
      <rPr>
        <rFont val="Arial, sans-serif"/>
        <b/>
        <color rgb="FF000000"/>
        <sz val="11.0"/>
      </rPr>
      <t xml:space="preserve">Discounts &amp; Benefits
⚠️ </t>
    </r>
    <r>
      <rPr>
        <rFont val="Arial, sans-serif"/>
        <b val="0"/>
        <color rgb="FF000000"/>
        <sz val="11.0"/>
      </rPr>
      <t>Choose “N/A” if there are NO products, services or features within the project’s ecosystem on which discounts could be given. (This does not absolve governance tokens or gas tokens, if theoretically some discounts/benefits could exist)</t>
    </r>
  </si>
  <si>
    <t>There are NO discounts or special benefits for using the token over other forms of payment</t>
  </si>
  <si>
    <t>There are NO discounts or special benefits for using the token AND there are NO other forms of payment than the token itself
There are discounts or special benefits for using the token over other forms of payment (but discounts are less than 20%)</t>
  </si>
  <si>
    <t>There are discounts or special benefits for using the token over other forms of payment
Discounts of more than 20% for essential features</t>
  </si>
  <si>
    <t>There are discounts or special benefits for using the token over other forms of payment
Discounts of more than 30% for essential features</t>
  </si>
  <si>
    <t>There are high discounts or special benefits for using the token
Discounts of more than 40% for essential features</t>
  </si>
  <si>
    <t>Staking &amp; Mining</t>
  </si>
  <si>
    <t>NO staking</t>
  </si>
  <si>
    <t>Staking is possible but extremely high barrier to entry for validators and no delegation possible.</t>
  </si>
  <si>
    <t>Staking is possible and generally accessible for most people either as validator or delegator
AND/OR Medium staking yield</t>
  </si>
  <si>
    <t>Staking is possible AND easily accessible
⚠️ Choose 4 IF the answer results in 1, 2, or 3 for the aspect of staking, BUT there is (also) a PoW mining algorithm used for at least 50% of consensus</t>
  </si>
  <si>
    <t>Staking is possible AND easily accessible AND the “Necessity” aspect in this section resulted in a score of 4 or 5.
100% PoW mining AND accessible for the majority of users (either directly or indirectly).</t>
  </si>
  <si>
    <t>Governance</t>
  </si>
  <si>
    <t>Not a governance token</t>
  </si>
  <si>
    <t>Choose 2 if you estimate that the situation is in between the scenarios in 1 and 3.</t>
  </si>
  <si>
    <t>Governance token, but governance model allows only very limited influence from token holders to affect the governance process.
Choose 3 if your stance on the governance model for the token is neutral (neither good nor bad)</t>
  </si>
  <si>
    <t>Choose 4 if you feel the situation is in between the scenarios described in 3 and 5.</t>
  </si>
  <si>
    <t>Governance token and governance model gives very broad power and influence to token holders 
Token has fair distribution (whales/team don’t have full control)
AND participating in the governance process is frictionless and simple.</t>
  </si>
  <si>
    <t>Totals of Section 1: Token Utility</t>
  </si>
  <si>
    <t>Deductions</t>
  </si>
  <si>
    <t>Y</t>
  </si>
  <si>
    <t>Z</t>
  </si>
  <si>
    <t>Total Rating</t>
  </si>
  <si>
    <t>Max supply vs Circulating supply
Calculate: 
Circulating Supply / Max Supply (x 100%)
If Max Supply is infinite, then calculate:
Circulating Supply / Total Supply (x 100%)</t>
  </si>
  <si>
    <t>0-20% of supply is in circulation 
Circulating supply and/or max supply are unknown/ unverifiable</t>
  </si>
  <si>
    <t>20-40% of supply is in circulation</t>
  </si>
  <si>
    <t>40-60% of supply is in circulation</t>
  </si>
  <si>
    <t>60-80% of supply is in circulation</t>
  </si>
  <si>
    <t>80% or more of supply is in circulation</t>
  </si>
  <si>
    <t>Vesting Schedule + Token Unlocks of supply</t>
  </si>
  <si>
    <t>More than 30% supply increase due to vesting/unlocks within 12 months + inflation
Vesting schedule/token unlocks are unknown
More than 20% of total supply COULD theoretically get unlocked within 12 months</t>
  </si>
  <si>
    <t>20-30% supply increase due to vesting/unlocks within 12 months + inflation</t>
  </si>
  <si>
    <t>10-20% supply increase due to vesting/unlocks within 12 months + inflation
Choose 3 if for other reasons your stance on Vesting Schedule and/or Token Unlocks is neutral.</t>
  </si>
  <si>
    <t>Less than 10% supply increase due to vesting/unlocks within 12 months + inflation</t>
  </si>
  <si>
    <t>None (all tokens are fully unlocked and distributed), meaning: circulating supply equals total and/or maximum supply)
In case of PoW mining AND there is no vesting schedule + no token unlocks AND: no pre-mine (fair launch), no “insiders allocation”, no staking, etc.</t>
  </si>
  <si>
    <t>Distribution</t>
  </si>
  <si>
    <t>More than 60% of supply is held by top 100 addresses (excluding exchange addresses)</t>
  </si>
  <si>
    <t>40-60% of supply is held by top 100 addresses (excluding exchange addresses)
Current distribution cannot be accurately determined, but you estimate that the distribution is highly centralized.
MINUS 1 point if INITIAL distribution was more than 40% allocated to insiders</t>
  </si>
  <si>
    <t>20-40% of supply is held by top 100 addresses (excluding exchange addresses)
Current distribution cannot be accurately determined, but you estimate that the distribution seems neutral (neither good nor bad).
MINUS 1 point if INITIAL distribution was more than 40% allocated to insiders</t>
  </si>
  <si>
    <t>10-20% of supply is held by top 100 addresses (excluding exchange addresses)
Current distribution cannot be accurately determined, but you estimate the distribution seems fairly decentralized
MINUS 1 point if INITIAL distribution was more than 40% allocated to insiders</t>
  </si>
  <si>
    <t>Less than 10% of supply is held by top 100 addresses (excluding exchange addresses)
MINUS 1 point if INITIAL distribution was more than 40% allocated to insiders</t>
  </si>
  <si>
    <t>Inflation</t>
  </si>
  <si>
    <t>High perpetual NET inflation (more than 6% per year)</t>
  </si>
  <si>
    <t>Currently high perpetual NET inflation (&gt;6%), but each year the inflation percentage decreases 
Temporary high inflation, BUT demand is reasonably expected to exceed the inflation by orders of magnitude
MINUS 1 point if the inflation model &amp; schedule can be changed by governance at a whim</t>
  </si>
  <si>
    <t>Less than 6% NET inflation AND gross inflation will drop to zero in the near future. BUT this leaves the ecosystem economically unsustainable (no other revenue sources)
MINUS 1 point if the inflation model &amp; schedule can be changed by governance at a whim
Choose 3 if your stance on the inflation model is neutral (neither good nor bad)</t>
  </si>
  <si>
    <t>Less than 2% NET inflation.
MINUS 1 point if the inflation model &amp; schedule can be changed by governance at a whim</t>
  </si>
  <si>
    <t>Zero or negative inflation AND other sources of revenue can sustain the ecosystem.
AND the probability of the inflation model &amp; schedule being changed is extremely low or non-existent.</t>
  </si>
  <si>
    <t>Market Cap Growth Potential</t>
  </si>
  <si>
    <t>FDV of the #2 ranked project on Coingecko divided by FDV of coin, gives a result of less than 7
Volume / market cap ratio is lower than 0.0001 (because this is a red flag)</t>
  </si>
  <si>
    <t>FDV of the #2 ranked project on Coingecko divided by FDV of coin, gives a result of less than 23</t>
  </si>
  <si>
    <t>FDV of the #2 ranked project on Coingecko divided by FDV of coin, gives a result of less than 70</t>
  </si>
  <si>
    <t>FDV of the #2 ranked project on Coingecko divided by FDV of coin, gives a result of less than 200</t>
  </si>
  <si>
    <t>FDV of the #2 ranked project on Coingecko divided by FDV of coin, gives a result of more than 200</t>
  </si>
  <si>
    <t>Token Unit Bias</t>
  </si>
  <si>
    <t>Coin’s unit price is higher than $1,000</t>
  </si>
  <si>
    <t>Coin’s unit price is between $100 - $1,000</t>
  </si>
  <si>
    <t>Coin’s unit price is between $1 - $100</t>
  </si>
  <si>
    <t>Coin’s unit price is between $0.10 - $1.00</t>
  </si>
  <si>
    <t>Coin’s unit price is lower than $0.10</t>
  </si>
  <si>
    <t>Totals of Section 2: Supply and Market Cap</t>
  </si>
  <si>
    <t>Staking &amp; PoW Mining Rewards</t>
  </si>
  <si>
    <t>There are no staking or mining rewards. 
It is unknown what the funding mechanism for staking rewards is (or a questionable explanation is given)</t>
  </si>
  <si>
    <t>There are staking or mining rewards, but the funding mechanism is unsustainable
Lower than average mining reward</t>
  </si>
  <si>
    <t>Less than market average staking rewards, but the mechanism is sustainable
Average mining rewards</t>
  </si>
  <si>
    <t>Higher than average staking rewards AND it’s sustainable for the foreseeable future (a least 5 years)
Higher than average mining rewards</t>
  </si>
  <si>
    <t>Top 5 staking rewards, sustainable for at least 5 years
Average or higher than average mining rewards but higher than average hashrate (there is competition for mining this coin)</t>
  </si>
  <si>
    <t>Burn Mechanisms
(or Buyback &amp; Burn)</t>
  </si>
  <si>
    <t>No token burns</t>
  </si>
  <si>
    <t>Less than 25% of fees get burned
Less than 25% of total supply will ever get burned.</t>
  </si>
  <si>
    <t>25-50% of fees get burned
Less than 50% of the total supply will ever be burned
100% of fees will be burned BUT there is no other way to generate revenue (not economically sustainable)</t>
  </si>
  <si>
    <t>More than 50% of fees get burned 
AND there is a sustainable mechanism in place to generate revenue for the ecosystem.</t>
  </si>
  <si>
    <t>100% of fees get burned 
AND there is no limit on the amount of supply getting burned
AND there is a sustainable mechanism in place to generate revenue for the ecosystem.</t>
  </si>
  <si>
    <t>Transaction Fees</t>
  </si>
  <si>
    <t>Less than 10% of transaction fees flow back into the ecosystem in a way that benefits token holders (Treasury, Insurance and/or Liquidity Pools, “Dividends”, etc.)</t>
  </si>
  <si>
    <t>Less than 30% of transaction fees flow back into the ecosystem in a way that benefits token holders (Treasury, Insurance and/or Liquidity Pools, “Dividends”, etc.)</t>
  </si>
  <si>
    <t>30-50% of transaction fees flow back into the ecosystem in a way that benefits token holders (Treasury, Insurance and/or Liquidity Pools, “Dividends”, etc.)
If there is no system of transaction fees (and thus technically N/A); then rate 3 points.</t>
  </si>
  <si>
    <t>50-75% of transaction fees flow back into the ecosystem in a way that benefits token holders. (Treasury, Insurance, Risk and/or Liquidity Pools, “Dividends”, etc.)</t>
  </si>
  <si>
    <t>More than 75% of transaction fees flow back into the ecosystem in a way that benefits token holders.(Treasury, Insurance and/or Liquidity Pools, “Dividends”, etc.)</t>
  </si>
  <si>
    <t>Ecosystem Growth</t>
  </si>
  <si>
    <t>There is NO capital allocated towards growth and marketing
AND there are NO regular events/activities, like airdrops, that require using or holding the token.
AND there are NO token incentives and/or grants for developers to build on the platform</t>
  </si>
  <si>
    <t>There is capital allocated towards growth and marketing
AND/OR there are regular events/activities, like airdrops, that require using or holding the token.
AND/OR inconsequential amounts of capital are allocated for token incentives / grants for developers to build on the platform</t>
  </si>
  <si>
    <t>There is capital allocated towards growth and marketing
OR there are regular events/activities, like airdrops, that require using or holding the token.
OR there are token incentives and/or grants for developers to build on the platform
(only 1 out of these 3 apply)</t>
  </si>
  <si>
    <t>There is capital allocated towards growth and marketing
AND/OR there are regular events/activities, like airdrops, that require using or holding the token.
AND/OR there are token incentives and/or grants for developers to build on the platform
(at least 2 out of these 3 apply)</t>
  </si>
  <si>
    <t>There is capital allocated towards growth and marketing
AND there are regular events/activities, like airdrops, that require using or holding the token.
AND there are token incentives and/or grants for developers to build on the platform</t>
  </si>
  <si>
    <t>Transaction Tax (penalties on selling)</t>
  </si>
  <si>
    <t>2% or more transaction tax</t>
  </si>
  <si>
    <t>1-2% transaction tax
Minus 1 point IF at least 50% of this transaction tax is NOT being burned</t>
  </si>
  <si>
    <t>0-1% transaction tax, BUT the tax is NOT being burned</t>
  </si>
  <si>
    <t>Less than 0.1% transaction tax, AND 100% of the tax is being burned.</t>
  </si>
  <si>
    <t>No penalties on selling, nor any form of transaction tax (other than regular network fees)</t>
  </si>
  <si>
    <t>Sustainable Business Model</t>
  </si>
  <si>
    <t>There is no business model behind the token that could drive demand
There is no business model known that could drive demand for the token</t>
  </si>
  <si>
    <t>There is a business model that can drive demand for the token, BUT it is unsustainable and there is risk of collapse of the business model within 2 years.</t>
  </si>
  <si>
    <t>The business model to drive demand for the token is unsustainable, but this will certainly not cause issues within 5 years. 
You estimate that the sustainability of the business model is neutral</t>
  </si>
  <si>
    <t>The business model to drive demand for the token is strong but unsustainable long term, but will not cause issues within 10 years.</t>
  </si>
  <si>
    <t>There is a strong AND sustainable business model to drive demand for the token.</t>
  </si>
  <si>
    <t>Totals of Section 3: Economic Incentives</t>
  </si>
  <si>
    <t>Accessibility</t>
  </si>
  <si>
    <t>Token is not listed/tradable on any exchange (DEX or CEX).</t>
  </si>
  <si>
    <t>Only listed on a few obscure DEXs
More exchange listings are expected within 1 year, but is unknown/ unconfirmed: +1 point</t>
  </si>
  <si>
    <t>Listed on obscure DEXs and a few obscure CEXs
Strongly expect future exchange listings with top 10 crypto exchanges by trading volume within 1 year: +1 point</t>
  </si>
  <si>
    <t>Listed on popular DEXs and a few medium sized CEXs
Confirmed future exchange listings for top 10 crypto exchanges by trading volume, within 6 months: +1 point</t>
  </si>
  <si>
    <t>Listed on about every exchange including the largest ones (CEXs and DEXs) both inside and outside of the US.</t>
  </si>
  <si>
    <t>Trading Volume</t>
  </si>
  <si>
    <t>Less than $1 million in trading volume
More than 100x away from bitcoin’s trading volume AND there is suspicion or shadiness around the validity of measurement of the trading volume or it can’t be verified. 
In all cases where there seems to be clear fraud with trading volume</t>
  </si>
  <si>
    <t>More than 100x away from bitcoin’s trading volume BUT at least listed on 1 major CEX that accounts for more than 40% but less than 60% of the coin’s total trading volume
75-100x away from bitcoin’s trading volume, but its trading volume is estimated to be highly suspicious</t>
  </si>
  <si>
    <t>75-100x away from bitcoin’s trading volume
Apart from the measurements, for other reasons, you find this metric to be neutral (not good, not bad) for this coin.</t>
  </si>
  <si>
    <t>30-75x away from bitcoin’s trading volume</t>
  </si>
  <si>
    <t>Less than 30x away from bitcoin’s trading volume</t>
  </si>
  <si>
    <t>Volume / Market cap Ratio</t>
  </si>
  <si>
    <t>Volume / Market cap Ratio is lower than 0.0001.</t>
  </si>
  <si>
    <t>Volume / Market cap Ratio is lower than 0.001.
Unconfirmed supply: MINUS 1 POINT</t>
  </si>
  <si>
    <t>Volume / Market cap Ratio is between 0.001 and 0.01.
Unconfirmed supply: MINUS 1 POINT</t>
  </si>
  <si>
    <t>Volume / Market cap Ratio is between 0.01 and 0.05.
Unconfirmed supply: MINUS 1 POINT</t>
  </si>
  <si>
    <t>Volume / Market cap Ratio is higher than 0.05.
Unconfirmed supply: MINUS 1 POINT</t>
  </si>
  <si>
    <t>Liquidity: Liquidity Pools &amp; Market Makers
(see screenshot to the right of Rubric to find liquidity)</t>
  </si>
  <si>
    <t>There are NO liquidity pools or market makers to ensure that buying the token is easy and that selling does not have a significant impact. 
Lowest of +2% Depth or -2% Depth on #1 Exchange is lower than $100k</t>
  </si>
  <si>
    <t>You estimate that this token's particular situation is between 1 and 3.
Lowest of +2% Depth or -2% Depth on #1 Exchange is between $100k - $1M</t>
  </si>
  <si>
    <t>There are liquidity pools or market makers but not enough to ensure that buying the token is easy and that selling does not have a significant impact. 
Lowest of +2% Depth or -2% Depth on #1 Exchange is between $1M - $5M</t>
  </si>
  <si>
    <t>If you estimate that this token's particular situation is between 3 and 5.
Lowest of +2% Depth or -2% Depth on #1 Exchange is between $5M - $10M</t>
  </si>
  <si>
    <t>There are ample liquidity pools or market makers to ensure that buying the token is easy and selling does not have a significant impact
Lowest of +2% Depth or -2% Depth on #1 Exchange is higher than $10M</t>
  </si>
  <si>
    <t>Liquidity Pool Incentivization
⚠️ Put “N/A” for this aspect if the token doesn't require its own liquidity pools (e.g. L1 gas tokens)</t>
  </si>
  <si>
    <t>Liquidity providers are NOT incentivized with trading fees, LP tokens, yield farming incentives, and/or other rewards to ensure the availability of assets for trading and investment.
The funding of any existing liquidity incentives lasts less than 6 months.</t>
  </si>
  <si>
    <t>There is little incentivization for liquidity providers in the form of trading fees, LP tokens, yield farming incentives, and/or other rewards to ensure the availability of assets for trading and investment. 
The funding of the majority of these rewards lasts between 6 months to 1 year</t>
  </si>
  <si>
    <t>Liquidity providers are incentivized with trading fees, LP tokens, yield farming incentives, and/or other rewards to ensure the availability of assets for trading and investment. 
The funding of the majority of these rewards lasts less than 2 years</t>
  </si>
  <si>
    <t>Liquidity providers are incentivized with trading fees, LP tokens, yield farming incentives, and/or other rewards to ensure the availability of assets for trading and investment. 
The funding of the majority these rewards lasts at least 2 years more</t>
  </si>
  <si>
    <t>Liquidity providers are incentivized with trading fees, LP tokens, yield farming incentives, and/or other rewards to ensure the availability of assets for trading and investment. 
The funding of the majority of these rewards lasts at least 5 years more</t>
  </si>
  <si>
    <t>N/A</t>
  </si>
  <si>
    <t>Pump &amp; Dumps?</t>
  </si>
  <si>
    <t>Chart shows massive manipulation (pump and dumps)</t>
  </si>
  <si>
    <t>Token has a low to medium volume/liquidity profile and has been victim to pump &amp; dump schemes in the past (more than 2 years ago), but is on a path to improve its reputation in this regard.</t>
  </si>
  <si>
    <t>Low volume/liquidity token, but no clear signs of pump &amp; dump schemes in the charts</t>
  </si>
  <si>
    <t>Medium volume/liquidity profile, AND low future risk to fall victim to pump &amp; dump schemes.</t>
  </si>
  <si>
    <t>Healthy volume/liquidity profile AND no signs of pump &amp; dump activity in the charts</t>
  </si>
  <si>
    <t>Totals of Section 4: Market Metrics and Liquidity</t>
  </si>
  <si>
    <t>Section 5: SWOT ANALYSIS</t>
  </si>
  <si>
    <t>Identify the biggest Strength, Weakness, Opportunity &amp; Threat (in your opinion) of the project and describe each of them in a few words.
Then give it a rating (1-3 or 3-5) and the weight of importance in your assessment (1-5) and finally calculate the score (C = A x B) for each element 
The aspect you choose can be from the above sections, but could also be a point that has NOT been mentioned in the previous sections (random example: “token’s track record”). It can be a section as a whole (e.g. “Token Utility”), or a smaller element (e.g. “Necessity”). As a general guideline a whole section should then be given a higher weight of importance than a smaller element, but either way you can choose the weight according to your own judgment.
You can even choose other fundamental points that are not strictly part of tokenomics, as long as you can make a reasonable case that it influences token demand or tokenomics. Random examples: Strength: “strong hype/buzz for coin” or Threat: “could be classified as a security” 
The Section Rating result should be a number between 1-5. If it is not, a calculation error has been made and you need to find &amp; correct the error, and then re-calculate.</t>
  </si>
  <si>
    <t>Explainer for Rating biggest Strength &amp; Opportunity:
3: Even though this is the greatest strength or opportunity, you are neutral on this element (other strengths or opportunities are less impressive)
4: This best strength or opportunity is good but not exceptional
5: This best strength or opportunity is exceptionally good</t>
  </si>
  <si>
    <t>Explainer for Rating biggest Weakness &amp; Threat:
1: This biggest weakness or threat is extremely bad
2: This biggest weakness or threat is bad but not extremely bad.
3: Even though you find this the biggest weakness or threat, you are neutral on this element (other weaknesses or threats are less alarming)</t>
  </si>
  <si>
    <t>Assigning Weight Factor: 1 = low importance, 2 = slightly important, 3 = neutral on importance, 4 = important, 5 = extremely important</t>
  </si>
  <si>
    <t>STRENGTH</t>
  </si>
  <si>
    <t>A: Rating (3-5)</t>
  </si>
  <si>
    <t>B: Weight Factor (1-5x)</t>
  </si>
  <si>
    <t>C: Score (AxB)</t>
  </si>
  <si>
    <t>WEAKNESS</t>
  </si>
  <si>
    <t>A: Rating (1-3)</t>
  </si>
  <si>
    <t>OPPORTUNITY</t>
  </si>
  <si>
    <t>THREAT</t>
  </si>
  <si>
    <t>Section 5 Totals: Swot Analysis</t>
  </si>
  <si>
    <t>C Score Result</t>
  </si>
  <si>
    <t>B Score Result</t>
  </si>
  <si>
    <t>SWOT Analysis Section Rating</t>
  </si>
  <si>
    <t>Final Rating Calculation</t>
  </si>
  <si>
    <r>
      <rPr>
        <rFont val="Arial, sans-serif"/>
        <b/>
        <color rgb="FF000000"/>
        <sz val="11.0"/>
      </rPr>
      <t xml:space="preserve">Calculate the Final Tokenomics Rating in these 5 steps (Score calculator will do steps 2-5 for you. Simply check numbers for accuracy):
</t>
    </r>
    <r>
      <rPr>
        <rFont val="Arial, sans-serif"/>
        <b val="0"/>
        <color rgb="FF000000"/>
        <sz val="11.0"/>
      </rPr>
      <t>1. Check to make sure each section rating corresponds with the number calculated on each sheet
2. Multiply each Section Rating with the number in the column “Multiplier”
3. Fill in the result of this calculation in the column “Result after Multiplier” (at least 1 decimal)
4. Add up the total of all the results from the column “Result after Multiplier” and write this number for the result of “T” (at least 1 decimal)
5. Divide the number found at “T” by 8 and this will be your Final Tokenomics Rating (round off to 1 decimal). This number should be between 1 and 5; if it is not, then a calculation error has been made somewhere and you should find &amp; correct the error, and then re-calculate.</t>
    </r>
  </si>
  <si>
    <t>Section #</t>
  </si>
  <si>
    <t>Section Rating (SR)</t>
  </si>
  <si>
    <t>Multiplier</t>
  </si>
  <si>
    <t>Result after Multiplier</t>
  </si>
  <si>
    <t>Name of Section</t>
  </si>
  <si>
    <t>Section 1:</t>
  </si>
  <si>
    <t>TOKEN UTILITY</t>
  </si>
  <si>
    <t>Section 2:</t>
  </si>
  <si>
    <t>SUPPLY &amp; MARKET CAP</t>
  </si>
  <si>
    <t>Section 3:</t>
  </si>
  <si>
    <t>ECONOMIC INCENTIVES</t>
  </si>
  <si>
    <t>Section 4:</t>
  </si>
  <si>
    <t>MARKET METRICS &amp; LIQUIDITY</t>
  </si>
  <si>
    <t>Section 5:</t>
  </si>
  <si>
    <t>SWOT ANALYSIS</t>
  </si>
  <si>
    <t>Totals:</t>
  </si>
  <si>
    <t>Final Tokenomics Rating (T / 8):</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</si>
</sst>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15">
    <font>
      <sz val="10.0"/>
      <color rgb="FF000000"/>
      <name val="Arial"/>
      <scheme val="minor"/>
    </font>
    <font>
      <b/>
      <sz val="16.0"/>
      <color rgb="FF000000"/>
      <name val="Arial"/>
    </font>
    <font>
      <b/>
      <sz val="11.0"/>
      <color rgb="FF000000"/>
      <name val="Arial"/>
    </font>
    <font>
      <color theme="1"/>
      <name val="Arial"/>
      <scheme val="minor"/>
    </font>
    <font>
      <b/>
      <color theme="1"/>
      <name val="Arial"/>
      <scheme val="minor"/>
    </font>
    <font>
      <sz val="12.0"/>
      <color rgb="FF000000"/>
      <name val="Arial"/>
    </font>
    <font>
      <sz val="12.0"/>
      <color theme="1"/>
      <name val="Arial"/>
      <scheme val="minor"/>
    </font>
    <font/>
    <font>
      <b/>
      <sz val="12.0"/>
      <color theme="1"/>
      <name val="Arial"/>
      <scheme val="minor"/>
    </font>
    <font>
      <color rgb="FF000000"/>
      <name val="Arial"/>
    </font>
    <font>
      <color rgb="FF000000"/>
      <name val="Arial"/>
      <scheme val="minor"/>
    </font>
    <font>
      <sz val="12.0"/>
      <color theme="1"/>
      <name val="Arial"/>
    </font>
    <font>
      <b/>
      <sz val="20.0"/>
      <color rgb="FF000000"/>
      <name val="Arial"/>
    </font>
    <font>
      <sz val="11.0"/>
      <color rgb="FF000000"/>
      <name val="Arial"/>
    </font>
    <font>
      <b/>
      <sz val="14.0"/>
      <color rgb="FF000000"/>
      <name val="Arial"/>
    </font>
  </fonts>
  <fills count="5">
    <fill>
      <patternFill patternType="none"/>
    </fill>
    <fill>
      <patternFill patternType="lightGray"/>
    </fill>
    <fill>
      <patternFill patternType="solid">
        <fgColor rgb="FFFFFFFF"/>
        <bgColor rgb="FFFFFFFF"/>
      </patternFill>
    </fill>
    <fill>
      <patternFill patternType="solid">
        <fgColor rgb="FFCFE2F3"/>
        <bgColor rgb="FFCFE2F3"/>
      </patternFill>
    </fill>
    <fill>
      <patternFill patternType="solid">
        <fgColor rgb="FFD9D9D9"/>
        <bgColor rgb="FFD9D9D9"/>
      </patternFill>
    </fill>
  </fills>
  <borders count="23">
    <border/>
    <border>
      <left style="thin">
        <color rgb="FF000000"/>
      </left>
      <right style="thin">
        <color rgb="FF000000"/>
      </right>
      <top style="thin">
        <color rgb="FF000000"/>
      </top>
      <bottom style="thin">
        <color rgb="FF000000"/>
      </bottom>
    </border>
    <border>
      <left style="hair">
        <color rgb="FF000000"/>
      </left>
      <right style="hair">
        <color rgb="FF000000"/>
      </right>
      <top style="hair">
        <color rgb="FF000000"/>
      </top>
      <bottom style="hair">
        <color rgb="FF000000"/>
      </bottom>
    </border>
    <border>
      <left style="hair">
        <color rgb="FF000000"/>
      </left>
      <top style="hair">
        <color rgb="FF000000"/>
      </top>
      <bottom style="hair">
        <color rgb="FF000000"/>
      </bottom>
    </border>
    <border>
      <right style="hair">
        <color rgb="FF000000"/>
      </right>
      <top style="hair">
        <color rgb="FF000000"/>
      </top>
      <bottom style="hair">
        <color rgb="FF000000"/>
      </bottom>
    </border>
    <border>
      <left style="hair">
        <color rgb="FF000000"/>
      </left>
      <right style="hair">
        <color rgb="FF000000"/>
      </right>
      <top style="hair">
        <color rgb="FF000000"/>
      </top>
    </border>
    <border>
      <left style="double">
        <color rgb="FF000000"/>
      </left>
      <right style="hair">
        <color rgb="FF000000"/>
      </right>
      <top style="double">
        <color rgb="FF000000"/>
      </top>
      <bottom style="double">
        <color rgb="FF000000"/>
      </bottom>
    </border>
    <border>
      <left style="hair">
        <color rgb="FF000000"/>
      </left>
      <right style="double">
        <color rgb="FF000000"/>
      </right>
      <top style="double">
        <color rgb="FF000000"/>
      </top>
      <bottom style="double">
        <color rgb="FF000000"/>
      </bottom>
    </border>
    <border>
      <left style="double">
        <color rgb="FF000000"/>
      </left>
      <top style="double">
        <color rgb="FF000000"/>
      </top>
      <bottom style="double">
        <color rgb="FF000000"/>
      </bottom>
    </border>
    <border>
      <top style="double">
        <color rgb="FF000000"/>
      </top>
      <bottom style="double">
        <color rgb="FF000000"/>
      </bottom>
    </border>
    <border>
      <right style="double">
        <color rgb="FF000000"/>
      </right>
      <top style="double">
        <color rgb="FF000000"/>
      </top>
      <bottom style="double">
        <color rgb="FF000000"/>
      </bottom>
    </border>
    <border>
      <left style="hair">
        <color rgb="FF000000"/>
      </left>
      <bottom style="hair">
        <color rgb="FF000000"/>
      </bottom>
    </border>
    <border>
      <bottom style="hair">
        <color rgb="FF000000"/>
      </bottom>
    </border>
    <border>
      <right style="hair">
        <color rgb="FF000000"/>
      </right>
      <bottom style="hair">
        <color rgb="FF000000"/>
      </bottom>
    </border>
    <border>
      <top style="hair">
        <color rgb="FF000000"/>
      </top>
      <bottom style="hair">
        <color rgb="FF000000"/>
      </bottom>
    </border>
    <border>
      <left style="hair">
        <color rgb="FF000000"/>
      </left>
      <top style="hair">
        <color rgb="FF000000"/>
      </top>
    </border>
    <border>
      <top style="hair">
        <color rgb="FF000000"/>
      </top>
    </border>
    <border>
      <right style="hair">
        <color rgb="FF000000"/>
      </right>
      <top style="hair">
        <color rgb="FF000000"/>
      </top>
    </border>
    <border>
      <left style="hair">
        <color rgb="FF000000"/>
      </left>
    </border>
    <border>
      <right style="hair">
        <color rgb="FF000000"/>
      </right>
    </border>
    <border>
      <left style="hair">
        <color rgb="FF000000"/>
      </left>
      <top style="double">
        <color rgb="FF000000"/>
      </top>
      <bottom style="double">
        <color rgb="FF000000"/>
      </bottom>
    </border>
    <border>
      <right style="hair">
        <color rgb="FF000000"/>
      </right>
      <top style="double">
        <color rgb="FF000000"/>
      </top>
      <bottom style="double">
        <color rgb="FF000000"/>
      </bottom>
    </border>
    <border>
      <left style="hair">
        <color rgb="FF000000"/>
      </left>
      <right style="hair">
        <color rgb="FF000000"/>
      </right>
      <top style="double">
        <color rgb="FF000000"/>
      </top>
      <bottom style="double">
        <color rgb="FF000000"/>
      </bottom>
    </border>
  </borders>
  <cellStyleXfs count="1">
    <xf borderId="0" fillId="0" fontId="0" numFmtId="0" applyAlignment="1" applyFont="1"/>
  </cellStyleXfs>
  <cellXfs count="72">
    <xf borderId="0" fillId="0" fontId="0" numFmtId="0" xfId="0" applyAlignment="1" applyFont="1">
      <alignment readingOrder="0" shrinkToFit="0" vertical="bottom" wrapText="0"/>
    </xf>
    <xf borderId="1" fillId="2" fontId="1" numFmtId="0" xfId="0" applyAlignment="1" applyBorder="1" applyFill="1" applyFont="1">
      <alignment horizontal="left" readingOrder="0" shrinkToFit="0" wrapText="1"/>
    </xf>
    <xf borderId="1" fillId="3" fontId="2" numFmtId="0" xfId="0" applyAlignment="1" applyBorder="1" applyFill="1" applyFont="1">
      <alignment horizontal="left" readingOrder="0" shrinkToFit="0" wrapText="1"/>
    </xf>
    <xf borderId="0" fillId="0" fontId="3" numFmtId="0" xfId="0" applyAlignment="1" applyFont="1">
      <alignment horizontal="left"/>
    </xf>
    <xf borderId="0" fillId="0" fontId="3" numFmtId="0" xfId="0" applyAlignment="1" applyFont="1">
      <alignment readingOrder="0" shrinkToFit="0" wrapText="1"/>
    </xf>
    <xf borderId="0" fillId="0" fontId="2" numFmtId="0" xfId="0" applyAlignment="1" applyFont="1">
      <alignment horizontal="center" readingOrder="0" shrinkToFit="0" wrapText="1"/>
    </xf>
    <xf borderId="0" fillId="0" fontId="4" numFmtId="0" xfId="0" applyFont="1"/>
    <xf borderId="2" fillId="4" fontId="2" numFmtId="0" xfId="0" applyAlignment="1" applyBorder="1" applyFill="1" applyFont="1">
      <alignment horizontal="left" readingOrder="0" shrinkToFit="0" wrapText="1"/>
    </xf>
    <xf borderId="2" fillId="4" fontId="2" numFmtId="0" xfId="0" applyAlignment="1" applyBorder="1" applyFont="1">
      <alignment horizontal="center" readingOrder="0" shrinkToFit="0" wrapText="1"/>
    </xf>
    <xf borderId="0" fillId="0" fontId="2" numFmtId="0" xfId="0" applyAlignment="1" applyFont="1">
      <alignment horizontal="center" readingOrder="0" shrinkToFit="0" vertical="top" wrapText="1"/>
    </xf>
    <xf borderId="2" fillId="4" fontId="2" numFmtId="0" xfId="0" applyAlignment="1" applyBorder="1" applyFont="1">
      <alignment horizontal="left" readingOrder="0" shrinkToFit="0" vertical="top" wrapText="1"/>
    </xf>
    <xf borderId="2" fillId="0" fontId="0" numFmtId="0" xfId="0" applyAlignment="1" applyBorder="1" applyFont="1">
      <alignment horizontal="left" readingOrder="0" shrinkToFit="0" vertical="top" wrapText="1"/>
    </xf>
    <xf borderId="2" fillId="0" fontId="5" numFmtId="0" xfId="0" applyAlignment="1" applyBorder="1" applyFont="1">
      <alignment horizontal="center" readingOrder="0" shrinkToFit="0" vertical="center" wrapText="1"/>
    </xf>
    <xf borderId="2" fillId="3" fontId="5" numFmtId="0" xfId="0" applyAlignment="1" applyBorder="1" applyFont="1">
      <alignment horizontal="center" readingOrder="0" shrinkToFit="0" vertical="center" wrapText="1"/>
    </xf>
    <xf borderId="2" fillId="2" fontId="5" numFmtId="0" xfId="0" applyAlignment="1" applyBorder="1" applyFont="1">
      <alignment horizontal="center" shrinkToFit="0" vertical="center" wrapText="1"/>
    </xf>
    <xf borderId="0" fillId="0" fontId="2" numFmtId="0" xfId="0" applyAlignment="1" applyFont="1">
      <alignment horizontal="center" readingOrder="0" shrinkToFit="0" vertical="bottom" wrapText="1"/>
    </xf>
    <xf borderId="2" fillId="4" fontId="2" numFmtId="0" xfId="0" applyAlignment="1" applyBorder="1" applyFont="1">
      <alignment horizontal="left" readingOrder="0" shrinkToFit="0" vertical="bottom" wrapText="1"/>
    </xf>
    <xf borderId="3" fillId="0" fontId="6" numFmtId="0" xfId="0" applyAlignment="1" applyBorder="1" applyFont="1">
      <alignment readingOrder="0"/>
    </xf>
    <xf borderId="4" fillId="0" fontId="7" numFmtId="0" xfId="0" applyBorder="1" applyFont="1"/>
    <xf borderId="2" fillId="0" fontId="6" numFmtId="0" xfId="0" applyAlignment="1" applyBorder="1" applyFont="1">
      <alignment readingOrder="0"/>
    </xf>
    <xf borderId="2" fillId="0" fontId="6" numFmtId="0" xfId="0" applyBorder="1" applyFont="1"/>
    <xf borderId="5" fillId="0" fontId="6" numFmtId="0" xfId="0" applyAlignment="1" applyBorder="1" applyFont="1">
      <alignment readingOrder="0"/>
    </xf>
    <xf borderId="5" fillId="0" fontId="6" numFmtId="0" xfId="0" applyBorder="1" applyFont="1"/>
    <xf borderId="6" fillId="0" fontId="8" numFmtId="0" xfId="0" applyAlignment="1" applyBorder="1" applyFont="1">
      <alignment readingOrder="0"/>
    </xf>
    <xf borderId="7" fillId="0" fontId="8" numFmtId="0" xfId="0" applyBorder="1" applyFont="1"/>
    <xf borderId="0" fillId="0" fontId="2" numFmtId="0" xfId="0" applyAlignment="1" applyFont="1">
      <alignment horizontal="center" readingOrder="0" shrinkToFit="0" vertical="center" wrapText="1"/>
    </xf>
    <xf borderId="2" fillId="4" fontId="2" numFmtId="0" xfId="0" applyAlignment="1" applyBorder="1" applyFont="1">
      <alignment horizontal="center" readingOrder="0" shrinkToFit="0" vertical="center" wrapText="1"/>
    </xf>
    <xf borderId="0" fillId="3" fontId="4" numFmtId="0" xfId="0" applyFont="1"/>
    <xf borderId="0" fillId="0" fontId="2" numFmtId="0" xfId="0" applyAlignment="1" applyFont="1">
      <alignment horizontal="left" readingOrder="0" shrinkToFit="0" vertical="top" wrapText="1"/>
    </xf>
    <xf borderId="2" fillId="2" fontId="9" numFmtId="0" xfId="0" applyAlignment="1" applyBorder="1" applyFont="1">
      <alignment horizontal="left" readingOrder="0" shrinkToFit="0" vertical="top" wrapText="1"/>
    </xf>
    <xf borderId="2" fillId="0" fontId="9" numFmtId="0" xfId="0" applyAlignment="1" applyBorder="1" applyFont="1">
      <alignment horizontal="left" readingOrder="0" shrinkToFit="0" vertical="top" wrapText="1"/>
    </xf>
    <xf borderId="2" fillId="0" fontId="10" numFmtId="0" xfId="0" applyAlignment="1" applyBorder="1" applyFont="1">
      <alignment horizontal="left" readingOrder="0" shrinkToFit="0" vertical="top" wrapText="1"/>
    </xf>
    <xf borderId="2" fillId="0" fontId="11" numFmtId="0" xfId="0" applyAlignment="1" applyBorder="1" applyFont="1">
      <alignment horizontal="center" readingOrder="0" shrinkToFit="0" vertical="center" wrapText="1"/>
    </xf>
    <xf borderId="2" fillId="0" fontId="11" numFmtId="0" xfId="0" applyAlignment="1" applyBorder="1" applyFont="1">
      <alignment horizontal="center" readingOrder="0" vertical="center"/>
    </xf>
    <xf borderId="2" fillId="2" fontId="5" numFmtId="0" xfId="0" applyAlignment="1" applyBorder="1" applyFont="1">
      <alignment horizontal="center" vertical="center"/>
    </xf>
    <xf borderId="8" fillId="4" fontId="2" numFmtId="0" xfId="0" applyAlignment="1" applyBorder="1" applyFont="1">
      <alignment horizontal="left" readingOrder="0" shrinkToFit="0" wrapText="1"/>
    </xf>
    <xf borderId="9" fillId="0" fontId="7" numFmtId="0" xfId="0" applyBorder="1" applyFont="1"/>
    <xf borderId="10" fillId="0" fontId="7" numFmtId="0" xfId="0" applyBorder="1" applyFont="1"/>
    <xf borderId="11" fillId="0" fontId="9" numFmtId="0" xfId="0" applyAlignment="1" applyBorder="1" applyFont="1">
      <alignment horizontal="left" readingOrder="0" shrinkToFit="0" wrapText="1"/>
    </xf>
    <xf borderId="12" fillId="0" fontId="7" numFmtId="0" xfId="0" applyBorder="1" applyFont="1"/>
    <xf borderId="13" fillId="0" fontId="7" numFmtId="0" xfId="0" applyBorder="1" applyFont="1"/>
    <xf borderId="3" fillId="0" fontId="2" numFmtId="0" xfId="0" applyAlignment="1" applyBorder="1" applyFont="1">
      <alignment horizontal="left" readingOrder="0" shrinkToFit="0" wrapText="1"/>
    </xf>
    <xf borderId="14" fillId="0" fontId="7" numFmtId="0" xfId="0" applyBorder="1" applyFont="1"/>
    <xf borderId="2" fillId="0" fontId="12" numFmtId="0" xfId="0" applyAlignment="1" applyBorder="1" applyFont="1">
      <alignment horizontal="left" readingOrder="0" shrinkToFit="0" wrapText="1"/>
    </xf>
    <xf borderId="2" fillId="0" fontId="2" numFmtId="0" xfId="0" applyAlignment="1" applyBorder="1" applyFont="1">
      <alignment horizontal="left" readingOrder="0" shrinkToFit="0" wrapText="1"/>
    </xf>
    <xf borderId="2" fillId="0" fontId="3" numFmtId="0" xfId="0" applyAlignment="1" applyBorder="1" applyFont="1">
      <alignment horizontal="left" shrinkToFit="0" vertical="top" wrapText="1"/>
    </xf>
    <xf borderId="2" fillId="3" fontId="6" numFmtId="0" xfId="0" applyAlignment="1" applyBorder="1" applyFont="1">
      <alignment horizontal="center" readingOrder="0" shrinkToFit="0" vertical="center" wrapText="1"/>
    </xf>
    <xf borderId="2" fillId="0" fontId="6" numFmtId="0" xfId="0" applyAlignment="1" applyBorder="1" applyFont="1">
      <alignment horizontal="center" shrinkToFit="0" vertical="center" wrapText="1"/>
    </xf>
    <xf borderId="3" fillId="0" fontId="3" numFmtId="0" xfId="0" applyBorder="1" applyFont="1"/>
    <xf borderId="7" fillId="0" fontId="8" numFmtId="2" xfId="0" applyBorder="1" applyFont="1" applyNumberFormat="1"/>
    <xf borderId="3" fillId="4" fontId="8" numFmtId="0" xfId="0" applyAlignment="1" applyBorder="1" applyFont="1">
      <alignment readingOrder="0"/>
    </xf>
    <xf borderId="15" fillId="0" fontId="2" numFmtId="0" xfId="0" applyAlignment="1" applyBorder="1" applyFont="1">
      <alignment readingOrder="0" shrinkToFit="0" wrapText="1"/>
    </xf>
    <xf borderId="16" fillId="0" fontId="7" numFmtId="0" xfId="0" applyBorder="1" applyFont="1"/>
    <xf borderId="17" fillId="0" fontId="7" numFmtId="0" xfId="0" applyBorder="1" applyFont="1"/>
    <xf borderId="18" fillId="0" fontId="7" numFmtId="0" xfId="0" applyBorder="1" applyFont="1"/>
    <xf borderId="19" fillId="0" fontId="7" numFmtId="0" xfId="0" applyBorder="1" applyFont="1"/>
    <xf borderId="11" fillId="0" fontId="7" numFmtId="0" xfId="0" applyBorder="1" applyFont="1"/>
    <xf borderId="0" fillId="0" fontId="13" numFmtId="0" xfId="0" applyFont="1"/>
    <xf borderId="3" fillId="4" fontId="2" numFmtId="0" xfId="0" applyAlignment="1" applyBorder="1" applyFont="1">
      <alignment horizontal="left" readingOrder="0" shrinkToFit="0" wrapText="1"/>
    </xf>
    <xf borderId="2" fillId="0" fontId="2" numFmtId="2" xfId="0" applyAlignment="1" applyBorder="1" applyFont="1" applyNumberFormat="1">
      <alignment horizontal="center" readingOrder="0" shrinkToFit="0" wrapText="1"/>
    </xf>
    <xf borderId="2" fillId="0" fontId="13" numFmtId="0" xfId="0" applyAlignment="1" applyBorder="1" applyFont="1">
      <alignment horizontal="center" readingOrder="0" shrinkToFit="0" wrapText="1"/>
    </xf>
    <xf borderId="3" fillId="0" fontId="13" numFmtId="0" xfId="0" applyAlignment="1" applyBorder="1" applyFont="1">
      <alignment horizontal="left" readingOrder="0" shrinkToFit="0" wrapText="1"/>
    </xf>
    <xf borderId="5" fillId="4" fontId="2" numFmtId="0" xfId="0" applyAlignment="1" applyBorder="1" applyFont="1">
      <alignment horizontal="center" readingOrder="0" shrinkToFit="0" wrapText="1"/>
    </xf>
    <xf borderId="5" fillId="0" fontId="2" numFmtId="2" xfId="0" applyAlignment="1" applyBorder="1" applyFont="1" applyNumberFormat="1">
      <alignment horizontal="center" readingOrder="0" shrinkToFit="0" wrapText="1"/>
    </xf>
    <xf borderId="5" fillId="0" fontId="13" numFmtId="0" xfId="0" applyAlignment="1" applyBorder="1" applyFont="1">
      <alignment horizontal="center" readingOrder="0" shrinkToFit="0" wrapText="1"/>
    </xf>
    <xf borderId="15" fillId="0" fontId="13" numFmtId="0" xfId="0" applyAlignment="1" applyBorder="1" applyFont="1">
      <alignment horizontal="left" readingOrder="0" shrinkToFit="0" wrapText="1"/>
    </xf>
    <xf borderId="6" fillId="4" fontId="2" numFmtId="0" xfId="0" applyAlignment="1" applyBorder="1" applyFont="1">
      <alignment horizontal="right" readingOrder="0" shrinkToFit="0" wrapText="1"/>
    </xf>
    <xf borderId="20" fillId="0" fontId="3" numFmtId="0" xfId="0" applyBorder="1" applyFont="1"/>
    <xf borderId="21" fillId="0" fontId="7" numFmtId="0" xfId="0" applyBorder="1" applyFont="1"/>
    <xf borderId="22" fillId="0" fontId="14" numFmtId="2" xfId="0" applyAlignment="1" applyBorder="1" applyFont="1" applyNumberFormat="1">
      <alignment horizontal="right" readingOrder="0" shrinkToFit="0" wrapText="1"/>
    </xf>
    <xf borderId="22" fillId="0" fontId="14" numFmtId="0" xfId="0" applyAlignment="1" applyBorder="1" applyFont="1">
      <alignment horizontal="right" readingOrder="0" shrinkToFit="0" wrapText="1"/>
    </xf>
    <xf borderId="7" fillId="0" fontId="2" numFmtId="164" xfId="0" applyAlignment="1" applyBorder="1" applyFont="1" applyNumberFormat="1">
      <alignment horizontal="center"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10</xdr:col>
      <xdr:colOff>76200</xdr:colOff>
      <xdr:row>4</xdr:row>
      <xdr:rowOff>828675</xdr:rowOff>
    </xdr:from>
    <xdr:ext cx="6562725" cy="183832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47.13"/>
    <col customWidth="1" min="3" max="3" width="27.0"/>
    <col customWidth="1" min="4" max="4" width="52.5"/>
  </cols>
  <sheetData>
    <row r="3">
      <c r="B3" s="1" t="s">
        <v>0</v>
      </c>
      <c r="C3" s="2" t="s">
        <v>1</v>
      </c>
      <c r="D3" s="2" t="s">
        <v>2</v>
      </c>
    </row>
    <row r="4">
      <c r="B4" s="2" t="s">
        <v>3</v>
      </c>
      <c r="C4" s="2" t="s">
        <v>4</v>
      </c>
      <c r="D4" s="2" t="s">
        <v>5</v>
      </c>
    </row>
    <row r="5">
      <c r="B5" s="3"/>
    </row>
    <row r="6">
      <c r="B6" s="4" t="s">
        <v>6</v>
      </c>
    </row>
  </sheetData>
  <mergeCells count="1">
    <mergeCell ref="B6:D6"/>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8.63"/>
    <col customWidth="1" min="2" max="2" width="20.13"/>
    <col customWidth="1" min="3" max="3" width="23.88"/>
    <col customWidth="1" min="4" max="7" width="20.13"/>
    <col customWidth="1" min="8" max="8" width="7.75"/>
  </cols>
  <sheetData>
    <row r="1" ht="41.25" customHeight="1">
      <c r="A1" s="5"/>
      <c r="B1" s="5"/>
      <c r="C1" s="5"/>
      <c r="D1" s="5"/>
      <c r="E1" s="5"/>
      <c r="F1" s="5"/>
      <c r="G1" s="5"/>
      <c r="H1" s="5"/>
      <c r="I1" s="5"/>
      <c r="J1" s="5"/>
      <c r="K1" s="6"/>
    </row>
    <row r="2" ht="47.25" customHeight="1">
      <c r="A2" s="5"/>
      <c r="B2" s="7" t="s">
        <v>7</v>
      </c>
      <c r="C2" s="8">
        <v>1.0</v>
      </c>
      <c r="D2" s="8">
        <v>2.0</v>
      </c>
      <c r="E2" s="8">
        <v>3.0</v>
      </c>
      <c r="F2" s="8">
        <v>4.0</v>
      </c>
      <c r="G2" s="8">
        <v>5.0</v>
      </c>
      <c r="H2" s="8" t="s">
        <v>8</v>
      </c>
      <c r="I2" s="8" t="s">
        <v>9</v>
      </c>
      <c r="J2" s="8" t="s">
        <v>10</v>
      </c>
      <c r="K2" s="6"/>
    </row>
    <row r="3" ht="102.0" customHeight="1">
      <c r="A3" s="9"/>
      <c r="B3" s="10" t="s">
        <v>11</v>
      </c>
      <c r="C3" s="11" t="s">
        <v>12</v>
      </c>
      <c r="D3" s="11" t="s">
        <v>13</v>
      </c>
      <c r="E3" s="11" t="s">
        <v>14</v>
      </c>
      <c r="F3" s="11" t="s">
        <v>15</v>
      </c>
      <c r="G3" s="11" t="s">
        <v>16</v>
      </c>
      <c r="H3" s="12">
        <v>4.0</v>
      </c>
      <c r="I3" s="13">
        <v>4.0</v>
      </c>
      <c r="J3" s="14">
        <f t="shared" ref="J3:J7" si="1">IF(I3="N/A",0,H3*I3)</f>
        <v>16</v>
      </c>
    </row>
    <row r="4" ht="79.5" customHeight="1">
      <c r="A4" s="9"/>
      <c r="B4" s="10" t="s">
        <v>17</v>
      </c>
      <c r="C4" s="11" t="s">
        <v>18</v>
      </c>
      <c r="D4" s="11" t="s">
        <v>19</v>
      </c>
      <c r="E4" s="11" t="s">
        <v>20</v>
      </c>
      <c r="F4" s="11" t="s">
        <v>21</v>
      </c>
      <c r="G4" s="11" t="s">
        <v>22</v>
      </c>
      <c r="H4" s="12">
        <v>1.0</v>
      </c>
      <c r="I4" s="13">
        <v>5.0</v>
      </c>
      <c r="J4" s="14">
        <f t="shared" si="1"/>
        <v>5</v>
      </c>
    </row>
    <row r="5">
      <c r="A5" s="15"/>
      <c r="B5" s="16" t="s">
        <v>23</v>
      </c>
      <c r="C5" s="11" t="s">
        <v>24</v>
      </c>
      <c r="D5" s="11" t="s">
        <v>25</v>
      </c>
      <c r="E5" s="11" t="s">
        <v>26</v>
      </c>
      <c r="F5" s="11" t="s">
        <v>27</v>
      </c>
      <c r="G5" s="11" t="s">
        <v>28</v>
      </c>
      <c r="H5" s="12">
        <v>1.0</v>
      </c>
      <c r="I5" s="13">
        <v>5.0</v>
      </c>
      <c r="J5" s="14">
        <f t="shared" si="1"/>
        <v>5</v>
      </c>
    </row>
    <row r="6" ht="109.5" customHeight="1">
      <c r="A6" s="9"/>
      <c r="B6" s="10" t="s">
        <v>29</v>
      </c>
      <c r="C6" s="11" t="s">
        <v>30</v>
      </c>
      <c r="D6" s="11" t="s">
        <v>31</v>
      </c>
      <c r="E6" s="11" t="s">
        <v>32</v>
      </c>
      <c r="F6" s="11" t="s">
        <v>33</v>
      </c>
      <c r="G6" s="11" t="s">
        <v>34</v>
      </c>
      <c r="H6" s="12">
        <v>3.0</v>
      </c>
      <c r="I6" s="13">
        <v>5.0</v>
      </c>
      <c r="J6" s="14">
        <f t="shared" si="1"/>
        <v>15</v>
      </c>
    </row>
    <row r="7" ht="87.75" customHeight="1">
      <c r="A7" s="9"/>
      <c r="B7" s="10" t="s">
        <v>35</v>
      </c>
      <c r="C7" s="11" t="s">
        <v>36</v>
      </c>
      <c r="D7" s="11" t="s">
        <v>37</v>
      </c>
      <c r="E7" s="11" t="s">
        <v>38</v>
      </c>
      <c r="F7" s="11" t="s">
        <v>39</v>
      </c>
      <c r="G7" s="11" t="s">
        <v>40</v>
      </c>
      <c r="H7" s="12">
        <v>1.0</v>
      </c>
      <c r="I7" s="13">
        <v>5.0</v>
      </c>
      <c r="J7" s="14">
        <f t="shared" si="1"/>
        <v>5</v>
      </c>
    </row>
    <row r="9">
      <c r="E9" s="17" t="s">
        <v>41</v>
      </c>
      <c r="F9" s="18"/>
    </row>
    <row r="10">
      <c r="E10" s="19" t="s">
        <v>42</v>
      </c>
      <c r="F10" s="20">
        <f>sumif(I3:I7,"N/A",H3:H7)</f>
        <v>0</v>
      </c>
    </row>
    <row r="11">
      <c r="E11" s="19" t="s">
        <v>43</v>
      </c>
      <c r="F11" s="20">
        <f>10-F10</f>
        <v>10</v>
      </c>
    </row>
    <row r="12">
      <c r="E12" s="21" t="s">
        <v>44</v>
      </c>
      <c r="F12" s="22">
        <f>sum(J3:J7)</f>
        <v>46</v>
      </c>
    </row>
    <row r="13">
      <c r="E13" s="23" t="s">
        <v>45</v>
      </c>
      <c r="F13" s="24">
        <f>F12/F11</f>
        <v>4.6</v>
      </c>
    </row>
  </sheetData>
  <mergeCells count="1">
    <mergeCell ref="E9:F9"/>
  </mergeCells>
  <dataValidations>
    <dataValidation type="list" allowBlank="1" showErrorMessage="1" sqref="I3:I7">
      <formula1>"1,2,3,4,5,N/A"</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8.25"/>
    <col customWidth="1" min="2" max="2" width="20.13"/>
    <col customWidth="1" min="3" max="3" width="22.13"/>
    <col customWidth="1" min="4" max="4" width="18.13"/>
    <col customWidth="1" min="5" max="5" width="22.88"/>
    <col customWidth="1" min="6" max="6" width="20.13"/>
    <col customWidth="1" min="7" max="7" width="25.38"/>
    <col customWidth="1" min="8" max="8" width="7.88"/>
  </cols>
  <sheetData>
    <row r="1" ht="38.25" customHeight="1">
      <c r="A1" s="5"/>
      <c r="B1" s="5"/>
      <c r="C1" s="5"/>
      <c r="D1" s="5"/>
      <c r="E1" s="5"/>
      <c r="F1" s="5"/>
      <c r="G1" s="5"/>
      <c r="H1" s="5"/>
      <c r="I1" s="5"/>
      <c r="J1" s="25"/>
      <c r="K1" s="6"/>
    </row>
    <row r="2" ht="47.25" customHeight="1">
      <c r="A2" s="5"/>
      <c r="B2" s="8" t="s">
        <v>7</v>
      </c>
      <c r="C2" s="8">
        <v>1.0</v>
      </c>
      <c r="D2" s="8">
        <v>2.0</v>
      </c>
      <c r="E2" s="8">
        <v>3.0</v>
      </c>
      <c r="F2" s="8">
        <v>4.0</v>
      </c>
      <c r="G2" s="8">
        <v>5.0</v>
      </c>
      <c r="H2" s="8" t="s">
        <v>8</v>
      </c>
      <c r="I2" s="8" t="s">
        <v>9</v>
      </c>
      <c r="J2" s="26" t="s">
        <v>10</v>
      </c>
      <c r="K2" s="27"/>
    </row>
    <row r="3" ht="104.25" customHeight="1">
      <c r="A3" s="28"/>
      <c r="B3" s="10" t="s">
        <v>46</v>
      </c>
      <c r="C3" s="29" t="s">
        <v>47</v>
      </c>
      <c r="D3" s="30" t="s">
        <v>48</v>
      </c>
      <c r="E3" s="30" t="s">
        <v>49</v>
      </c>
      <c r="F3" s="30" t="s">
        <v>50</v>
      </c>
      <c r="G3" s="31" t="s">
        <v>51</v>
      </c>
      <c r="H3" s="12">
        <v>3.0</v>
      </c>
      <c r="I3" s="13">
        <v>5.0</v>
      </c>
      <c r="J3" s="14">
        <f t="shared" ref="J3:J8" si="1">IF(I3="N/A",0,H3*I3)</f>
        <v>15</v>
      </c>
    </row>
    <row r="4" ht="87.75" customHeight="1">
      <c r="A4" s="28"/>
      <c r="B4" s="10" t="s">
        <v>52</v>
      </c>
      <c r="C4" s="30" t="s">
        <v>53</v>
      </c>
      <c r="D4" s="30" t="s">
        <v>54</v>
      </c>
      <c r="E4" s="30" t="s">
        <v>55</v>
      </c>
      <c r="F4" s="30" t="s">
        <v>56</v>
      </c>
      <c r="G4" s="30" t="s">
        <v>57</v>
      </c>
      <c r="H4" s="12">
        <v>2.0</v>
      </c>
      <c r="I4" s="13">
        <v>5.0</v>
      </c>
      <c r="J4" s="14">
        <f t="shared" si="1"/>
        <v>10</v>
      </c>
    </row>
    <row r="5">
      <c r="A5" s="28"/>
      <c r="B5" s="10" t="s">
        <v>58</v>
      </c>
      <c r="C5" s="30" t="s">
        <v>59</v>
      </c>
      <c r="D5" s="30" t="s">
        <v>60</v>
      </c>
      <c r="E5" s="30" t="s">
        <v>61</v>
      </c>
      <c r="F5" s="30" t="s">
        <v>62</v>
      </c>
      <c r="G5" s="30" t="s">
        <v>63</v>
      </c>
      <c r="H5" s="32">
        <v>1.0</v>
      </c>
      <c r="I5" s="13">
        <v>5.0</v>
      </c>
      <c r="J5" s="14">
        <f t="shared" si="1"/>
        <v>5</v>
      </c>
    </row>
    <row r="6">
      <c r="A6" s="28"/>
      <c r="B6" s="10" t="s">
        <v>64</v>
      </c>
      <c r="C6" s="30" t="s">
        <v>65</v>
      </c>
      <c r="D6" s="30" t="s">
        <v>66</v>
      </c>
      <c r="E6" s="30" t="s">
        <v>67</v>
      </c>
      <c r="F6" s="30" t="s">
        <v>68</v>
      </c>
      <c r="G6" s="30" t="s">
        <v>69</v>
      </c>
      <c r="H6" s="32">
        <v>1.0</v>
      </c>
      <c r="I6" s="13">
        <v>5.0</v>
      </c>
      <c r="J6" s="14">
        <f t="shared" si="1"/>
        <v>5</v>
      </c>
    </row>
    <row r="7">
      <c r="A7" s="28"/>
      <c r="B7" s="10" t="s">
        <v>70</v>
      </c>
      <c r="C7" s="30" t="s">
        <v>71</v>
      </c>
      <c r="D7" s="30" t="s">
        <v>72</v>
      </c>
      <c r="E7" s="30" t="s">
        <v>73</v>
      </c>
      <c r="F7" s="30" t="s">
        <v>74</v>
      </c>
      <c r="G7" s="30" t="s">
        <v>75</v>
      </c>
      <c r="H7" s="32">
        <v>2.0</v>
      </c>
      <c r="I7" s="13">
        <v>5.0</v>
      </c>
      <c r="J7" s="14">
        <f t="shared" si="1"/>
        <v>10</v>
      </c>
    </row>
    <row r="8">
      <c r="A8" s="28"/>
      <c r="B8" s="10" t="s">
        <v>76</v>
      </c>
      <c r="C8" s="30" t="s">
        <v>77</v>
      </c>
      <c r="D8" s="30" t="s">
        <v>78</v>
      </c>
      <c r="E8" s="30" t="s">
        <v>79</v>
      </c>
      <c r="F8" s="30" t="s">
        <v>80</v>
      </c>
      <c r="G8" s="30" t="s">
        <v>81</v>
      </c>
      <c r="H8" s="32">
        <v>1.0</v>
      </c>
      <c r="I8" s="13">
        <v>5.0</v>
      </c>
      <c r="J8" s="14">
        <f t="shared" si="1"/>
        <v>5</v>
      </c>
    </row>
    <row r="10">
      <c r="D10" s="17" t="s">
        <v>82</v>
      </c>
      <c r="E10" s="18"/>
    </row>
    <row r="11">
      <c r="D11" s="19" t="s">
        <v>42</v>
      </c>
      <c r="E11" s="20">
        <f>sumif(I3:I8,"N/A",H3:H8)</f>
        <v>0</v>
      </c>
    </row>
    <row r="12">
      <c r="D12" s="19" t="s">
        <v>43</v>
      </c>
      <c r="E12" s="20">
        <f>10-E11</f>
        <v>10</v>
      </c>
    </row>
    <row r="13">
      <c r="D13" s="21" t="s">
        <v>44</v>
      </c>
      <c r="E13" s="22">
        <f>sum(J3:J8)</f>
        <v>50</v>
      </c>
    </row>
    <row r="14">
      <c r="D14" s="23" t="s">
        <v>45</v>
      </c>
      <c r="E14" s="24">
        <f>E13/E12</f>
        <v>5</v>
      </c>
    </row>
  </sheetData>
  <mergeCells count="1">
    <mergeCell ref="D10:E10"/>
  </mergeCells>
  <dataValidations>
    <dataValidation type="list" allowBlank="1" showErrorMessage="1" sqref="I3:I8">
      <formula1>"1,2,3,4,5,N/A"</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9.63"/>
    <col customWidth="1" min="2" max="7" width="20.13"/>
    <col customWidth="1" min="8" max="8" width="9.38"/>
  </cols>
  <sheetData>
    <row r="1" ht="36.75" customHeight="1">
      <c r="A1" s="5"/>
      <c r="B1" s="5"/>
      <c r="C1" s="5"/>
      <c r="D1" s="5"/>
      <c r="E1" s="5"/>
      <c r="F1" s="5"/>
      <c r="G1" s="5"/>
      <c r="H1" s="5"/>
      <c r="I1" s="5"/>
      <c r="J1" s="5"/>
      <c r="K1" s="6"/>
    </row>
    <row r="2" ht="47.25" customHeight="1">
      <c r="A2" s="5"/>
      <c r="B2" s="8" t="s">
        <v>7</v>
      </c>
      <c r="C2" s="8">
        <v>1.0</v>
      </c>
      <c r="D2" s="8">
        <v>2.0</v>
      </c>
      <c r="E2" s="8">
        <v>3.0</v>
      </c>
      <c r="F2" s="8">
        <v>4.0</v>
      </c>
      <c r="G2" s="8">
        <v>5.0</v>
      </c>
      <c r="H2" s="8" t="s">
        <v>8</v>
      </c>
      <c r="I2" s="8" t="s">
        <v>9</v>
      </c>
      <c r="J2" s="8" t="s">
        <v>10</v>
      </c>
      <c r="K2" s="6"/>
    </row>
    <row r="3" ht="90.0" customHeight="1">
      <c r="A3" s="28"/>
      <c r="B3" s="10" t="s">
        <v>83</v>
      </c>
      <c r="C3" s="30" t="s">
        <v>84</v>
      </c>
      <c r="D3" s="30" t="s">
        <v>85</v>
      </c>
      <c r="E3" s="30" t="s">
        <v>86</v>
      </c>
      <c r="F3" s="30" t="s">
        <v>87</v>
      </c>
      <c r="G3" s="30" t="s">
        <v>88</v>
      </c>
      <c r="H3" s="12">
        <v>4.0</v>
      </c>
      <c r="I3" s="13">
        <v>5.0</v>
      </c>
      <c r="J3" s="12">
        <f t="shared" ref="J3:J8" si="1">IF(I3="N/A",0,H3*I3)</f>
        <v>20</v>
      </c>
    </row>
    <row r="4">
      <c r="A4" s="28"/>
      <c r="B4" s="10" t="s">
        <v>89</v>
      </c>
      <c r="C4" s="30" t="s">
        <v>90</v>
      </c>
      <c r="D4" s="30" t="s">
        <v>91</v>
      </c>
      <c r="E4" s="30" t="s">
        <v>92</v>
      </c>
      <c r="F4" s="30" t="s">
        <v>93</v>
      </c>
      <c r="G4" s="30" t="s">
        <v>94</v>
      </c>
      <c r="H4" s="33">
        <v>2.0</v>
      </c>
      <c r="I4" s="13">
        <v>5.0</v>
      </c>
      <c r="J4" s="12">
        <f t="shared" si="1"/>
        <v>10</v>
      </c>
    </row>
    <row r="5">
      <c r="A5" s="28"/>
      <c r="B5" s="10" t="s">
        <v>95</v>
      </c>
      <c r="C5" s="30" t="s">
        <v>96</v>
      </c>
      <c r="D5" s="30" t="s">
        <v>97</v>
      </c>
      <c r="E5" s="30" t="s">
        <v>98</v>
      </c>
      <c r="F5" s="30" t="s">
        <v>99</v>
      </c>
      <c r="G5" s="30" t="s">
        <v>100</v>
      </c>
      <c r="H5" s="33">
        <v>1.0</v>
      </c>
      <c r="I5" s="13">
        <v>5.0</v>
      </c>
      <c r="J5" s="12">
        <f t="shared" si="1"/>
        <v>5</v>
      </c>
    </row>
    <row r="6">
      <c r="A6" s="28"/>
      <c r="B6" s="10" t="s">
        <v>101</v>
      </c>
      <c r="C6" s="30" t="s">
        <v>102</v>
      </c>
      <c r="D6" s="30" t="s">
        <v>103</v>
      </c>
      <c r="E6" s="30" t="s">
        <v>104</v>
      </c>
      <c r="F6" s="30" t="s">
        <v>105</v>
      </c>
      <c r="G6" s="30" t="s">
        <v>106</v>
      </c>
      <c r="H6" s="33">
        <v>1.0</v>
      </c>
      <c r="I6" s="13">
        <v>5.0</v>
      </c>
      <c r="J6" s="12">
        <f t="shared" si="1"/>
        <v>5</v>
      </c>
    </row>
    <row r="7">
      <c r="A7" s="28"/>
      <c r="B7" s="10" t="s">
        <v>107</v>
      </c>
      <c r="C7" s="30" t="s">
        <v>108</v>
      </c>
      <c r="D7" s="30" t="s">
        <v>109</v>
      </c>
      <c r="E7" s="30" t="s">
        <v>110</v>
      </c>
      <c r="F7" s="30" t="s">
        <v>111</v>
      </c>
      <c r="G7" s="30" t="s">
        <v>112</v>
      </c>
      <c r="H7" s="33">
        <v>1.0</v>
      </c>
      <c r="I7" s="13">
        <v>5.0</v>
      </c>
      <c r="J7" s="12">
        <f t="shared" si="1"/>
        <v>5</v>
      </c>
    </row>
    <row r="8">
      <c r="A8" s="28"/>
      <c r="B8" s="10" t="s">
        <v>113</v>
      </c>
      <c r="C8" s="30" t="s">
        <v>114</v>
      </c>
      <c r="D8" s="30" t="s">
        <v>115</v>
      </c>
      <c r="E8" s="30" t="s">
        <v>116</v>
      </c>
      <c r="F8" s="30" t="s">
        <v>117</v>
      </c>
      <c r="G8" s="30" t="s">
        <v>118</v>
      </c>
      <c r="H8" s="33">
        <v>1.0</v>
      </c>
      <c r="I8" s="13">
        <v>5.0</v>
      </c>
      <c r="J8" s="12">
        <f t="shared" si="1"/>
        <v>5</v>
      </c>
    </row>
    <row r="10">
      <c r="D10" s="17" t="s">
        <v>119</v>
      </c>
      <c r="E10" s="18"/>
    </row>
    <row r="11">
      <c r="D11" s="19" t="s">
        <v>42</v>
      </c>
      <c r="E11" s="20">
        <f>sumif(I3:I8,"N/A",H3:H8)</f>
        <v>0</v>
      </c>
    </row>
    <row r="12">
      <c r="D12" s="19" t="s">
        <v>43</v>
      </c>
      <c r="E12" s="20">
        <f>10-E11</f>
        <v>10</v>
      </c>
    </row>
    <row r="13">
      <c r="D13" s="21" t="s">
        <v>44</v>
      </c>
      <c r="E13" s="22">
        <f>sum(J3:J8)</f>
        <v>50</v>
      </c>
    </row>
    <row r="14">
      <c r="D14" s="23" t="s">
        <v>45</v>
      </c>
      <c r="E14" s="24">
        <f>E13/E12</f>
        <v>5</v>
      </c>
    </row>
  </sheetData>
  <mergeCells count="1">
    <mergeCell ref="D10:E10"/>
  </mergeCells>
  <dataValidations>
    <dataValidation type="list" allowBlank="1" showErrorMessage="1" sqref="I3:I8">
      <formula1>"1,2,3,4,5,N/A"</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7.88"/>
    <col customWidth="1" min="2" max="4" width="20.13"/>
    <col customWidth="1" min="5" max="5" width="23.38"/>
    <col customWidth="1" min="6" max="7" width="20.13"/>
    <col customWidth="1" min="8" max="8" width="7.63"/>
  </cols>
  <sheetData>
    <row r="1" ht="33.75" customHeight="1">
      <c r="A1" s="5"/>
      <c r="B1" s="5"/>
      <c r="C1" s="5"/>
      <c r="D1" s="5"/>
      <c r="E1" s="5"/>
      <c r="F1" s="5"/>
      <c r="G1" s="5"/>
      <c r="H1" s="5"/>
      <c r="I1" s="5"/>
      <c r="J1" s="5"/>
      <c r="K1" s="6"/>
      <c r="L1" s="6"/>
      <c r="M1" s="6"/>
      <c r="N1" s="6"/>
      <c r="O1" s="6"/>
      <c r="P1" s="6"/>
      <c r="Q1" s="6"/>
    </row>
    <row r="2" ht="47.25" customHeight="1">
      <c r="A2" s="5"/>
      <c r="B2" s="8" t="s">
        <v>7</v>
      </c>
      <c r="C2" s="8">
        <v>1.0</v>
      </c>
      <c r="D2" s="8">
        <v>2.0</v>
      </c>
      <c r="E2" s="8">
        <v>3.0</v>
      </c>
      <c r="F2" s="8">
        <v>4.0</v>
      </c>
      <c r="G2" s="8">
        <v>5.0</v>
      </c>
      <c r="H2" s="8" t="s">
        <v>8</v>
      </c>
      <c r="I2" s="8" t="s">
        <v>9</v>
      </c>
      <c r="J2" s="8" t="s">
        <v>10</v>
      </c>
      <c r="K2" s="6"/>
      <c r="L2" s="6"/>
      <c r="M2" s="6"/>
      <c r="N2" s="6"/>
      <c r="O2" s="6"/>
      <c r="P2" s="6"/>
      <c r="Q2" s="6"/>
    </row>
    <row r="3" ht="90.0" customHeight="1">
      <c r="A3" s="28"/>
      <c r="B3" s="10" t="s">
        <v>120</v>
      </c>
      <c r="C3" s="30" t="s">
        <v>121</v>
      </c>
      <c r="D3" s="30" t="s">
        <v>122</v>
      </c>
      <c r="E3" s="30" t="s">
        <v>123</v>
      </c>
      <c r="F3" s="30" t="s">
        <v>124</v>
      </c>
      <c r="G3" s="30" t="s">
        <v>125</v>
      </c>
      <c r="H3" s="12">
        <v>2.0</v>
      </c>
      <c r="I3" s="13">
        <v>4.0</v>
      </c>
      <c r="J3" s="34">
        <f t="shared" ref="J3:J8" si="1">IF(I3="N/A",0,H3*I3)</f>
        <v>8</v>
      </c>
    </row>
    <row r="4">
      <c r="A4" s="28"/>
      <c r="B4" s="10" t="s">
        <v>126</v>
      </c>
      <c r="C4" s="30" t="s">
        <v>127</v>
      </c>
      <c r="D4" s="30" t="s">
        <v>128</v>
      </c>
      <c r="E4" s="30" t="s">
        <v>129</v>
      </c>
      <c r="F4" s="30" t="s">
        <v>130</v>
      </c>
      <c r="G4" s="30" t="s">
        <v>131</v>
      </c>
      <c r="H4" s="33">
        <v>2.0</v>
      </c>
      <c r="I4" s="13">
        <v>2.0</v>
      </c>
      <c r="J4" s="34">
        <f t="shared" si="1"/>
        <v>4</v>
      </c>
    </row>
    <row r="5">
      <c r="A5" s="28"/>
      <c r="B5" s="10" t="s">
        <v>132</v>
      </c>
      <c r="C5" s="30" t="s">
        <v>133</v>
      </c>
      <c r="D5" s="30" t="s">
        <v>134</v>
      </c>
      <c r="E5" s="30" t="s">
        <v>135</v>
      </c>
      <c r="F5" s="30" t="s">
        <v>136</v>
      </c>
      <c r="G5" s="30" t="s">
        <v>137</v>
      </c>
      <c r="H5" s="33">
        <v>2.0</v>
      </c>
      <c r="I5" s="13">
        <v>4.0</v>
      </c>
      <c r="J5" s="34">
        <f t="shared" si="1"/>
        <v>8</v>
      </c>
    </row>
    <row r="6">
      <c r="A6" s="28"/>
      <c r="B6" s="10" t="s">
        <v>138</v>
      </c>
      <c r="C6" s="30" t="s">
        <v>139</v>
      </c>
      <c r="D6" s="30" t="s">
        <v>140</v>
      </c>
      <c r="E6" s="30" t="s">
        <v>141</v>
      </c>
      <c r="F6" s="30" t="s">
        <v>142</v>
      </c>
      <c r="G6" s="30" t="s">
        <v>143</v>
      </c>
      <c r="H6" s="33">
        <v>2.0</v>
      </c>
      <c r="I6" s="13">
        <v>1.0</v>
      </c>
      <c r="J6" s="34">
        <f t="shared" si="1"/>
        <v>2</v>
      </c>
    </row>
    <row r="7">
      <c r="A7" s="28"/>
      <c r="B7" s="10" t="s">
        <v>144</v>
      </c>
      <c r="C7" s="30" t="s">
        <v>145</v>
      </c>
      <c r="D7" s="30" t="s">
        <v>146</v>
      </c>
      <c r="E7" s="30" t="s">
        <v>147</v>
      </c>
      <c r="F7" s="30" t="s">
        <v>148</v>
      </c>
      <c r="G7" s="30" t="s">
        <v>149</v>
      </c>
      <c r="H7" s="33">
        <v>1.0</v>
      </c>
      <c r="I7" s="13" t="s">
        <v>150</v>
      </c>
      <c r="J7" s="34">
        <f t="shared" si="1"/>
        <v>0</v>
      </c>
    </row>
    <row r="8">
      <c r="A8" s="28"/>
      <c r="B8" s="10" t="s">
        <v>151</v>
      </c>
      <c r="C8" s="30" t="s">
        <v>152</v>
      </c>
      <c r="D8" s="30" t="s">
        <v>153</v>
      </c>
      <c r="E8" s="30" t="s">
        <v>154</v>
      </c>
      <c r="F8" s="30" t="s">
        <v>155</v>
      </c>
      <c r="G8" s="30" t="s">
        <v>156</v>
      </c>
      <c r="H8" s="33">
        <v>1.0</v>
      </c>
      <c r="I8" s="13">
        <v>3.0</v>
      </c>
      <c r="J8" s="34">
        <f t="shared" si="1"/>
        <v>3</v>
      </c>
    </row>
    <row r="11">
      <c r="D11" s="17" t="s">
        <v>157</v>
      </c>
      <c r="E11" s="18"/>
    </row>
    <row r="12">
      <c r="D12" s="19" t="s">
        <v>42</v>
      </c>
      <c r="E12" s="20">
        <f>sumif(I4:I9,"N/A",H4:H9)</f>
        <v>1</v>
      </c>
    </row>
    <row r="13">
      <c r="D13" s="19" t="s">
        <v>43</v>
      </c>
      <c r="E13" s="20">
        <f>10-E12</f>
        <v>9</v>
      </c>
    </row>
    <row r="14">
      <c r="D14" s="21" t="s">
        <v>44</v>
      </c>
      <c r="E14" s="22">
        <f>sum(J3:J8)</f>
        <v>25</v>
      </c>
    </row>
    <row r="15">
      <c r="D15" s="23" t="s">
        <v>45</v>
      </c>
      <c r="E15" s="24">
        <f>E14/E13</f>
        <v>2.777777778</v>
      </c>
    </row>
  </sheetData>
  <mergeCells count="1">
    <mergeCell ref="D11:E11"/>
  </mergeCells>
  <dataValidations>
    <dataValidation type="list" allowBlank="1" showErrorMessage="1" sqref="I3:I8">
      <formula1>"1,2,3,4,5,N/A"</formula1>
    </dataValidation>
  </dataValidation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31.0"/>
    <col customWidth="1" min="6" max="6" width="22.0"/>
  </cols>
  <sheetData>
    <row r="1" ht="30.75" customHeight="1"/>
    <row r="2">
      <c r="B2" s="35" t="s">
        <v>158</v>
      </c>
      <c r="C2" s="36"/>
      <c r="D2" s="36"/>
      <c r="E2" s="36"/>
      <c r="F2" s="36"/>
      <c r="G2" s="36"/>
      <c r="H2" s="36"/>
      <c r="I2" s="37"/>
    </row>
    <row r="3">
      <c r="B3" s="38" t="s">
        <v>159</v>
      </c>
      <c r="C3" s="39"/>
      <c r="D3" s="39"/>
      <c r="E3" s="39"/>
      <c r="F3" s="39"/>
      <c r="G3" s="39"/>
      <c r="H3" s="39"/>
      <c r="I3" s="40"/>
    </row>
    <row r="4">
      <c r="B4" s="41" t="s">
        <v>160</v>
      </c>
      <c r="C4" s="42"/>
      <c r="D4" s="42"/>
      <c r="E4" s="18"/>
      <c r="F4" s="41" t="s">
        <v>161</v>
      </c>
      <c r="G4" s="42"/>
      <c r="H4" s="42"/>
      <c r="I4" s="18"/>
    </row>
    <row r="5">
      <c r="B5" s="41" t="s">
        <v>162</v>
      </c>
      <c r="C5" s="42"/>
      <c r="D5" s="42"/>
      <c r="E5" s="42"/>
      <c r="F5" s="42"/>
      <c r="G5" s="42"/>
      <c r="H5" s="42"/>
      <c r="I5" s="18"/>
    </row>
    <row r="6">
      <c r="B6" s="43" t="s">
        <v>163</v>
      </c>
      <c r="C6" s="44" t="s">
        <v>164</v>
      </c>
      <c r="D6" s="44" t="s">
        <v>165</v>
      </c>
      <c r="E6" s="44" t="s">
        <v>166</v>
      </c>
      <c r="F6" s="43" t="s">
        <v>167</v>
      </c>
      <c r="G6" s="44" t="s">
        <v>168</v>
      </c>
      <c r="H6" s="44" t="s">
        <v>165</v>
      </c>
      <c r="I6" s="44" t="s">
        <v>166</v>
      </c>
    </row>
    <row r="7" ht="31.5" customHeight="1">
      <c r="B7" s="45"/>
      <c r="C7" s="46">
        <v>4.0</v>
      </c>
      <c r="D7" s="46">
        <v>5.0</v>
      </c>
      <c r="E7" s="47">
        <f>C7*D7</f>
        <v>20</v>
      </c>
      <c r="F7" s="45"/>
      <c r="G7" s="46">
        <v>2.0</v>
      </c>
      <c r="H7" s="46">
        <v>3.0</v>
      </c>
      <c r="I7" s="47">
        <f>G7*H7</f>
        <v>6</v>
      </c>
    </row>
    <row r="8">
      <c r="B8" s="48"/>
      <c r="C8" s="42"/>
      <c r="D8" s="42"/>
      <c r="E8" s="18"/>
      <c r="F8" s="48"/>
      <c r="G8" s="42"/>
      <c r="H8" s="42"/>
      <c r="I8" s="18"/>
    </row>
    <row r="9">
      <c r="B9" s="43" t="s">
        <v>169</v>
      </c>
      <c r="C9" s="44" t="s">
        <v>164</v>
      </c>
      <c r="D9" s="44" t="s">
        <v>165</v>
      </c>
      <c r="E9" s="44" t="s">
        <v>166</v>
      </c>
      <c r="F9" s="43" t="s">
        <v>170</v>
      </c>
      <c r="G9" s="44" t="s">
        <v>168</v>
      </c>
      <c r="H9" s="44" t="s">
        <v>165</v>
      </c>
      <c r="I9" s="44" t="s">
        <v>166</v>
      </c>
    </row>
    <row r="10" ht="35.25" customHeight="1">
      <c r="B10" s="45"/>
      <c r="C10" s="46">
        <v>3.0</v>
      </c>
      <c r="D10" s="46">
        <v>4.0</v>
      </c>
      <c r="E10" s="47">
        <f>C10*D10</f>
        <v>12</v>
      </c>
      <c r="F10" s="45"/>
      <c r="G10" s="46">
        <v>3.0</v>
      </c>
      <c r="H10" s="46">
        <v>5.0</v>
      </c>
      <c r="I10" s="47">
        <f>G10*H10</f>
        <v>15</v>
      </c>
    </row>
    <row r="12">
      <c r="B12" s="17" t="s">
        <v>171</v>
      </c>
      <c r="C12" s="18"/>
    </row>
    <row r="13">
      <c r="B13" s="19" t="s">
        <v>172</v>
      </c>
      <c r="C13" s="20">
        <f>E7+I7+E10+I10</f>
        <v>53</v>
      </c>
    </row>
    <row r="14">
      <c r="B14" s="21" t="s">
        <v>173</v>
      </c>
      <c r="C14" s="22">
        <f>D7+H7+D10+H10</f>
        <v>17</v>
      </c>
    </row>
    <row r="15">
      <c r="B15" s="23" t="s">
        <v>174</v>
      </c>
      <c r="C15" s="49">
        <f>C13/C14</f>
        <v>3.117647059</v>
      </c>
    </row>
  </sheetData>
  <mergeCells count="10">
    <mergeCell ref="B11:E11"/>
    <mergeCell ref="F11:I11"/>
    <mergeCell ref="B12:C12"/>
    <mergeCell ref="B2:I2"/>
    <mergeCell ref="B3:I3"/>
    <mergeCell ref="B4:E4"/>
    <mergeCell ref="F4:I4"/>
    <mergeCell ref="B5:I5"/>
    <mergeCell ref="B8:E8"/>
    <mergeCell ref="F8:I8"/>
  </mergeCells>
  <dataValidations>
    <dataValidation type="list" allowBlank="1" showErrorMessage="1" sqref="C7 C10">
      <formula1>"3,4,5"</formula1>
    </dataValidation>
    <dataValidation type="list" allowBlank="1" showErrorMessage="1" sqref="D7 H7 D10 H10">
      <formula1>"1,2,3,4,5"</formula1>
    </dataValidation>
    <dataValidation type="list" allowBlank="1" showErrorMessage="1" sqref="G7 G10">
      <formula1>"1,2,3"</formula1>
    </dataValidation>
  </dataValidation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75"/>
    <col customWidth="1" min="6" max="6" width="26.0"/>
  </cols>
  <sheetData>
    <row r="3" ht="19.5" customHeight="1">
      <c r="B3" s="50" t="s">
        <v>175</v>
      </c>
      <c r="C3" s="42"/>
      <c r="D3" s="42"/>
      <c r="E3" s="42"/>
      <c r="F3" s="42"/>
      <c r="G3" s="42"/>
      <c r="H3" s="42"/>
      <c r="I3" s="42"/>
      <c r="J3" s="42"/>
      <c r="K3" s="18"/>
    </row>
    <row r="4" ht="19.5" customHeight="1">
      <c r="B4" s="51" t="s">
        <v>176</v>
      </c>
      <c r="C4" s="52"/>
      <c r="D4" s="52"/>
      <c r="E4" s="52"/>
      <c r="F4" s="52"/>
      <c r="G4" s="52"/>
      <c r="H4" s="52"/>
      <c r="I4" s="52"/>
      <c r="J4" s="52"/>
      <c r="K4" s="53"/>
    </row>
    <row r="5">
      <c r="B5" s="54"/>
      <c r="K5" s="55"/>
    </row>
    <row r="6">
      <c r="B6" s="54"/>
      <c r="K6" s="55"/>
    </row>
    <row r="7">
      <c r="B7" s="54"/>
      <c r="K7" s="55"/>
    </row>
    <row r="8">
      <c r="B8" s="54"/>
      <c r="K8" s="55"/>
    </row>
    <row r="9">
      <c r="B9" s="56"/>
      <c r="C9" s="39"/>
      <c r="D9" s="39"/>
      <c r="E9" s="39"/>
      <c r="F9" s="39"/>
      <c r="G9" s="39"/>
      <c r="H9" s="39"/>
      <c r="I9" s="39"/>
      <c r="J9" s="39"/>
      <c r="K9" s="40"/>
    </row>
    <row r="10">
      <c r="B10" s="57"/>
    </row>
    <row r="12">
      <c r="B12" s="8" t="s">
        <v>177</v>
      </c>
      <c r="C12" s="7" t="s">
        <v>178</v>
      </c>
      <c r="D12" s="8" t="s">
        <v>179</v>
      </c>
      <c r="E12" s="8" t="s">
        <v>180</v>
      </c>
      <c r="F12" s="58" t="s">
        <v>181</v>
      </c>
      <c r="G12" s="18"/>
    </row>
    <row r="13">
      <c r="B13" s="8" t="s">
        <v>182</v>
      </c>
      <c r="C13" s="59">
        <f>'SECTION 1 Token Utility'!F13</f>
        <v>4.6</v>
      </c>
      <c r="D13" s="60">
        <v>2.0</v>
      </c>
      <c r="E13" s="59">
        <f t="shared" ref="E13:E17" si="1">C13*D13</f>
        <v>9.2</v>
      </c>
      <c r="F13" s="61" t="s">
        <v>183</v>
      </c>
      <c r="G13" s="18"/>
    </row>
    <row r="14">
      <c r="B14" s="8" t="s">
        <v>184</v>
      </c>
      <c r="C14" s="59">
        <f>'SECTION 2 Supply and Market Cap'!E14</f>
        <v>5</v>
      </c>
      <c r="D14" s="60">
        <v>1.5</v>
      </c>
      <c r="E14" s="59">
        <f t="shared" si="1"/>
        <v>7.5</v>
      </c>
      <c r="F14" s="61" t="s">
        <v>185</v>
      </c>
      <c r="G14" s="18"/>
    </row>
    <row r="15">
      <c r="B15" s="8" t="s">
        <v>186</v>
      </c>
      <c r="C15" s="59">
        <f>'SECTION 3 Economic Incentives'!E14</f>
        <v>5</v>
      </c>
      <c r="D15" s="60">
        <v>1.5</v>
      </c>
      <c r="E15" s="59">
        <f t="shared" si="1"/>
        <v>7.5</v>
      </c>
      <c r="F15" s="61" t="s">
        <v>187</v>
      </c>
      <c r="G15" s="18"/>
    </row>
    <row r="16">
      <c r="B16" s="8" t="s">
        <v>188</v>
      </c>
      <c r="C16" s="59">
        <f>'SECTION 4 Market Metrics and Li'!E15</f>
        <v>2.777777778</v>
      </c>
      <c r="D16" s="60">
        <v>1.0</v>
      </c>
      <c r="E16" s="59">
        <f t="shared" si="1"/>
        <v>2.777777778</v>
      </c>
      <c r="F16" s="61" t="s">
        <v>189</v>
      </c>
      <c r="G16" s="18"/>
    </row>
    <row r="17">
      <c r="B17" s="62" t="s">
        <v>190</v>
      </c>
      <c r="C17" s="63">
        <f>'SECTION 5 SWOT Analysis'!C15</f>
        <v>3.117647059</v>
      </c>
      <c r="D17" s="64">
        <v>2.0</v>
      </c>
      <c r="E17" s="63">
        <f t="shared" si="1"/>
        <v>6.235294118</v>
      </c>
      <c r="F17" s="65" t="s">
        <v>191</v>
      </c>
      <c r="G17" s="53"/>
    </row>
    <row r="18">
      <c r="B18" s="66" t="s">
        <v>192</v>
      </c>
      <c r="C18" s="67"/>
      <c r="D18" s="68"/>
      <c r="E18" s="69">
        <f>SUM(E13:E17)</f>
        <v>33.2130719</v>
      </c>
      <c r="F18" s="70" t="s">
        <v>193</v>
      </c>
      <c r="G18" s="71">
        <f>E18/8</f>
        <v>4.151633987</v>
      </c>
    </row>
  </sheetData>
  <mergeCells count="9">
    <mergeCell ref="F17:G17"/>
    <mergeCell ref="C18:D18"/>
    <mergeCell ref="B3:K3"/>
    <mergeCell ref="B4:K9"/>
    <mergeCell ref="F12:G12"/>
    <mergeCell ref="F13:G13"/>
    <mergeCell ref="F14:G14"/>
    <mergeCell ref="F15:G15"/>
    <mergeCell ref="F16:G16"/>
  </mergeCells>
  <conditionalFormatting sqref="G18">
    <cfRule type="colorScale" priority="1">
      <colorScale>
        <cfvo type="formula" val="1"/>
        <cfvo type="formula" val="2.5"/>
        <cfvo type="formula" val="5"/>
        <color rgb="FFE67C73"/>
        <color rgb="FFFFD666"/>
        <color rgb="FF57BB8A"/>
      </colorScale>
    </cfRule>
  </conditionalFormatting>
  <drawing r:id="rId1"/>
</worksheet>
</file>