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545"/>
  </bookViews>
  <sheets>
    <sheet name="Hoja4" sheetId="21" r:id="rId1"/>
    <sheet name="Hoja1" sheetId="15" state="hidden" r:id="rId2"/>
    <sheet name="Hoja2" sheetId="16" state="hidden" r:id="rId3"/>
  </sheets>
  <definedNames>
    <definedName name="_xlnm.Print_Area" localSheetId="0">Hoja4!$A$1:$E$23</definedName>
    <definedName name="DCFTABLE">#REF!</definedName>
    <definedName name="PAY1TABLE">#REF!</definedName>
    <definedName name="Y2KCOSTS">#REF!</definedName>
  </definedNames>
  <calcPr calcId="179017"/>
</workbook>
</file>

<file path=xl/calcChain.xml><?xml version="1.0" encoding="utf-8"?>
<calcChain xmlns="http://schemas.openxmlformats.org/spreadsheetml/2006/main">
  <c r="G5" i="21" l="1"/>
  <c r="D18" i="21"/>
  <c r="C2" i="21"/>
  <c r="C3" i="21" s="1"/>
  <c r="F3" i="21" s="1"/>
  <c r="G3" i="21"/>
  <c r="G2" i="21" l="1"/>
  <c r="D5" i="21" l="1"/>
  <c r="F5" i="21" s="1"/>
  <c r="C12" i="21"/>
  <c r="D15" i="21" l="1"/>
  <c r="C13" i="21"/>
  <c r="D16" i="21" l="1"/>
  <c r="D20" i="21" s="1"/>
  <c r="C16" i="21" l="1"/>
  <c r="C20" i="21" s="1"/>
  <c r="C22" i="21" l="1"/>
</calcChain>
</file>

<file path=xl/sharedStrings.xml><?xml version="1.0" encoding="utf-8"?>
<sst xmlns="http://schemas.openxmlformats.org/spreadsheetml/2006/main" count="20" uniqueCount="19">
  <si>
    <t>Gastos Totales del Proyecto</t>
  </si>
  <si>
    <t>Flujo de Caja Bruto</t>
  </si>
  <si>
    <t>Factor de Descuento:</t>
  </si>
  <si>
    <t>Flujo de Caja Neto Descontado</t>
  </si>
  <si>
    <t>Valor Presente Neto (VPN)</t>
  </si>
  <si>
    <t>Costo Directo</t>
  </si>
  <si>
    <t>Utilidad (4.5%)</t>
  </si>
  <si>
    <t>Presupuesto Programado</t>
  </si>
  <si>
    <t xml:space="preserve">Datos </t>
  </si>
  <si>
    <t>PLANIFICADO</t>
  </si>
  <si>
    <t>PRESUPUESTADO</t>
  </si>
  <si>
    <t>Gastos Generales</t>
  </si>
  <si>
    <t>Ingresos por valorizaciones</t>
  </si>
  <si>
    <t>Evaluación Financiera del Proyecto “Suministro e instalación de Domos Geodésicos e impermeabilización de cubeto tanque 51 y 52”</t>
  </si>
  <si>
    <t>SÍ ES VIABLE</t>
  </si>
  <si>
    <t>AÑO 0</t>
  </si>
  <si>
    <t>AÑO 1</t>
  </si>
  <si>
    <t>Egresos - Costo Directo</t>
  </si>
  <si>
    <t>Beneficios Tangibles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</si>
</sst>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_)"/>
    <numFmt numFmtId="165" formatCode="&quot;S/&quot;#,##0.00"/>
    <numFmt numFmtId="166" formatCode="&quot;S/.&quot;\ #,##0.00"/>
  </numFmts>
  <fonts count="9" x14ac:knownFonts="1">
    <font>
      <sz val="10"/>
      <name val="Helv"/>
    </font>
    <font>
      <sz val="10"/>
      <name val="Arial"/>
      <family val="2"/>
    </font>
    <font>
      <b/>
      <sz val="10"/>
      <name val="Helv"/>
    </font>
    <font>
      <sz val="10"/>
      <name val="Helv"/>
    </font>
    <font>
      <b/>
      <sz val="10"/>
      <color indexed="8"/>
      <name val="Arial"/>
      <family val="2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0" fillId="2" borderId="0" xfId="0" applyFill="1"/>
    <xf numFmtId="164" fontId="0" fillId="2" borderId="0" xfId="0" applyNumberFormat="1" applyFill="1" applyProtection="1"/>
    <xf numFmtId="0" fontId="2" fillId="0" borderId="0" xfId="0" applyFont="1"/>
    <xf numFmtId="0" fontId="0" fillId="0" borderId="11" xfId="0" applyBorder="1"/>
    <xf numFmtId="0" fontId="0" fillId="5" borderId="11" xfId="0" applyFill="1" applyBorder="1"/>
    <xf numFmtId="166" fontId="2" fillId="5" borderId="11" xfId="0" applyNumberFormat="1" applyFont="1" applyFill="1" applyBorder="1"/>
    <xf numFmtId="166" fontId="4" fillId="5" borderId="11" xfId="1" applyNumberFormat="1" applyFont="1" applyFill="1" applyBorder="1" applyAlignment="1">
      <alignment horizontal="center" vertical="center"/>
    </xf>
    <xf numFmtId="166" fontId="3" fillId="0" borderId="11" xfId="0" applyNumberFormat="1" applyFont="1" applyBorder="1"/>
    <xf numFmtId="166" fontId="0" fillId="0" borderId="0" xfId="0" applyNumberFormat="1"/>
    <xf numFmtId="9" fontId="0" fillId="0" borderId="0" xfId="0" applyNumberFormat="1"/>
    <xf numFmtId="164" fontId="7" fillId="4" borderId="12" xfId="0" applyNumberFormat="1" applyFont="1" applyFill="1" applyBorder="1" applyAlignment="1" applyProtection="1">
      <alignment horizontal="center"/>
    </xf>
    <xf numFmtId="164" fontId="5" fillId="4" borderId="12" xfId="0" applyNumberFormat="1" applyFont="1" applyFill="1" applyBorder="1" applyAlignment="1" applyProtection="1">
      <alignment horizontal="center" vertical="center"/>
    </xf>
    <xf numFmtId="164" fontId="5" fillId="3" borderId="4" xfId="0" applyNumberFormat="1" applyFont="1" applyFill="1" applyBorder="1" applyAlignment="1" applyProtection="1">
      <alignment horizontal="left" vertical="center" wrapText="1"/>
    </xf>
    <xf numFmtId="164" fontId="7" fillId="3" borderId="8" xfId="0" applyNumberFormat="1" applyFont="1" applyFill="1" applyBorder="1" applyAlignment="1" applyProtection="1">
      <alignment vertical="center"/>
    </xf>
    <xf numFmtId="164" fontId="7" fillId="3" borderId="11" xfId="0" applyNumberFormat="1" applyFont="1" applyFill="1" applyBorder="1" applyAlignment="1" applyProtection="1">
      <alignment vertical="center"/>
    </xf>
    <xf numFmtId="164" fontId="7" fillId="2" borderId="3" xfId="0" applyNumberFormat="1" applyFont="1" applyFill="1" applyBorder="1" applyAlignment="1" applyProtection="1">
      <alignment horizontal="left" vertical="center"/>
    </xf>
    <xf numFmtId="166" fontId="7" fillId="2" borderId="4" xfId="0" applyNumberFormat="1" applyFont="1" applyFill="1" applyBorder="1" applyAlignment="1" applyProtection="1">
      <alignment vertical="center"/>
    </xf>
    <xf numFmtId="164" fontId="7" fillId="2" borderId="6" xfId="0" applyNumberFormat="1" applyFont="1" applyFill="1" applyBorder="1" applyAlignment="1" applyProtection="1">
      <alignment vertical="center"/>
    </xf>
    <xf numFmtId="166" fontId="7" fillId="2" borderId="7" xfId="0" applyNumberFormat="1" applyFont="1" applyFill="1" applyBorder="1" applyAlignment="1" applyProtection="1">
      <alignment vertical="center"/>
    </xf>
    <xf numFmtId="164" fontId="5" fillId="3" borderId="9" xfId="0" applyNumberFormat="1" applyFont="1" applyFill="1" applyBorder="1" applyAlignment="1" applyProtection="1">
      <alignment horizontal="left" vertical="center"/>
    </xf>
    <xf numFmtId="166" fontId="7" fillId="3" borderId="7" xfId="0" applyNumberFormat="1" applyFont="1" applyFill="1" applyBorder="1" applyAlignment="1" applyProtection="1">
      <alignment vertical="center"/>
    </xf>
    <xf numFmtId="164" fontId="7" fillId="2" borderId="4" xfId="0" applyNumberFormat="1" applyFont="1" applyFill="1" applyBorder="1" applyAlignment="1" applyProtection="1">
      <alignment horizontal="left" vertical="center"/>
    </xf>
    <xf numFmtId="164" fontId="7" fillId="2" borderId="7" xfId="0" applyNumberFormat="1" applyFont="1" applyFill="1" applyBorder="1" applyAlignment="1" applyProtection="1">
      <alignment horizontal="left" vertical="center"/>
    </xf>
    <xf numFmtId="164" fontId="5" fillId="3" borderId="10" xfId="0" applyNumberFormat="1" applyFont="1" applyFill="1" applyBorder="1" applyAlignment="1" applyProtection="1">
      <alignment horizontal="left" vertical="center"/>
    </xf>
    <xf numFmtId="166" fontId="5" fillId="3" borderId="7" xfId="0" applyNumberFormat="1" applyFont="1" applyFill="1" applyBorder="1" applyAlignment="1" applyProtection="1">
      <alignment vertical="center"/>
    </xf>
    <xf numFmtId="9" fontId="7" fillId="2" borderId="5" xfId="0" applyNumberFormat="1" applyFont="1" applyFill="1" applyBorder="1" applyAlignment="1" applyProtection="1">
      <alignment vertical="center"/>
    </xf>
    <xf numFmtId="2" fontId="7" fillId="2" borderId="5" xfId="0" applyNumberFormat="1" applyFont="1" applyFill="1" applyBorder="1" applyAlignment="1" applyProtection="1">
      <alignment vertical="center"/>
    </xf>
    <xf numFmtId="164" fontId="5" fillId="3" borderId="11" xfId="0" applyNumberFormat="1" applyFont="1" applyFill="1" applyBorder="1" applyAlignment="1" applyProtection="1">
      <alignment horizontal="left" vertical="center"/>
    </xf>
    <xf numFmtId="166" fontId="5" fillId="3" borderId="11" xfId="0" applyNumberFormat="1" applyFont="1" applyFill="1" applyBorder="1" applyAlignment="1" applyProtection="1">
      <alignment vertical="center"/>
    </xf>
    <xf numFmtId="164" fontId="7" fillId="2" borderId="0" xfId="0" applyNumberFormat="1" applyFont="1" applyFill="1" applyProtection="1"/>
    <xf numFmtId="0" fontId="7" fillId="2" borderId="0" xfId="0" applyFont="1" applyFill="1"/>
    <xf numFmtId="164" fontId="5" fillId="5" borderId="11" xfId="0" applyNumberFormat="1" applyFont="1" applyFill="1" applyBorder="1" applyAlignment="1" applyProtection="1">
      <alignment horizontal="left" vertical="center"/>
    </xf>
    <xf numFmtId="165" fontId="5" fillId="5" borderId="11" xfId="0" applyNumberFormat="1" applyFont="1" applyFill="1" applyBorder="1" applyAlignment="1" applyProtection="1">
      <alignment vertical="center"/>
    </xf>
    <xf numFmtId="9" fontId="0" fillId="2" borderId="0" xfId="0" applyNumberFormat="1" applyFill="1"/>
    <xf numFmtId="166" fontId="0" fillId="2" borderId="0" xfId="0" applyNumberFormat="1" applyFill="1"/>
    <xf numFmtId="0" fontId="8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"/>
  <sheetViews>
    <sheetView tabSelected="1" view="pageBreakPreview" zoomScaleNormal="100" zoomScaleSheetLayoutView="100" workbookViewId="0">
      <selection activeCell="D12" sqref="D12"/>
    </sheetView>
  </sheetViews>
  <sheetFormatPr baseColWidth="10" defaultColWidth="9.140625" defaultRowHeight="12.75" outlineLevelRow="1" x14ac:dyDescent="0.2"/>
  <cols>
    <col min="1" max="1" width="5.7109375" customWidth="1"/>
    <col min="2" max="2" width="31.28515625" bestFit="1" customWidth="1"/>
    <col min="3" max="4" width="18.7109375" customWidth="1"/>
    <col min="5" max="5" width="5.7109375" customWidth="1"/>
    <col min="6" max="6" width="17.5703125" customWidth="1"/>
    <col min="7" max="7" width="24.5703125" customWidth="1"/>
  </cols>
  <sheetData>
    <row r="1" spans="1:7" outlineLevel="1" x14ac:dyDescent="0.2">
      <c r="A1" s="1"/>
      <c r="B1" s="3" t="s">
        <v>8</v>
      </c>
      <c r="C1" t="s">
        <v>9</v>
      </c>
      <c r="D1" t="s">
        <v>10</v>
      </c>
      <c r="E1" s="1"/>
      <c r="F1" s="1"/>
    </row>
    <row r="2" spans="1:7" outlineLevel="1" x14ac:dyDescent="0.2">
      <c r="A2" s="1"/>
      <c r="B2" s="5" t="s">
        <v>5</v>
      </c>
      <c r="C2" s="7">
        <f>+C5*D2/SUM(D2:D3)</f>
        <v>2570651.4565971508</v>
      </c>
      <c r="D2" s="7">
        <v>3435979.4349999996</v>
      </c>
      <c r="E2" s="1"/>
      <c r="F2" s="1"/>
      <c r="G2">
        <f>+C2*1.18</f>
        <v>3033368.7187846377</v>
      </c>
    </row>
    <row r="3" spans="1:7" outlineLevel="1" x14ac:dyDescent="0.2">
      <c r="A3" s="1"/>
      <c r="B3" s="4" t="s">
        <v>11</v>
      </c>
      <c r="C3" s="8">
        <f>+C5-C2</f>
        <v>373395.32340284903</v>
      </c>
      <c r="D3" s="8">
        <v>499086.97230999992</v>
      </c>
      <c r="E3" s="1"/>
      <c r="F3" s="1">
        <f>+C3/C2</f>
        <v>0.14525318959308617</v>
      </c>
      <c r="G3">
        <f>+D3/D2</f>
        <v>0.14525318959308614</v>
      </c>
    </row>
    <row r="4" spans="1:7" ht="15.75" customHeight="1" outlineLevel="1" x14ac:dyDescent="0.2">
      <c r="A4" s="1"/>
      <c r="B4" s="4" t="s">
        <v>6</v>
      </c>
      <c r="C4" s="8"/>
      <c r="D4" s="8">
        <v>99375.724574999971</v>
      </c>
      <c r="E4" s="1"/>
      <c r="F4" s="1"/>
    </row>
    <row r="5" spans="1:7" ht="15.75" customHeight="1" outlineLevel="1" x14ac:dyDescent="0.2">
      <c r="A5" s="1"/>
      <c r="B5" s="5" t="s">
        <v>7</v>
      </c>
      <c r="C5" s="6">
        <v>2944046.78</v>
      </c>
      <c r="D5" s="6">
        <f>+SUM(D2:D4)</f>
        <v>4034442.1318849996</v>
      </c>
      <c r="E5" s="1"/>
      <c r="F5" s="1">
        <f>+D5/C5</f>
        <v>1.3703729707328223</v>
      </c>
      <c r="G5">
        <f>0.35*C5</f>
        <v>1030416.3729999999</v>
      </c>
    </row>
    <row r="6" spans="1:7" x14ac:dyDescent="0.2">
      <c r="A6" s="1"/>
      <c r="B6" s="1"/>
      <c r="C6" s="1"/>
      <c r="D6" s="1"/>
      <c r="E6" s="1"/>
      <c r="F6" s="1"/>
    </row>
    <row r="7" spans="1:7" ht="13.5" thickBot="1" x14ac:dyDescent="0.25">
      <c r="A7" s="1"/>
      <c r="B7" s="1"/>
      <c r="C7" s="1"/>
      <c r="D7" s="1"/>
      <c r="E7" s="1"/>
      <c r="F7" s="1"/>
    </row>
    <row r="8" spans="1:7" ht="63.75" customHeight="1" thickBot="1" x14ac:dyDescent="0.4">
      <c r="A8" s="1"/>
      <c r="B8" s="37" t="s">
        <v>13</v>
      </c>
      <c r="C8" s="38"/>
      <c r="D8" s="39"/>
      <c r="E8" s="1"/>
      <c r="F8" s="1"/>
    </row>
    <row r="9" spans="1:7" x14ac:dyDescent="0.2">
      <c r="A9" s="1"/>
      <c r="B9" s="1"/>
      <c r="C9" s="1"/>
      <c r="D9" s="1"/>
      <c r="E9" s="1"/>
      <c r="F9" s="1"/>
    </row>
    <row r="10" spans="1:7" ht="15" customHeight="1" x14ac:dyDescent="0.25">
      <c r="A10" s="1"/>
      <c r="B10" s="11"/>
      <c r="C10" s="12" t="s">
        <v>15</v>
      </c>
      <c r="D10" s="12" t="s">
        <v>16</v>
      </c>
      <c r="E10" s="1"/>
      <c r="F10" s="1"/>
    </row>
    <row r="11" spans="1:7" ht="15" customHeight="1" x14ac:dyDescent="0.2">
      <c r="A11" s="1"/>
      <c r="B11" s="13" t="s">
        <v>0</v>
      </c>
      <c r="C11" s="14"/>
      <c r="D11" s="15"/>
      <c r="E11" s="1"/>
      <c r="F11" s="1"/>
    </row>
    <row r="12" spans="1:7" ht="15" customHeight="1" x14ac:dyDescent="0.2">
      <c r="A12" s="1"/>
      <c r="B12" s="16" t="s">
        <v>17</v>
      </c>
      <c r="C12" s="17">
        <f>-C2</f>
        <v>-2570651.4565971508</v>
      </c>
      <c r="D12" s="17"/>
      <c r="E12" s="1"/>
      <c r="F12" s="1"/>
    </row>
    <row r="13" spans="1:7" ht="13.5" customHeight="1" x14ac:dyDescent="0.2">
      <c r="A13" s="1"/>
      <c r="B13" s="18" t="s">
        <v>11</v>
      </c>
      <c r="C13" s="19">
        <f>-C3</f>
        <v>-373395.32340284903</v>
      </c>
      <c r="D13" s="19"/>
      <c r="E13" s="1"/>
      <c r="F13" s="1"/>
    </row>
    <row r="14" spans="1:7" ht="15" customHeight="1" x14ac:dyDescent="0.2">
      <c r="A14" s="1"/>
      <c r="B14" s="20" t="s">
        <v>18</v>
      </c>
      <c r="C14" s="21"/>
      <c r="D14" s="21"/>
      <c r="E14" s="1"/>
      <c r="F14" s="1"/>
    </row>
    <row r="15" spans="1:7" ht="15" customHeight="1" x14ac:dyDescent="0.2">
      <c r="A15" s="1"/>
      <c r="B15" s="23" t="s">
        <v>12</v>
      </c>
      <c r="C15" s="19"/>
      <c r="D15" s="19">
        <f>+D5</f>
        <v>4034442.1318849996</v>
      </c>
      <c r="E15" s="1"/>
      <c r="F15" s="1"/>
    </row>
    <row r="16" spans="1:7" ht="15" customHeight="1" x14ac:dyDescent="0.2">
      <c r="A16" s="1"/>
      <c r="B16" s="24" t="s">
        <v>1</v>
      </c>
      <c r="C16" s="25">
        <f>+SUM(C12:C15)</f>
        <v>-2944046.78</v>
      </c>
      <c r="D16" s="25">
        <f>+SUM(D12:D15)</f>
        <v>4034442.1318849996</v>
      </c>
      <c r="E16" s="1"/>
      <c r="F16" s="1"/>
    </row>
    <row r="17" spans="1:6" ht="15" customHeight="1" x14ac:dyDescent="0.2">
      <c r="A17" s="1"/>
      <c r="B17" s="22" t="s">
        <v>2</v>
      </c>
      <c r="C17" s="17"/>
      <c r="D17" s="17"/>
      <c r="E17" s="1"/>
      <c r="F17" s="1"/>
    </row>
    <row r="18" spans="1:6" ht="15" customHeight="1" x14ac:dyDescent="0.2">
      <c r="A18" s="1"/>
      <c r="B18" s="26">
        <v>0.15</v>
      </c>
      <c r="C18" s="27">
        <v>1</v>
      </c>
      <c r="D18" s="27">
        <f>1/(1+B18)</f>
        <v>0.86956521739130443</v>
      </c>
      <c r="E18" s="1"/>
      <c r="F18" s="1"/>
    </row>
    <row r="19" spans="1:6" ht="9.9499999999999993" customHeight="1" x14ac:dyDescent="0.2">
      <c r="A19" s="1"/>
      <c r="B19" s="23"/>
      <c r="C19" s="19"/>
      <c r="D19" s="19"/>
      <c r="E19" s="1"/>
      <c r="F19" s="1"/>
    </row>
    <row r="20" spans="1:6" ht="15" customHeight="1" x14ac:dyDescent="0.2">
      <c r="A20" s="1"/>
      <c r="B20" s="28" t="s">
        <v>3</v>
      </c>
      <c r="C20" s="29">
        <f t="shared" ref="C20:D20" si="0">+C16*C18</f>
        <v>-2944046.78</v>
      </c>
      <c r="D20" s="29">
        <f t="shared" si="0"/>
        <v>3508210.5494652172</v>
      </c>
      <c r="E20" s="1"/>
      <c r="F20" s="1"/>
    </row>
    <row r="21" spans="1:6" ht="15" customHeight="1" x14ac:dyDescent="0.25">
      <c r="A21" s="1"/>
      <c r="B21" s="30"/>
      <c r="C21" s="31"/>
      <c r="D21" s="31"/>
      <c r="E21" s="1"/>
      <c r="F21" s="1"/>
    </row>
    <row r="22" spans="1:6" ht="15" customHeight="1" x14ac:dyDescent="0.2">
      <c r="A22" s="1"/>
      <c r="B22" s="32" t="s">
        <v>4</v>
      </c>
      <c r="C22" s="33">
        <f>+SUM(C20:D20)</f>
        <v>564163.76946521737</v>
      </c>
      <c r="D22" s="36" t="s">
        <v>14</v>
      </c>
      <c r="E22" s="1"/>
      <c r="F22" s="1"/>
    </row>
    <row r="23" spans="1:6" ht="15" customHeight="1" x14ac:dyDescent="0.2">
      <c r="A23" s="1"/>
      <c r="B23" s="2"/>
      <c r="C23" s="1"/>
      <c r="D23" s="1"/>
      <c r="E23" s="1"/>
      <c r="F23" s="1"/>
    </row>
    <row r="24" spans="1:6" x14ac:dyDescent="0.2">
      <c r="A24" s="1"/>
      <c r="B24" s="1"/>
      <c r="C24" s="34"/>
      <c r="D24" s="1"/>
      <c r="E24" s="1"/>
      <c r="F24" s="1"/>
    </row>
    <row r="25" spans="1:6" x14ac:dyDescent="0.2">
      <c r="A25" s="1"/>
      <c r="B25" s="1"/>
      <c r="C25" s="35"/>
      <c r="D25" s="1"/>
      <c r="E25" s="1"/>
      <c r="F25" s="1"/>
    </row>
    <row r="26" spans="1:6" x14ac:dyDescent="0.2">
      <c r="A26" s="1"/>
      <c r="C26" s="9"/>
    </row>
    <row r="27" spans="1:6" x14ac:dyDescent="0.2">
      <c r="C27" s="9"/>
    </row>
    <row r="28" spans="1:6" x14ac:dyDescent="0.2">
      <c r="C28" s="9"/>
    </row>
    <row r="29" spans="1:6" x14ac:dyDescent="0.2">
      <c r="C29" s="9"/>
    </row>
    <row r="30" spans="1:6" x14ac:dyDescent="0.2">
      <c r="C30" s="9"/>
    </row>
    <row r="31" spans="1:6" x14ac:dyDescent="0.2">
      <c r="C31" s="9"/>
    </row>
    <row r="32" spans="1:6" x14ac:dyDescent="0.2">
      <c r="C32" s="10"/>
    </row>
  </sheetData>
  <mergeCells count="1">
    <mergeCell ref="B8:D8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Hoja4</vt:lpstr>
      <vt:lpstr>Hoja1</vt:lpstr>
      <vt:lpstr>Hoja2</vt:lpstr>
      <vt:lpstr>Hoja4!Área_de_impresión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Appraisal</dc:title>
  <dc:creator>Dominic Valente</dc:creator>
  <cp:lastModifiedBy>resercdi</cp:lastModifiedBy>
  <cp:lastPrinted>2018-06-23T03:29:47Z</cp:lastPrinted>
  <dcterms:created xsi:type="dcterms:W3CDTF">2000-11-04T02:26:12Z</dcterms:created>
  <dcterms:modified xsi:type="dcterms:W3CDTF">2018-06-30T23:19:23Z</dcterms:modified>
</cp:coreProperties>
</file>