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  <definedName function="false" hidden="false" localSheetId="0" name="_xlnm._FilterDatabase_0_0_0_0_0_0" vbProcedure="false">Mine!$A$1:$E$941</definedName>
    <definedName function="false" hidden="false" localSheetId="0" name="_xlnm._FilterDatabase_0_0_0_0_0_0_0" vbProcedure="false">Mine!$A$1:$E$941</definedName>
    <definedName function="false" hidden="false" localSheetId="0" name="_xlnm._FilterDatabase_0_0_0_0_0_0_0_0" vbProcedure="false">Mine!$A$1:$E$941</definedName>
    <definedName function="false" hidden="false" localSheetId="0" name="_xlnm._FilterDatabase_0_0_0_0_0_0_0_0_0" vbProcedure="false">Mine!$A$1:$E$941</definedName>
    <definedName function="false" hidden="false" localSheetId="0" name="_xlnm._FilterDatabase_0_0_0_0_0_0_0_0_0_0" vbProcedure="false">Mine!$A$1:$E$941</definedName>
    <definedName function="false" hidden="false" localSheetId="0" name="_xlnm._FilterDatabase_0_0_0_0_0_0_0_0_0_0_0" vbProcedure="false">Mine!$A$1:$E$941</definedName>
    <definedName function="false" hidden="false" localSheetId="0" name="_xlnm._FilterDatabase_0_0_0_0_0_0_0_0_0_0_0_0" vbProcedure="false">Mine!$A$1:$E$941</definedName>
    <definedName function="false" hidden="false" localSheetId="0" name="_xlnm._FilterDatabase_0_0_0_0_0_0_0_0_0_0_0_0_0" vbProcedure="false">Mine!$A$1:$E$941</definedName>
    <definedName function="false" hidden="false" localSheetId="0" name="_xlnm._FilterDatabase_0_0_0_0_0_0_0_0_0_0_0_0_0_0" vbProcedure="false">Mine!$A$1:$E$941</definedName>
    <definedName function="false" hidden="false" localSheetId="0" name="_xlnm._FilterDatabase_0_0_0_0_0_0_0_0_0_0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<sst xmlns="http://schemas.openxmlformats.org/spreadsheetml/2006/main" count="12" uniqueCount="12">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</sst>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9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19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29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39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49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0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1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2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3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4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5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6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7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42480</xdr:colOff>
      <xdr:row>50</xdr:row>
      <xdr:rowOff>115920</xdr:rowOff>
    </xdr:to>
    <xdr:sp>
      <xdr:nvSpPr>
        <xdr:cNvPr id="58" name="CustomShape 1" hidden="1"/>
        <xdr:cNvSpPr/>
      </xdr:nvSpPr>
      <xdr:spPr>
        <a:xfrm>
          <a:off x="0" y="0"/>
          <a:ext cx="13472640" cy="951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5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8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6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8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7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8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8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8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9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8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09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0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1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2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3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4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5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6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146880</xdr:colOff>
      <xdr:row>0</xdr:row>
      <xdr:rowOff>184680</xdr:rowOff>
    </xdr:to>
    <xdr:sp>
      <xdr:nvSpPr>
        <xdr:cNvPr id="117" name="CustomShape 1" hidden="1"/>
        <xdr:cNvSpPr/>
      </xdr:nvSpPr>
      <xdr:spPr>
        <a:xfrm>
          <a:off x="0" y="0"/>
          <a:ext cx="10224000" cy="184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6" activeCellId="0" sqref="C16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3.7044534412956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3.3886639676113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1.00527711557872</v>
      </c>
      <c r="H1" s="2" t="s">
        <v>6</v>
      </c>
      <c r="I1" s="4" t="n">
        <f aca="false">G1 / 8</f>
        <v>0.12565963944734</v>
      </c>
      <c r="J1" s="2" t="s">
        <v>7</v>
      </c>
      <c r="K1" s="5" t="n">
        <f aca="false">I1 / 22</f>
        <v>0.00571180179306089</v>
      </c>
      <c r="L1" s="0" t="n">
        <f aca="false">HOUR(K1)</f>
        <v>0</v>
      </c>
      <c r="M1" s="6" t="n">
        <f aca="false">MINUTE(K1)</f>
        <v>8</v>
      </c>
      <c r="N1" s="7" t="n">
        <f aca="false">L1 + M1 / 60</f>
        <v>0.133333333333333</v>
      </c>
      <c r="O1" s="2" t="s">
        <v>8</v>
      </c>
      <c r="P1" s="8" t="n">
        <v>4500</v>
      </c>
      <c r="Q1" s="2" t="s">
        <v>9</v>
      </c>
      <c r="R1" s="8" t="n">
        <f aca="false">P1 / N1</f>
        <v>33750</v>
      </c>
      <c r="S1" s="2" t="s">
        <v>10</v>
      </c>
      <c r="T1" s="2" t="n">
        <v>62.96</v>
      </c>
      <c r="U1" s="2" t="s">
        <v>11</v>
      </c>
      <c r="V1" s="8" t="n">
        <f aca="false">R1 * T1</f>
        <v>2124900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A8" s="1" t="n">
        <v>43437</v>
      </c>
      <c r="B8" s="5" t="n">
        <v>0.5625</v>
      </c>
      <c r="C8" s="5" t="n">
        <v>0.581944444444444</v>
      </c>
      <c r="D8" s="5" t="n">
        <f aca="false">C8-B8</f>
        <v>0.0194444444444445</v>
      </c>
    </row>
    <row r="9" customFormat="false" ht="15" hidden="false" customHeight="false" outlineLevel="0" collapsed="false">
      <c r="A9" s="1" t="n">
        <v>43437</v>
      </c>
      <c r="B9" s="5" t="n">
        <v>0.598891398875775</v>
      </c>
      <c r="C9" s="5" t="n">
        <v>0.631944444444444</v>
      </c>
      <c r="D9" s="5" t="n">
        <f aca="false">C9-B9</f>
        <v>0.0330530455686694</v>
      </c>
    </row>
    <row r="10" customFormat="false" ht="13.8" hidden="false" customHeight="false" outlineLevel="0" collapsed="false">
      <c r="A10" s="1" t="n">
        <v>43438</v>
      </c>
      <c r="B10" s="5" t="n">
        <v>0.489583333333333</v>
      </c>
      <c r="C10" s="5" t="n">
        <v>0.502083333333333</v>
      </c>
      <c r="D10" s="5" t="n">
        <f aca="false">C10-B10</f>
        <v>0.0125</v>
      </c>
    </row>
    <row r="11" customFormat="false" ht="13.8" hidden="false" customHeight="false" outlineLevel="0" collapsed="false">
      <c r="A11" s="1" t="n">
        <v>43438</v>
      </c>
      <c r="B11" s="5" t="n">
        <v>0.546395939204977</v>
      </c>
      <c r="C11" s="5" t="n">
        <v>0.55</v>
      </c>
      <c r="D11" s="5" t="n">
        <f aca="false">C11-B11</f>
        <v>0.00360406079502296</v>
      </c>
    </row>
    <row r="12" customFormat="false" ht="13.8" hidden="false" customHeight="false" outlineLevel="0" collapsed="false">
      <c r="A12" s="1" t="n">
        <v>43438</v>
      </c>
      <c r="B12" s="5" t="n">
        <v>0.686765501599479</v>
      </c>
      <c r="C12" s="5" t="n">
        <v>0.697916666666667</v>
      </c>
      <c r="D12" s="5" t="n">
        <f aca="false">C12-B12</f>
        <v>0.0111511650671876</v>
      </c>
    </row>
    <row r="13" customFormat="false" ht="15" hidden="false" customHeight="false" outlineLevel="0" collapsed="false">
      <c r="A13" s="1" t="n">
        <v>43438</v>
      </c>
      <c r="B13" s="5" t="n">
        <v>0.711111111111111</v>
      </c>
      <c r="C13" s="5" t="n">
        <v>0.721527777777778</v>
      </c>
      <c r="D13" s="5" t="n">
        <f aca="false">C13-B13</f>
        <v>0.0104166666666667</v>
      </c>
    </row>
    <row r="14" customFormat="false" ht="13.8" hidden="false" customHeight="false" outlineLevel="0" collapsed="false">
      <c r="A14" s="1" t="n">
        <v>43439</v>
      </c>
      <c r="B14" s="5" t="n">
        <v>0.440972222222222</v>
      </c>
      <c r="C14" s="5" t="n">
        <v>0.522222222222222</v>
      </c>
      <c r="D14" s="5" t="n">
        <f aca="false">C14-B14</f>
        <v>0.0812500000000002</v>
      </c>
    </row>
    <row r="15" customFormat="false" ht="15" hidden="false" customHeight="false" outlineLevel="0" collapsed="false">
      <c r="A15" s="1" t="n">
        <v>43439</v>
      </c>
      <c r="B15" s="5" t="n">
        <v>0.875</v>
      </c>
      <c r="C15" s="5" t="n">
        <v>0.928527847516829</v>
      </c>
      <c r="D15" s="5" t="n">
        <f aca="false">C15-B15</f>
        <v>0.0535278475168287</v>
      </c>
    </row>
    <row r="16" customFormat="false" ht="15" hidden="false" customHeight="false" outlineLevel="0" collapsed="false">
      <c r="A16" s="1" t="n">
        <v>43440</v>
      </c>
      <c r="B16" s="5" t="n">
        <v>0.375272456099884</v>
      </c>
      <c r="C16" s="5"/>
      <c r="D16" s="5" t="n">
        <f aca="false">C16-B16</f>
        <v>-0.375272456099884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2018-12-06T09:00:27Z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