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_\_17\My_Documents\Business\_04\IQSystems\Contracts\"/>
    </mc:Choice>
  </mc:AlternateContent>
  <bookViews>
    <workbookView xWindow="0" yWindow="0" windowWidth="20490" windowHeight="9090" firstSheet="3" activeTab="3"/>
  </bookViews>
  <sheets>
    <sheet name="Договоры 1" sheetId="1" state="hidden" r:id="rId1"/>
    <sheet name="Договоры 2.1" sheetId="5" state="hidden" r:id="rId2"/>
    <sheet name="Договоры 2.2" sheetId="7" state="hidden" r:id="rId3"/>
    <sheet name="Заказчики" sheetId="8" r:id="rId4"/>
    <sheet name="Заказчики - Измерения - tmp" sheetId="9" state="hidden" r:id="rId5"/>
    <sheet name="Договоры" sheetId="6" r:id="rId6"/>
    <sheet name="Что делается для договора" sheetId="4" r:id="rId7"/>
    <sheet name="Пример моих срезов рабочего дня" sheetId="3" r:id="rId8"/>
  </sheets>
  <definedNames>
    <definedName name="_xlnm._FilterDatabase" localSheetId="5" hidden="1">Договоры!$K$1:$L$151</definedName>
    <definedName name="_xlnm._FilterDatabase" localSheetId="3" hidden="1">Заказчики!$B$1:$B$23</definedName>
    <definedName name="_xlnm._FilterDatabase" localSheetId="4" hidden="1">'Заказчики - Измерения - tmp'!$B$2:$B$23</definedName>
    <definedName name="_xlnm._FilterDatabase" localSheetId="7">'Пример моих срезов рабочего дня'!$A$1:$E$1156</definedName>
    <definedName name="_FilterDatabase_0" localSheetId="7">'Пример моих срезов рабочего дня'!$A$1:$E$1156</definedName>
    <definedName name="_xlnm.Print_Titles" localSheetId="5">Договоры!$1:$1</definedName>
    <definedName name="_xlnm.Print_Titles" localSheetId="0">'Договоры 1'!$1:$2</definedName>
    <definedName name="_xlnm.Print_Titles" localSheetId="1">'Договоры 2.1'!$2:$2</definedName>
    <definedName name="_xlnm.Print_Titles" localSheetId="2">'Договоры 2.2'!$2:$2</definedName>
    <definedName name="_xlnm.Print_Titles" localSheetId="3">Заказчики!$1:$1</definedName>
    <definedName name="_xlnm.Print_Titles" localSheetId="4">'Заказчики - Измерения - tmp'!$2:$2</definedName>
    <definedName name="_xlnm.Print_Titles" localSheetId="6">'Что делается для договора'!$1:$4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84" i="6" l="1"/>
  <c r="G5" i="5" l="1"/>
  <c r="F5" i="5"/>
  <c r="G13" i="5" l="1"/>
  <c r="F13" i="5"/>
  <c r="N1" i="3" l="1"/>
  <c r="M1" i="3"/>
  <c r="L1" i="3"/>
  <c r="D278" i="3"/>
  <c r="D277" i="3"/>
  <c r="D276" i="3"/>
  <c r="D275" i="3"/>
  <c r="D274" i="3"/>
  <c r="D273" i="3"/>
  <c r="D272" i="3"/>
  <c r="D271" i="3"/>
  <c r="D270" i="3"/>
  <c r="D269" i="3"/>
  <c r="D268" i="3"/>
  <c r="D267" i="3"/>
  <c r="D266"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D2" i="3"/>
  <c r="G1" i="3"/>
  <c r="I1" i="3" s="1"/>
  <c r="K1" i="3" s="1"/>
</calcChain>
</file>

<file path=xl/comments1.xml><?xml version="1.0" encoding="utf-8"?>
<comments xmlns="http://schemas.openxmlformats.org/spreadsheetml/2006/main">
  <authors>
    <author>Alexander</author>
  </authors>
  <commentList>
    <comment ref="B5" authorId="0" shapeId="0">
      <text>
        <r>
          <rPr>
            <b/>
            <sz val="9"/>
            <color indexed="81"/>
            <rFont val="Tahoma"/>
            <family val="2"/>
            <charset val="204"/>
          </rPr>
          <t xml:space="preserve">Alexander: Это видимо предыдущий договор с ЛАНИТ-ом?
</t>
        </r>
        <r>
          <rPr>
            <sz val="9"/>
            <color indexed="81"/>
            <rFont val="Tahoma"/>
            <family val="2"/>
            <charset val="204"/>
          </rPr>
          <t xml:space="preserve">
6.2 Лицензиар гарантирует, что, в соответствии с </t>
        </r>
        <r>
          <rPr>
            <b/>
            <sz val="9"/>
            <color indexed="81"/>
            <rFont val="Tahoma"/>
            <family val="2"/>
            <charset val="204"/>
          </rPr>
          <t>Лицензионным договором № П1-12/2014 от 1 декабря 2014 г.</t>
        </r>
        <r>
          <rPr>
            <sz val="9"/>
            <color indexed="81"/>
            <rFont val="Tahoma"/>
            <family val="2"/>
            <charset val="204"/>
          </rPr>
          <t xml:space="preserve"> с Забавиным Виталием Александровичем и Ковалевым Максимом Александровичем, он действует в пределах прав и полномочий, позволяющих ему осуществлять предоставление прав использования Программами для ЭВМ. указанных в Прейскуранте (Приложение №1 к настоящему Договору), на срок не менее 20 (Двадцати) лет от даты подписания настоящего Договора, и на момент предоставления Лицензиату прав использования указанных Программ для ЭВМ они не заложены, не арестованы, не являются предметом исков третьих лиц.</t>
        </r>
      </text>
    </comment>
    <comment ref="D5" authorId="0" shapeId="0">
      <text>
        <r>
          <rPr>
            <b/>
            <sz val="9"/>
            <color indexed="81"/>
            <rFont val="Tahoma"/>
            <family val="2"/>
            <charset val="204"/>
          </rPr>
          <t>Alexander: Видимо подразумеваются собственные подразделения/филиалы, от которых будет им поступать вознаграждение?</t>
        </r>
        <r>
          <rPr>
            <sz val="9"/>
            <color indexed="81"/>
            <rFont val="Tahoma"/>
            <family val="2"/>
            <charset val="204"/>
          </rPr>
          <t xml:space="preserve">
1.2 По настоящему Договору Лицензиар передает, а Лицензиат принимает право передачи прав на использование Программ для ЭВМ </t>
        </r>
        <r>
          <rPr>
            <b/>
            <sz val="9"/>
            <color indexed="81"/>
            <rFont val="Tahoma"/>
            <family val="2"/>
            <charset val="204"/>
          </rPr>
          <t>третьим лицам</t>
        </r>
        <r>
          <rPr>
            <sz val="9"/>
            <color indexed="81"/>
            <rFont val="Tahoma"/>
            <family val="2"/>
            <charset val="204"/>
          </rPr>
          <t xml:space="preserve"> на основании собственных юридически обязывающих </t>
        </r>
        <r>
          <rPr>
            <b/>
            <sz val="9"/>
            <color indexed="81"/>
            <rFont val="Tahoma"/>
            <family val="2"/>
            <charset val="204"/>
          </rPr>
          <t>сублицензионных договоров</t>
        </r>
        <r>
          <rPr>
            <sz val="9"/>
            <color indexed="81"/>
            <rFont val="Tahoma"/>
            <family val="2"/>
            <charset val="204"/>
          </rPr>
          <t xml:space="preserve"> в следующих пределах и следующими способами: право установки и запуска (воспроизведения) экземпляров Программы в объеме, на срок и на территории не превышающих, полученных Лицензиатом но настоящему Договору.
3.2.2 Передавать права на использование Программ для ЭВМ </t>
        </r>
        <r>
          <rPr>
            <b/>
            <sz val="9"/>
            <color indexed="81"/>
            <rFont val="Tahoma"/>
            <family val="2"/>
            <charset val="204"/>
          </rPr>
          <t>третьим лицам</t>
        </r>
        <r>
          <rPr>
            <sz val="9"/>
            <color indexed="81"/>
            <rFont val="Tahoma"/>
            <family val="2"/>
            <charset val="204"/>
          </rPr>
          <t xml:space="preserve"> на основании собственных юридически обязывающих </t>
        </r>
        <r>
          <rPr>
            <b/>
            <sz val="9"/>
            <color indexed="81"/>
            <rFont val="Tahoma"/>
            <family val="2"/>
            <charset val="204"/>
          </rPr>
          <t>сублицензионных договоров</t>
        </r>
        <r>
          <rPr>
            <sz val="9"/>
            <color indexed="81"/>
            <rFont val="Tahoma"/>
            <family val="2"/>
            <charset val="204"/>
          </rPr>
          <t xml:space="preserve">, в объеме, на срок и на территории не превышающих, полученных Лицензиатом по настоящему Договору. При этом размер </t>
        </r>
        <r>
          <rPr>
            <b/>
            <sz val="9"/>
            <color indexed="81"/>
            <rFont val="Tahoma"/>
            <family val="2"/>
            <charset val="204"/>
          </rPr>
          <t>вознаграждения</t>
        </r>
        <r>
          <rPr>
            <sz val="9"/>
            <color indexed="81"/>
            <rFont val="Tahoma"/>
            <family val="2"/>
            <charset val="204"/>
          </rPr>
          <t xml:space="preserve">, получаемого по сублицензионному договору, определяется </t>
        </r>
        <r>
          <rPr>
            <b/>
            <sz val="9"/>
            <color indexed="81"/>
            <rFont val="Tahoma"/>
            <family val="2"/>
            <charset val="204"/>
          </rPr>
          <t>числом</t>
        </r>
        <r>
          <rPr>
            <sz val="9"/>
            <color indexed="81"/>
            <rFont val="Tahoma"/>
            <family val="2"/>
            <charset val="204"/>
          </rPr>
          <t xml:space="preserve"> экземпляров Программ для ЭВМ, права на которые передаются по сублицензионному Договору, и </t>
        </r>
        <r>
          <rPr>
            <b/>
            <sz val="9"/>
            <color indexed="81"/>
            <rFont val="Tahoma"/>
            <family val="2"/>
            <charset val="204"/>
          </rPr>
          <t>ценами</t>
        </r>
        <r>
          <rPr>
            <sz val="9"/>
            <color indexed="81"/>
            <rFont val="Tahoma"/>
            <family val="2"/>
            <charset val="204"/>
          </rPr>
          <t xml:space="preserve"> за права на один экземпляр Программ для ЭВМ, указанных в Прейскуранте (Приложение №1 к настоящему Договору).</t>
        </r>
      </text>
    </comment>
    <comment ref="F5" authorId="0" shapeId="0">
      <text>
        <r>
          <rPr>
            <b/>
            <sz val="9"/>
            <color indexed="81"/>
            <rFont val="Tahoma"/>
            <family val="2"/>
            <charset val="204"/>
          </rPr>
          <t>Alexander:</t>
        </r>
        <r>
          <rPr>
            <sz val="9"/>
            <color indexed="81"/>
            <rFont val="Tahoma"/>
            <family val="2"/>
            <charset val="204"/>
          </rPr>
          <t xml:space="preserve">
Сколько экземляров продано (какова итоговая выручка) на текущий момент?
При каких условиях даётся скидка?</t>
        </r>
      </text>
    </comment>
    <comment ref="D17" authorId="0" shapeId="0">
      <text>
        <r>
          <rPr>
            <b/>
            <sz val="9"/>
            <color indexed="81"/>
            <rFont val="Tahoma"/>
            <family val="2"/>
            <charset val="204"/>
          </rPr>
          <t>Alexander:</t>
        </r>
        <r>
          <rPr>
            <sz val="9"/>
            <color indexed="81"/>
            <rFont val="Tahoma"/>
            <family val="2"/>
            <charset val="204"/>
          </rPr>
          <t xml:space="preserve">
У меня нет "Приложение 3 - Описание версии ПО".</t>
        </r>
      </text>
    </comment>
    <comment ref="E24" authorId="0" shapeId="0">
      <text>
        <r>
          <rPr>
            <b/>
            <sz val="9"/>
            <color indexed="81"/>
            <rFont val="Tahoma"/>
            <family val="2"/>
            <charset val="204"/>
          </rPr>
          <t>Alexander:</t>
        </r>
        <r>
          <rPr>
            <sz val="9"/>
            <color indexed="81"/>
            <rFont val="Tahoma"/>
            <family val="2"/>
            <charset val="204"/>
          </rPr>
          <t xml:space="preserve">
А остальные услуги в разве не автоматические тоже?</t>
        </r>
      </text>
    </comment>
  </commentList>
</comments>
</file>

<file path=xl/comments2.xml><?xml version="1.0" encoding="utf-8"?>
<comments xmlns="http://schemas.openxmlformats.org/spreadsheetml/2006/main">
  <authors>
    <author>Alexander</author>
  </authors>
  <commentList>
    <comment ref="F5" authorId="0" shapeId="0">
      <text>
        <r>
          <rPr>
            <sz val="9"/>
            <color indexed="81"/>
            <rFont val="Tahoma"/>
            <family val="2"/>
            <charset val="204"/>
          </rPr>
          <t>Пр. 1, 2.2. Запросов в месяц:
До 100 000 - 0,10 р./запр.
До 500 000 - 0.09 р./запр.
До 1 000 000 - 0,08 р./запр.</t>
        </r>
      </text>
    </comment>
    <comment ref="G5" authorId="0" shapeId="0">
      <text>
        <r>
          <rPr>
            <sz val="9"/>
            <color indexed="81"/>
            <rFont val="Tahoma"/>
            <family val="2"/>
            <charset val="204"/>
          </rPr>
          <t>Пр. 1, 2.2. Запросов в месяц:
До 100 000 - 0,10 р./запр.
До 500 000 - 0.09 р./запр.
До 1 000 000 - 0,08 р./запр.</t>
        </r>
      </text>
    </comment>
    <comment ref="E8" authorId="0" shapeId="0">
      <text>
        <r>
          <rPr>
            <b/>
            <sz val="9"/>
            <color indexed="81"/>
            <rFont val="Tahoma"/>
            <family val="2"/>
            <charset val="204"/>
          </rPr>
          <t>Alexander:</t>
        </r>
        <r>
          <rPr>
            <sz val="9"/>
            <color indexed="81"/>
            <rFont val="Tahoma"/>
            <family val="2"/>
            <charset val="204"/>
          </rPr>
          <t xml:space="preserve">
А остальные услуги в разве не автоматические тоже?</t>
        </r>
      </text>
    </comment>
    <comment ref="F13" authorId="0" shapeId="0">
      <text>
        <r>
          <rPr>
            <sz val="9"/>
            <color indexed="81"/>
            <rFont val="Tahoma"/>
            <family val="2"/>
            <charset val="204"/>
          </rPr>
          <t xml:space="preserve">Пр. 1, 2.1. 
Запросов в месяц:
CheckAddress, SearchAddressDetal   До 100 000 - 0,10 р./запр.
CheckFIO                                      До 100 000 - 0,20 р./запр.
CheckAddress, SearchAddressDetal   До 500 000 - 0,08 р./запр.
CheckFIO                                      До 500 000 - 0,16 р./запр.
CheckAddress, SearchAddressDetal   До 1 000 000 - 0,07 р./запр.
CheckFIO                                      До 1 000 000 - 0,14 р./запр.
CheckAddress, SearchAddressDetal   До 1 500 000 - 0,05 р./запр.
CheckFIO                                      До 1 500 000 - 0,10 р./запр.
</t>
        </r>
      </text>
    </comment>
    <comment ref="G13" authorId="0" shapeId="0">
      <text>
        <r>
          <rPr>
            <sz val="9"/>
            <color indexed="81"/>
            <rFont val="Tahoma"/>
            <family val="2"/>
            <charset val="204"/>
          </rPr>
          <t xml:space="preserve">Пр. 1, 2.1. 
Запросов в месяц:
CheckAddress, SearchAddressDetal   До 100 000 - 0,10 р./запр.
CheckFIO                                      До 100 000 - 0,20 р./запр.
CheckAddress, SearchAddressDetal   До 500 000 - 0,08 р./запр.
CheckFIO                                      До 500 000 - 0,16 р./запр.
CheckAddress, SearchAddressDetal   До 1 000 000 - 0,07 р./запр.
CheckFIO                                      До 1 000 000 - 0,14 р./запр.
CheckAddress, SearchAddressDetal   До 1 500 000 - 0,05 р./запр.
CheckFIO                                      До 1 500 000 - 0,10 р./запр.
</t>
        </r>
      </text>
    </comment>
    <comment ref="B21" authorId="0" shapeId="0">
      <text>
        <r>
          <rPr>
            <b/>
            <sz val="9"/>
            <color indexed="81"/>
            <rFont val="Tahoma"/>
            <family val="2"/>
            <charset val="204"/>
          </rPr>
          <t xml:space="preserve">Alexander: Это видимо предыдущий договор с ЛАНИТ-ом?
</t>
        </r>
        <r>
          <rPr>
            <sz val="9"/>
            <color indexed="81"/>
            <rFont val="Tahoma"/>
            <family val="2"/>
            <charset val="204"/>
          </rPr>
          <t xml:space="preserve">
6.2 Лицензиар гарантирует, что, в соответствии с </t>
        </r>
        <r>
          <rPr>
            <b/>
            <sz val="9"/>
            <color indexed="81"/>
            <rFont val="Tahoma"/>
            <family val="2"/>
            <charset val="204"/>
          </rPr>
          <t>Лицензионным договором № П1-12/2014 от 1 декабря 2014 г.</t>
        </r>
        <r>
          <rPr>
            <sz val="9"/>
            <color indexed="81"/>
            <rFont val="Tahoma"/>
            <family val="2"/>
            <charset val="204"/>
          </rPr>
          <t xml:space="preserve"> с Забавиным Виталием Александровичем и Ковалевым Максимом Александровичем, он действует в пределах прав и полномочий, позволяющих ему осуществлять предоставление прав использования Программами для ЭВМ. указанных в Прейскуранте (Приложение №1 к настоящему Договору), на срок не менее 20 (Двадцати) лет от даты подписания настоящего Договора, и на момент предоставления Лицензиату прав использования указанных Программ для ЭВМ они не заложены, не арестованы, не являются предметом исков третьих лиц.</t>
        </r>
      </text>
    </comment>
    <comment ref="D21" authorId="0" shapeId="0">
      <text>
        <r>
          <rPr>
            <b/>
            <sz val="9"/>
            <color indexed="81"/>
            <rFont val="Tahoma"/>
            <family val="2"/>
            <charset val="204"/>
          </rPr>
          <t>Alexander: Видимо подразумеваются собственные подразделения/филиалы, от которых будет им поступать вознаграждение?</t>
        </r>
        <r>
          <rPr>
            <sz val="9"/>
            <color indexed="81"/>
            <rFont val="Tahoma"/>
            <family val="2"/>
            <charset val="204"/>
          </rPr>
          <t xml:space="preserve">
1.2 По настоящему Договору Лицензиар передает, а Лицензиат принимает право передачи прав на использование Программ для ЭВМ </t>
        </r>
        <r>
          <rPr>
            <b/>
            <sz val="9"/>
            <color indexed="81"/>
            <rFont val="Tahoma"/>
            <family val="2"/>
            <charset val="204"/>
          </rPr>
          <t>третьим лицам</t>
        </r>
        <r>
          <rPr>
            <sz val="9"/>
            <color indexed="81"/>
            <rFont val="Tahoma"/>
            <family val="2"/>
            <charset val="204"/>
          </rPr>
          <t xml:space="preserve"> на основании собственных юридически обязывающих </t>
        </r>
        <r>
          <rPr>
            <b/>
            <sz val="9"/>
            <color indexed="81"/>
            <rFont val="Tahoma"/>
            <family val="2"/>
            <charset val="204"/>
          </rPr>
          <t>сублицензионных договоров</t>
        </r>
        <r>
          <rPr>
            <sz val="9"/>
            <color indexed="81"/>
            <rFont val="Tahoma"/>
            <family val="2"/>
            <charset val="204"/>
          </rPr>
          <t xml:space="preserve"> в следующих пределах и следующими способами: право установки и запуска (воспроизведения) экземпляров Программы в объеме, на срок и на территории не превышающих, полученных Лицензиатом но настоящему Договору.
3.2.2 Передавать права на использование Программ для ЭВМ </t>
        </r>
        <r>
          <rPr>
            <b/>
            <sz val="9"/>
            <color indexed="81"/>
            <rFont val="Tahoma"/>
            <family val="2"/>
            <charset val="204"/>
          </rPr>
          <t>третьим лицам</t>
        </r>
        <r>
          <rPr>
            <sz val="9"/>
            <color indexed="81"/>
            <rFont val="Tahoma"/>
            <family val="2"/>
            <charset val="204"/>
          </rPr>
          <t xml:space="preserve"> на основании собственных юридически обязывающих </t>
        </r>
        <r>
          <rPr>
            <b/>
            <sz val="9"/>
            <color indexed="81"/>
            <rFont val="Tahoma"/>
            <family val="2"/>
            <charset val="204"/>
          </rPr>
          <t>сублицензионных договоров</t>
        </r>
        <r>
          <rPr>
            <sz val="9"/>
            <color indexed="81"/>
            <rFont val="Tahoma"/>
            <family val="2"/>
            <charset val="204"/>
          </rPr>
          <t xml:space="preserve">, в объеме, на срок и на территории не превышающих, полученных Лицензиатом по настоящему Договору. При этом размер </t>
        </r>
        <r>
          <rPr>
            <b/>
            <sz val="9"/>
            <color indexed="81"/>
            <rFont val="Tahoma"/>
            <family val="2"/>
            <charset val="204"/>
          </rPr>
          <t>вознаграждения</t>
        </r>
        <r>
          <rPr>
            <sz val="9"/>
            <color indexed="81"/>
            <rFont val="Tahoma"/>
            <family val="2"/>
            <charset val="204"/>
          </rPr>
          <t xml:space="preserve">, получаемого по сублицензионному договору, определяется </t>
        </r>
        <r>
          <rPr>
            <b/>
            <sz val="9"/>
            <color indexed="81"/>
            <rFont val="Tahoma"/>
            <family val="2"/>
            <charset val="204"/>
          </rPr>
          <t>числом</t>
        </r>
        <r>
          <rPr>
            <sz val="9"/>
            <color indexed="81"/>
            <rFont val="Tahoma"/>
            <family val="2"/>
            <charset val="204"/>
          </rPr>
          <t xml:space="preserve"> экземпляров Программ для ЭВМ, права на которые передаются по сублицензионному Договору, и </t>
        </r>
        <r>
          <rPr>
            <b/>
            <sz val="9"/>
            <color indexed="81"/>
            <rFont val="Tahoma"/>
            <family val="2"/>
            <charset val="204"/>
          </rPr>
          <t>ценами</t>
        </r>
        <r>
          <rPr>
            <sz val="9"/>
            <color indexed="81"/>
            <rFont val="Tahoma"/>
            <family val="2"/>
            <charset val="204"/>
          </rPr>
          <t xml:space="preserve"> за права на один экземпляр Программ для ЭВМ, указанных в Прейскуранте (Приложение №1 к настоящему Договору).</t>
        </r>
      </text>
    </comment>
    <comment ref="F21" authorId="0" shapeId="0">
      <text>
        <r>
          <rPr>
            <b/>
            <sz val="9"/>
            <color indexed="81"/>
            <rFont val="Tahoma"/>
            <family val="2"/>
            <charset val="204"/>
          </rPr>
          <t>Alexander:</t>
        </r>
        <r>
          <rPr>
            <sz val="9"/>
            <color indexed="81"/>
            <rFont val="Tahoma"/>
            <family val="2"/>
            <charset val="204"/>
          </rPr>
          <t xml:space="preserve">
Сколько экземляров продано (какова итоговая выручка) на текущий момент?
При каких условиях даётся скидка?</t>
        </r>
      </text>
    </comment>
    <comment ref="D28" authorId="0" shapeId="0">
      <text>
        <r>
          <rPr>
            <b/>
            <sz val="9"/>
            <color indexed="81"/>
            <rFont val="Tahoma"/>
            <family val="2"/>
            <charset val="204"/>
          </rPr>
          <t>Alexander:</t>
        </r>
        <r>
          <rPr>
            <sz val="9"/>
            <color indexed="81"/>
            <rFont val="Tahoma"/>
            <family val="2"/>
            <charset val="204"/>
          </rPr>
          <t xml:space="preserve">
У меня нет "Приложение 3 - Описание версии ПО".</t>
        </r>
      </text>
    </comment>
  </commentList>
</comments>
</file>

<file path=xl/comments3.xml><?xml version="1.0" encoding="utf-8"?>
<comments xmlns="http://schemas.openxmlformats.org/spreadsheetml/2006/main">
  <authors>
    <author>Alexander</author>
  </authors>
  <commentList>
    <comment ref="F4" authorId="0" shapeId="0">
      <text>
        <r>
          <rPr>
            <sz val="9"/>
            <color indexed="81"/>
            <rFont val="Tahoma"/>
            <family val="2"/>
            <charset val="204"/>
          </rPr>
          <t>Пр. 1, 2.2. Запросов в месяц:
До 100 000 - 0,10 р./запр.
До 500 000 - 0.09 р./запр.
До 1 000 000 - 0,08 р./запр.</t>
        </r>
      </text>
    </comment>
    <comment ref="E7" authorId="0" shapeId="0">
      <text>
        <r>
          <rPr>
            <b/>
            <sz val="9"/>
            <color indexed="81"/>
            <rFont val="Tahoma"/>
            <family val="2"/>
            <charset val="204"/>
          </rPr>
          <t>Alexander:</t>
        </r>
        <r>
          <rPr>
            <sz val="9"/>
            <color indexed="81"/>
            <rFont val="Tahoma"/>
            <family val="2"/>
            <charset val="204"/>
          </rPr>
          <t xml:space="preserve">
А остальные услуги в разве не автоматические тоже?</t>
        </r>
      </text>
    </comment>
    <comment ref="F12" authorId="0" shapeId="0">
      <text>
        <r>
          <rPr>
            <sz val="9"/>
            <color indexed="81"/>
            <rFont val="Tahoma"/>
            <family val="2"/>
            <charset val="204"/>
          </rPr>
          <t xml:space="preserve">Пр. 1, 2.1. 
Запросов в месяц:
CheckAddress, SearchAddressDetal   До 100 000 - 0,10 р./запр.
CheckFIO                                      До 100 000 - 0,20 р./запр.
CheckAddress, SearchAddressDetal   До 500 000 - 0,08 р./запр.
CheckFIO                                      До 500 000 - 0,16 р./запр.
CheckAddress, SearchAddressDetal   До 1 000 000 - 0,07 р./запр.
CheckFIO                                      До 1 000 000 - 0,14 р./запр.
CheckAddress, SearchAddressDetal   До 1 500 000 - 0,05 р./запр.
CheckFIO                                      До 1 500 000 - 0,10 р./запр.
</t>
        </r>
      </text>
    </comment>
    <comment ref="B20" authorId="0" shapeId="0">
      <text>
        <r>
          <rPr>
            <b/>
            <sz val="9"/>
            <color indexed="81"/>
            <rFont val="Tahoma"/>
            <family val="2"/>
            <charset val="204"/>
          </rPr>
          <t xml:space="preserve">Alexander: Это видимо предыдущий договор с ЛАНИТ-ом?
</t>
        </r>
        <r>
          <rPr>
            <sz val="9"/>
            <color indexed="81"/>
            <rFont val="Tahoma"/>
            <family val="2"/>
            <charset val="204"/>
          </rPr>
          <t xml:space="preserve">
6.2 Лицензиар гарантирует, что, в соответствии с </t>
        </r>
        <r>
          <rPr>
            <b/>
            <sz val="9"/>
            <color indexed="81"/>
            <rFont val="Tahoma"/>
            <family val="2"/>
            <charset val="204"/>
          </rPr>
          <t>Лицензионным договором № П1-12/2014 от 1 декабря 2014 г.</t>
        </r>
        <r>
          <rPr>
            <sz val="9"/>
            <color indexed="81"/>
            <rFont val="Tahoma"/>
            <family val="2"/>
            <charset val="204"/>
          </rPr>
          <t xml:space="preserve"> с Забавиным Виталием Александровичем и Ковалевым Максимом Александровичем, он действует в пределах прав и полномочий, позволяющих ему осуществлять предоставление прав использования Программами для ЭВМ. указанных в Прейскуранте (Приложение №1 к настоящему Договору), на срок не менее 20 (Двадцати) лет от даты подписания настоящего Договора, и на момент предоставления Лицензиату прав использования указанных Программ для ЭВМ они не заложены, не арестованы, не являются предметом исков третьих лиц.</t>
        </r>
      </text>
    </comment>
    <comment ref="D20" authorId="0" shapeId="0">
      <text>
        <r>
          <rPr>
            <b/>
            <sz val="9"/>
            <color indexed="81"/>
            <rFont val="Tahoma"/>
            <family val="2"/>
            <charset val="204"/>
          </rPr>
          <t>Alexander: Видимо подразумеваются собственные подразделения/филиалы, от которых будет им поступать вознаграждение?</t>
        </r>
        <r>
          <rPr>
            <sz val="9"/>
            <color indexed="81"/>
            <rFont val="Tahoma"/>
            <family val="2"/>
            <charset val="204"/>
          </rPr>
          <t xml:space="preserve">
1.2 По настоящему Договору Лицензиар передает, а Лицензиат принимает право передачи прав на использование Программ для ЭВМ </t>
        </r>
        <r>
          <rPr>
            <b/>
            <sz val="9"/>
            <color indexed="81"/>
            <rFont val="Tahoma"/>
            <family val="2"/>
            <charset val="204"/>
          </rPr>
          <t>третьим лицам</t>
        </r>
        <r>
          <rPr>
            <sz val="9"/>
            <color indexed="81"/>
            <rFont val="Tahoma"/>
            <family val="2"/>
            <charset val="204"/>
          </rPr>
          <t xml:space="preserve"> на основании собственных юридически обязывающих </t>
        </r>
        <r>
          <rPr>
            <b/>
            <sz val="9"/>
            <color indexed="81"/>
            <rFont val="Tahoma"/>
            <family val="2"/>
            <charset val="204"/>
          </rPr>
          <t>сублицензионных договоров</t>
        </r>
        <r>
          <rPr>
            <sz val="9"/>
            <color indexed="81"/>
            <rFont val="Tahoma"/>
            <family val="2"/>
            <charset val="204"/>
          </rPr>
          <t xml:space="preserve"> в следующих пределах и следующими способами: право установки и запуска (воспроизведения) экземпляров Программы в объеме, на срок и на территории не превышающих, полученных Лицензиатом но настоящему Договору.
3.2.2 Передавать права на использование Программ для ЭВМ </t>
        </r>
        <r>
          <rPr>
            <b/>
            <sz val="9"/>
            <color indexed="81"/>
            <rFont val="Tahoma"/>
            <family val="2"/>
            <charset val="204"/>
          </rPr>
          <t>третьим лицам</t>
        </r>
        <r>
          <rPr>
            <sz val="9"/>
            <color indexed="81"/>
            <rFont val="Tahoma"/>
            <family val="2"/>
            <charset val="204"/>
          </rPr>
          <t xml:space="preserve"> на основании собственных юридически обязывающих </t>
        </r>
        <r>
          <rPr>
            <b/>
            <sz val="9"/>
            <color indexed="81"/>
            <rFont val="Tahoma"/>
            <family val="2"/>
            <charset val="204"/>
          </rPr>
          <t>сублицензионных договоров</t>
        </r>
        <r>
          <rPr>
            <sz val="9"/>
            <color indexed="81"/>
            <rFont val="Tahoma"/>
            <family val="2"/>
            <charset val="204"/>
          </rPr>
          <t xml:space="preserve">, в объеме, на срок и на территории не превышающих, полученных Лицензиатом по настоящему Договору. При этом размер </t>
        </r>
        <r>
          <rPr>
            <b/>
            <sz val="9"/>
            <color indexed="81"/>
            <rFont val="Tahoma"/>
            <family val="2"/>
            <charset val="204"/>
          </rPr>
          <t>вознаграждения</t>
        </r>
        <r>
          <rPr>
            <sz val="9"/>
            <color indexed="81"/>
            <rFont val="Tahoma"/>
            <family val="2"/>
            <charset val="204"/>
          </rPr>
          <t xml:space="preserve">, получаемого по сублицензионному договору, определяется </t>
        </r>
        <r>
          <rPr>
            <b/>
            <sz val="9"/>
            <color indexed="81"/>
            <rFont val="Tahoma"/>
            <family val="2"/>
            <charset val="204"/>
          </rPr>
          <t>числом</t>
        </r>
        <r>
          <rPr>
            <sz val="9"/>
            <color indexed="81"/>
            <rFont val="Tahoma"/>
            <family val="2"/>
            <charset val="204"/>
          </rPr>
          <t xml:space="preserve"> экземпляров Программ для ЭВМ, права на которые передаются по сублицензионному Договору, и </t>
        </r>
        <r>
          <rPr>
            <b/>
            <sz val="9"/>
            <color indexed="81"/>
            <rFont val="Tahoma"/>
            <family val="2"/>
            <charset val="204"/>
          </rPr>
          <t>ценами</t>
        </r>
        <r>
          <rPr>
            <sz val="9"/>
            <color indexed="81"/>
            <rFont val="Tahoma"/>
            <family val="2"/>
            <charset val="204"/>
          </rPr>
          <t xml:space="preserve"> за права на один экземпляр Программ для ЭВМ, указанных в Прейскуранте (Приложение №1 к настоящему Договору).</t>
        </r>
      </text>
    </comment>
    <comment ref="F20" authorId="0" shapeId="0">
      <text>
        <r>
          <rPr>
            <b/>
            <sz val="9"/>
            <color indexed="81"/>
            <rFont val="Tahoma"/>
            <family val="2"/>
            <charset val="204"/>
          </rPr>
          <t>Alexander:</t>
        </r>
        <r>
          <rPr>
            <sz val="9"/>
            <color indexed="81"/>
            <rFont val="Tahoma"/>
            <family val="2"/>
            <charset val="204"/>
          </rPr>
          <t xml:space="preserve">
Сколько экземляров продано (какова итоговая выручка) на текущий момент?
При каких условиях даётся скидка?</t>
        </r>
      </text>
    </comment>
  </commentList>
</comments>
</file>

<file path=xl/comments4.xml><?xml version="1.0" encoding="utf-8"?>
<comments xmlns="http://schemas.openxmlformats.org/spreadsheetml/2006/main">
  <authors>
    <author>Alexander</author>
  </authors>
  <commentList>
    <comment ref="A3" authorId="0" shapeId="0">
      <text>
        <r>
          <rPr>
            <b/>
            <sz val="9"/>
            <color indexed="81"/>
            <rFont val="Tahoma"/>
            <family val="2"/>
            <charset val="204"/>
          </rPr>
          <t>Alexander:</t>
        </r>
        <r>
          <rPr>
            <sz val="9"/>
            <color indexed="81"/>
            <rFont val="Tahoma"/>
            <family val="2"/>
            <charset val="204"/>
          </rPr>
          <t xml:space="preserve">
1) Проверить правильно ли я отнёс эти договора к действующим.
2) Особенно проверить договоры сервисов, которые должны продлеваться автоматически каждый год.</t>
        </r>
      </text>
    </comment>
    <comment ref="F6" authorId="0" shapeId="0">
      <text>
        <r>
          <rPr>
            <b/>
            <sz val="9"/>
            <color indexed="81"/>
            <rFont val="Tahoma"/>
            <family val="2"/>
            <charset val="204"/>
          </rPr>
          <t>Alexander:</t>
        </r>
        <r>
          <rPr>
            <sz val="9"/>
            <color indexed="81"/>
            <rFont val="Tahoma"/>
            <family val="2"/>
            <charset val="204"/>
          </rPr>
          <t xml:space="preserve">
4-я строка в колонке "Наимерование веб-сервисов" должна быть видимо: 
"CheckFIO
GetCoordinates".</t>
        </r>
      </text>
    </comment>
    <comment ref="E71" authorId="0" shapeId="0">
      <text>
        <r>
          <rPr>
            <b/>
            <sz val="9"/>
            <color indexed="81"/>
            <rFont val="Tahoma"/>
            <family val="2"/>
            <charset val="204"/>
          </rPr>
          <t>Alexander:</t>
        </r>
        <r>
          <rPr>
            <sz val="9"/>
            <color indexed="81"/>
            <rFont val="Tahoma"/>
            <family val="2"/>
            <charset val="204"/>
          </rPr>
          <t xml:space="preserve">
В чём разница статей 2.11 (в течение 5 лет) и Пр. 2, 3.4 (в течение 1 года)?</t>
        </r>
      </text>
    </comment>
    <comment ref="E76" authorId="0" shapeId="0">
      <text>
        <r>
          <rPr>
            <b/>
            <sz val="9"/>
            <color indexed="81"/>
            <rFont val="Tahoma"/>
            <family val="2"/>
            <charset val="204"/>
          </rPr>
          <t>Alexander:</t>
        </r>
        <r>
          <rPr>
            <sz val="9"/>
            <color indexed="81"/>
            <rFont val="Tahoma"/>
            <family val="2"/>
            <charset val="204"/>
          </rPr>
          <t xml:space="preserve">
"1.3. Консультации по телефону, e-mail, Skype":
В отличие от пр. 2 к дог. СДЭК, этот же пункт не отнесён явно к ежемесячному абонентскому обслуживанию. Это только подразумевается по аналогии с общим шаблоном договора. Можно уточнить у Максима.</t>
        </r>
      </text>
    </comment>
    <comment ref="E79" authorId="0" shapeId="0">
      <text>
        <r>
          <rPr>
            <b/>
            <sz val="9"/>
            <color indexed="81"/>
            <rFont val="Tahoma"/>
            <family val="2"/>
            <charset val="204"/>
          </rPr>
          <t>Alexander:</t>
        </r>
        <r>
          <rPr>
            <sz val="9"/>
            <color indexed="81"/>
            <rFont val="Tahoma"/>
            <family val="2"/>
            <charset val="204"/>
          </rPr>
          <t xml:space="preserve">
Приложения 2 у меня нет. Условия в нём должны быть схожими с другими договорами, но тем не менее описать возможно его тоже нужно.</t>
        </r>
      </text>
    </comment>
    <comment ref="E81" authorId="0" shapeId="0">
      <text>
        <r>
          <rPr>
            <b/>
            <sz val="9"/>
            <color indexed="81"/>
            <rFont val="Tahoma"/>
            <family val="2"/>
            <charset val="204"/>
          </rPr>
          <t>Alexander:</t>
        </r>
        <r>
          <rPr>
            <sz val="9"/>
            <color indexed="81"/>
            <rFont val="Tahoma"/>
            <family val="2"/>
            <charset val="204"/>
          </rPr>
          <t xml:space="preserve">
Приложения 4 у меня нет. Описать возможно его тоже нужно.</t>
        </r>
      </text>
    </comment>
    <comment ref="E88" authorId="0" shapeId="0">
      <text>
        <r>
          <rPr>
            <b/>
            <sz val="9"/>
            <color indexed="81"/>
            <rFont val="Tahoma"/>
            <family val="2"/>
            <charset val="204"/>
          </rPr>
          <t>Alexander:</t>
        </r>
        <r>
          <rPr>
            <sz val="9"/>
            <color indexed="81"/>
            <rFont val="Tahoma"/>
            <family val="2"/>
            <charset val="204"/>
          </rPr>
          <t xml:space="preserve">
Много было передач конечным пользователям?</t>
        </r>
      </text>
    </comment>
    <comment ref="C91" authorId="0" shapeId="0">
      <text>
        <r>
          <rPr>
            <b/>
            <sz val="9"/>
            <color indexed="81"/>
            <rFont val="Tahoma"/>
            <family val="2"/>
            <charset val="204"/>
          </rPr>
          <t xml:space="preserve">Alexander: Это видимо предыдущий договор с ЛАНИТ-ом?
</t>
        </r>
        <r>
          <rPr>
            <sz val="9"/>
            <color indexed="81"/>
            <rFont val="Tahoma"/>
            <family val="2"/>
            <charset val="204"/>
          </rPr>
          <t xml:space="preserve">
6.2 Лицензиар гарантирует, что, в соответствии с </t>
        </r>
        <r>
          <rPr>
            <b/>
            <sz val="9"/>
            <color indexed="81"/>
            <rFont val="Tahoma"/>
            <family val="2"/>
            <charset val="204"/>
          </rPr>
          <t>Лицензионным договором № П1-12/2014 от 1 декабря 2014 г.</t>
        </r>
        <r>
          <rPr>
            <sz val="9"/>
            <color indexed="81"/>
            <rFont val="Tahoma"/>
            <family val="2"/>
            <charset val="204"/>
          </rPr>
          <t xml:space="preserve"> с Забавиным Виталием Александровичем и Ковалевым Максимом Александровичем, он действует в пределах прав и полномочий, позволяющих ему осуществлять предоставление прав использования Программами для ЭВМ. указанных в Прейскуранте (Приложение №1 к настоящему Договору), на срок не менее 20 (Двадцати) лет от даты подписания настоящего Договора, и на момент предоставления Лицензиату прав использования указанных Программ для ЭВМ они не заложены, не арестованы, не являются предметом исков третьих лиц.</t>
        </r>
      </text>
    </comment>
    <comment ref="D91" authorId="0" shapeId="0">
      <text>
        <r>
          <rPr>
            <b/>
            <sz val="9"/>
            <color indexed="81"/>
            <rFont val="Tahoma"/>
            <family val="2"/>
            <charset val="204"/>
          </rPr>
          <t>Alexander: Видимо подразумеваются собственные подразделения/филиалы, от которых будет им поступать вознаграждение?</t>
        </r>
        <r>
          <rPr>
            <sz val="9"/>
            <color indexed="81"/>
            <rFont val="Tahoma"/>
            <family val="2"/>
            <charset val="204"/>
          </rPr>
          <t xml:space="preserve">
1.2 По настоящему Договору Лицензиар передает, а Лицензиат принимает право передачи прав на использование Программ для ЭВМ </t>
        </r>
        <r>
          <rPr>
            <b/>
            <sz val="9"/>
            <color indexed="81"/>
            <rFont val="Tahoma"/>
            <family val="2"/>
            <charset val="204"/>
          </rPr>
          <t>третьим лицам</t>
        </r>
        <r>
          <rPr>
            <sz val="9"/>
            <color indexed="81"/>
            <rFont val="Tahoma"/>
            <family val="2"/>
            <charset val="204"/>
          </rPr>
          <t xml:space="preserve"> на основании собственных юридически обязывающих </t>
        </r>
        <r>
          <rPr>
            <b/>
            <sz val="9"/>
            <color indexed="81"/>
            <rFont val="Tahoma"/>
            <family val="2"/>
            <charset val="204"/>
          </rPr>
          <t>сублицензионных договоров</t>
        </r>
        <r>
          <rPr>
            <sz val="9"/>
            <color indexed="81"/>
            <rFont val="Tahoma"/>
            <family val="2"/>
            <charset val="204"/>
          </rPr>
          <t xml:space="preserve"> в следующих пределах и следующими способами: право установки и запуска (воспроизведения) экземпляров Программы в объеме, на срок и на территории не превышающих, полученных Лицензиатом но настоящему Договору.
3.2.2 Передавать права на использование Программ для ЭВМ </t>
        </r>
        <r>
          <rPr>
            <b/>
            <sz val="9"/>
            <color indexed="81"/>
            <rFont val="Tahoma"/>
            <family val="2"/>
            <charset val="204"/>
          </rPr>
          <t>третьим лицам</t>
        </r>
        <r>
          <rPr>
            <sz val="9"/>
            <color indexed="81"/>
            <rFont val="Tahoma"/>
            <family val="2"/>
            <charset val="204"/>
          </rPr>
          <t xml:space="preserve"> на основании собственных юридически обязывающих </t>
        </r>
        <r>
          <rPr>
            <b/>
            <sz val="9"/>
            <color indexed="81"/>
            <rFont val="Tahoma"/>
            <family val="2"/>
            <charset val="204"/>
          </rPr>
          <t>сублицензионных договоров</t>
        </r>
        <r>
          <rPr>
            <sz val="9"/>
            <color indexed="81"/>
            <rFont val="Tahoma"/>
            <family val="2"/>
            <charset val="204"/>
          </rPr>
          <t xml:space="preserve">, в объеме, на срок и на территории не превышающих, полученных Лицензиатом по настоящему Договору. При этом размер </t>
        </r>
        <r>
          <rPr>
            <b/>
            <sz val="9"/>
            <color indexed="81"/>
            <rFont val="Tahoma"/>
            <family val="2"/>
            <charset val="204"/>
          </rPr>
          <t>вознаграждения</t>
        </r>
        <r>
          <rPr>
            <sz val="9"/>
            <color indexed="81"/>
            <rFont val="Tahoma"/>
            <family val="2"/>
            <charset val="204"/>
          </rPr>
          <t xml:space="preserve">, получаемого по сублицензионному договору, определяется </t>
        </r>
        <r>
          <rPr>
            <b/>
            <sz val="9"/>
            <color indexed="81"/>
            <rFont val="Tahoma"/>
            <family val="2"/>
            <charset val="204"/>
          </rPr>
          <t>числом</t>
        </r>
        <r>
          <rPr>
            <sz val="9"/>
            <color indexed="81"/>
            <rFont val="Tahoma"/>
            <family val="2"/>
            <charset val="204"/>
          </rPr>
          <t xml:space="preserve"> экземпляров Программ для ЭВМ, права на которые передаются по сублицензионному Договору, и </t>
        </r>
        <r>
          <rPr>
            <b/>
            <sz val="9"/>
            <color indexed="81"/>
            <rFont val="Tahoma"/>
            <family val="2"/>
            <charset val="204"/>
          </rPr>
          <t>ценами</t>
        </r>
        <r>
          <rPr>
            <sz val="9"/>
            <color indexed="81"/>
            <rFont val="Tahoma"/>
            <family val="2"/>
            <charset val="204"/>
          </rPr>
          <t xml:space="preserve"> за права на один экземпляр Программ для ЭВМ, указанных в Прейскуранте (Приложение №1 к настоящему Договору).</t>
        </r>
      </text>
    </comment>
    <comment ref="F91" authorId="0" shapeId="0">
      <text>
        <r>
          <rPr>
            <b/>
            <sz val="9"/>
            <color indexed="81"/>
            <rFont val="Tahoma"/>
            <family val="2"/>
            <charset val="204"/>
          </rPr>
          <t>Alexander:</t>
        </r>
        <r>
          <rPr>
            <sz val="9"/>
            <color indexed="81"/>
            <rFont val="Tahoma"/>
            <family val="2"/>
            <charset val="204"/>
          </rPr>
          <t xml:space="preserve">
Сколько экземляров продано (какова итоговая выручка) на текущий момент?
При каких условиях даётся скидка?</t>
        </r>
      </text>
    </comment>
    <comment ref="A105" authorId="0" shapeId="0">
      <text>
        <r>
          <rPr>
            <b/>
            <sz val="9"/>
            <color indexed="81"/>
            <rFont val="Tahoma"/>
            <family val="2"/>
            <charset val="204"/>
          </rPr>
          <t>Alexander:</t>
        </r>
        <r>
          <rPr>
            <sz val="9"/>
            <color indexed="81"/>
            <rFont val="Tahoma"/>
            <family val="2"/>
            <charset val="204"/>
          </rPr>
          <t xml:space="preserve">
Проверить правильно ли я отнёс эти договора к недействующим. Возможно эта группировка вообще не нужной окажется.</t>
        </r>
      </text>
    </comment>
    <comment ref="H108" authorId="0" shapeId="0">
      <text>
        <r>
          <rPr>
            <b/>
            <sz val="9"/>
            <color indexed="81"/>
            <rFont val="Tahoma"/>
            <family val="2"/>
            <charset val="204"/>
          </rPr>
          <t>Alexander:</t>
        </r>
        <r>
          <rPr>
            <sz val="9"/>
            <color indexed="81"/>
            <rFont val="Tahoma"/>
            <family val="2"/>
            <charset val="204"/>
          </rPr>
          <t xml:space="preserve">
Договор больше не продлевался, сейчас он недействителен?</t>
        </r>
      </text>
    </comment>
    <comment ref="F109" authorId="0" shapeId="0">
      <text>
        <r>
          <rPr>
            <b/>
            <sz val="9"/>
            <color indexed="81"/>
            <rFont val="Tahoma"/>
            <family val="2"/>
            <charset val="204"/>
          </rPr>
          <t>Alexander:</t>
        </r>
        <r>
          <rPr>
            <sz val="9"/>
            <color indexed="81"/>
            <rFont val="Tahoma"/>
            <family val="2"/>
            <charset val="204"/>
          </rPr>
          <t xml:space="preserve">
В абонентскую плату включено не более 100 000 запр. согласно приложению 1. А в приложении 2 тарификация начинается не со 100 000, а с 300 000 запросов. 
Что это? Опечатка? Если не опечатка, то как тарифицируются запросы в промежутке между 100 000 и 300 000?
То же относится к остальным вев-сервисам в приложении 2.</t>
        </r>
      </text>
    </comment>
    <comment ref="E110" authorId="0" shapeId="0">
      <text>
        <r>
          <rPr>
            <b/>
            <sz val="9"/>
            <color indexed="81"/>
            <rFont val="Tahoma"/>
            <family val="2"/>
            <charset val="204"/>
          </rPr>
          <t>Alexander:</t>
        </r>
        <r>
          <rPr>
            <sz val="9"/>
            <color indexed="81"/>
            <rFont val="Tahoma"/>
            <family val="2"/>
            <charset val="204"/>
          </rPr>
          <t xml:space="preserve">
Почему только этот сервис автоматический? Так сложилось просто название или остальные действительно работают не автоматически как-то?</t>
        </r>
      </text>
    </comment>
    <comment ref="F110" authorId="0" shapeId="0">
      <text>
        <r>
          <rPr>
            <b/>
            <sz val="9"/>
            <color indexed="81"/>
            <rFont val="Tahoma"/>
            <family val="2"/>
            <charset val="204"/>
          </rPr>
          <t>Alexander:</t>
        </r>
        <r>
          <rPr>
            <sz val="9"/>
            <color indexed="81"/>
            <rFont val="Tahoma"/>
            <family val="2"/>
            <charset val="204"/>
          </rPr>
          <t xml:space="preserve">
Как считать до 100 000, если тарификация начинается свыше 300 000? 
Т.е.:
100 000 = 400 000 - 300 000? 
Или это также опечатка (см. комментарий выше)?</t>
        </r>
      </text>
    </comment>
    <comment ref="H115" authorId="0" shapeId="0">
      <text>
        <r>
          <rPr>
            <b/>
            <sz val="9"/>
            <color indexed="81"/>
            <rFont val="Tahoma"/>
            <family val="2"/>
            <charset val="204"/>
          </rPr>
          <t>Alexander:</t>
        </r>
        <r>
          <rPr>
            <sz val="9"/>
            <color indexed="81"/>
            <rFont val="Tahoma"/>
            <family val="2"/>
            <charset val="204"/>
          </rPr>
          <t xml:space="preserve">
Может быть продлён. Уточнить продлён ли договор на текущий момент.</t>
        </r>
      </text>
    </comment>
    <comment ref="H123" authorId="0" shapeId="0">
      <text>
        <r>
          <rPr>
            <b/>
            <sz val="9"/>
            <color indexed="81"/>
            <rFont val="Tahoma"/>
            <family val="2"/>
            <charset val="204"/>
          </rPr>
          <t>Alexander:</t>
        </r>
        <r>
          <rPr>
            <sz val="9"/>
            <color indexed="81"/>
            <rFont val="Tahoma"/>
            <family val="2"/>
            <charset val="204"/>
          </rPr>
          <t xml:space="preserve">
У меня нет уведомления. Но видимо договор всё же не продлевался, у уже не действующий. Уточнить.</t>
        </r>
      </text>
    </comment>
    <comment ref="H127" authorId="0" shapeId="0">
      <text>
        <r>
          <rPr>
            <b/>
            <sz val="9"/>
            <color indexed="81"/>
            <rFont val="Tahoma"/>
            <family val="2"/>
            <charset val="204"/>
          </rPr>
          <t>Alexander:</t>
        </r>
        <r>
          <rPr>
            <sz val="9"/>
            <color indexed="81"/>
            <rFont val="Tahoma"/>
            <family val="2"/>
            <charset val="204"/>
          </rPr>
          <t xml:space="preserve">
Нужно или нет перенести этот договор в группу действующих в связи с действующим гарантийным сроком, несмотря на то, что срок выполнения работ закончился?</t>
        </r>
      </text>
    </comment>
    <comment ref="H137" authorId="0" shapeId="0">
      <text>
        <r>
          <rPr>
            <b/>
            <sz val="9"/>
            <color indexed="81"/>
            <rFont val="Tahoma"/>
            <family val="2"/>
            <charset val="204"/>
          </rPr>
          <t>Alexander:</t>
        </r>
        <r>
          <rPr>
            <sz val="9"/>
            <color indexed="81"/>
            <rFont val="Tahoma"/>
            <family val="2"/>
            <charset val="204"/>
          </rPr>
          <t xml:space="preserve">
Договор подписан 23.10.14, а вступает в действие с 15.1.15. Почему такая разница?</t>
        </r>
      </text>
    </comment>
    <comment ref="E139" authorId="0" shapeId="0">
      <text>
        <r>
          <rPr>
            <b/>
            <sz val="9"/>
            <color indexed="81"/>
            <rFont val="Tahoma"/>
            <family val="2"/>
            <charset val="204"/>
          </rPr>
          <t>Alexander:</t>
        </r>
        <r>
          <rPr>
            <sz val="9"/>
            <color indexed="81"/>
            <rFont val="Tahoma"/>
            <family val="2"/>
            <charset val="204"/>
          </rPr>
          <t xml:space="preserve">
1) Что такое КПС?
2) У меня нет приложения 1.</t>
        </r>
      </text>
    </comment>
    <comment ref="H139" authorId="0" shapeId="0">
      <text>
        <r>
          <rPr>
            <b/>
            <sz val="9"/>
            <color indexed="81"/>
            <rFont val="Tahoma"/>
            <family val="2"/>
            <charset val="204"/>
          </rPr>
          <t>Alexander:</t>
        </r>
        <r>
          <rPr>
            <sz val="9"/>
            <color indexed="81"/>
            <rFont val="Tahoma"/>
            <family val="2"/>
            <charset val="204"/>
          </rPr>
          <t xml:space="preserve">
У меня нет приложения 2.</t>
        </r>
      </text>
    </comment>
    <comment ref="I143" authorId="0" shapeId="0">
      <text>
        <r>
          <rPr>
            <b/>
            <sz val="9"/>
            <color indexed="81"/>
            <rFont val="Tahoma"/>
            <family val="2"/>
            <charset val="204"/>
          </rPr>
          <t>Alexander:</t>
        </r>
        <r>
          <rPr>
            <sz val="9"/>
            <color indexed="81"/>
            <rFont val="Tahoma"/>
            <family val="2"/>
            <charset val="204"/>
          </rPr>
          <t xml:space="preserve">
У меня нет приложения 2 со сроком окончания работ для вычисления даты + 5 лет.</t>
        </r>
      </text>
    </comment>
    <comment ref="E145" authorId="0" shapeId="0">
      <text>
        <r>
          <rPr>
            <b/>
            <sz val="9"/>
            <color indexed="81"/>
            <rFont val="Tahoma"/>
            <family val="2"/>
            <charset val="204"/>
          </rPr>
          <t>Alexander:</t>
        </r>
        <r>
          <rPr>
            <sz val="9"/>
            <color indexed="81"/>
            <rFont val="Tahoma"/>
            <family val="2"/>
            <charset val="204"/>
          </rPr>
          <t xml:space="preserve">
У меня нет приложения 1.</t>
        </r>
      </text>
    </comment>
    <comment ref="F145" authorId="0" shapeId="0">
      <text>
        <r>
          <rPr>
            <b/>
            <sz val="9"/>
            <color indexed="81"/>
            <rFont val="Tahoma"/>
            <family val="2"/>
            <charset val="204"/>
          </rPr>
          <t>Alexander: Кратко пояснил эти пункты в скобках "(см. пп. 2.4.1-3) "... Для лучшего понимания нужны приложения к договору с ТЗ, которых у меня нет. Нужно проверить, чтобы не упустить из виду что-л. важное.</t>
        </r>
        <r>
          <rPr>
            <sz val="9"/>
            <color indexed="81"/>
            <rFont val="Tahoma"/>
            <family val="2"/>
            <charset val="204"/>
          </rPr>
          <t xml:space="preserve">
2.4.1. Оплата работ по пункту 4.1. раздела 4 «Состав работ по сопровождению
ИПС» Технического задания к Договору осуществляется за выполненный объем работ при условии выполнения всех поступивших от Заказчика/Генерального заказчика заявок.
В случае непоступления заявок на выполнение работ по пункту 4.1. раздела 4
«Состав работ по сопровождению ИПС» Технического задания к Договору, работы по данному разделу считаются не выполненными и </t>
        </r>
        <r>
          <rPr>
            <b/>
            <sz val="9"/>
            <color indexed="81"/>
            <rFont val="Tahoma"/>
            <family val="2"/>
            <charset val="204"/>
          </rPr>
          <t>оплате не подлежат</t>
        </r>
        <r>
          <rPr>
            <sz val="9"/>
            <color indexed="81"/>
            <rFont val="Tahoma"/>
            <family val="2"/>
            <charset val="204"/>
          </rPr>
          <t xml:space="preserve">.
4.1. Приемка Заказчиком выполненных работ (проведение испытаний) по Договору
(этапу) осуществляется на основании отчетных документов, предусмотренных Техническим заданием, Календарным планом и Договором, по исполнению Договора (этапа) и выполненным работам, представленных Исполнителем, в сроки, установленные Календарным планом.
</t>
        </r>
        <r>
          <rPr>
            <b/>
            <sz val="9"/>
            <color indexed="81"/>
            <rFont val="Tahoma"/>
            <family val="2"/>
            <charset val="204"/>
          </rPr>
          <t>То же касается пп. 2.4.2-3.</t>
        </r>
      </text>
    </comment>
    <comment ref="H145" authorId="0" shapeId="0">
      <text>
        <r>
          <rPr>
            <b/>
            <sz val="9"/>
            <color indexed="81"/>
            <rFont val="Tahoma"/>
            <family val="2"/>
            <charset val="204"/>
          </rPr>
          <t>Alexander:</t>
        </r>
        <r>
          <rPr>
            <sz val="9"/>
            <color indexed="81"/>
            <rFont val="Tahoma"/>
            <family val="2"/>
            <charset val="204"/>
          </rPr>
          <t xml:space="preserve">
У меня нет приложения 2.</t>
        </r>
      </text>
    </comment>
    <comment ref="I145" authorId="0" shapeId="0">
      <text>
        <r>
          <rPr>
            <b/>
            <sz val="9"/>
            <color indexed="81"/>
            <rFont val="Tahoma"/>
            <family val="2"/>
            <charset val="204"/>
          </rPr>
          <t>Alexander:</t>
        </r>
        <r>
          <rPr>
            <sz val="9"/>
            <color indexed="81"/>
            <rFont val="Tahoma"/>
            <family val="2"/>
            <charset val="204"/>
          </rPr>
          <t xml:space="preserve">
У меня нет приложения 2 со календарным планом для вычисления даты окончания.</t>
        </r>
      </text>
    </comment>
    <comment ref="H147" authorId="0" shapeId="0">
      <text>
        <r>
          <rPr>
            <b/>
            <sz val="9"/>
            <color indexed="81"/>
            <rFont val="Tahoma"/>
            <family val="2"/>
            <charset val="204"/>
          </rPr>
          <t>Alexander:</t>
        </r>
        <r>
          <rPr>
            <sz val="9"/>
            <color indexed="81"/>
            <rFont val="Tahoma"/>
            <family val="2"/>
            <charset val="204"/>
          </rPr>
          <t xml:space="preserve">
В связи с этим пуктом расценивать договор как дейсвтующий ещё или нет?</t>
        </r>
      </text>
    </comment>
  </commentList>
</comments>
</file>

<file path=xl/comments5.xml><?xml version="1.0" encoding="utf-8"?>
<comments xmlns="http://schemas.openxmlformats.org/spreadsheetml/2006/main">
  <authors>
    <author>Alexander</author>
  </authors>
  <commentList>
    <comment ref="B5" authorId="0" shapeId="0">
      <text>
        <r>
          <rPr>
            <sz val="9"/>
            <color indexed="81"/>
            <rFont val="Tahoma"/>
            <family val="2"/>
            <charset val="204"/>
          </rPr>
          <t>Условно</t>
        </r>
      </text>
    </comment>
  </commentList>
</comments>
</file>

<file path=xl/comments6.xml><?xml version="1.0" encoding="utf-8"?>
<comments xmlns="http://schemas.openxmlformats.org/spreadsheetml/2006/main">
  <authors>
    <author>Alexander</author>
    <author>Alex</author>
    <author/>
  </authors>
  <commentList>
    <comment ref="K1" authorId="0" shapeId="0">
      <text>
        <r>
          <rPr>
            <sz val="9"/>
            <color indexed="81"/>
            <rFont val="Tahoma"/>
            <family val="2"/>
            <charset val="204"/>
          </rPr>
          <t>Количество месяцев в пересчёте на 8-часовой рабочий день, затраченных на весь проект заказчика.
Формат навязывает Excel в виде ЧАСЫ:МИНУТЫ, поэтому 2:14 значит:
2+14/60 = 2.23 месяцев.</t>
        </r>
      </text>
    </comment>
    <comment ref="N1" authorId="0" shapeId="0">
      <text>
        <r>
          <rPr>
            <sz val="9"/>
            <color indexed="81"/>
            <rFont val="Tahoma"/>
            <family val="2"/>
            <charset val="204"/>
          </rPr>
          <t>Автоматический подсчёт количества месяцев в пересчёте на 8-часовой рабочий день, затраченных на весь проект заказчика.</t>
        </r>
      </text>
    </comment>
    <comment ref="A2" authorId="0" shapeId="0">
      <text>
        <r>
          <rPr>
            <sz val="9"/>
            <color indexed="81"/>
            <rFont val="Tahoma"/>
            <family val="2"/>
            <charset val="204"/>
          </rPr>
          <t>Текущая дата вводится автоматически клавишами: Ctrl+Ж</t>
        </r>
      </text>
    </comment>
    <comment ref="B2" authorId="0" shapeId="0">
      <text>
        <r>
          <rPr>
            <sz val="9"/>
            <color indexed="81"/>
            <rFont val="Tahoma"/>
            <family val="2"/>
            <charset val="204"/>
          </rPr>
          <t>Текущее время вводится автоматически клавишами: Ctrl+Shift+Ж</t>
        </r>
      </text>
    </comment>
    <comment ref="E2" authorId="0" shapeId="0">
      <text>
        <r>
          <rPr>
            <sz val="9"/>
            <color indexed="81"/>
            <rFont val="Tahoma"/>
            <family val="2"/>
            <charset val="204"/>
          </rPr>
          <t>Свои операции я заполнял на английском.
В нашем случае их дополнительно можно было бы группировать по запланированным видам работ для каждого договора и сотрудника.</t>
        </r>
      </text>
    </comment>
    <comment ref="B4" authorId="1" shapeId="0">
      <text>
        <r>
          <rPr>
            <b/>
            <sz val="9"/>
            <color indexed="81"/>
            <rFont val="Tahoma"/>
            <family val="2"/>
            <charset val="204"/>
          </rPr>
          <t>Alex:</t>
        </r>
        <r>
          <rPr>
            <sz val="9"/>
            <color indexed="81"/>
            <rFont val="Tahoma"/>
            <family val="2"/>
            <charset val="204"/>
          </rPr>
          <t xml:space="preserve">
Approximately</t>
        </r>
      </text>
    </comment>
    <comment ref="B6" authorId="1" shapeId="0">
      <text>
        <r>
          <rPr>
            <b/>
            <sz val="9"/>
            <color indexed="81"/>
            <rFont val="Tahoma"/>
            <family val="2"/>
            <charset val="204"/>
          </rPr>
          <t>Alex:</t>
        </r>
        <r>
          <rPr>
            <sz val="9"/>
            <color indexed="81"/>
            <rFont val="Tahoma"/>
            <family val="2"/>
            <charset val="204"/>
          </rPr>
          <t xml:space="preserve">
Approximately</t>
        </r>
      </text>
    </comment>
    <comment ref="B9" authorId="1" shapeId="0">
      <text>
        <r>
          <rPr>
            <b/>
            <sz val="9"/>
            <color indexed="81"/>
            <rFont val="Tahoma"/>
            <family val="2"/>
            <charset val="204"/>
          </rPr>
          <t>Alex:</t>
        </r>
        <r>
          <rPr>
            <sz val="9"/>
            <color indexed="81"/>
            <rFont val="Tahoma"/>
            <family val="2"/>
            <charset val="204"/>
          </rPr>
          <t xml:space="preserve">
Approximately</t>
        </r>
      </text>
    </comment>
    <comment ref="C10" authorId="1" shapeId="0">
      <text>
        <r>
          <rPr>
            <b/>
            <sz val="9"/>
            <color indexed="81"/>
            <rFont val="Tahoma"/>
            <family val="2"/>
            <charset val="204"/>
          </rPr>
          <t>Alex:</t>
        </r>
        <r>
          <rPr>
            <sz val="9"/>
            <color indexed="81"/>
            <rFont val="Tahoma"/>
            <family val="2"/>
            <charset val="204"/>
          </rPr>
          <t xml:space="preserve">
Approximately</t>
        </r>
      </text>
    </comment>
    <comment ref="B11" authorId="1" shapeId="0">
      <text>
        <r>
          <rPr>
            <b/>
            <sz val="9"/>
            <color indexed="81"/>
            <rFont val="Tahoma"/>
            <family val="2"/>
            <charset val="204"/>
          </rPr>
          <t>Alex:</t>
        </r>
        <r>
          <rPr>
            <sz val="9"/>
            <color indexed="81"/>
            <rFont val="Tahoma"/>
            <family val="2"/>
            <charset val="204"/>
          </rPr>
          <t xml:space="preserve">
Approximately</t>
        </r>
      </text>
    </comment>
    <comment ref="B21" authorId="1" shapeId="0">
      <text>
        <r>
          <rPr>
            <b/>
            <sz val="9"/>
            <color indexed="81"/>
            <rFont val="Tahoma"/>
            <family val="2"/>
            <charset val="204"/>
          </rPr>
          <t>Alex:</t>
        </r>
        <r>
          <rPr>
            <sz val="9"/>
            <color indexed="81"/>
            <rFont val="Tahoma"/>
            <family val="2"/>
            <charset val="204"/>
          </rPr>
          <t xml:space="preserve">
Approximately</t>
        </r>
      </text>
    </comment>
    <comment ref="B25" authorId="1" shapeId="0">
      <text>
        <r>
          <rPr>
            <b/>
            <sz val="9"/>
            <color indexed="81"/>
            <rFont val="Tahoma"/>
            <family val="2"/>
            <charset val="204"/>
          </rPr>
          <t>Alex:</t>
        </r>
        <r>
          <rPr>
            <sz val="9"/>
            <color indexed="81"/>
            <rFont val="Tahoma"/>
            <family val="2"/>
            <charset val="204"/>
          </rPr>
          <t xml:space="preserve">
Approximately</t>
        </r>
      </text>
    </comment>
    <comment ref="C26" authorId="1" shapeId="0">
      <text>
        <r>
          <rPr>
            <b/>
            <sz val="9"/>
            <color indexed="81"/>
            <rFont val="Tahoma"/>
            <family val="2"/>
            <charset val="204"/>
          </rPr>
          <t>Alex:</t>
        </r>
        <r>
          <rPr>
            <sz val="9"/>
            <color indexed="81"/>
            <rFont val="Tahoma"/>
            <family val="2"/>
            <charset val="204"/>
          </rPr>
          <t xml:space="preserve">
Approximately</t>
        </r>
      </text>
    </comment>
    <comment ref="C30" authorId="1" shapeId="0">
      <text>
        <r>
          <rPr>
            <b/>
            <sz val="9"/>
            <color indexed="81"/>
            <rFont val="Tahoma"/>
            <family val="2"/>
            <charset val="204"/>
          </rPr>
          <t>Alex:</t>
        </r>
        <r>
          <rPr>
            <sz val="9"/>
            <color indexed="81"/>
            <rFont val="Tahoma"/>
            <family val="2"/>
            <charset val="204"/>
          </rPr>
          <t xml:space="preserve">
Approximately</t>
        </r>
      </text>
    </comment>
    <comment ref="C54" authorId="1" shapeId="0">
      <text>
        <r>
          <rPr>
            <b/>
            <sz val="9"/>
            <color indexed="81"/>
            <rFont val="Tahoma"/>
            <family val="2"/>
            <charset val="204"/>
          </rPr>
          <t>Alex:</t>
        </r>
        <r>
          <rPr>
            <sz val="9"/>
            <color indexed="81"/>
            <rFont val="Tahoma"/>
            <family val="2"/>
            <charset val="204"/>
          </rPr>
          <t xml:space="preserve">
Approximately</t>
        </r>
      </text>
    </comment>
    <comment ref="B107" authorId="1" shapeId="0">
      <text>
        <r>
          <rPr>
            <b/>
            <sz val="9"/>
            <color indexed="81"/>
            <rFont val="Tahoma"/>
            <family val="2"/>
            <charset val="204"/>
          </rPr>
          <t>Alex:</t>
        </r>
        <r>
          <rPr>
            <sz val="9"/>
            <color indexed="81"/>
            <rFont val="Tahoma"/>
            <family val="2"/>
            <charset val="204"/>
          </rPr>
          <t xml:space="preserve">
Approximately</t>
        </r>
      </text>
    </comment>
    <comment ref="C110" authorId="1" shapeId="0">
      <text>
        <r>
          <rPr>
            <b/>
            <sz val="9"/>
            <color indexed="81"/>
            <rFont val="Tahoma"/>
            <family val="2"/>
            <charset val="204"/>
          </rPr>
          <t>Alex:</t>
        </r>
        <r>
          <rPr>
            <sz val="9"/>
            <color indexed="81"/>
            <rFont val="Tahoma"/>
            <family val="2"/>
            <charset val="204"/>
          </rPr>
          <t xml:space="preserve">
Approximately</t>
        </r>
      </text>
    </comment>
    <comment ref="B162" authorId="1" shapeId="0">
      <text>
        <r>
          <rPr>
            <b/>
            <sz val="9"/>
            <color indexed="81"/>
            <rFont val="Tahoma"/>
            <family val="2"/>
            <charset val="204"/>
          </rPr>
          <t>Alex:</t>
        </r>
        <r>
          <rPr>
            <sz val="9"/>
            <color indexed="81"/>
            <rFont val="Tahoma"/>
            <family val="2"/>
            <charset val="204"/>
          </rPr>
          <t xml:space="preserve">
Approximately</t>
        </r>
      </text>
    </comment>
    <comment ref="B176" authorId="0" shapeId="0">
      <text>
        <r>
          <rPr>
            <b/>
            <sz val="9"/>
            <color indexed="81"/>
            <rFont val="Tahoma"/>
            <family val="2"/>
            <charset val="204"/>
          </rPr>
          <t>Alexander:</t>
        </r>
        <r>
          <rPr>
            <sz val="9"/>
            <color indexed="81"/>
            <rFont val="Tahoma"/>
            <family val="2"/>
            <charset val="204"/>
          </rPr>
          <t xml:space="preserve">
Approximately</t>
        </r>
      </text>
    </comment>
    <comment ref="B186" authorId="0" shapeId="0">
      <text>
        <r>
          <rPr>
            <b/>
            <sz val="9"/>
            <color indexed="81"/>
            <rFont val="Tahoma"/>
            <family val="2"/>
            <charset val="204"/>
          </rPr>
          <t>Alexander:</t>
        </r>
        <r>
          <rPr>
            <sz val="9"/>
            <color indexed="81"/>
            <rFont val="Tahoma"/>
            <family val="2"/>
            <charset val="204"/>
          </rPr>
          <t xml:space="preserve">
Approximately</t>
        </r>
      </text>
    </comment>
    <comment ref="B190" authorId="0" shapeId="0">
      <text>
        <r>
          <rPr>
            <b/>
            <sz val="9"/>
            <color indexed="81"/>
            <rFont val="Tahoma"/>
            <family val="2"/>
            <charset val="204"/>
          </rPr>
          <t>Alexander:</t>
        </r>
        <r>
          <rPr>
            <sz val="9"/>
            <color indexed="81"/>
            <rFont val="Tahoma"/>
            <family val="2"/>
            <charset val="204"/>
          </rPr>
          <t xml:space="preserve">
Approximately</t>
        </r>
      </text>
    </comment>
    <comment ref="C191" authorId="0" shapeId="0">
      <text>
        <r>
          <rPr>
            <b/>
            <sz val="9"/>
            <color indexed="81"/>
            <rFont val="Tahoma"/>
            <family val="2"/>
            <charset val="204"/>
          </rPr>
          <t>Alexander:</t>
        </r>
        <r>
          <rPr>
            <sz val="9"/>
            <color indexed="81"/>
            <rFont val="Tahoma"/>
            <family val="2"/>
            <charset val="204"/>
          </rPr>
          <t xml:space="preserve">
Approximately</t>
        </r>
      </text>
    </comment>
    <comment ref="B201" authorId="0" shapeId="0">
      <text>
        <r>
          <rPr>
            <b/>
            <sz val="9"/>
            <color indexed="81"/>
            <rFont val="Tahoma"/>
            <family val="2"/>
            <charset val="204"/>
          </rPr>
          <t>Alexander:</t>
        </r>
        <r>
          <rPr>
            <sz val="9"/>
            <color indexed="81"/>
            <rFont val="Tahoma"/>
            <family val="2"/>
            <charset val="204"/>
          </rPr>
          <t xml:space="preserve">
Approximately</t>
        </r>
      </text>
    </comment>
    <comment ref="B233" authorId="0" shapeId="0">
      <text>
        <r>
          <rPr>
            <b/>
            <sz val="9"/>
            <color indexed="81"/>
            <rFont val="Tahoma"/>
            <family val="2"/>
            <charset val="204"/>
          </rPr>
          <t>Alexander:</t>
        </r>
        <r>
          <rPr>
            <sz val="9"/>
            <color indexed="81"/>
            <rFont val="Tahoma"/>
            <family val="2"/>
            <charset val="204"/>
          </rPr>
          <t xml:space="preserve">
Approximately</t>
        </r>
      </text>
    </comment>
    <comment ref="B255" authorId="0" shapeId="0">
      <text>
        <r>
          <rPr>
            <b/>
            <sz val="9"/>
            <color indexed="81"/>
            <rFont val="Tahoma"/>
            <family val="2"/>
            <charset val="204"/>
          </rPr>
          <t>Alexander:</t>
        </r>
        <r>
          <rPr>
            <sz val="9"/>
            <color indexed="81"/>
            <rFont val="Tahoma"/>
            <family val="2"/>
            <charset val="204"/>
          </rPr>
          <t xml:space="preserve">
Approximately</t>
        </r>
      </text>
    </comment>
    <comment ref="C260" authorId="0" shapeId="0">
      <text>
        <r>
          <rPr>
            <b/>
            <sz val="9"/>
            <color indexed="81"/>
            <rFont val="Tahoma"/>
            <family val="2"/>
            <charset val="204"/>
          </rPr>
          <t>Alexander:</t>
        </r>
        <r>
          <rPr>
            <sz val="9"/>
            <color indexed="81"/>
            <rFont val="Tahoma"/>
            <family val="2"/>
            <charset val="204"/>
          </rPr>
          <t xml:space="preserve">
Approximately</t>
        </r>
      </text>
    </comment>
    <comment ref="B263" authorId="0" shapeId="0">
      <text>
        <r>
          <rPr>
            <b/>
            <sz val="9"/>
            <color indexed="81"/>
            <rFont val="Tahoma"/>
            <family val="2"/>
            <charset val="204"/>
          </rPr>
          <t>Alexander:</t>
        </r>
        <r>
          <rPr>
            <sz val="9"/>
            <color indexed="81"/>
            <rFont val="Tahoma"/>
            <family val="2"/>
            <charset val="204"/>
          </rPr>
          <t xml:space="preserve">
Approximately</t>
        </r>
      </text>
    </comment>
    <comment ref="B265" authorId="2" shapeId="0">
      <text>
        <r>
          <rPr>
            <sz val="11"/>
            <color rgb="FF000000"/>
            <rFont val="Calibri"/>
            <family val="2"/>
            <charset val="204"/>
          </rPr>
          <t>Approximately</t>
        </r>
      </text>
    </comment>
    <comment ref="B269" authorId="0" shapeId="0">
      <text>
        <r>
          <rPr>
            <b/>
            <sz val="9"/>
            <color indexed="81"/>
            <rFont val="Tahoma"/>
            <family val="2"/>
            <charset val="204"/>
          </rPr>
          <t>Alexander:</t>
        </r>
        <r>
          <rPr>
            <sz val="9"/>
            <color indexed="81"/>
            <rFont val="Tahoma"/>
            <family val="2"/>
            <charset val="204"/>
          </rPr>
          <t xml:space="preserve">
Approximately</t>
        </r>
      </text>
    </comment>
    <comment ref="B272" authorId="0" shapeId="0">
      <text>
        <r>
          <rPr>
            <b/>
            <sz val="9"/>
            <color indexed="81"/>
            <rFont val="Tahoma"/>
            <family val="2"/>
            <charset val="204"/>
          </rPr>
          <t>Alexander:</t>
        </r>
        <r>
          <rPr>
            <sz val="9"/>
            <color indexed="81"/>
            <rFont val="Tahoma"/>
            <family val="2"/>
            <charset val="204"/>
          </rPr>
          <t xml:space="preserve">
Approximately</t>
        </r>
      </text>
    </comment>
    <comment ref="C274" authorId="0" shapeId="0">
      <text>
        <r>
          <rPr>
            <b/>
            <sz val="9"/>
            <color indexed="81"/>
            <rFont val="Tahoma"/>
            <family val="2"/>
            <charset val="204"/>
          </rPr>
          <t>Alexander:</t>
        </r>
        <r>
          <rPr>
            <sz val="9"/>
            <color indexed="81"/>
            <rFont val="Tahoma"/>
            <family val="2"/>
            <charset val="204"/>
          </rPr>
          <t xml:space="preserve">
Approximately</t>
        </r>
      </text>
    </comment>
    <comment ref="C277" authorId="0" shapeId="0">
      <text>
        <r>
          <rPr>
            <b/>
            <sz val="9"/>
            <color indexed="81"/>
            <rFont val="Tahoma"/>
            <family val="2"/>
            <charset val="204"/>
          </rPr>
          <t>Alexander:</t>
        </r>
        <r>
          <rPr>
            <sz val="9"/>
            <color indexed="81"/>
            <rFont val="Tahoma"/>
            <family val="2"/>
            <charset val="204"/>
          </rPr>
          <t xml:space="preserve">
Approximately</t>
        </r>
      </text>
    </comment>
  </commentList>
</comments>
</file>

<file path=xl/sharedStrings.xml><?xml version="1.0" encoding="utf-8"?>
<sst xmlns="http://schemas.openxmlformats.org/spreadsheetml/2006/main" count="1660" uniqueCount="547">
  <si>
    <t>Номер</t>
  </si>
  <si>
    <t>Предмет</t>
  </si>
  <si>
    <t>Договор</t>
  </si>
  <si>
    <t>Дата</t>
  </si>
  <si>
    <t>СДЭК-Глобал</t>
  </si>
  <si>
    <t>Срок</t>
  </si>
  <si>
    <t>1.5. Право пользования бессрочно.</t>
  </si>
  <si>
    <t>АБД-3/2017 (лицензион-ный)</t>
  </si>
  <si>
    <t>1.6. 2 года.</t>
  </si>
  <si>
    <t>2.8. Исправление ошибок ПО за 7 дней в течение 6 месяцев.
3.1. Сопровождение процесса внедрения.</t>
  </si>
  <si>
    <t>До даты</t>
  </si>
  <si>
    <t>-</t>
  </si>
  <si>
    <t>Нацио-нальная почтовая служба</t>
  </si>
  <si>
    <t>АБД-8/2015</t>
  </si>
  <si>
    <t>Заказчик</t>
  </si>
  <si>
    <t>3.1. 3 400 000 р.</t>
  </si>
  <si>
    <t>Стоимость</t>
  </si>
  <si>
    <t>1.2. 45 000 р./мес.</t>
  </si>
  <si>
    <t>ЛАНИТ</t>
  </si>
  <si>
    <t>ЛР/ДКС-15/10 (лицензион-ный)</t>
  </si>
  <si>
    <t>Пр. 1, 2.1. Запросов в месяц:
До 100 000 - 0,10 р./запр.
До 500 000 - 0.08 р./запр.
До 1 000 000 - 0,07 р./запр.
До 1 500 000 - 0,05 р./запр.</t>
  </si>
  <si>
    <t>2.11. Техническое сопровожде-ние ПО - не менее 5  лет.</t>
  </si>
  <si>
    <t>1.3. Сроки действия прав пользования указываются в заказах.</t>
  </si>
  <si>
    <t>1.2. Обновление ПО и эталонных БД адресов в течение 1 года после поставки ежеквартально.
1.3. Консультации по телефону, e-mail, Skype.
1.4. Обновление ПО и эталонных БД.
1.5. Выезд для настройки ПО и консультаций (тариф: 3 000 р./час).</t>
  </si>
  <si>
    <t>Приложение 2. Консультационно-ин-формационное обеспе-чение и техническое сопровождение.</t>
  </si>
  <si>
    <t>Пр. 1. 2 700 000 р./экз.
2.1 Вознаграждение опре-деляется в заказе на основе: 
1) числа экз.,
2) цены экз.,
3) 30 % скидки.</t>
  </si>
  <si>
    <t>8.1. 1 год.
8.2. По   истечении  пролонгиру-ется на следующий год, если нет уведомления о прекращении.</t>
  </si>
  <si>
    <t>4.1 Действие договора в течение всего времени эксплуатации ПО.</t>
  </si>
  <si>
    <t>5.1. Договор действует не менее 20 лет.</t>
  </si>
  <si>
    <t>Виды работ</t>
  </si>
  <si>
    <t>Максим</t>
  </si>
  <si>
    <t>Виталий</t>
  </si>
  <si>
    <t>Игорь</t>
  </si>
  <si>
    <t>Рауль</t>
  </si>
  <si>
    <t>Сергей</t>
  </si>
  <si>
    <t>Юрий</t>
  </si>
  <si>
    <t>Организационно-административная работа</t>
  </si>
  <si>
    <t>Консультирование пользователей</t>
  </si>
  <si>
    <t>ЗП</t>
  </si>
  <si>
    <t>Алёна Мих.</t>
  </si>
  <si>
    <t>Skype with Roman</t>
  </si>
  <si>
    <t>Organizing</t>
  </si>
  <si>
    <t>Emailing Roman</t>
  </si>
  <si>
    <t>Figuring out the task</t>
  </si>
  <si>
    <t>Editing the questionnaire</t>
  </si>
  <si>
    <t>Making the logic checks</t>
  </si>
  <si>
    <t>Restoring the logic checks</t>
  </si>
  <si>
    <t>Correcting an Excel error</t>
  </si>
  <si>
    <t>Formatting the file</t>
  </si>
  <si>
    <t>Filling in the Inspira profile</t>
  </si>
  <si>
    <t>Links</t>
  </si>
  <si>
    <t>Find edited program</t>
  </si>
  <si>
    <t>Validation program</t>
  </si>
  <si>
    <t>n/a Validation</t>
  </si>
  <si>
    <t>Pre-filling</t>
  </si>
  <si>
    <t>Technical instructions</t>
  </si>
  <si>
    <t>Documents</t>
  </si>
  <si>
    <t>Russian version</t>
  </si>
  <si>
    <t>Removing formulas</t>
  </si>
  <si>
    <t xml:space="preserve"> Emailing Roksolana</t>
  </si>
  <si>
    <t>Начало</t>
  </si>
  <si>
    <t>Конец</t>
  </si>
  <si>
    <t>Длительность</t>
  </si>
  <si>
    <t>Операция</t>
  </si>
  <si>
    <t>Часы:</t>
  </si>
  <si>
    <t>Дни:</t>
  </si>
  <si>
    <t>Месяцы:</t>
  </si>
  <si>
    <t>Прибыль</t>
  </si>
  <si>
    <t>Платежи</t>
  </si>
  <si>
    <t>Прочие</t>
  </si>
  <si>
    <t>Поступ-ления</t>
  </si>
  <si>
    <t>Время на договор в месяц, чел.-час</t>
  </si>
  <si>
    <t>Соотношение ЗП и времени сотрудников, человеко-час</t>
  </si>
  <si>
    <t>Итого время, человеко-час:</t>
  </si>
  <si>
    <t>Итого ЗП, р.:</t>
  </si>
  <si>
    <t>Образец: Что компания делает для договора (для действующих договоров; заполнить вместе с IQSystems)</t>
  </si>
  <si>
    <t>Образец: Ежемесячный отчёт о движении денежных средств  (для действующих договоров; заполнить с бухгалтером)</t>
  </si>
  <si>
    <t>Заполнять аналогично примерам выше…</t>
  </si>
  <si>
    <t>Услуги, обязанности</t>
  </si>
  <si>
    <t>3.3.1 Предоставлять по запросу копии документов, свидетельствующих о правах, дающих право использования программ на срок не менее 20 лет.
3.3.2    Передать права на использование программ.</t>
  </si>
  <si>
    <t xml:space="preserve">Доп. согла-шение № 1 к дог. ЛР/ДКС-15/10 </t>
  </si>
  <si>
    <t>4. 3 185 000 р./экз.</t>
  </si>
  <si>
    <t>7. Действуют условия договора.</t>
  </si>
  <si>
    <t>4. Изменить цену
права на один экземпляр программы.</t>
  </si>
  <si>
    <t>5. ABD Manager должна соответствовать функциональным требованиям, представленным в Приложении № 4 к Договору.</t>
  </si>
  <si>
    <t>??? руб.</t>
  </si>
  <si>
    <t>Разработка/изменение к.-л. ПО</t>
  </si>
  <si>
    <t>Исправление/анализ к.-л. ошибок/рекламаций</t>
  </si>
  <si>
    <t>АЙ ЭМ ЭЛ</t>
  </si>
  <si>
    <t>АБД -005/2017</t>
  </si>
  <si>
    <t>1.1. Веб-сервис для обработки адресных БД.</t>
  </si>
  <si>
    <t>3.1.1 Доступ к веб-сервисам (CheckAddress,
SearchAddressDetail) 24 часа в сутки, 365 дней в году.
Пр. 1, 2.3. Консультации по работе веб-сервисов по телефону, e-mail, Skype</t>
  </si>
  <si>
    <t>1.1. Право пользования ABD Manager в необходи-мом объёме по неис-ключительной лицен-зии.</t>
  </si>
  <si>
    <t>Пр. 1, 2.2. Запросов в месяц:
До 100 000 - 0,10 р./запр.
До 500 000 - 0.09 р./запр.
До 1 000 000 - 0,08 р./запр.</t>
  </si>
  <si>
    <t>3.1.1 Доступ к веб-сервисам (ChecKAddress, SearchAddressDetail, CheckFlO, GetCoordinates) 24 часа в сутки, 365 дней в году.
Пр. 1, 2.3. Консультации по работе веб-сервисов по телефону, e-mail, Skype</t>
  </si>
  <si>
    <t>АБД-6/2014</t>
  </si>
  <si>
    <t>АЛВИСА</t>
  </si>
  <si>
    <t>1.1. Право пользования IQDQ v4.0(RUS) на неисключительной основе на 4 ПК.</t>
  </si>
  <si>
    <t>Чистка адресных баз данных (автоматическая)</t>
  </si>
  <si>
    <t>Проверка и довосстановление кодов номеров телефонов</t>
  </si>
  <si>
    <t>До 100 000 - 0,20 р./запр.
От 100 000 - 0,17 р./запр.</t>
  </si>
  <si>
    <t>Пр. 1, 2. Наименование услуги:</t>
  </si>
  <si>
    <t>Проверка доменных имен, e-mail</t>
  </si>
  <si>
    <t>Проверка правильности написания, согласованности и пола, Фамилий, Имен и Отчеств.</t>
  </si>
  <si>
    <t>До 100 000 - 0,17 р./запр.
От 100 000 - 0,15 р./запр.</t>
  </si>
  <si>
    <t>До 100 000 - 0,15 р./запр.
От 100 000 - 0,12 р./запр.</t>
  </si>
  <si>
    <t>До 100 000 - 0,17 р./запр.
От 100 000 - 0,12 р./запр.</t>
  </si>
  <si>
    <t>Пр. 1, 1.1. 7 000 р./мес.</t>
  </si>
  <si>
    <t>Пр. 1, 2. От 50 000 запр./мес:</t>
  </si>
  <si>
    <t>3.1.1 Доступ к веб-сервисам 24 часа в сутки, 365 дней в году.</t>
  </si>
  <si>
    <t>8.1. 1 год.
8.1. По   истечении  пролонгиру-ется на следующий год, если нет уведомления о прекращении.</t>
  </si>
  <si>
    <t>Боксберри</t>
  </si>
  <si>
    <t>Боксбер-ри</t>
  </si>
  <si>
    <t>ВЭБ-3/2017</t>
  </si>
  <si>
    <r>
      <rPr>
        <sz val="8"/>
        <color theme="1"/>
        <rFont val="Calibri"/>
        <family val="2"/>
        <charset val="204"/>
        <scheme val="minor"/>
      </rPr>
      <t>3.1.1 Доступ к веб-сервисам (ChecKAddress, SearchAddressDetail, CheckFlO, GetCoordinates) 24 часа в сутки, 365 дней в году.</t>
    </r>
    <r>
      <rPr>
        <i/>
        <sz val="8"/>
        <color theme="1"/>
        <rFont val="Calibri"/>
        <family val="2"/>
        <charset val="204"/>
        <scheme val="minor"/>
      </rPr>
      <t xml:space="preserve">
</t>
    </r>
    <r>
      <rPr>
        <sz val="8"/>
        <color theme="1"/>
        <rFont val="Calibri"/>
        <family val="2"/>
        <charset val="204"/>
        <scheme val="minor"/>
      </rPr>
      <t>Пр. 1, 2.3. Консультации по работе веб-сервисов по телефону, e-mail, Skype</t>
    </r>
  </si>
  <si>
    <r>
      <rPr>
        <sz val="8"/>
        <color theme="1"/>
        <rFont val="Calibri"/>
        <family val="2"/>
        <charset val="204"/>
        <scheme val="minor"/>
      </rPr>
      <t>Пр. 1, 2.1. Запросов в месяц:</t>
    </r>
    <r>
      <rPr>
        <i/>
        <sz val="8"/>
        <color theme="1"/>
        <rFont val="Calibri"/>
        <family val="2"/>
        <charset val="204"/>
        <scheme val="minor"/>
      </rPr>
      <t xml:space="preserve">
</t>
    </r>
    <r>
      <rPr>
        <sz val="8"/>
        <color theme="1"/>
        <rFont val="Calibri"/>
        <family val="2"/>
        <charset val="204"/>
        <scheme val="minor"/>
      </rPr>
      <t>До 1 000 000 - 0,10 р./запр.
От 1 000 000 - 0,09 р./запр.</t>
    </r>
  </si>
  <si>
    <t>Гринвуд</t>
  </si>
  <si>
    <t>Гринвуд Растон Зарубеж-ный склад</t>
  </si>
  <si>
    <t>АБД-11/2015</t>
  </si>
  <si>
    <t>SUSPENDED</t>
  </si>
  <si>
    <t>СДЭК</t>
  </si>
  <si>
    <t>Почта</t>
  </si>
  <si>
    <t>Услуги, ПО</t>
  </si>
  <si>
    <t>от</t>
  </si>
  <si>
    <t>до</t>
  </si>
  <si>
    <t>Стоимость, р.</t>
  </si>
  <si>
    <t>1.3. Сроки действия прав поль-зования указываются в заказах.</t>
  </si>
  <si>
    <t>Программное обеспечение</t>
  </si>
  <si>
    <t>Веб-сервисы</t>
  </si>
  <si>
    <t>Гринвуд Растон Зарубежный склад</t>
  </si>
  <si>
    <t>Национальная почтовая служба</t>
  </si>
  <si>
    <t>1 год c пролонгацией на след. год</t>
  </si>
  <si>
    <t xml:space="preserve">Доп. согл. № 1 к дог. ЛР/ДКС-15/10 </t>
  </si>
  <si>
    <t>ABD Manager</t>
  </si>
  <si>
    <t>20 лет.</t>
  </si>
  <si>
    <t>АБД-3/2017 (лицензионный)</t>
  </si>
  <si>
    <t>IQDQ v4.0(RUS)</t>
  </si>
  <si>
    <t>Тех. сопровожд. - не менее 5  лет.</t>
  </si>
  <si>
    <t>Консуль.-информ. обесп. за мес.</t>
  </si>
  <si>
    <t>Адресный веб-сервис за мес.</t>
  </si>
  <si>
    <t>Пр. 1, 2.1. Наименование веб-сервисов:</t>
  </si>
  <si>
    <t>До 100 000 - 0,10 р./запр.</t>
  </si>
  <si>
    <t>До 100 000 - 0,20 р./запр.</t>
  </si>
  <si>
    <t>Пр. 1, 2.1. Запросов в месяц:</t>
  </si>
  <si>
    <t>До 500 000 - 0,08 р./запр.</t>
  </si>
  <si>
    <t>До 500 000 - 0,16 р./запр.</t>
  </si>
  <si>
    <t>От объёма запросов</t>
  </si>
  <si>
    <t>CheckFIO</t>
  </si>
  <si>
    <t>2 Договоры сжато с приблизительной стоимостью веб-сервисов от-до. Цены запросов см. в комментарии ячеек.</t>
  </si>
  <si>
    <t>3 Договоры сжато со стоимостью веб-сервисов от объёма запросов. Цены запросов см. в комментарии ячеек.</t>
  </si>
  <si>
    <t>ГХП Директ Рус</t>
  </si>
  <si>
    <t>АБД -004/2017</t>
  </si>
  <si>
    <t>А1 Кард</t>
  </si>
  <si>
    <t>ABД-1S/2015</t>
  </si>
  <si>
    <t>Пр. 1, 2.1. 10 000 р./мес.</t>
  </si>
  <si>
    <t>3.1.1 Доступ к веб-сервисам 24 часа в сутки, 365 дней в году.
Пр. 1, 3.3. Консультации по работе веб-сервисов по телефону, e-mail, Skype.</t>
  </si>
  <si>
    <t>Пр. 2. Наименование услуги:</t>
  </si>
  <si>
    <t>Пр. 2. &gt; 300 000 запр./мес.:</t>
  </si>
  <si>
    <t>До 100 000 - 0,18 р./запр.
От 100 000 - 0,15 р./запр.</t>
  </si>
  <si>
    <t>До 100 000 - 0,15 р./запр.
От 100 000 - 0,13 р./запр.</t>
  </si>
  <si>
    <t>До 100 000 - 0,13 р./запр.
От 100 000 - 0,10 р./запр.</t>
  </si>
  <si>
    <t>До 100 000 - 0,15 р./запр.
От 100 000 - 0,10 р./запр.</t>
  </si>
  <si>
    <t>9.1. 1 год.</t>
  </si>
  <si>
    <t>ПО-1/2015</t>
  </si>
  <si>
    <t>Пр.1, 1.1. Обновление ПО для автоматизации ввода информации в БД Frequent Flyer Management.
Пр.1, 1.2.1. Рабочее место оператора должно загружать из CSV, XLS.</t>
  </si>
  <si>
    <t>Пр.1, 2. 10 000 р.</t>
  </si>
  <si>
    <t>Пр.1, 1.2.3. Срок реализации - две недели.</t>
  </si>
  <si>
    <t>9.1. Договор действует по 31 декабря 2016 г.</t>
  </si>
  <si>
    <t>9.3. По   истечении  пролонгиру-ется на следующий год, если нет уведомления о прекращении.</t>
  </si>
  <si>
    <t>84/2017SUB4</t>
  </si>
  <si>
    <t>1.1. Обновление ПО .</t>
  </si>
  <si>
    <t>5.1. 3 900 000 р.</t>
  </si>
  <si>
    <t>9.1. Гарантийный срок - 2 года.</t>
  </si>
  <si>
    <t>6.1. Сроки выполнения работ - 40 дней.</t>
  </si>
  <si>
    <t>Пр. 1. 2 700 000 р./экз.
2.1 Вознаграждение опре-деляется в заказе на осно-ве: числа экземляров, цены экземляра, 30 % скидки.</t>
  </si>
  <si>
    <t>Армадилло Бизнес Посылка</t>
  </si>
  <si>
    <t>АБД-5/2014 (лицензион-ный)</t>
  </si>
  <si>
    <t>3.3. 45 000 р./мес.</t>
  </si>
  <si>
    <t>1.3. Консультации по телефону, e-mail, Skype.
1.4. Обновление ПО и эталонных БД.
1.5. Выезд для настройки ПО и консультаций (тариф: 3 000 р./час).</t>
  </si>
  <si>
    <t>1.1. Право пользования IQDQ v4.0(RUS) .</t>
  </si>
  <si>
    <t>1.1. Предоставление права пользования IQDQ v4.0(RUS) на неисключительной основе.
1.4. Право пользования предоставляется на 4 ПК.</t>
  </si>
  <si>
    <t>2.11. Техническое сопровождение ПО.</t>
  </si>
  <si>
    <t>3.1. Сопровождение процесса внедрения.</t>
  </si>
  <si>
    <t>Пр.2, 1.2. Обновление ПО и эталонных БД адресов ежеквартально.</t>
  </si>
  <si>
    <t>Консультационно-ин-формационное обес-печение и техничес-кое сопровождение.</t>
  </si>
  <si>
    <t>1.5. Право пользования бессрочно.
4.1 Действие договора в течение всего времени эксплуатации ПО.</t>
  </si>
  <si>
    <t>Пр. 2 к дог. АБД-3/2017</t>
  </si>
  <si>
    <t>1 Действующие</t>
  </si>
  <si>
    <t>1.1.1 АЙ ЭМ ЭЛ</t>
  </si>
  <si>
    <t>1.1.2 АЛВИСА</t>
  </si>
  <si>
    <t>2 Не действующие</t>
  </si>
  <si>
    <t>2.1.1 А1 Кард</t>
  </si>
  <si>
    <t>2.2.1 А1 Кард</t>
  </si>
  <si>
    <t>2.2.2 Аплана. Центр Разработки - субподряд Почты России</t>
  </si>
  <si>
    <t>1.1. Право пользова-ния ABD Manager.</t>
  </si>
  <si>
    <t>1.1. Предоставление права пользования ABD Manager в необходимом объёме по неисключительной лицензии.
3.3.1 Предоставлять по запросу копии документов, свидетельствующих о правах, дающих право использования программ на срок не менее 20 лет.</t>
  </si>
  <si>
    <t>4. Изменение цены права на один экземп-ляр программы.</t>
  </si>
  <si>
    <t>7. Действуют условия договора ЛР/ДКС-15/10 .</t>
  </si>
  <si>
    <t>1. Право пользования IQDQ4.0(RUS) Standart Edition (2 server).</t>
  </si>
  <si>
    <t>1. Предоставление права пользования IQDQ4.0(RUS) Standart Edition (2 server) на неисключительной основе.
1.4. Право пользования ПО предоставляется на 2 ПК.</t>
  </si>
  <si>
    <t xml:space="preserve">1.2 Право пользования ПО </t>
  </si>
  <si>
    <t xml:space="preserve">Пр. 2 к дог. АБД-5/2014 </t>
  </si>
  <si>
    <t>Пр. 2, 3.4. 1 год.</t>
  </si>
  <si>
    <t>Пр.2, 1.2. 5 лет.</t>
  </si>
  <si>
    <t>Пр.2, 1.2. 1 год.</t>
  </si>
  <si>
    <t>2.8. 6 месяцев.</t>
  </si>
  <si>
    <r>
      <rPr>
        <sz val="8"/>
        <color theme="1"/>
        <rFont val="Calibri"/>
        <family val="2"/>
        <charset val="204"/>
        <scheme val="minor"/>
      </rPr>
      <t>1.3. Консультации по телефону, e-mail, Skype.</t>
    </r>
    <r>
      <rPr>
        <i/>
        <sz val="8"/>
        <color theme="1"/>
        <rFont val="Calibri"/>
        <family val="2"/>
        <charset val="204"/>
        <scheme val="minor"/>
      </rPr>
      <t xml:space="preserve">
</t>
    </r>
    <r>
      <rPr>
        <sz val="8"/>
        <color theme="1"/>
        <rFont val="Calibri"/>
        <family val="2"/>
        <charset val="204"/>
        <scheme val="minor"/>
      </rPr>
      <t>1.4. Обновление ПО и эталонных БД.</t>
    </r>
    <r>
      <rPr>
        <i/>
        <sz val="8"/>
        <color theme="1"/>
        <rFont val="Calibri"/>
        <family val="2"/>
        <charset val="204"/>
        <scheme val="minor"/>
      </rPr>
      <t xml:space="preserve">
</t>
    </r>
    <r>
      <rPr>
        <sz val="8"/>
        <color theme="1"/>
        <rFont val="Calibri"/>
        <family val="2"/>
        <charset val="204"/>
        <scheme val="minor"/>
      </rPr>
      <t>1.5. Выезд для настройки ПО и консультаций (тариф: 3 000 р./час).</t>
    </r>
  </si>
  <si>
    <t>1.6. 5 лет.</t>
  </si>
  <si>
    <t>2.11. 5  лет.</t>
  </si>
  <si>
    <t>2.11. Осуществлять техническое сопровождение ПО.</t>
  </si>
  <si>
    <t>Пр. 2, 3.4. Стоимость технического сопровождения в течение 1 года эксплуатации ПО включена в стоимость ПО.</t>
  </si>
  <si>
    <t>3.1. 5 300 000 р.</t>
  </si>
  <si>
    <t>3.1. Сопровождение процесса внедрения.
Пр. 2, 3.5. Конфигурирование ПО.</t>
  </si>
  <si>
    <t>2.2.3 Армадилло Бизнес Посылка</t>
  </si>
  <si>
    <t>Доп. согл. 1 к дог. АБД-5/2014</t>
  </si>
  <si>
    <t xml:space="preserve">Доп. согл. 1 к дог. ЛР/ДКС-15/10 </t>
  </si>
  <si>
    <t>1. Модификации ПО «IQDQ 4.0(RUS) Standart Edition».</t>
  </si>
  <si>
    <t>1.2. Сервис по массовой выгрузке справочника привязки почтовых индексов к пунктам выдачи заказов.
1.3. Сервис по выгрузке ближайших пунктов выдачи заказов на основании введенного адреса.</t>
  </si>
  <si>
    <t>1.1. Разработка ТЗ.</t>
  </si>
  <si>
    <t>2 недели.</t>
  </si>
  <si>
    <t>7 недель.</t>
  </si>
  <si>
    <t>2.2. 460 000 р.</t>
  </si>
  <si>
    <t>Астеллас Фарма</t>
  </si>
  <si>
    <t>1.1. Право пользова-ния IQDQ v4.0(RUS) Enterprise Edition.</t>
  </si>
  <si>
    <t>1.1. Предоставление права пользования IQDQ v4.0(RUS) Enterprise Edition на неисключительной основе.
1.4. Право пользования предоставляется на 2 ПК.</t>
  </si>
  <si>
    <t>2.6. Оказывать поддержку ПО в соответствии с приложением 2.</t>
  </si>
  <si>
    <t>2.8. Исправление скрытых ошибок ПО.</t>
  </si>
  <si>
    <t>3.1. 2 700 000 р.</t>
  </si>
  <si>
    <t>2.2.4 Астеллас Фарма</t>
  </si>
  <si>
    <t>Пр. 5 к дог. АБД-10/20/13</t>
  </si>
  <si>
    <t>1.1. Конфигурация сервиса для корректировки ИНН
1.2. Конфигурирование процедур автоматической идентификации ранее распознанных данных
1.3. Конфигурирование правил дедубликации по требованиям заказчика
1.4. Изменение состава полей процедуры дедубликации организации.
1.5. Подготовка конфигурационных процедур для обновления системы в соответствии с пунктами 1-4</t>
  </si>
  <si>
    <t>До 1 000 000 - 0,07 р./запр</t>
  </si>
  <si>
    <t>До 1 000 000 - 0,14 р./запр</t>
  </si>
  <si>
    <t>До 1 500 000 - 0,05 р./запр</t>
  </si>
  <si>
    <t>До 1 500 000 - 0,10 р./запр</t>
  </si>
  <si>
    <t>3. 120 000 р.</t>
  </si>
  <si>
    <t>1. 40 человеко-часов</t>
  </si>
  <si>
    <t>АБД-10/20/13 (лицензион-ный)</t>
  </si>
  <si>
    <t>Л/ДКС-14/54 (лицензион-ный)</t>
  </si>
  <si>
    <t>1.1.3 АСВ</t>
  </si>
  <si>
    <t>АСВ</t>
  </si>
  <si>
    <t>1.1.4 Боксберри</t>
  </si>
  <si>
    <t>1.1.5 Гринвуд Растон Зарубежный склад</t>
  </si>
  <si>
    <t>1.1.6 ГХП Директ Рус</t>
  </si>
  <si>
    <t>1.1.7 Национальная почтовая служба</t>
  </si>
  <si>
    <t>АБД-10/2015</t>
  </si>
  <si>
    <t>Пр. 1, 1.1. Обмен файлами.</t>
  </si>
  <si>
    <t>СИСЛИНК</t>
  </si>
  <si>
    <t>АБД-01/2016</t>
  </si>
  <si>
    <t>CheckFIO, GetCoordinates</t>
  </si>
  <si>
    <t>До 100 000 - 0,13 р./запр.</t>
  </si>
  <si>
    <t>До 100 000 - 0,26 р./запр.</t>
  </si>
  <si>
    <t>До 500 000 - 0,10 р./запр.</t>
  </si>
  <si>
    <t>До 500 000 - 0,21 р./запр.</t>
  </si>
  <si>
    <t>До 1 000 000 - 0,09 р./запр</t>
  </si>
  <si>
    <t>До 1 000 000 - 0,18 р./запр</t>
  </si>
  <si>
    <t>До 1 500 000 - 0,07 р./запр</t>
  </si>
  <si>
    <t>До 1 500 000 - 0,13 р./запр</t>
  </si>
  <si>
    <t>Пр. 1, 2.2. Консультации по телефону, e-mail, Skype.</t>
  </si>
  <si>
    <t>АБД-02/2016</t>
  </si>
  <si>
    <t>1.1. Обработка адрес-ных БД в файлах.</t>
  </si>
  <si>
    <t>Пр. 1, 4.1. Чистка  адресных баз данных (комплексная).</t>
  </si>
  <si>
    <t>Пр. 1, 4.1. Чистка  адресных баз данных (автоматическая).</t>
  </si>
  <si>
    <t>Пр. 1, 2.3. Консультации по работе веб-сервисов по телефону, e-mail, Skype.</t>
  </si>
  <si>
    <t>3.1.1 Доступ к веб-сервисам (CheckAddress,
SearchAddressDetail) 24 часа в сутки, 365 дней в году.</t>
  </si>
  <si>
    <t>Пр. 1, 4.2. Ручная чистка и разбор адресов.</t>
  </si>
  <si>
    <t>Пр. 1, 4. Типы работ:</t>
  </si>
  <si>
    <t>Пр. 1, 4.3. Чистка  адресных баз данных (комплексная).</t>
  </si>
  <si>
    <t>20624</t>
  </si>
  <si>
    <t>Тева</t>
  </si>
  <si>
    <t>Пр. 1. Типы работ:</t>
  </si>
  <si>
    <t>1.1. Обработка записей.</t>
  </si>
  <si>
    <t>9.1. До 31.12.18.</t>
  </si>
  <si>
    <t>Пр. 1, 2. Проверка и довосстановление кодов номеров телефонов.</t>
  </si>
  <si>
    <t>До 10 000 - 1,04 р./зап.
До 50 000 - 0,65 р./зап.
До 500 000 - 0,33 р./зап.
От 500 000 - 0,26 р./зап.</t>
  </si>
  <si>
    <t>До 10 000 - 8,25 р./зап.
До 50 000 - 6,88 р./зап.
До 100 000 - 5,50 р./зап.</t>
  </si>
  <si>
    <t>До 10 000 - 1,98 р./зап.
До 50 000 - 1,65 р./зап.
До 500 000 - 1,38 р./зап.
От 500 000 - 1,10 р./зап.</t>
  </si>
  <si>
    <t>До 10 000 - 0,35 р./зап.
До 50 000 - 0,32 р./зап.
До 500 000 - 0,30 р./зап.
От 500 000 - 0,28 р./зап.</t>
  </si>
  <si>
    <t>До 1 000 000 - 0,15 р./зап.
От 1 000 001 до 5 000 000 - 0,12 р./зап.
От 5 000 000 - 0,13 р./зап.</t>
  </si>
  <si>
    <t>Пр. 1, 4.1. До 50  000 записей - 1 р./зап..</t>
  </si>
  <si>
    <t>До 1 000 000 - 0,70 р./зап.
От 1 000 001 до 5 000 000 - 0,65 р./зап.
От 5 000 000 - 0,60 р./зап.</t>
  </si>
  <si>
    <t>До 1 000 000 - 0,40 р./зап.
От 1 000 001 до 5 000 000 - 0,38 р./зап.
От 5 000 000 - 0,35 р./зап.</t>
  </si>
  <si>
    <t>Пр. 1, 5. Проверка Ф.И.О. доменных имен, e-mail, ИНН, БИК, СНИЛС</t>
  </si>
  <si>
    <t>До 1 000 000 - 0,20 р./зап.
От 1 000 001 до 5 000 000 - 0,10 р./зап.
От 5 000 000 - 0,05 р./зап.</t>
  </si>
  <si>
    <t>Пр. 1, 6. Стандартизация справочников номенклатуры, должностей</t>
  </si>
  <si>
    <t>До 1 000 000 - 0,20 р./зап.
От 1 000 001 до 5 000 000 - 0,18 р./зап.
От 5 000 000 - 0,15 р./зап.</t>
  </si>
  <si>
    <t>Пр. 1, 3. Документов, удостоверяющих личность
Пр. 1, 7. Проверка наименований организаций по ЕГРЮЛ и ЕГРИП</t>
  </si>
  <si>
    <t>Пр. 1, 4. Проверка и стандартизация наименований организаций
Пр. 1, 8. Выявление дубликатов (стандартная)</t>
  </si>
  <si>
    <t>Пр. 1. Записей:</t>
  </si>
  <si>
    <t>Пр. 1, 4. Записей:</t>
  </si>
  <si>
    <t>1.1. Защита конфиден-циальной информа-ции</t>
  </si>
  <si>
    <t>5.4. 7 лет.</t>
  </si>
  <si>
    <t>2.1. Обеспечивать сохранность конфиденциальной информации от неправомерного доступа к ней третьих лиц и не использовать её для собственной выгоды.</t>
  </si>
  <si>
    <t>Пр. 1, 1. Чистка  адресных баз данных (с использованием ABDManager4.0).</t>
  </si>
  <si>
    <t>Служба налогоплательщика</t>
  </si>
  <si>
    <t>АБД-1/2018</t>
  </si>
  <si>
    <t>Пр. 2, 2. Комплексная чистка адресных баз данных: 500 000 запис.</t>
  </si>
  <si>
    <t>Пр. 2, 2.  750 000 р.</t>
  </si>
  <si>
    <t>8.1. 31.03.18</t>
  </si>
  <si>
    <t>2.1 Сервисы</t>
  </si>
  <si>
    <t>ЗК/2014</t>
  </si>
  <si>
    <t>Пр. 1 к дог. ЗК/2014</t>
  </si>
  <si>
    <t>1. Выполнение работ.</t>
  </si>
  <si>
    <t>3.1. 360 000 р.</t>
  </si>
  <si>
    <t>2. 5 недель.</t>
  </si>
  <si>
    <t>2.2.5 Берлин-Хеми/А. Менарини</t>
  </si>
  <si>
    <t>1.1. Конфигурирование «IQDQ4.0 Data Center Edition»: структура БД, процедуры загрузки данных, формы отчетов.
1.2. Загрузка отчетов о продажах и товарных остатках за 2013 год:
- Очистка и стандартизация данных (адреса, наименования клиентов, бренды, телефоны, e-mail и т.д.);
- Дедубликация данных;
- Первичное формирование справочников НСИ.
1.3. Загрузка данных в согласованное хранилище данных.</t>
  </si>
  <si>
    <t>Пр. 2, 1.1. Ежемесячная загрузка отчетов о продажах и товарных остатках за календарный месяц:
- Очистка и стандартизация данных (адреса, наименования клиентов, бренды, телефоны,   e-mail и т.д.);
- Дедубликация данных;
- Обновление справочников НСИ;
- Загрузка отчетов в согласованное хранилище данных.
- Хранение данных отчетов за предыдущие периоды.</t>
  </si>
  <si>
    <t>Пр. 2, 2.1. 45 000 р./мес.</t>
  </si>
  <si>
    <t>2.1.2 Берлин-Хеми/А. Менарини</t>
  </si>
  <si>
    <t>2.1.3 Служба налогоплательщика</t>
  </si>
  <si>
    <t>1. Конфигурирование .</t>
  </si>
  <si>
    <t>Дог., 1. Конфигури-рование, загрузка.</t>
  </si>
  <si>
    <t>2.2.6 Колгейт-Палмолив</t>
  </si>
  <si>
    <t>Колгейт-Палмолив</t>
  </si>
  <si>
    <t>ПО-2/2014</t>
  </si>
  <si>
    <t>1.1. Разработка ПО.</t>
  </si>
  <si>
    <t>Пр. 1, 2 1. 780 000 р.</t>
  </si>
  <si>
    <t>9.1. Договор вступает в действие с 15.1.15 и действует до 15.9.15.</t>
  </si>
  <si>
    <t>Пр. 1, 2 1. Cрок реализации - 5 мес.</t>
  </si>
  <si>
    <t>1.1 Сервисы, услуги</t>
  </si>
  <si>
    <t>1.1.8 Рутрэк</t>
  </si>
  <si>
    <t>Рутрэк</t>
  </si>
  <si>
    <t>512-18П</t>
  </si>
  <si>
    <t>1.1. Обновление адресной БД GeoFIAS</t>
  </si>
  <si>
    <t>Пр.1, 1. Актуализация и обновление адресной БД GeoFIAS на
территорию РФ.</t>
  </si>
  <si>
    <t>1.3. Работы выполняются в 7 этапов. Все работы должны быть выполнены не позднее 1.2.21.
Календарный план этапов определен в пр.1.</t>
  </si>
  <si>
    <t>2.1. 1 150 000 р.</t>
  </si>
  <si>
    <t>ТАМГА</t>
  </si>
  <si>
    <t>003-16/12-2014</t>
  </si>
  <si>
    <t>5. ABD Manager должна соответствовать функциональным требованиям, представленным в приложении  4.</t>
  </si>
  <si>
    <t>2.9. Конфигурированию согласно приложению 4.</t>
  </si>
  <si>
    <t>2.2 Разработка ПО</t>
  </si>
  <si>
    <t>1.3.  Выполнить работы в сроки, установленные календарным планом (приложение 2).</t>
  </si>
  <si>
    <t>1.6. Гарантийное обслуживание ПО, использующего библиотеки
ABDAnalyser.</t>
  </si>
  <si>
    <t>2.1. 3 000 000 р.</t>
  </si>
  <si>
    <t>3.4.7. В период гарантийного срока произвести устранение скры-тых недостатков, выявленных ген. заказчиком.</t>
  </si>
  <si>
    <t>10.1. Договор действует
до 31.10.15.</t>
  </si>
  <si>
    <t>10.1. В части проведения финан-совых расчетов и выполнения обязательств договор действует
 до полного их исполнения.</t>
  </si>
  <si>
    <t>003-08/04-2015</t>
  </si>
  <si>
    <t>1.1. Сопровождение системы управления рисками в части КПС «Семантика».</t>
  </si>
  <si>
    <t>1.1. Модернизация системы управления рисками в части КПС «Се-мантика».
1.2. Требования к работам определяются в ТЗ (приложение 1).
1.4.  Выполнение работ, по гос. контракту 3211-14-03/16 от 25.9.14, заключённого между заказчиком и ген. заказчиком.
1.6. Предоставить неисключительные права на использование биб-лиотек ABDAnalyser.
4.4. Устранение недостатков, выявленных ген. заказчиком.</t>
  </si>
  <si>
    <t>2.1. 2 441 950 р. 
2.2. Цена твёрдая на весь срок.
2.2. Цена может быть сниже-на в связи уменьшением ра-бот (см. пп. 2.4.1-3).
2.4. Оплата осуществляется за полностью выполненные работы (см. пп. 2.4.1-3) в раз-мере, не превышающим твёрдой цены.</t>
  </si>
  <si>
    <t>3.4.6. В период гарантийного срока произвести устранение скры-тых недостатков, выявленных ген. заказчиком.</t>
  </si>
  <si>
    <t>1.1. Сопровождение системы управления рисками в части КПС «Семантика».
1.2. Требования к работам определяются в ТЗ (приложение 1).
1.4.  Основанием договора является гос. контракт 6211-15-01/08 от 17.8.15, заключённого между заказчиком и ген. заказчиком.
3.4.3. Устранение замечаний, выявленных при эксплуатации ПО.
3.4.14. Предоставить гарантии качества выполняемых работ.
4.5. Устранение недостатков, выявленных ген. заказчиком, за 10 дней.
4.6. Устранение недостатков, выявленных заказчиком, за 10 дней.</t>
  </si>
  <si>
    <t>1.6.  5 лет по окончанию срока гос. контракта и договора.</t>
  </si>
  <si>
    <t>5.2. 46 дней с даты подписания ген. заказчи-ком акта о выполне-нии работ.</t>
  </si>
  <si>
    <t>5.2. 60 дней с даты подписания ген. заказчи-ком акта о выполне-нии работ.</t>
  </si>
  <si>
    <t>10.1. Договор действует
до 31.5.16.</t>
  </si>
  <si>
    <t>Согл. о конфиденциальности</t>
  </si>
  <si>
    <t>Аплана. Центр Разработки</t>
  </si>
  <si>
    <t>1.1. Разработка, внед-рение эталонного ад-ресного хранилища.</t>
  </si>
  <si>
    <t>1.2. Субподряд по дог. №84/2017 от 27.2.17 между Заказчиком и «Почта России».
Пр.1. Создание эталонного адресного хранилища почтовых индек-сов на основании ФИАС для проверки адресов почтовых рассылок.</t>
  </si>
  <si>
    <t>Компания СОВЗОНД</t>
  </si>
  <si>
    <t>Берлин-Хеми/А. Менарини</t>
  </si>
  <si>
    <t>2.1. Право пользова-ния IQDQ v4.0(RUS) Enterprise Edition.</t>
  </si>
  <si>
    <t>4.1. 12 096 000 р.</t>
  </si>
  <si>
    <t>2.1 Лицензиат (АйКью Системс) обязуется передать сублицензиату (Компания СОВЗОНД) неисключительное, право пользование IQDQ4.0 Enterprise Edition и право на передачу неисключительного права конечному пользователю.</t>
  </si>
  <si>
    <t>5.5. Срок предоставления права 
пользования - срок действия
исключительного права на ПО</t>
  </si>
  <si>
    <t>6.1. Договор действует в течение срока действия исключительного права на ПО.</t>
  </si>
  <si>
    <t>Забавин Виталий Александрович и Ковалев Максим Александрович</t>
  </si>
  <si>
    <t>П1-12/2014</t>
  </si>
  <si>
    <t>1.1 Лицензиары (Забавин В. А., Ковалев М. А.) передают Лицензиату (АйКью Системс) неисключительные права пользования ABD Manager - право передачи третьим лицам неисключительных прав пользования.</t>
  </si>
  <si>
    <t>1.3. Права передаются на срок действия исключительных прав на ПО.</t>
  </si>
  <si>
    <t>2.1 Размер вознаграждения каждому из Лицензиаров - 
500 000 р.</t>
  </si>
  <si>
    <t>5.1. Договор действует 20 лет.</t>
  </si>
  <si>
    <t>Пр. 1, 2. Чистка адресных баз данных (автоматическая)
свыше 50 000 запросов/месяц</t>
  </si>
  <si>
    <t>Пр. 1, 2. Проверка и довосстановление кодов номеров телефонов
свыше 50 000 запросов/месяц</t>
  </si>
  <si>
    <t>Пр. 1, 2. Проверка доменных имен, e-mail
свыше 50 000 запросов/месяц</t>
  </si>
  <si>
    <t>Пр. 1, 2. Проверка правильности написания, согласованности и пола, Фамилий, Имен и Отчеств свыше 50 000 запросов/месяц</t>
  </si>
  <si>
    <t>CheckAddress, SearchAddressDetail</t>
  </si>
  <si>
    <t>Факт</t>
  </si>
  <si>
    <t>Заполнить</t>
  </si>
  <si>
    <t>За-каз-чик</t>
  </si>
  <si>
    <t>Да-та</t>
  </si>
  <si>
    <t>Стоимость / ежемес. доход, р.</t>
  </si>
  <si>
    <t>План</t>
  </si>
  <si>
    <t>2.2.7.1 ТАМГА</t>
  </si>
  <si>
    <t>2.2.7.2 ТАМГА</t>
  </si>
  <si>
    <t>1.1.9.1 СИСЛИНК</t>
  </si>
  <si>
    <t>1.1.9.2 СИСЛИНК</t>
  </si>
  <si>
    <t>1.1.10 Тева</t>
  </si>
  <si>
    <t>1.2.1.1 Армадилло Бизнес Посылка</t>
  </si>
  <si>
    <t>1.2.1.2 Армадилло Бизнес Посылка</t>
  </si>
  <si>
    <t>1.2.2 Астеллас Фарма</t>
  </si>
  <si>
    <t>1.2.4 Компания СОВЗОНД</t>
  </si>
  <si>
    <t>1.2.5.1 ЛАНИТ</t>
  </si>
  <si>
    <t>1.2.5.2 ЛАНИТ</t>
  </si>
  <si>
    <t>1.2.6.1 СДЭК-Глобал</t>
  </si>
  <si>
    <t>1.2.6.2 СДЭК-Глобал</t>
  </si>
  <si>
    <t>Логистика</t>
  </si>
  <si>
    <t>Вид деятельности</t>
  </si>
  <si>
    <t>Москва</t>
  </si>
  <si>
    <t>Сайт</t>
  </si>
  <si>
    <t>https://iml.ru/</t>
  </si>
  <si>
    <t>https://sbis.ru/contragents/7730614662/503201001</t>
  </si>
  <si>
    <t>https://sbis.ru/contragents/7701397533/774301001</t>
  </si>
  <si>
    <t>СБИС</t>
  </si>
  <si>
    <t>Сотрудников</t>
  </si>
  <si>
    <t>500 - 1 000</t>
  </si>
  <si>
    <t>50 - 100</t>
  </si>
  <si>
    <t>Московская обл, Одинцовский р-н, г.Голицыно</t>
  </si>
  <si>
    <t>http://www.alvisa.ru/</t>
  </si>
  <si>
    <t>List-Org</t>
  </si>
  <si>
    <t>http://www.list-org.com/company/6000067</t>
  </si>
  <si>
    <t>Страница</t>
  </si>
  <si>
    <t>https://www.legalcollection.ru/</t>
  </si>
  <si>
    <t>https://sbis.ru/contragents/7841019595/780201001</t>
  </si>
  <si>
    <t>10 - 100</t>
  </si>
  <si>
    <t>http://www.list-org.com/company/8117279</t>
  </si>
  <si>
    <t>http://www.list-org.com/company/7896049</t>
  </si>
  <si>
    <t>Санкт-Петербург</t>
  </si>
  <si>
    <t>https://sbis.ru/contragents/6685123080/668501001</t>
  </si>
  <si>
    <t>10 - 50</t>
  </si>
  <si>
    <t>http://www.list-org.com/company/9400560</t>
  </si>
  <si>
    <t>Екатеринбург</t>
  </si>
  <si>
    <t xml:space="preserve"> </t>
  </si>
  <si>
    <t>https://sbis.ru/contragents/5024155122/502401001</t>
  </si>
  <si>
    <t>1 - 10</t>
  </si>
  <si>
    <t>http://www.list-org.com/company/8176330</t>
  </si>
  <si>
    <t>https://sbis.ru/contragents/7701541628/770101001</t>
  </si>
  <si>
    <t>http://ghp-direct.ru/</t>
  </si>
  <si>
    <t>Почтовая рассылка, пластиковые карты</t>
  </si>
  <si>
    <t>http://www.list-org.com/company/718735</t>
  </si>
  <si>
    <t>Почтовая связь</t>
  </si>
  <si>
    <t>https://sbis.ru/contragents/5402534820/543301001</t>
  </si>
  <si>
    <t>http://www.list-org.com/company/6542397</t>
  </si>
  <si>
    <t>Новосибирск</t>
  </si>
  <si>
    <t>Московская обл, Красногорский р-н, п/о.Путилково</t>
  </si>
  <si>
    <t>https://sbis.ru/contragents/7727693953/773001001</t>
  </si>
  <si>
    <t>http://www.list-org.com/company/5771185</t>
  </si>
  <si>
    <t>https://sbis.ru/contragents/7743801719/774301001</t>
  </si>
  <si>
    <t>http://www.list-org.com/company/6450665</t>
  </si>
  <si>
    <t>https://cislink.com/</t>
  </si>
  <si>
    <t>https://teva.ru/</t>
  </si>
  <si>
    <t>https://sbis.ru/contragents/7707282440/770501001</t>
  </si>
  <si>
    <t>1 000 - 5 000</t>
  </si>
  <si>
    <t>http://www.list-org.com/company/159350</t>
  </si>
  <si>
    <t>Судебные взыскания</t>
  </si>
  <si>
    <t>Описание</t>
  </si>
  <si>
    <t>(hh.ru) 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
В России ГК АЛВИСА производит и реализует продукцию в пяти категориях: Коньяки, Вина, Вермуты, Ликёры и Аперитивы; всего в ассортименте компании более 100 SKU.
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
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t>
  </si>
  <si>
    <t>(hh.ru) Компания СИСЛИНК является одним из лидеров российского рынка в разработке и внедрении электронных решений по обмену данными (EDI).
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
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
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
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t>
  </si>
  <si>
    <t>Teva Pharmaceutical Industries Ltd. — один из лидеров мировой фармацевтической отрасли, с более чем столетней историей. Штаб квартира расположена в Израиле. Деятельность Teva направлена на расширение доступа к высококачественным, ориентированным на потребности пациента решениям для миллионов нуждающихся в лечении людей. Teva располагает производственными мощностями, научно-исследовательскими подразделениями, представительствами, занимающимися маркетингом, продвижением и дистрибуцией более чем в 60 странах мира.
https://hh.ru/employer/4609#about</t>
  </si>
  <si>
    <t>https://sbis.ru/contragents/7713215523/771601001</t>
  </si>
  <si>
    <t>http://www.list-org.com/company/41164</t>
  </si>
  <si>
    <t>https://www.dpd.ru/</t>
  </si>
  <si>
    <t>https://www.astellas.com/</t>
  </si>
  <si>
    <t>History of the Former Yamanouchi Pharmaceutical Co., Ltd.
1923
Kenji Yamanouchi founded Yamanouchi Yakuhin Shokai in Osaka.
Changed the name to Yamanouchi Pharmaceutical Co., Ltd. in 1940, Moves the head office to Tokyo in 1942</t>
  </si>
  <si>
    <t>Алкогольные напитки, оптовая торговля</t>
  </si>
  <si>
    <t>Фармацевтическая продукция, оптовая торговля</t>
  </si>
  <si>
    <t>https://sbis.ru/contragents/7705042683/770901001</t>
  </si>
  <si>
    <t>http://www.list-org.com/company/17264</t>
  </si>
  <si>
    <t>https://sovzond.ru/</t>
  </si>
  <si>
    <t>Картография, ГИС</t>
  </si>
  <si>
    <t>https://sbis.ru/contragents/7720568664/772001001</t>
  </si>
  <si>
    <t>http://www.list-org.com/company/4499594</t>
  </si>
  <si>
    <t>Документооборот, мобильная/электронная торговля</t>
  </si>
  <si>
    <t>https://www.lanit.ru/</t>
  </si>
  <si>
    <t>ИТ</t>
  </si>
  <si>
    <t>https://sbis.ru/contragents/7727004113/770101001</t>
  </si>
  <si>
    <t>100 - 500</t>
  </si>
  <si>
    <t>http://www.list-org.com/company/37702</t>
  </si>
  <si>
    <t>https://sbis.ru/contragents/7722327689/540601001</t>
  </si>
  <si>
    <t>Московская область, г. Дзержинский</t>
  </si>
  <si>
    <t>http://www.list-org.com/company/8163685</t>
  </si>
  <si>
    <t>Полиграфия</t>
  </si>
  <si>
    <t>https://sbis.ru/contragents/7720810876/772001001</t>
  </si>
  <si>
    <t>https://www.list-org.com/company/7846290</t>
  </si>
  <si>
    <t>http://berlin-chemie.ru/</t>
  </si>
  <si>
    <t>https://sbis.ru/contragents/7703755618/770301001</t>
  </si>
  <si>
    <t>https://www.list-org.com/company/6838186</t>
  </si>
  <si>
    <t>https://sbis.ru/contragents/7702808708/770201001</t>
  </si>
  <si>
    <t>https://www.list-org.com/company/7409224</t>
  </si>
  <si>
    <t>Картография, интернет-торговля</t>
  </si>
  <si>
    <t>Интернет-торговля, ПО, БД</t>
  </si>
  <si>
    <t>https://sbis.ru/contragents/7725719050/772501001</t>
  </si>
  <si>
    <t>https://www.list-org.com/company/6504867</t>
  </si>
  <si>
    <t>ПО, БД, научные исследования</t>
  </si>
  <si>
    <t>Парфюмерия, косметика, оптовая торговля</t>
  </si>
  <si>
    <t>https://www.colgate.ru/</t>
  </si>
  <si>
    <t>https://sbis.ru/contragents/5024012156/773101001</t>
  </si>
  <si>
    <t>https://www.list-org.com/company/990569</t>
  </si>
  <si>
    <t>ПО</t>
  </si>
  <si>
    <t>https://sbis.ru/contragents/6167046035/616701001</t>
  </si>
  <si>
    <t>https://www.list-org.com/company/155526</t>
  </si>
  <si>
    <t>Москва, Ростов-на-Дону</t>
  </si>
  <si>
    <t>Оптовая торговля</t>
  </si>
  <si>
    <t>Картография</t>
  </si>
  <si>
    <t>Расположе-ние офиса</t>
  </si>
  <si>
    <t>Укрупнённый вид деят.-ти</t>
  </si>
  <si>
    <t>Консультирование в коммерции и управлении</t>
  </si>
  <si>
    <t>Складирование и хранение</t>
  </si>
  <si>
    <t>См. выше</t>
  </si>
  <si>
    <t xml:space="preserve">https://www.cdek.ru/ </t>
  </si>
  <si>
    <t>Аплана. Центр Разработки - субподряд Почты России</t>
  </si>
  <si>
    <t>Да</t>
  </si>
  <si>
    <t>Нет</t>
  </si>
  <si>
    <t>https://nationalpost.ru/ru/</t>
  </si>
  <si>
    <t>Строительство “зарубежных складов” - логистическая схема китайских предприятий электронной торговли за рубежом
09-03-2016 14:46:13 Торгпредство в РФ   
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
“Расширение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
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
“Зарубежные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
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
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t>
  </si>
  <si>
    <t>http://www.greenwoodpark.ru/logistic_center/</t>
  </si>
  <si>
    <t>http://www.aplanadc.ru/</t>
  </si>
  <si>
    <t>http://nalogypro.ru/</t>
  </si>
  <si>
    <t>https://tamga-group.ru/</t>
  </si>
  <si>
    <t>ПО, таможня</t>
  </si>
  <si>
    <t>Эксперты службы доставки рассказали, как отправлять посылки из Красноярска с максимальным комфортом
02.07.2018
На правах рекламы
Boxberry — служба доставки посылок и писем с выгодными условиями.
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
Эксперты службы доставки рассказали, как отправлять посылки из Красноярска с максимальным комфортом
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
Эксперты службы доставки рассказали, как отправлять посылки из Красноярска с максимальным комфортом
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
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
Эксперты службы доставки рассказали, как отправлять посылки из Красноярска с максимальным комфортом
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
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
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
Компания Boxberry:
boxberry.ru
ООО УК «Боксберри», ОГРН 1169658137010, Екатеринбург, Сибирский тракт, 12, корпус 1, офис 501</t>
  </si>
  <si>
    <t>https://boxberry.ru/</t>
  </si>
  <si>
    <t>Доставка посылок и писем, консультирование в коммерции и управлении</t>
  </si>
  <si>
    <t>Действ. договор</t>
  </si>
  <si>
    <t>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
В России ГК АЛВИСА производит и реализует продукцию в пяти категориях: Коньяки, Вина, Вермуты, Ликёры и Аперитивы; всего в ассортименте компании более 100 SKU.
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
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t>
  </si>
  <si>
    <t>Компания СИСЛИНК является одним из лидеров российского рынка в разработке и внедрении электронных решений по обмену данными (EDI).
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
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
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
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t>
  </si>
  <si>
    <t>Ростов-на-Дону, Москва</t>
  </si>
  <si>
    <t>3.1.1 Доступ к веб-сервисам (CheckAddress, SearchAddressDetail, CheckFlO, GetCoordinates) 24 часа в сутки, 365 дней в году.</t>
  </si>
  <si>
    <t>Город</t>
  </si>
  <si>
    <t>Услуга/продукт</t>
  </si>
  <si>
    <t>Вид деятельности укрупнённо</t>
  </si>
  <si>
    <t>Услуга/продукт укрупнённо</t>
  </si>
  <si>
    <t>Веб-сервис</t>
  </si>
  <si>
    <t>CheckAddress, SearchAddressDetail, CheckFlO, GetCoordinates</t>
  </si>
  <si>
    <t>Право пользования</t>
  </si>
  <si>
    <t>IQDQ4.0(RUS) Standart Edition (2 server)</t>
  </si>
  <si>
    <t>ChecKAddress, SearchAddressDetail, CheckFlO, GetCoordinates</t>
  </si>
  <si>
    <t>CheckAddress, SearchAddressDetail, CheckFIO</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</si>
  <si>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 </t>
  </si>
  <si>
    <t>IQDQ v4.0(RUS) Enterprise Edition</t>
  </si>
  <si>
    <t>Услуга</t>
  </si>
  <si>
    <t>Чистка  адресных баз данных (с использованием ABDManager4.0), Проверка и довосстановление кодов номеров телефонов, Документов, удостоверяющих личность, Проверка и стандартизация наименований организаций, Проверка Ф.И.О. доменных имен, e-mail, ИНН, БИК, СНИЛС, Стандартизация справочников номенклатуры, должностей, Проверка наименований организаций по ЕГРЮЛ и ЕГРИП, Выявление дубликатов (стандартная)</t>
  </si>
  <si>
    <t>Очистка и стандартизация данных (адреса, наименования клиентов, бренды, телефоны,   e-mail и т.д.); Дедубликация данных; Обновление справочников НСИ.</t>
  </si>
  <si>
    <t>Действ. дог.</t>
  </si>
  <si>
    <t>1.2.3 Забавин В. А. и Ковалев М. А.</t>
  </si>
  <si>
    <t>1.1. Модернизация системы управления рисками в части КПС «Семантика».</t>
  </si>
  <si>
    <t>Пр. 1, 1 1. Создание ПО для загрузки данных фиксированного формата (см. функционал в тексте).
Пр. 1, 2 1. Создание дополнительного модуля к ПО для загрузки данных в различных форматах  (см. функционал в тексте).</t>
  </si>
  <si>
    <t>Разработка</t>
  </si>
  <si>
    <t>Создание ПО для загрузки данных фиксированного формата. Создание дополнительного модуля к ПО для загрузки данных в различных форматах.</t>
  </si>
  <si>
    <t>Веб-сервис + услуга</t>
  </si>
  <si>
    <t>CheckAddress, SearchAddressDetail, CheckFIO, GetCoordinates + Чистка  адресных баз данных (автоматическая), Ручная чистка и разбор адресов, Чистка  адресных баз данных (комплексная).</t>
  </si>
  <si>
    <t>Создание эталонного адресного хранилища почтовых индек-сов на основании ФИАС для проверки адресов почтовых рассылок.</t>
  </si>
  <si>
    <t>Комплексная чистка адресных баз данных: 500 000 запис.</t>
  </si>
  <si>
    <t>Разработка + право пользования</t>
  </si>
  <si>
    <t>Модернизация системы управления рисками в части КПС «Семантика». + права на использование биб-лиотек ABDAnalyser.</t>
  </si>
  <si>
    <t>IQDQ4.0 Enterprise Edition + право на передачу неисключительного права конечному пользователю</t>
  </si>
  <si>
    <t>Актуализация и обновление адресной БД GeoFIAS на
территорию РФ.</t>
  </si>
  <si>
    <t>Чистка  адресных баз данных (комплексная).</t>
  </si>
  <si>
    <t>Веб-сервис +  разработка</t>
  </si>
  <si>
    <t>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t>
  </si>
  <si>
    <t>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 + Обновление ПО для автоматизации ввода информации в БД Frequent Flyer Management.</t>
  </si>
  <si>
    <t>Фармацевтика, оптовая торговля</t>
  </si>
  <si>
    <t>Алкоголь, оптовая торговля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</si>
</sst>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m/yy;@"/>
    <numFmt numFmtId="165" formatCode="#,##0&quot;р.&quot;"/>
    <numFmt numFmtId="166" formatCode="0.0"/>
  </numFmts>
  <fonts count="12" x14ac:knownFonts="1">
    <font>
      <sz val="11"/>
      <color theme="1"/>
      <name val="Calibri"/>
      <family val="2"/>
      <charset val="204"/>
      <scheme val="minor"/>
    </font>
    <font>
      <sz val="9"/>
      <color indexed="81"/>
      <name val="Tahoma"/>
      <family val="2"/>
      <charset val="204"/>
    </font>
    <font>
      <b/>
      <sz val="9"/>
      <color indexed="81"/>
      <name val="Tahoma"/>
      <family val="2"/>
      <charset val="204"/>
    </font>
    <font>
      <sz val="8"/>
      <color theme="1"/>
      <name val="Calibri"/>
      <family val="2"/>
      <charset val="204"/>
      <scheme val="minor"/>
    </font>
    <font>
      <b/>
      <sz val="11"/>
      <color theme="1"/>
      <name val="Calibri"/>
      <family val="2"/>
      <charset val="204"/>
      <scheme val="minor"/>
    </font>
    <font>
      <b/>
      <sz val="8"/>
      <color theme="1"/>
      <name val="Calibri"/>
      <family val="2"/>
      <charset val="204"/>
      <scheme val="minor"/>
    </font>
    <font>
      <sz val="11"/>
      <color theme="1"/>
      <name val="Calibri"/>
      <family val="2"/>
      <charset val="204"/>
      <scheme val="minor"/>
    </font>
    <font>
      <sz val="11"/>
      <color rgb="FF000000"/>
      <name val="Calibri"/>
      <family val="2"/>
      <charset val="1"/>
    </font>
    <font>
      <sz val="11"/>
      <color rgb="FF000000"/>
      <name val="Calibri"/>
      <family val="2"/>
      <charset val="204"/>
    </font>
    <font>
      <i/>
      <sz val="8"/>
      <color theme="1"/>
      <name val="Calibri"/>
      <family val="2"/>
      <charset val="204"/>
      <scheme val="minor"/>
    </font>
    <font>
      <u/>
      <sz val="11"/>
      <color theme="10"/>
      <name val="Calibri"/>
      <family val="2"/>
      <charset val="204"/>
      <scheme val="minor"/>
    </font>
    <font>
      <u/>
      <sz val="8"/>
      <color theme="10"/>
      <name val="Calibri"/>
      <family val="2"/>
      <charset val="204"/>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auto="1"/>
      </top>
      <bottom style="hair">
        <color auto="1"/>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style="hair">
        <color auto="1"/>
      </right>
      <top style="hair">
        <color auto="1"/>
      </top>
      <bottom/>
      <diagonal/>
    </border>
    <border>
      <left/>
      <right style="hair">
        <color auto="1"/>
      </right>
      <top/>
      <bottom/>
      <diagonal/>
    </border>
    <border>
      <left/>
      <right/>
      <top style="hair">
        <color auto="1"/>
      </top>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right/>
      <top/>
      <bottom style="hair">
        <color auto="1"/>
      </bottom>
      <diagonal/>
    </border>
  </borders>
  <cellStyleXfs count="5">
    <xf numFmtId="0" fontId="0" fillId="0" borderId="0"/>
    <xf numFmtId="9" fontId="6" fillId="0" borderId="0" applyFont="0" applyFill="0" applyBorder="0" applyAlignment="0" applyProtection="0"/>
    <xf numFmtId="0" fontId="7" fillId="0" borderId="0"/>
    <xf numFmtId="0" fontId="8" fillId="0" borderId="0"/>
    <xf numFmtId="0" fontId="10" fillId="0" borderId="0" applyNumberFormat="0" applyFill="0" applyBorder="0" applyAlignment="0" applyProtection="0"/>
  </cellStyleXfs>
  <cellXfs count="340">
    <xf numFmtId="0" fontId="0" fillId="0" borderId="0" xfId="0"/>
    <xf numFmtId="0" fontId="0" fillId="0" borderId="0" xfId="0" applyAlignment="1">
      <alignment vertical="center"/>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5" fillId="0" borderId="1" xfId="0" applyFont="1" applyBorder="1" applyAlignment="1">
      <alignment horizontal="centerContinuous" vertical="center"/>
    </xf>
    <xf numFmtId="0" fontId="4" fillId="0" borderId="5" xfId="0" applyFont="1" applyBorder="1" applyAlignment="1">
      <alignment horizontal="centerContinuous" vertical="center"/>
    </xf>
    <xf numFmtId="0" fontId="5" fillId="0" borderId="1" xfId="0" applyFont="1" applyBorder="1" applyAlignment="1">
      <alignment horizontal="center" vertical="center"/>
    </xf>
    <xf numFmtId="164" fontId="3" fillId="0" borderId="1" xfId="0" applyNumberFormat="1" applyFont="1" applyBorder="1" applyAlignment="1">
      <alignment vertical="center" wrapText="1"/>
    </xf>
    <xf numFmtId="0" fontId="3" fillId="0" borderId="1" xfId="0" applyFont="1" applyBorder="1" applyAlignment="1">
      <alignment horizontal="center" vertical="center" wrapText="1"/>
    </xf>
    <xf numFmtId="3" fontId="3" fillId="0" borderId="1" xfId="0" applyNumberFormat="1" applyFont="1" applyBorder="1" applyAlignment="1">
      <alignment horizontal="left" vertical="center" wrapText="1"/>
    </xf>
    <xf numFmtId="0" fontId="3" fillId="0" borderId="4" xfId="0" applyFont="1" applyFill="1" applyBorder="1" applyAlignment="1">
      <alignment vertical="center" wrapText="1"/>
    </xf>
    <xf numFmtId="0" fontId="5" fillId="0" borderId="2" xfId="0" applyFont="1" applyBorder="1" applyAlignment="1">
      <alignment horizontal="centerContinuous" vertical="center"/>
    </xf>
    <xf numFmtId="165" fontId="5" fillId="0" borderId="1" xfId="0" applyNumberFormat="1" applyFont="1" applyBorder="1" applyAlignment="1">
      <alignment vertical="center"/>
    </xf>
    <xf numFmtId="0" fontId="0" fillId="0" borderId="1" xfId="0" applyBorder="1" applyAlignment="1">
      <alignment horizontal="centerContinuous" vertical="center"/>
    </xf>
    <xf numFmtId="0" fontId="7" fillId="0" borderId="0" xfId="2" applyFont="1"/>
    <xf numFmtId="0" fontId="7" fillId="0" borderId="0" xfId="2"/>
    <xf numFmtId="20" fontId="0" fillId="0" borderId="0" xfId="2" applyNumberFormat="1" applyFont="1"/>
    <xf numFmtId="20" fontId="7" fillId="0" borderId="0" xfId="2" applyNumberFormat="1"/>
    <xf numFmtId="3" fontId="7" fillId="0" borderId="0" xfId="2" applyNumberFormat="1"/>
    <xf numFmtId="14" fontId="7" fillId="0" borderId="0" xfId="2" applyNumberFormat="1"/>
    <xf numFmtId="0" fontId="8" fillId="0" borderId="0" xfId="3"/>
    <xf numFmtId="166" fontId="7" fillId="0" borderId="0" xfId="2" applyNumberFormat="1"/>
    <xf numFmtId="0" fontId="5" fillId="0" borderId="1" xfId="0" applyFont="1" applyBorder="1" applyAlignment="1">
      <alignment horizontal="left" vertical="center"/>
    </xf>
    <xf numFmtId="1" fontId="3" fillId="0" borderId="1" xfId="1" applyNumberFormat="1" applyFont="1" applyBorder="1" applyAlignment="1">
      <alignment vertical="center" wrapText="1"/>
    </xf>
    <xf numFmtId="1" fontId="0" fillId="0" borderId="1" xfId="0" applyNumberFormat="1" applyBorder="1" applyAlignment="1">
      <alignment vertical="center"/>
    </xf>
    <xf numFmtId="0" fontId="3" fillId="0" borderId="11"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Border="1" applyAlignment="1">
      <alignment vertical="center"/>
    </xf>
    <xf numFmtId="164" fontId="3" fillId="0" borderId="1" xfId="0" applyNumberFormat="1" applyFont="1" applyBorder="1" applyAlignment="1">
      <alignment vertical="center"/>
    </xf>
    <xf numFmtId="0" fontId="0" fillId="0" borderId="7" xfId="0" applyBorder="1" applyAlignment="1">
      <alignment vertical="center"/>
    </xf>
    <xf numFmtId="0" fontId="3" fillId="0" borderId="1" xfId="0" applyFont="1" applyBorder="1" applyAlignment="1">
      <alignment horizontal="left" vertical="center" wrapText="1" indent="1"/>
    </xf>
    <xf numFmtId="0" fontId="3" fillId="0" borderId="12" xfId="0" applyFont="1" applyBorder="1" applyAlignment="1">
      <alignment vertical="center" wrapText="1"/>
    </xf>
    <xf numFmtId="0" fontId="3" fillId="2" borderId="2" xfId="0" applyFont="1" applyFill="1" applyBorder="1" applyAlignment="1">
      <alignment horizontal="left" vertical="center" wrapText="1" indent="2"/>
    </xf>
    <xf numFmtId="0" fontId="3" fillId="0" borderId="12" xfId="0" applyFont="1" applyBorder="1" applyAlignment="1">
      <alignment horizontal="left" vertical="center" wrapText="1" indent="2"/>
    </xf>
    <xf numFmtId="0" fontId="3" fillId="0" borderId="4" xfId="0" applyFont="1" applyFill="1" applyBorder="1" applyAlignment="1">
      <alignment vertical="center" wrapText="1"/>
    </xf>
    <xf numFmtId="0" fontId="5" fillId="0" borderId="1" xfId="0" applyFont="1" applyBorder="1" applyAlignment="1">
      <alignment horizontal="center" vertical="center" wrapText="1"/>
    </xf>
    <xf numFmtId="0" fontId="9" fillId="0" borderId="1" xfId="0" applyFont="1" applyBorder="1" applyAlignment="1">
      <alignment vertical="center" wrapText="1"/>
    </xf>
    <xf numFmtId="0" fontId="0" fillId="0" borderId="6" xfId="0" applyBorder="1" applyAlignment="1">
      <alignment vertical="center"/>
    </xf>
    <xf numFmtId="0" fontId="3" fillId="2" borderId="1" xfId="0" applyFont="1" applyFill="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3" fontId="3" fillId="0" borderId="2" xfId="0" applyNumberFormat="1" applyFont="1" applyBorder="1" applyAlignment="1">
      <alignment horizontal="left" vertical="center" wrapText="1"/>
    </xf>
    <xf numFmtId="3" fontId="3" fillId="0" borderId="3" xfId="0" applyNumberFormat="1" applyFont="1" applyBorder="1" applyAlignment="1">
      <alignment horizontal="left" vertical="center" wrapText="1"/>
    </xf>
    <xf numFmtId="3" fontId="3" fillId="0" borderId="4" xfId="0" applyNumberFormat="1" applyFont="1" applyBorder="1" applyAlignment="1">
      <alignment horizontal="left" vertical="center" wrapText="1"/>
    </xf>
    <xf numFmtId="0" fontId="3" fillId="0" borderId="7" xfId="0" applyFont="1" applyBorder="1" applyAlignment="1">
      <alignment horizontal="left" vertical="center" wrapText="1" indent="1"/>
    </xf>
    <xf numFmtId="0" fontId="3" fillId="0" borderId="8" xfId="0" applyFont="1" applyBorder="1" applyAlignment="1">
      <alignment horizontal="left" vertical="center" wrapText="1" indent="1"/>
    </xf>
    <xf numFmtId="3" fontId="3" fillId="0" borderId="1" xfId="0" applyNumberFormat="1"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164" fontId="3" fillId="0" borderId="9" xfId="0" applyNumberFormat="1" applyFont="1" applyBorder="1" applyAlignment="1">
      <alignment vertical="center" wrapText="1"/>
    </xf>
    <xf numFmtId="0" fontId="3" fillId="0" borderId="4" xfId="0" applyFont="1" applyBorder="1" applyAlignment="1">
      <alignment vertical="center" wrapText="1"/>
    </xf>
    <xf numFmtId="164" fontId="3" fillId="0" borderId="3" xfId="0" applyNumberFormat="1" applyFont="1" applyBorder="1" applyAlignment="1">
      <alignment vertical="center"/>
    </xf>
    <xf numFmtId="164" fontId="3" fillId="0" borderId="4" xfId="0" applyNumberFormat="1" applyFont="1" applyBorder="1" applyAlignment="1">
      <alignment vertical="center" wrapText="1"/>
    </xf>
    <xf numFmtId="0" fontId="3" fillId="0" borderId="2" xfId="0" applyFont="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3" fontId="3" fillId="0" borderId="2" xfId="0" applyNumberFormat="1" applyFont="1" applyBorder="1" applyAlignment="1">
      <alignment vertical="center" wrapText="1"/>
    </xf>
    <xf numFmtId="0" fontId="5" fillId="0" borderId="5" xfId="0" applyFont="1" applyBorder="1" applyAlignment="1">
      <alignment horizontal="center" vertical="center"/>
    </xf>
    <xf numFmtId="0" fontId="5" fillId="0" borderId="12" xfId="0" applyFont="1" applyBorder="1" applyAlignment="1">
      <alignment horizontal="center" vertical="center"/>
    </xf>
    <xf numFmtId="0" fontId="0" fillId="0" borderId="0" xfId="0" applyFont="1" applyAlignment="1">
      <alignment vertical="center"/>
    </xf>
    <xf numFmtId="0" fontId="3" fillId="0" borderId="5" xfId="0" applyFont="1" applyBorder="1" applyAlignment="1">
      <alignment horizontal="center" vertical="center"/>
    </xf>
    <xf numFmtId="0" fontId="3" fillId="0" borderId="12" xfId="0" applyFont="1" applyBorder="1" applyAlignment="1">
      <alignment horizontal="center" vertical="center"/>
    </xf>
    <xf numFmtId="0" fontId="3" fillId="0" borderId="5" xfId="0" applyFont="1" applyBorder="1" applyAlignment="1">
      <alignment vertical="center" wrapText="1"/>
    </xf>
    <xf numFmtId="164" fontId="3" fillId="0" borderId="5" xfId="0" applyNumberFormat="1" applyFont="1" applyBorder="1" applyAlignment="1">
      <alignment vertical="center"/>
    </xf>
    <xf numFmtId="164" fontId="3" fillId="0" borderId="12" xfId="0" applyNumberFormat="1" applyFont="1" applyBorder="1" applyAlignment="1">
      <alignment vertical="center"/>
    </xf>
    <xf numFmtId="0" fontId="5" fillId="0" borderId="1" xfId="0" applyFont="1" applyBorder="1" applyAlignment="1">
      <alignment horizontal="center" vertical="center" wrapText="1"/>
    </xf>
    <xf numFmtId="0" fontId="5" fillId="0" borderId="13" xfId="0" applyFont="1" applyBorder="1" applyAlignment="1">
      <alignment horizontal="left" vertical="center"/>
    </xf>
    <xf numFmtId="3" fontId="3" fillId="0" borderId="1" xfId="0" applyNumberFormat="1" applyFont="1" applyFill="1" applyBorder="1" applyAlignment="1">
      <alignment vertical="center" wrapText="1"/>
    </xf>
    <xf numFmtId="3" fontId="9" fillId="2" borderId="2" xfId="0" applyNumberFormat="1" applyFont="1" applyFill="1" applyBorder="1" applyAlignment="1">
      <alignment horizontal="left" vertical="center" wrapText="1"/>
    </xf>
    <xf numFmtId="3" fontId="9" fillId="2" borderId="3" xfId="0" applyNumberFormat="1" applyFont="1" applyFill="1" applyBorder="1" applyAlignment="1">
      <alignment horizontal="left" vertical="center" wrapText="1"/>
    </xf>
    <xf numFmtId="3" fontId="9" fillId="0" borderId="2" xfId="0" applyNumberFormat="1" applyFont="1" applyFill="1" applyBorder="1" applyAlignment="1">
      <alignment horizontal="left" vertical="center" wrapText="1"/>
    </xf>
    <xf numFmtId="3" fontId="9" fillId="0" borderId="4" xfId="0" applyNumberFormat="1" applyFont="1" applyFill="1" applyBorder="1" applyAlignment="1">
      <alignment horizontal="left" vertical="center" wrapText="1"/>
    </xf>
    <xf numFmtId="0" fontId="3" fillId="0" borderId="1" xfId="0" applyFont="1" applyBorder="1" applyAlignment="1">
      <alignment horizontal="left" vertical="center" wrapText="1" indent="2"/>
    </xf>
    <xf numFmtId="0" fontId="3" fillId="0" borderId="1" xfId="0" applyFont="1" applyFill="1" applyBorder="1" applyAlignment="1">
      <alignment horizontal="left" vertical="center" wrapText="1" indent="2"/>
    </xf>
    <xf numFmtId="0" fontId="3" fillId="0" borderId="3" xfId="0" applyFont="1" applyBorder="1" applyAlignment="1">
      <alignment horizontal="left" vertical="center" wrapText="1" indent="2"/>
    </xf>
    <xf numFmtId="3" fontId="3" fillId="0" borderId="2" xfId="0" applyNumberFormat="1" applyFont="1" applyBorder="1" applyAlignment="1">
      <alignment horizontal="center" vertical="center" wrapText="1"/>
    </xf>
    <xf numFmtId="3" fontId="3" fillId="0" borderId="1" xfId="0" applyNumberFormat="1" applyFont="1" applyBorder="1" applyAlignment="1">
      <alignment horizontal="center" vertical="center" wrapText="1"/>
    </xf>
    <xf numFmtId="0" fontId="4" fillId="0" borderId="0" xfId="0" applyFont="1" applyAlignment="1">
      <alignment vertical="center"/>
    </xf>
    <xf numFmtId="0" fontId="5" fillId="0" borderId="13"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Border="1" applyAlignment="1">
      <alignment horizontal="center" vertical="center" wrapText="1"/>
    </xf>
    <xf numFmtId="0" fontId="3" fillId="0" borderId="1" xfId="0" applyFont="1" applyBorder="1" applyAlignment="1">
      <alignment vertical="center" wrapText="1"/>
    </xf>
    <xf numFmtId="0" fontId="5" fillId="0" borderId="11" xfId="0" applyFont="1" applyBorder="1" applyAlignment="1">
      <alignment horizontal="center" vertical="center"/>
    </xf>
    <xf numFmtId="0" fontId="5" fillId="0" borderId="9" xfId="0" applyFont="1" applyBorder="1" applyAlignment="1">
      <alignment horizontal="center" vertical="center"/>
    </xf>
    <xf numFmtId="0" fontId="3" fillId="0" borderId="11" xfId="0" applyFont="1" applyBorder="1" applyAlignment="1">
      <alignment vertical="center"/>
    </xf>
    <xf numFmtId="0" fontId="5" fillId="0" borderId="0"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left" vertical="center"/>
    </xf>
    <xf numFmtId="164" fontId="3" fillId="0" borderId="1" xfId="0" applyNumberFormat="1" applyFont="1" applyFill="1" applyBorder="1" applyAlignment="1">
      <alignment vertical="center"/>
    </xf>
    <xf numFmtId="0" fontId="3" fillId="0" borderId="2" xfId="0" applyFont="1" applyFill="1" applyBorder="1" applyAlignment="1">
      <alignment vertical="center" wrapText="1"/>
    </xf>
    <xf numFmtId="0" fontId="3" fillId="0" borderId="1" xfId="0" applyFont="1" applyBorder="1" applyAlignment="1">
      <alignment vertical="center" wrapText="1"/>
    </xf>
    <xf numFmtId="0" fontId="3" fillId="0" borderId="2" xfId="0" applyFont="1" applyFill="1" applyBorder="1" applyAlignment="1">
      <alignment vertical="center" wrapText="1"/>
    </xf>
    <xf numFmtId="0" fontId="3" fillId="0" borderId="2" xfId="0" applyFont="1" applyBorder="1" applyAlignment="1">
      <alignment horizontal="center" vertical="center" wrapText="1"/>
    </xf>
    <xf numFmtId="0" fontId="3" fillId="0" borderId="2" xfId="0" applyFont="1" applyFill="1" applyBorder="1" applyAlignment="1">
      <alignment horizontal="left" vertical="center" wrapText="1"/>
    </xf>
    <xf numFmtId="0" fontId="3" fillId="0" borderId="1" xfId="0" applyFont="1" applyBorder="1" applyAlignment="1">
      <alignment vertical="center" wrapText="1"/>
    </xf>
    <xf numFmtId="0" fontId="9" fillId="0" borderId="1" xfId="0" applyFont="1" applyFill="1" applyBorder="1" applyAlignment="1">
      <alignment vertical="center" wrapText="1"/>
    </xf>
    <xf numFmtId="0" fontId="5" fillId="0" borderId="5" xfId="0" applyFont="1" applyBorder="1" applyAlignment="1">
      <alignment horizontal="left" vertical="center"/>
    </xf>
    <xf numFmtId="0" fontId="3" fillId="0" borderId="2" xfId="0" applyFont="1" applyBorder="1" applyAlignment="1">
      <alignment vertical="center" wrapText="1"/>
    </xf>
    <xf numFmtId="164" fontId="3" fillId="0" borderId="2" xfId="0" applyNumberFormat="1" applyFont="1" applyBorder="1" applyAlignment="1">
      <alignment vertical="center"/>
    </xf>
    <xf numFmtId="0" fontId="3" fillId="0" borderId="2" xfId="0" applyFont="1" applyFill="1" applyBorder="1" applyAlignment="1">
      <alignment vertical="center" wrapText="1"/>
    </xf>
    <xf numFmtId="0" fontId="3" fillId="0" borderId="4" xfId="0" applyFont="1" applyFill="1" applyBorder="1" applyAlignment="1">
      <alignment vertical="center" wrapText="1"/>
    </xf>
    <xf numFmtId="164" fontId="3" fillId="0" borderId="9" xfId="0" applyNumberFormat="1" applyFont="1" applyBorder="1" applyAlignment="1">
      <alignment vertical="center" wrapText="1"/>
    </xf>
    <xf numFmtId="0" fontId="3" fillId="0" borderId="2" xfId="0" applyFont="1" applyBorder="1" applyAlignment="1">
      <alignment horizontal="left" vertical="center" wrapText="1" indent="2"/>
    </xf>
    <xf numFmtId="0" fontId="3" fillId="0" borderId="1" xfId="0" applyFont="1" applyBorder="1" applyAlignment="1">
      <alignment vertical="center" wrapText="1"/>
    </xf>
    <xf numFmtId="0" fontId="3" fillId="0" borderId="2" xfId="0" applyFont="1" applyFill="1" applyBorder="1" applyAlignment="1">
      <alignment horizontal="left" vertical="center" wrapText="1"/>
    </xf>
    <xf numFmtId="164" fontId="3" fillId="0" borderId="12" xfId="0" applyNumberFormat="1" applyFont="1" applyBorder="1" applyAlignment="1">
      <alignment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vertical="center"/>
    </xf>
    <xf numFmtId="14" fontId="3" fillId="0" borderId="2" xfId="0" applyNumberFormat="1" applyFont="1" applyBorder="1" applyAlignment="1">
      <alignment vertical="center" wrapText="1"/>
    </xf>
    <xf numFmtId="0" fontId="5" fillId="0" borderId="0" xfId="0" applyFont="1" applyBorder="1" applyAlignment="1">
      <alignment vertical="center"/>
    </xf>
    <xf numFmtId="164" fontId="3" fillId="0" borderId="2" xfId="0" applyNumberFormat="1" applyFont="1" applyBorder="1" applyAlignment="1">
      <alignment vertical="center" textRotation="90"/>
    </xf>
    <xf numFmtId="164" fontId="3" fillId="0" borderId="1" xfId="0" applyNumberFormat="1" applyFont="1" applyBorder="1" applyAlignment="1">
      <alignment vertical="center" textRotation="90"/>
    </xf>
    <xf numFmtId="0" fontId="3" fillId="0" borderId="6" xfId="0" applyFont="1" applyBorder="1" applyAlignment="1">
      <alignment horizontal="left" vertical="center"/>
    </xf>
    <xf numFmtId="0" fontId="0" fillId="0" borderId="0" xfId="0" applyAlignment="1">
      <alignment horizontal="left" vertical="center"/>
    </xf>
    <xf numFmtId="0" fontId="3" fillId="0" borderId="2" xfId="0" applyFont="1" applyBorder="1" applyAlignment="1">
      <alignment horizontal="left" vertical="center" textRotation="90"/>
    </xf>
    <xf numFmtId="0" fontId="5" fillId="0" borderId="7" xfId="0" applyFont="1" applyBorder="1" applyAlignment="1">
      <alignment horizontal="left" vertical="center"/>
    </xf>
    <xf numFmtId="0" fontId="3" fillId="0" borderId="2" xfId="0" applyFont="1" applyFill="1" applyBorder="1" applyAlignment="1">
      <alignment horizontal="center" vertical="center" wrapText="1"/>
    </xf>
    <xf numFmtId="0" fontId="3" fillId="0" borderId="1" xfId="0" applyFont="1" applyBorder="1" applyAlignment="1">
      <alignment horizontal="left" vertical="center" textRotation="90"/>
    </xf>
    <xf numFmtId="0" fontId="3" fillId="0" borderId="2" xfId="0" applyFont="1" applyBorder="1" applyAlignment="1">
      <alignment vertical="center" wrapText="1"/>
    </xf>
    <xf numFmtId="0" fontId="3" fillId="0" borderId="1" xfId="0" applyFont="1" applyBorder="1" applyAlignment="1">
      <alignment vertical="center" wrapText="1"/>
    </xf>
    <xf numFmtId="0" fontId="3" fillId="0" borderId="1" xfId="0" applyFont="1" applyFill="1" applyBorder="1" applyAlignment="1">
      <alignment horizontal="left" vertical="center" wrapText="1"/>
    </xf>
    <xf numFmtId="0" fontId="5" fillId="0" borderId="13" xfId="0" applyFont="1" applyBorder="1" applyAlignment="1">
      <alignment horizontal="left" indent="2"/>
    </xf>
    <xf numFmtId="0" fontId="5" fillId="0" borderId="13" xfId="0" applyFont="1" applyBorder="1" applyAlignment="1">
      <alignment horizontal="left" indent="4"/>
    </xf>
    <xf numFmtId="3" fontId="5" fillId="0" borderId="5" xfId="0" applyNumberFormat="1" applyFont="1" applyBorder="1" applyAlignment="1">
      <alignment wrapText="1"/>
    </xf>
    <xf numFmtId="0" fontId="3" fillId="0" borderId="2" xfId="0" applyFont="1" applyBorder="1" applyAlignment="1">
      <alignment vertical="center" wrapText="1"/>
    </xf>
    <xf numFmtId="0" fontId="3" fillId="0" borderId="2" xfId="0" applyFont="1" applyFill="1" applyBorder="1" applyAlignment="1">
      <alignment vertical="center" wrapText="1"/>
    </xf>
    <xf numFmtId="164" fontId="3" fillId="0" borderId="2" xfId="0" applyNumberFormat="1" applyFont="1" applyBorder="1" applyAlignment="1">
      <alignment vertical="center" wrapText="1"/>
    </xf>
    <xf numFmtId="0" fontId="3" fillId="0" borderId="4" xfId="0" applyFont="1" applyBorder="1" applyAlignment="1">
      <alignment horizontal="left" vertical="center" textRotation="90"/>
    </xf>
    <xf numFmtId="164" fontId="3" fillId="0" borderId="2" xfId="0" applyNumberFormat="1" applyFont="1" applyBorder="1" applyAlignment="1">
      <alignment vertical="center" textRotation="90"/>
    </xf>
    <xf numFmtId="164" fontId="3" fillId="0" borderId="4" xfId="0" applyNumberFormat="1" applyFont="1" applyBorder="1" applyAlignment="1">
      <alignment vertical="center" textRotation="90"/>
    </xf>
    <xf numFmtId="0" fontId="3" fillId="0" borderId="4" xfId="0" applyFont="1" applyFill="1" applyBorder="1" applyAlignment="1">
      <alignment horizontal="left" vertical="center" textRotation="90"/>
    </xf>
    <xf numFmtId="0" fontId="3" fillId="0" borderId="1" xfId="0" applyFont="1" applyFill="1" applyBorder="1" applyAlignment="1">
      <alignment horizontal="left" vertical="center" textRotation="90"/>
    </xf>
    <xf numFmtId="0" fontId="5" fillId="0" borderId="6" xfId="0" applyFont="1" applyBorder="1" applyAlignment="1">
      <alignment horizontal="left" indent="4"/>
    </xf>
    <xf numFmtId="164" fontId="3" fillId="0" borderId="11" xfId="0" applyNumberFormat="1" applyFont="1" applyBorder="1" applyAlignment="1">
      <alignment vertical="center"/>
    </xf>
    <xf numFmtId="0" fontId="3" fillId="0" borderId="11" xfId="0" applyFont="1" applyBorder="1" applyAlignment="1">
      <alignment vertical="center" wrapText="1"/>
    </xf>
    <xf numFmtId="164" fontId="3" fillId="0" borderId="9" xfId="0" applyNumberFormat="1" applyFont="1" applyBorder="1" applyAlignment="1">
      <alignment vertical="center"/>
    </xf>
    <xf numFmtId="0" fontId="3" fillId="0" borderId="5" xfId="0" applyFont="1" applyBorder="1" applyAlignment="1">
      <alignment vertical="center"/>
    </xf>
    <xf numFmtId="0" fontId="5" fillId="0" borderId="13" xfId="0" applyFont="1" applyBorder="1" applyAlignment="1">
      <alignment horizontal="left"/>
    </xf>
    <xf numFmtId="0" fontId="3" fillId="0" borderId="12" xfId="0" applyFont="1" applyBorder="1" applyAlignment="1">
      <alignment vertical="center" wrapText="1"/>
    </xf>
    <xf numFmtId="0" fontId="5" fillId="0" borderId="1" xfId="0" applyFont="1" applyBorder="1" applyAlignment="1">
      <alignment horizontal="center" vertical="center"/>
    </xf>
    <xf numFmtId="0" fontId="0" fillId="0" borderId="0" xfId="0" applyAlignment="1">
      <alignment vertical="top"/>
    </xf>
    <xf numFmtId="0" fontId="3" fillId="0" borderId="6" xfId="0" applyFont="1" applyBorder="1" applyAlignment="1"/>
    <xf numFmtId="0" fontId="3" fillId="0" borderId="8" xfId="0" applyFont="1" applyBorder="1" applyAlignment="1"/>
    <xf numFmtId="0" fontId="3" fillId="0" borderId="7" xfId="0" applyFont="1" applyBorder="1" applyAlignment="1"/>
    <xf numFmtId="0" fontId="3" fillId="0" borderId="0" xfId="0" applyFont="1" applyAlignment="1"/>
    <xf numFmtId="0" fontId="3" fillId="0" borderId="1" xfId="0" applyFont="1" applyBorder="1" applyAlignment="1"/>
    <xf numFmtId="0" fontId="3" fillId="0" borderId="2" xfId="0" applyFont="1" applyBorder="1" applyAlignment="1"/>
    <xf numFmtId="0" fontId="3" fillId="0" borderId="4" xfId="0" applyFont="1" applyBorder="1" applyAlignment="1"/>
    <xf numFmtId="0" fontId="3" fillId="0" borderId="3" xfId="0" applyFont="1" applyBorder="1" applyAlignment="1"/>
    <xf numFmtId="0" fontId="3" fillId="0" borderId="13"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11" xfId="0" applyFont="1" applyBorder="1" applyAlignment="1">
      <alignment horizontal="left" vertical="center" wrapText="1"/>
    </xf>
    <xf numFmtId="0" fontId="3" fillId="0" borderId="8" xfId="0" applyFont="1" applyBorder="1" applyAlignment="1">
      <alignment horizontal="left" vertical="center" wrapText="1"/>
    </xf>
    <xf numFmtId="0" fontId="3" fillId="0" borderId="15" xfId="0" applyFont="1" applyBorder="1" applyAlignment="1">
      <alignment horizontal="left" vertical="center" wrapText="1"/>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Alignment="1">
      <alignment horizontal="left" vertical="center" wrapText="1"/>
    </xf>
    <xf numFmtId="0" fontId="3" fillId="0" borderId="5" xfId="0" applyFont="1" applyBorder="1" applyAlignment="1">
      <alignment horizontal="right" vertical="center"/>
    </xf>
    <xf numFmtId="3" fontId="3" fillId="0" borderId="5" xfId="0" applyNumberFormat="1" applyFont="1" applyBorder="1" applyAlignment="1">
      <alignment vertical="center"/>
    </xf>
    <xf numFmtId="0" fontId="3" fillId="0" borderId="12" xfId="0" applyFont="1" applyBorder="1" applyAlignment="1">
      <alignment vertical="center"/>
    </xf>
    <xf numFmtId="0" fontId="11" fillId="0" borderId="5" xfId="4" applyFont="1" applyBorder="1" applyAlignment="1">
      <alignment vertical="center"/>
    </xf>
    <xf numFmtId="0" fontId="3" fillId="0" borderId="11" xfId="0" applyFont="1" applyBorder="1" applyAlignment="1">
      <alignment horizontal="right" vertical="center"/>
    </xf>
    <xf numFmtId="3" fontId="3" fillId="0" borderId="11" xfId="0" applyNumberFormat="1" applyFont="1" applyBorder="1" applyAlignment="1">
      <alignment vertical="center"/>
    </xf>
    <xf numFmtId="0" fontId="3" fillId="0" borderId="9" xfId="0" applyFont="1" applyBorder="1" applyAlignment="1">
      <alignment vertical="center"/>
    </xf>
    <xf numFmtId="0" fontId="3" fillId="0" borderId="15" xfId="0" applyFont="1" applyBorder="1" applyAlignment="1">
      <alignment vertical="center"/>
    </xf>
    <xf numFmtId="0" fontId="3" fillId="0" borderId="15" xfId="0" applyFont="1" applyBorder="1" applyAlignment="1">
      <alignment horizontal="right" vertical="center"/>
    </xf>
    <xf numFmtId="3" fontId="3" fillId="0" borderId="15" xfId="0" applyNumberFormat="1" applyFont="1" applyBorder="1" applyAlignment="1">
      <alignment vertical="center"/>
    </xf>
    <xf numFmtId="0" fontId="3" fillId="0" borderId="14" xfId="0" applyFont="1" applyBorder="1" applyAlignment="1">
      <alignment vertical="center"/>
    </xf>
    <xf numFmtId="0" fontId="3" fillId="0" borderId="0" xfId="0" applyFont="1" applyBorder="1" applyAlignment="1">
      <alignment vertical="center"/>
    </xf>
    <xf numFmtId="0" fontId="3" fillId="0" borderId="0" xfId="0" applyFont="1" applyBorder="1" applyAlignment="1">
      <alignment horizontal="right" vertical="center"/>
    </xf>
    <xf numFmtId="3" fontId="3" fillId="0" borderId="0" xfId="0" applyNumberFormat="1" applyFont="1" applyBorder="1" applyAlignment="1">
      <alignment vertical="center"/>
    </xf>
    <xf numFmtId="0" fontId="3" fillId="0" borderId="10" xfId="0" applyFont="1" applyBorder="1" applyAlignment="1">
      <alignment vertical="center"/>
    </xf>
    <xf numFmtId="0" fontId="3" fillId="0" borderId="5" xfId="0" quotePrefix="1" applyFont="1" applyBorder="1" applyAlignment="1">
      <alignment horizontal="right" vertical="center"/>
    </xf>
    <xf numFmtId="0" fontId="3" fillId="0" borderId="0" xfId="0" applyFont="1" applyAlignment="1">
      <alignment vertical="center"/>
    </xf>
    <xf numFmtId="0" fontId="3" fillId="0" borderId="0" xfId="0" applyFont="1" applyAlignment="1">
      <alignment horizontal="right" vertical="center"/>
    </xf>
    <xf numFmtId="3" fontId="3" fillId="0" borderId="0" xfId="0" applyNumberFormat="1" applyFont="1" applyAlignment="1">
      <alignment vertical="center"/>
    </xf>
    <xf numFmtId="0" fontId="0" fillId="0" borderId="0" xfId="0" applyAlignment="1"/>
    <xf numFmtId="0" fontId="3" fillId="0" borderId="13" xfId="0" applyFont="1" applyBorder="1" applyAlignment="1">
      <alignment horizontal="left"/>
    </xf>
    <xf numFmtId="0" fontId="3" fillId="0" borderId="5" xfId="0" applyFont="1" applyBorder="1" applyAlignment="1">
      <alignment horizontal="left"/>
    </xf>
    <xf numFmtId="0" fontId="11" fillId="0" borderId="5" xfId="4" applyFont="1" applyBorder="1" applyAlignment="1"/>
    <xf numFmtId="0" fontId="3" fillId="0" borderId="5" xfId="0" applyFont="1" applyBorder="1" applyAlignment="1">
      <alignment horizontal="right"/>
    </xf>
    <xf numFmtId="0" fontId="3" fillId="0" borderId="5" xfId="0" applyFont="1" applyBorder="1" applyAlignment="1"/>
    <xf numFmtId="0" fontId="3" fillId="0" borderId="5" xfId="0" quotePrefix="1" applyFont="1" applyBorder="1" applyAlignment="1">
      <alignment horizontal="right"/>
    </xf>
    <xf numFmtId="0" fontId="3" fillId="0" borderId="0" xfId="0" applyFont="1" applyAlignment="1">
      <alignment horizontal="left" vertical="center"/>
    </xf>
    <xf numFmtId="0" fontId="3" fillId="0" borderId="1" xfId="0" applyFont="1" applyBorder="1" applyAlignment="1">
      <alignment horizontal="center"/>
    </xf>
    <xf numFmtId="0" fontId="3" fillId="0" borderId="0" xfId="0" applyFont="1" applyAlignment="1">
      <alignment horizontal="center" vertical="center"/>
    </xf>
    <xf numFmtId="0" fontId="3" fillId="2" borderId="5" xfId="0" applyFont="1" applyFill="1" applyBorder="1" applyAlignment="1">
      <alignment horizontal="right"/>
    </xf>
    <xf numFmtId="0" fontId="3" fillId="0" borderId="1" xfId="0" applyFont="1" applyBorder="1" applyAlignment="1">
      <alignment horizontal="left"/>
    </xf>
    <xf numFmtId="3" fontId="3" fillId="0" borderId="12" xfId="0" applyNumberFormat="1" applyFont="1" applyBorder="1" applyAlignment="1"/>
    <xf numFmtId="3" fontId="3" fillId="2" borderId="12" xfId="0" applyNumberFormat="1" applyFont="1" applyFill="1" applyBorder="1" applyAlignment="1"/>
    <xf numFmtId="0" fontId="0" fillId="0" borderId="0" xfId="0" applyBorder="1" applyAlignment="1"/>
    <xf numFmtId="0" fontId="5" fillId="0" borderId="11" xfId="0" applyFont="1" applyBorder="1" applyAlignment="1">
      <alignment horizontal="left" vertical="center"/>
    </xf>
    <xf numFmtId="0" fontId="5" fillId="0" borderId="11" xfId="0" applyFont="1" applyBorder="1" applyAlignment="1">
      <alignment horizontal="centerContinuous" vertical="center"/>
    </xf>
    <xf numFmtId="0" fontId="5" fillId="0" borderId="9" xfId="0" applyFont="1" applyBorder="1" applyAlignment="1">
      <alignment horizontal="centerContinuous" vertical="center"/>
    </xf>
    <xf numFmtId="0" fontId="5" fillId="0" borderId="15" xfId="0" applyFont="1" applyBorder="1" applyAlignment="1">
      <alignment horizontal="left" vertical="center"/>
    </xf>
    <xf numFmtId="0" fontId="5" fillId="0" borderId="14" xfId="0" applyFont="1" applyBorder="1" applyAlignment="1">
      <alignment horizontal="left" vertical="center"/>
    </xf>
    <xf numFmtId="0" fontId="3" fillId="0" borderId="13" xfId="0" applyFont="1" applyBorder="1" applyAlignment="1">
      <alignment horizontal="left" vertical="center"/>
    </xf>
    <xf numFmtId="0" fontId="3" fillId="0" borderId="5" xfId="0" applyFont="1" applyBorder="1" applyAlignment="1">
      <alignment horizontal="center"/>
    </xf>
    <xf numFmtId="0" fontId="3" fillId="0" borderId="5" xfId="0" applyFont="1" applyBorder="1" applyAlignment="1">
      <alignment horizontal="left" wrapText="1"/>
    </xf>
    <xf numFmtId="164" fontId="3" fillId="0" borderId="2" xfId="0" applyNumberFormat="1" applyFont="1" applyBorder="1" applyAlignment="1">
      <alignment vertical="center"/>
    </xf>
    <xf numFmtId="164" fontId="3" fillId="0" borderId="3" xfId="0" applyNumberFormat="1" applyFont="1" applyBorder="1" applyAlignment="1">
      <alignment vertical="center"/>
    </xf>
    <xf numFmtId="164" fontId="3" fillId="0" borderId="4" xfId="0" applyNumberFormat="1" applyFont="1" applyBorder="1" applyAlignmen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 xfId="0" applyFont="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3" fontId="3" fillId="0" borderId="2" xfId="0" applyNumberFormat="1" applyFont="1" applyBorder="1" applyAlignment="1">
      <alignment vertical="center" wrapText="1"/>
    </xf>
    <xf numFmtId="3" fontId="3" fillId="0" borderId="3" xfId="0" applyNumberFormat="1" applyFont="1" applyBorder="1" applyAlignment="1">
      <alignment vertical="center" wrapText="1"/>
    </xf>
    <xf numFmtId="3" fontId="3" fillId="0" borderId="4" xfId="0" applyNumberFormat="1"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3" fontId="3" fillId="2" borderId="2" xfId="0" applyNumberFormat="1" applyFont="1" applyFill="1" applyBorder="1" applyAlignment="1">
      <alignment horizontal="left" vertical="center" wrapText="1"/>
    </xf>
    <xf numFmtId="3" fontId="3" fillId="2" borderId="3" xfId="0" applyNumberFormat="1" applyFont="1" applyFill="1" applyBorder="1" applyAlignment="1">
      <alignment horizontal="left" vertical="center" wrapText="1"/>
    </xf>
    <xf numFmtId="3" fontId="3" fillId="2" borderId="4" xfId="0" applyNumberFormat="1" applyFont="1" applyFill="1" applyBorder="1" applyAlignment="1">
      <alignment horizontal="left"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164" fontId="3" fillId="0" borderId="9" xfId="0" applyNumberFormat="1" applyFont="1" applyBorder="1" applyAlignment="1">
      <alignment vertical="center" wrapText="1"/>
    </xf>
    <xf numFmtId="164" fontId="3" fillId="0" borderId="10" xfId="0" applyNumberFormat="1" applyFont="1" applyBorder="1" applyAlignment="1">
      <alignment vertical="center" wrapText="1"/>
    </xf>
    <xf numFmtId="164" fontId="3" fillId="0" borderId="2" xfId="0" applyNumberFormat="1" applyFont="1" applyBorder="1" applyAlignment="1">
      <alignment vertical="center" wrapText="1"/>
    </xf>
    <xf numFmtId="164" fontId="3" fillId="0" borderId="4" xfId="0" applyNumberFormat="1" applyFont="1" applyBorder="1" applyAlignment="1">
      <alignment vertical="center" wrapText="1"/>
    </xf>
    <xf numFmtId="3" fontId="3" fillId="0" borderId="2" xfId="0" applyNumberFormat="1" applyFont="1" applyBorder="1" applyAlignment="1">
      <alignment horizontal="left" vertical="center" wrapText="1"/>
    </xf>
    <xf numFmtId="3" fontId="3" fillId="0" borderId="3" xfId="0" applyNumberFormat="1" applyFont="1" applyBorder="1" applyAlignment="1">
      <alignment horizontal="left" vertical="center" wrapText="1"/>
    </xf>
    <xf numFmtId="3" fontId="3" fillId="0" borderId="4" xfId="0" applyNumberFormat="1" applyFont="1" applyBorder="1" applyAlignment="1">
      <alignment horizontal="left" vertical="center" wrapText="1"/>
    </xf>
    <xf numFmtId="3" fontId="3" fillId="0" borderId="2" xfId="0" applyNumberFormat="1" applyFont="1" applyFill="1" applyBorder="1" applyAlignment="1">
      <alignment horizontal="left" vertical="center" wrapText="1"/>
    </xf>
    <xf numFmtId="3" fontId="3" fillId="0" borderId="4" xfId="0" applyNumberFormat="1" applyFont="1" applyFill="1" applyBorder="1" applyAlignment="1">
      <alignment horizontal="left" vertical="center" wrapText="1"/>
    </xf>
    <xf numFmtId="0" fontId="3" fillId="0" borderId="2" xfId="0" applyFont="1" applyBorder="1" applyAlignment="1">
      <alignment horizontal="left" vertical="center" wrapText="1" indent="2"/>
    </xf>
    <xf numFmtId="0" fontId="3" fillId="0" borderId="4" xfId="0" applyFont="1" applyBorder="1" applyAlignment="1">
      <alignment horizontal="left" vertical="center" wrapText="1" indent="2"/>
    </xf>
    <xf numFmtId="0" fontId="9" fillId="0" borderId="2" xfId="0" applyFont="1" applyFill="1" applyBorder="1" applyAlignment="1">
      <alignment vertical="center" wrapText="1"/>
    </xf>
    <xf numFmtId="0" fontId="9" fillId="0" borderId="4" xfId="0" applyFont="1" applyFill="1" applyBorder="1" applyAlignment="1">
      <alignment vertical="center" wrapText="1"/>
    </xf>
    <xf numFmtId="164" fontId="9" fillId="0" borderId="2" xfId="0" applyNumberFormat="1" applyFont="1" applyBorder="1" applyAlignment="1">
      <alignment vertical="center"/>
    </xf>
    <xf numFmtId="164" fontId="9" fillId="0" borderId="4" xfId="0" applyNumberFormat="1" applyFont="1" applyBorder="1" applyAlignment="1">
      <alignment vertical="center"/>
    </xf>
    <xf numFmtId="3" fontId="9" fillId="0" borderId="2" xfId="0" applyNumberFormat="1" applyFont="1" applyFill="1" applyBorder="1" applyAlignment="1">
      <alignment horizontal="left" vertical="center" wrapText="1"/>
    </xf>
    <xf numFmtId="3" fontId="9" fillId="0" borderId="4" xfId="0" applyNumberFormat="1" applyFont="1" applyFill="1" applyBorder="1" applyAlignment="1">
      <alignment horizontal="left" vertical="center" wrapText="1"/>
    </xf>
    <xf numFmtId="0" fontId="9" fillId="0" borderId="2" xfId="0" applyFont="1" applyBorder="1" applyAlignment="1">
      <alignment vertical="center" wrapText="1"/>
    </xf>
    <xf numFmtId="0" fontId="9" fillId="0" borderId="4" xfId="0" applyFont="1" applyBorder="1" applyAlignment="1">
      <alignment vertical="center" wrapText="1"/>
    </xf>
    <xf numFmtId="164" fontId="9" fillId="0" borderId="2" xfId="0" applyNumberFormat="1" applyFont="1" applyBorder="1" applyAlignment="1">
      <alignment vertical="center" wrapText="1"/>
    </xf>
    <xf numFmtId="164" fontId="9" fillId="0" borderId="4" xfId="0" applyNumberFormat="1" applyFont="1" applyBorder="1" applyAlignment="1">
      <alignment vertical="center" wrapText="1"/>
    </xf>
    <xf numFmtId="3" fontId="9" fillId="2" borderId="2" xfId="0" applyNumberFormat="1" applyFont="1" applyFill="1" applyBorder="1" applyAlignment="1">
      <alignment horizontal="left" vertical="center" wrapText="1"/>
    </xf>
    <xf numFmtId="3" fontId="9" fillId="2" borderId="3" xfId="0" applyNumberFormat="1" applyFont="1" applyFill="1" applyBorder="1" applyAlignment="1">
      <alignment horizontal="left" vertical="center" wrapText="1"/>
    </xf>
    <xf numFmtId="3" fontId="9" fillId="2" borderId="4" xfId="0" applyNumberFormat="1" applyFont="1" applyFill="1" applyBorder="1" applyAlignment="1">
      <alignment horizontal="left" vertical="center" wrapTex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3" xfId="0" applyFont="1" applyBorder="1" applyAlignment="1">
      <alignment vertical="center" wrapText="1"/>
    </xf>
    <xf numFmtId="164" fontId="9" fillId="0" borderId="9" xfId="0" applyNumberFormat="1" applyFont="1" applyBorder="1" applyAlignment="1">
      <alignment vertical="center" wrapText="1"/>
    </xf>
    <xf numFmtId="164" fontId="9" fillId="0" borderId="10" xfId="0" applyNumberFormat="1" applyFont="1" applyBorder="1" applyAlignment="1">
      <alignment vertical="center" wrapText="1"/>
    </xf>
    <xf numFmtId="0" fontId="9" fillId="2" borderId="2" xfId="0" applyFont="1" applyFill="1" applyBorder="1" applyAlignment="1">
      <alignment vertical="center" wrapText="1"/>
    </xf>
    <xf numFmtId="0" fontId="9" fillId="2" borderId="3" xfId="0" applyFont="1" applyFill="1" applyBorder="1" applyAlignment="1">
      <alignment vertical="center" wrapText="1"/>
    </xf>
    <xf numFmtId="164" fontId="9" fillId="0" borderId="3" xfId="0" applyNumberFormat="1" applyFont="1" applyBorder="1" applyAlignment="1">
      <alignment vertical="center"/>
    </xf>
    <xf numFmtId="0" fontId="9" fillId="0" borderId="3" xfId="0" applyFont="1" applyFill="1" applyBorder="1" applyAlignment="1">
      <alignment vertical="center" wrapText="1"/>
    </xf>
    <xf numFmtId="0" fontId="3" fillId="0" borderId="3" xfId="0" applyFont="1" applyBorder="1" applyAlignment="1">
      <alignment horizontal="left" vertical="center" wrapText="1" indent="2"/>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5" fillId="0" borderId="11" xfId="0" applyFont="1" applyBorder="1" applyAlignment="1">
      <alignment horizontal="left" vertical="center"/>
    </xf>
    <xf numFmtId="0" fontId="5" fillId="0" borderId="15" xfId="0" applyFont="1" applyBorder="1" applyAlignment="1">
      <alignment horizontal="left" vertical="center"/>
    </xf>
    <xf numFmtId="0" fontId="5" fillId="0" borderId="1" xfId="0" applyFont="1" applyBorder="1" applyAlignment="1">
      <alignment horizontal="left" vertical="center" wrapText="1"/>
    </xf>
    <xf numFmtId="0" fontId="5" fillId="0" borderId="11" xfId="0" applyFont="1" applyBorder="1" applyAlignment="1">
      <alignment vertical="center" wrapText="1"/>
    </xf>
    <xf numFmtId="0" fontId="5" fillId="0" borderId="15" xfId="0" applyFont="1" applyBorder="1" applyAlignment="1">
      <alignment vertical="center" wrapText="1"/>
    </xf>
    <xf numFmtId="0" fontId="5" fillId="0" borderId="1" xfId="0" applyFont="1" applyBorder="1" applyAlignment="1">
      <alignment horizontal="center"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4" xfId="0" applyFont="1" applyBorder="1" applyAlignment="1">
      <alignment vertical="center" wrapText="1"/>
    </xf>
    <xf numFmtId="0" fontId="3" fillId="0" borderId="13" xfId="0" applyFont="1" applyBorder="1" applyAlignment="1">
      <alignment horizontal="left" vertical="center" wrapText="1" indent="1"/>
    </xf>
    <xf numFmtId="0" fontId="3" fillId="0" borderId="12" xfId="0" applyFont="1" applyBorder="1" applyAlignment="1">
      <alignment horizontal="left" vertical="center" wrapText="1" indent="1"/>
    </xf>
    <xf numFmtId="3" fontId="3" fillId="0" borderId="13" xfId="0" applyNumberFormat="1" applyFont="1" applyBorder="1" applyAlignment="1">
      <alignment horizontal="left" vertical="center" wrapText="1"/>
    </xf>
    <xf numFmtId="3" fontId="3" fillId="0" borderId="12" xfId="0" applyNumberFormat="1" applyFont="1" applyBorder="1" applyAlignment="1">
      <alignment horizontal="left" vertical="center" wrapText="1"/>
    </xf>
    <xf numFmtId="0" fontId="9" fillId="0" borderId="13" xfId="0" applyFont="1" applyFill="1" applyBorder="1" applyAlignment="1">
      <alignment vertical="center" wrapText="1"/>
    </xf>
    <xf numFmtId="0" fontId="9" fillId="0" borderId="12" xfId="0" applyFont="1" applyFill="1" applyBorder="1" applyAlignment="1">
      <alignment vertical="center" wrapText="1"/>
    </xf>
    <xf numFmtId="0" fontId="3" fillId="0" borderId="13" xfId="0" applyFont="1" applyBorder="1" applyAlignment="1">
      <alignment vertical="center" wrapText="1"/>
    </xf>
    <xf numFmtId="0" fontId="3" fillId="0" borderId="12" xfId="0" applyFont="1" applyBorder="1" applyAlignment="1">
      <alignment vertical="center" wrapText="1"/>
    </xf>
    <xf numFmtId="0" fontId="9" fillId="0" borderId="6" xfId="0" applyFont="1" applyBorder="1" applyAlignment="1">
      <alignment vertical="center" wrapText="1"/>
    </xf>
    <xf numFmtId="0" fontId="9" fillId="0" borderId="9" xfId="0" applyFont="1" applyBorder="1" applyAlignment="1">
      <alignment vertical="center" wrapText="1"/>
    </xf>
    <xf numFmtId="3" fontId="3" fillId="0" borderId="6" xfId="0" applyNumberFormat="1" applyFont="1" applyFill="1" applyBorder="1" applyAlignment="1">
      <alignment horizontal="left" vertical="center" wrapText="1"/>
    </xf>
    <xf numFmtId="3" fontId="3" fillId="0" borderId="9" xfId="0" applyNumberFormat="1" applyFont="1" applyFill="1" applyBorder="1" applyAlignment="1">
      <alignment horizontal="left" vertical="center" wrapText="1"/>
    </xf>
    <xf numFmtId="3" fontId="3" fillId="0" borderId="7" xfId="0" applyNumberFormat="1" applyFont="1" applyFill="1" applyBorder="1" applyAlignment="1">
      <alignment horizontal="left" vertical="center" wrapText="1"/>
    </xf>
    <xf numFmtId="3" fontId="3" fillId="0" borderId="10" xfId="0" applyNumberFormat="1" applyFont="1" applyFill="1" applyBorder="1" applyAlignment="1">
      <alignment horizontal="left" vertical="center" wrapText="1"/>
    </xf>
    <xf numFmtId="3" fontId="3" fillId="0" borderId="8" xfId="0" applyNumberFormat="1" applyFont="1" applyFill="1" applyBorder="1" applyAlignment="1">
      <alignment horizontal="left" vertical="center" wrapText="1"/>
    </xf>
    <xf numFmtId="3" fontId="3" fillId="0" borderId="14" xfId="0" applyNumberFormat="1" applyFont="1" applyFill="1" applyBorder="1" applyAlignment="1">
      <alignment horizontal="left" vertical="center" wrapText="1"/>
    </xf>
    <xf numFmtId="3" fontId="3" fillId="0" borderId="13" xfId="0" applyNumberFormat="1" applyFont="1" applyFill="1" applyBorder="1" applyAlignment="1">
      <alignment horizontal="left" vertical="center" wrapText="1"/>
    </xf>
    <xf numFmtId="3" fontId="3" fillId="0" borderId="12" xfId="0" applyNumberFormat="1" applyFont="1" applyFill="1" applyBorder="1" applyAlignment="1">
      <alignment horizontal="left" vertical="center" wrapText="1"/>
    </xf>
    <xf numFmtId="0" fontId="3" fillId="0" borderId="2" xfId="0" applyFont="1" applyFill="1" applyBorder="1" applyAlignment="1">
      <alignment horizontal="left" vertical="center" textRotation="90"/>
    </xf>
    <xf numFmtId="0" fontId="3" fillId="0" borderId="4" xfId="0" applyFont="1" applyFill="1" applyBorder="1" applyAlignment="1">
      <alignment horizontal="left" vertical="center" textRotation="90"/>
    </xf>
    <xf numFmtId="0" fontId="3" fillId="0" borderId="1" xfId="0" applyFont="1" applyBorder="1" applyAlignment="1">
      <alignment horizontal="left" vertical="center" textRotation="90"/>
    </xf>
    <xf numFmtId="164" fontId="3" fillId="0" borderId="1" xfId="0" applyNumberFormat="1" applyFont="1" applyBorder="1" applyAlignment="1">
      <alignment vertical="center" textRotation="90"/>
    </xf>
    <xf numFmtId="0" fontId="3" fillId="0" borderId="1" xfId="0" applyFont="1" applyBorder="1" applyAlignment="1">
      <alignment vertical="center" wrapText="1"/>
    </xf>
    <xf numFmtId="0" fontId="3" fillId="0" borderId="6" xfId="0" applyFont="1" applyFill="1" applyBorder="1" applyAlignment="1">
      <alignment vertical="center" wrapText="1"/>
    </xf>
    <xf numFmtId="0" fontId="3" fillId="0" borderId="9" xfId="0" applyFont="1" applyFill="1" applyBorder="1" applyAlignment="1">
      <alignment vertical="center" wrapText="1"/>
    </xf>
    <xf numFmtId="0" fontId="3" fillId="0" borderId="2" xfId="0" applyFont="1" applyBorder="1" applyAlignment="1">
      <alignment horizontal="left" vertical="center" textRotation="90"/>
    </xf>
    <xf numFmtId="0" fontId="3" fillId="0" borderId="3" xfId="0" applyFont="1" applyBorder="1" applyAlignment="1">
      <alignment horizontal="left" vertical="center" textRotation="90"/>
    </xf>
    <xf numFmtId="164" fontId="3" fillId="0" borderId="2" xfId="0" applyNumberFormat="1" applyFont="1" applyBorder="1" applyAlignment="1">
      <alignment vertical="center" textRotation="90"/>
    </xf>
    <xf numFmtId="164" fontId="3" fillId="0" borderId="3" xfId="0" applyNumberFormat="1" applyFont="1" applyBorder="1" applyAlignment="1">
      <alignment vertical="center" textRotation="90"/>
    </xf>
    <xf numFmtId="0" fontId="3" fillId="0" borderId="4" xfId="0" applyFont="1" applyBorder="1" applyAlignment="1">
      <alignment horizontal="left" vertical="center" textRotation="90"/>
    </xf>
    <xf numFmtId="164" fontId="3" fillId="0" borderId="4" xfId="0" applyNumberFormat="1" applyFont="1" applyBorder="1" applyAlignment="1">
      <alignment vertical="center" textRotation="90"/>
    </xf>
    <xf numFmtId="3" fontId="3" fillId="0" borderId="6" xfId="0" applyNumberFormat="1" applyFont="1" applyBorder="1" applyAlignment="1">
      <alignment vertical="center" wrapText="1"/>
    </xf>
    <xf numFmtId="3" fontId="3" fillId="0" borderId="9" xfId="0" applyNumberFormat="1" applyFont="1" applyBorder="1" applyAlignment="1">
      <alignment vertical="center" wrapText="1"/>
    </xf>
    <xf numFmtId="3" fontId="3" fillId="0" borderId="7" xfId="0" applyNumberFormat="1" applyFont="1" applyBorder="1" applyAlignment="1">
      <alignment vertical="center" wrapText="1"/>
    </xf>
    <xf numFmtId="3" fontId="3" fillId="0" borderId="10" xfId="0" applyNumberFormat="1" applyFont="1" applyBorder="1" applyAlignment="1">
      <alignment vertical="center" wrapText="1"/>
    </xf>
    <xf numFmtId="3" fontId="3" fillId="0" borderId="8" xfId="0" applyNumberFormat="1" applyFont="1" applyBorder="1" applyAlignment="1">
      <alignment vertical="center" wrapText="1"/>
    </xf>
    <xf numFmtId="3" fontId="3" fillId="0" borderId="14" xfId="0" applyNumberFormat="1" applyFont="1" applyBorder="1" applyAlignment="1">
      <alignment vertical="center" wrapText="1"/>
    </xf>
    <xf numFmtId="164" fontId="3" fillId="0" borderId="1" xfId="0" applyNumberFormat="1" applyFont="1" applyBorder="1" applyAlignment="1">
      <alignment vertical="center"/>
    </xf>
    <xf numFmtId="0" fontId="5" fillId="0" borderId="1" xfId="0" applyFont="1" applyBorder="1" applyAlignment="1">
      <alignment horizontal="center" vertical="top" wrapText="1"/>
    </xf>
    <xf numFmtId="0" fontId="5" fillId="0" borderId="1" xfId="0" applyFont="1" applyBorder="1" applyAlignment="1">
      <alignment horizontal="center" vertical="center"/>
    </xf>
    <xf numFmtId="0" fontId="9" fillId="0" borderId="13" xfId="0" applyFont="1" applyBorder="1" applyAlignment="1">
      <alignment vertical="center" wrapText="1"/>
    </xf>
    <xf numFmtId="0" fontId="9" fillId="0" borderId="12" xfId="0" applyFont="1" applyBorder="1" applyAlignment="1">
      <alignment vertical="center" wrapText="1"/>
    </xf>
    <xf numFmtId="0" fontId="3" fillId="0" borderId="1" xfId="0" applyFont="1" applyBorder="1" applyAlignment="1">
      <alignment horizontal="left"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2" xfId="0" applyFont="1" applyBorder="1" applyAlignment="1">
      <alignment horizontal="left" vertical="top" textRotation="90"/>
    </xf>
    <xf numFmtId="0" fontId="3" fillId="0" borderId="4" xfId="0" applyFont="1" applyBorder="1" applyAlignment="1">
      <alignment horizontal="left" vertical="top" textRotation="90"/>
    </xf>
    <xf numFmtId="0" fontId="3" fillId="0" borderId="1" xfId="0" applyFont="1" applyFill="1" applyBorder="1" applyAlignment="1">
      <alignment horizontal="left" vertical="center" textRotation="90"/>
    </xf>
    <xf numFmtId="0" fontId="3" fillId="0" borderId="2" xfId="0" quotePrefix="1" applyFont="1" applyBorder="1" applyAlignment="1">
      <alignment horizontal="left" vertical="center" wrapText="1"/>
    </xf>
    <xf numFmtId="0" fontId="3" fillId="0" borderId="3" xfId="0" quotePrefix="1" applyFont="1" applyBorder="1" applyAlignment="1">
      <alignment horizontal="left" vertical="center" wrapText="1"/>
    </xf>
    <xf numFmtId="0" fontId="3" fillId="0" borderId="4" xfId="0" quotePrefix="1" applyFont="1" applyBorder="1" applyAlignment="1">
      <alignment horizontal="left" vertical="center" wrapText="1"/>
    </xf>
    <xf numFmtId="0" fontId="3" fillId="0" borderId="3" xfId="0" applyFont="1" applyFill="1" applyBorder="1" applyAlignment="1">
      <alignment horizontal="left" vertical="center" textRotation="90"/>
    </xf>
    <xf numFmtId="0" fontId="5" fillId="0" borderId="1" xfId="0" applyFont="1" applyBorder="1" applyAlignment="1">
      <alignment vertical="center"/>
    </xf>
    <xf numFmtId="0" fontId="5" fillId="0" borderId="13" xfId="0" applyFont="1" applyBorder="1" applyAlignment="1">
      <alignment horizontal="left" vertical="center" wrapText="1"/>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5">
    <cellStyle name="Explanatory Text 2" xfId="2"/>
    <cellStyle name="Hyperlink" xfId="4" builtinId="8"/>
    <cellStyle name="Normal" xfId="0" builtinId="0"/>
    <cellStyle name="Normal 2" xfId="3"/>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383126</xdr:colOff>
      <xdr:row>49</xdr:row>
      <xdr:rowOff>190080</xdr:rowOff>
    </xdr:to>
    <xdr:sp macro="" textlink="">
      <xdr:nvSpPr>
        <xdr:cNvPr id="2"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3"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4"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5"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6"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7"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8"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9"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10"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11"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12"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13"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14"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15"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16"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17"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18"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19"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20"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21"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22"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23"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24"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25"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26"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27"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28"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29"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30"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31"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32"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33"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34"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35"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36"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37"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38"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39"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40"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41"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42"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43"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44"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45"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46"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47"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48"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49"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50"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51"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52"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53"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54"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55"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56"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57"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58"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59"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15</xdr:col>
      <xdr:colOff>383126</xdr:colOff>
      <xdr:row>49</xdr:row>
      <xdr:rowOff>190080</xdr:rowOff>
    </xdr:to>
    <xdr:sp macro="" textlink="">
      <xdr:nvSpPr>
        <xdr:cNvPr id="60" name="CustomShape 1" hidden="1"/>
        <xdr:cNvSpPr/>
      </xdr:nvSpPr>
      <xdr:spPr>
        <a:xfrm>
          <a:off x="0" y="0"/>
          <a:ext cx="9553320" cy="95245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www.list-org.com/company/8176330" TargetMode="External"/><Relationship Id="rId18" Type="http://schemas.openxmlformats.org/officeDocument/2006/relationships/hyperlink" Target="http://www.list-org.com/company/6542397" TargetMode="External"/><Relationship Id="rId26" Type="http://schemas.openxmlformats.org/officeDocument/2006/relationships/hyperlink" Target="http://www.list-org.com/company/159350" TargetMode="External"/><Relationship Id="rId39" Type="http://schemas.openxmlformats.org/officeDocument/2006/relationships/hyperlink" Target="https://sbis.ru/contragents/7722327689/540601001" TargetMode="External"/><Relationship Id="rId21" Type="http://schemas.openxmlformats.org/officeDocument/2006/relationships/hyperlink" Target="https://sbis.ru/contragents/7743801719/774301001" TargetMode="External"/><Relationship Id="rId34" Type="http://schemas.openxmlformats.org/officeDocument/2006/relationships/hyperlink" Target="https://sbis.ru/contragents/7720568664/772001001" TargetMode="External"/><Relationship Id="rId42" Type="http://schemas.openxmlformats.org/officeDocument/2006/relationships/hyperlink" Target="https://www.list-org.com/company/7846290" TargetMode="External"/><Relationship Id="rId47" Type="http://schemas.openxmlformats.org/officeDocument/2006/relationships/hyperlink" Target="https://www.list-org.com/company/7409224" TargetMode="External"/><Relationship Id="rId50" Type="http://schemas.openxmlformats.org/officeDocument/2006/relationships/hyperlink" Target="https://www.colgate.ru/" TargetMode="External"/><Relationship Id="rId55" Type="http://schemas.openxmlformats.org/officeDocument/2006/relationships/hyperlink" Target="https://www.cdek.ru/" TargetMode="External"/><Relationship Id="rId63" Type="http://schemas.openxmlformats.org/officeDocument/2006/relationships/hyperlink" Target="https://boxberry.ru/" TargetMode="External"/><Relationship Id="rId7" Type="http://schemas.openxmlformats.org/officeDocument/2006/relationships/hyperlink" Target="https://sbis.ru/contragents/7841019595/780201001" TargetMode="External"/><Relationship Id="rId2" Type="http://schemas.openxmlformats.org/officeDocument/2006/relationships/hyperlink" Target="https://sbis.ru/contragents/7701397533/774301001" TargetMode="External"/><Relationship Id="rId16" Type="http://schemas.openxmlformats.org/officeDocument/2006/relationships/hyperlink" Target="http://www.list-org.com/company/718735" TargetMode="External"/><Relationship Id="rId20" Type="http://schemas.openxmlformats.org/officeDocument/2006/relationships/hyperlink" Target="http://www.list-org.com/company/5771185" TargetMode="External"/><Relationship Id="rId29" Type="http://schemas.openxmlformats.org/officeDocument/2006/relationships/hyperlink" Target="https://www.dpd.ru/" TargetMode="External"/><Relationship Id="rId41" Type="http://schemas.openxmlformats.org/officeDocument/2006/relationships/hyperlink" Target="https://sbis.ru/contragents/7720810876/772001001" TargetMode="External"/><Relationship Id="rId54" Type="http://schemas.openxmlformats.org/officeDocument/2006/relationships/hyperlink" Target="https://www.list-org.com/company/155526" TargetMode="External"/><Relationship Id="rId62" Type="http://schemas.openxmlformats.org/officeDocument/2006/relationships/hyperlink" Target="https://ngs24.ru/news/more/65089981/" TargetMode="External"/><Relationship Id="rId1" Type="http://schemas.openxmlformats.org/officeDocument/2006/relationships/hyperlink" Target="https://iml.ru/" TargetMode="External"/><Relationship Id="rId6" Type="http://schemas.openxmlformats.org/officeDocument/2006/relationships/hyperlink" Target="https://www.legalcollection.ru/" TargetMode="External"/><Relationship Id="rId11" Type="http://schemas.openxmlformats.org/officeDocument/2006/relationships/hyperlink" Target="http://www.list-org.com/company/9400560" TargetMode="External"/><Relationship Id="rId24" Type="http://schemas.openxmlformats.org/officeDocument/2006/relationships/hyperlink" Target="https://teva.ru/" TargetMode="External"/><Relationship Id="rId32" Type="http://schemas.openxmlformats.org/officeDocument/2006/relationships/hyperlink" Target="http://www.list-org.com/company/17264" TargetMode="External"/><Relationship Id="rId37" Type="http://schemas.openxmlformats.org/officeDocument/2006/relationships/hyperlink" Target="https://sbis.ru/contragents/7727004113/770101001" TargetMode="External"/><Relationship Id="rId40" Type="http://schemas.openxmlformats.org/officeDocument/2006/relationships/hyperlink" Target="http://www.list-org.com/company/8163685" TargetMode="External"/><Relationship Id="rId45" Type="http://schemas.openxmlformats.org/officeDocument/2006/relationships/hyperlink" Target="https://www.list-org.com/company/6838186" TargetMode="External"/><Relationship Id="rId53" Type="http://schemas.openxmlformats.org/officeDocument/2006/relationships/hyperlink" Target="https://sbis.ru/contragents/6167046035/616701001" TargetMode="External"/><Relationship Id="rId58" Type="http://schemas.openxmlformats.org/officeDocument/2006/relationships/hyperlink" Target="http://www.greenwoodpark.ru/logistic_center/" TargetMode="External"/><Relationship Id="rId66" Type="http://schemas.openxmlformats.org/officeDocument/2006/relationships/printerSettings" Target="../printerSettings/printerSettings4.bin"/><Relationship Id="rId5" Type="http://schemas.openxmlformats.org/officeDocument/2006/relationships/hyperlink" Target="http://www.list-org.com/company/6000067" TargetMode="External"/><Relationship Id="rId15" Type="http://schemas.openxmlformats.org/officeDocument/2006/relationships/hyperlink" Target="http://ghp-direct.ru/" TargetMode="External"/><Relationship Id="rId23" Type="http://schemas.openxmlformats.org/officeDocument/2006/relationships/hyperlink" Target="https://cislink.com/" TargetMode="External"/><Relationship Id="rId28" Type="http://schemas.openxmlformats.org/officeDocument/2006/relationships/hyperlink" Target="http://www.list-org.com/company/41164" TargetMode="External"/><Relationship Id="rId36" Type="http://schemas.openxmlformats.org/officeDocument/2006/relationships/hyperlink" Target="https://www.lanit.ru/" TargetMode="External"/><Relationship Id="rId49" Type="http://schemas.openxmlformats.org/officeDocument/2006/relationships/hyperlink" Target="https://www.list-org.com/company/6504867" TargetMode="External"/><Relationship Id="rId57" Type="http://schemas.openxmlformats.org/officeDocument/2006/relationships/hyperlink" Target="http://russian.mofcom.gov.cn/article/counselorsreport/201603/20160301271444.shtml" TargetMode="External"/><Relationship Id="rId61" Type="http://schemas.openxmlformats.org/officeDocument/2006/relationships/hyperlink" Target="https://tamga-group.ru/" TargetMode="External"/><Relationship Id="rId10" Type="http://schemas.openxmlformats.org/officeDocument/2006/relationships/hyperlink" Target="https://sbis.ru/contragents/6685123080/668501001" TargetMode="External"/><Relationship Id="rId19" Type="http://schemas.openxmlformats.org/officeDocument/2006/relationships/hyperlink" Target="https://sbis.ru/contragents/7727693953/773001001" TargetMode="External"/><Relationship Id="rId31" Type="http://schemas.openxmlformats.org/officeDocument/2006/relationships/hyperlink" Target="https://sbis.ru/contragents/7705042683/770901001" TargetMode="External"/><Relationship Id="rId44" Type="http://schemas.openxmlformats.org/officeDocument/2006/relationships/hyperlink" Target="https://sbis.ru/contragents/7703755618/770301001" TargetMode="External"/><Relationship Id="rId52" Type="http://schemas.openxmlformats.org/officeDocument/2006/relationships/hyperlink" Target="https://www.list-org.com/company/990569" TargetMode="External"/><Relationship Id="rId60" Type="http://schemas.openxmlformats.org/officeDocument/2006/relationships/hyperlink" Target="http://nalogypro.ru/" TargetMode="External"/><Relationship Id="rId65" Type="http://schemas.openxmlformats.org/officeDocument/2006/relationships/hyperlink" Target="https://hh.ru/employer/111263" TargetMode="External"/><Relationship Id="rId4" Type="http://schemas.openxmlformats.org/officeDocument/2006/relationships/hyperlink" Target="http://www.alvisa.ru/" TargetMode="External"/><Relationship Id="rId9" Type="http://schemas.openxmlformats.org/officeDocument/2006/relationships/hyperlink" Target="http://www.list-org.com/company/7896049" TargetMode="External"/><Relationship Id="rId14" Type="http://schemas.openxmlformats.org/officeDocument/2006/relationships/hyperlink" Target="https://sbis.ru/contragents/7701541628/770101001" TargetMode="External"/><Relationship Id="rId22" Type="http://schemas.openxmlformats.org/officeDocument/2006/relationships/hyperlink" Target="http://www.list-org.com/company/6450665" TargetMode="External"/><Relationship Id="rId27" Type="http://schemas.openxmlformats.org/officeDocument/2006/relationships/hyperlink" Target="https://sbis.ru/contragents/7713215523/771601001" TargetMode="External"/><Relationship Id="rId30" Type="http://schemas.openxmlformats.org/officeDocument/2006/relationships/hyperlink" Target="https://www.astellas.com/" TargetMode="External"/><Relationship Id="rId35" Type="http://schemas.openxmlformats.org/officeDocument/2006/relationships/hyperlink" Target="http://www.list-org.com/company/4499594" TargetMode="External"/><Relationship Id="rId43" Type="http://schemas.openxmlformats.org/officeDocument/2006/relationships/hyperlink" Target="http://berlin-chemie.ru/" TargetMode="External"/><Relationship Id="rId48" Type="http://schemas.openxmlformats.org/officeDocument/2006/relationships/hyperlink" Target="https://sbis.ru/contragents/7725719050/772501001" TargetMode="External"/><Relationship Id="rId56" Type="http://schemas.openxmlformats.org/officeDocument/2006/relationships/hyperlink" Target="https://nationalpost.ru/ru/" TargetMode="External"/><Relationship Id="rId64" Type="http://schemas.openxmlformats.org/officeDocument/2006/relationships/hyperlink" Target="https://hh.ru/employer/2703" TargetMode="External"/><Relationship Id="rId8" Type="http://schemas.openxmlformats.org/officeDocument/2006/relationships/hyperlink" Target="http://www.list-org.com/company/8117279" TargetMode="External"/><Relationship Id="rId51" Type="http://schemas.openxmlformats.org/officeDocument/2006/relationships/hyperlink" Target="https://sbis.ru/contragents/5024012156/773101001" TargetMode="External"/><Relationship Id="rId3" Type="http://schemas.openxmlformats.org/officeDocument/2006/relationships/hyperlink" Target="https://sbis.ru/contragents/7730614662/503201001" TargetMode="External"/><Relationship Id="rId12" Type="http://schemas.openxmlformats.org/officeDocument/2006/relationships/hyperlink" Target="https://sbis.ru/contragents/5024155122/502401001" TargetMode="External"/><Relationship Id="rId17" Type="http://schemas.openxmlformats.org/officeDocument/2006/relationships/hyperlink" Target="https://sbis.ru/contragents/5402534820/543301001" TargetMode="External"/><Relationship Id="rId25" Type="http://schemas.openxmlformats.org/officeDocument/2006/relationships/hyperlink" Target="https://sbis.ru/contragents/7707282440/770501001" TargetMode="External"/><Relationship Id="rId33" Type="http://schemas.openxmlformats.org/officeDocument/2006/relationships/hyperlink" Target="https://sovzond.ru/" TargetMode="External"/><Relationship Id="rId38" Type="http://schemas.openxmlformats.org/officeDocument/2006/relationships/hyperlink" Target="http://www.list-org.com/company/37702" TargetMode="External"/><Relationship Id="rId46" Type="http://schemas.openxmlformats.org/officeDocument/2006/relationships/hyperlink" Target="https://sbis.ru/contragents/7702808708/770201001" TargetMode="External"/><Relationship Id="rId59" Type="http://schemas.openxmlformats.org/officeDocument/2006/relationships/hyperlink" Target="http://www.aplanadc.ru/"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www.list-org.com/company/8176330" TargetMode="External"/><Relationship Id="rId18" Type="http://schemas.openxmlformats.org/officeDocument/2006/relationships/hyperlink" Target="http://www.list-org.com/company/6542397" TargetMode="External"/><Relationship Id="rId26" Type="http://schemas.openxmlformats.org/officeDocument/2006/relationships/hyperlink" Target="http://www.list-org.com/company/159350" TargetMode="External"/><Relationship Id="rId39" Type="http://schemas.openxmlformats.org/officeDocument/2006/relationships/hyperlink" Target="https://sbis.ru/contragents/7722327689/540601001" TargetMode="External"/><Relationship Id="rId21" Type="http://schemas.openxmlformats.org/officeDocument/2006/relationships/hyperlink" Target="https://sbis.ru/contragents/7743801719/774301001" TargetMode="External"/><Relationship Id="rId34" Type="http://schemas.openxmlformats.org/officeDocument/2006/relationships/hyperlink" Target="https://sbis.ru/contragents/7720568664/772001001" TargetMode="External"/><Relationship Id="rId42" Type="http://schemas.openxmlformats.org/officeDocument/2006/relationships/hyperlink" Target="https://www.list-org.com/company/7846290" TargetMode="External"/><Relationship Id="rId47" Type="http://schemas.openxmlformats.org/officeDocument/2006/relationships/hyperlink" Target="https://www.list-org.com/company/7409224" TargetMode="External"/><Relationship Id="rId50" Type="http://schemas.openxmlformats.org/officeDocument/2006/relationships/hyperlink" Target="https://www.colgate.ru/" TargetMode="External"/><Relationship Id="rId55" Type="http://schemas.openxmlformats.org/officeDocument/2006/relationships/hyperlink" Target="https://www.cdek.ru/" TargetMode="External"/><Relationship Id="rId63" Type="http://schemas.openxmlformats.org/officeDocument/2006/relationships/hyperlink" Target="https://boxberry.ru/" TargetMode="External"/><Relationship Id="rId7" Type="http://schemas.openxmlformats.org/officeDocument/2006/relationships/hyperlink" Target="https://sbis.ru/contragents/7841019595/780201001" TargetMode="External"/><Relationship Id="rId2" Type="http://schemas.openxmlformats.org/officeDocument/2006/relationships/hyperlink" Target="https://sbis.ru/contragents/7701397533/774301001" TargetMode="External"/><Relationship Id="rId16" Type="http://schemas.openxmlformats.org/officeDocument/2006/relationships/hyperlink" Target="http://www.list-org.com/company/718735" TargetMode="External"/><Relationship Id="rId20" Type="http://schemas.openxmlformats.org/officeDocument/2006/relationships/hyperlink" Target="http://www.list-org.com/company/5771185" TargetMode="External"/><Relationship Id="rId29" Type="http://schemas.openxmlformats.org/officeDocument/2006/relationships/hyperlink" Target="https://www.dpd.ru/" TargetMode="External"/><Relationship Id="rId41" Type="http://schemas.openxmlformats.org/officeDocument/2006/relationships/hyperlink" Target="https://sbis.ru/contragents/7720810876/772001001" TargetMode="External"/><Relationship Id="rId54" Type="http://schemas.openxmlformats.org/officeDocument/2006/relationships/hyperlink" Target="https://www.list-org.com/company/155526" TargetMode="External"/><Relationship Id="rId62" Type="http://schemas.openxmlformats.org/officeDocument/2006/relationships/hyperlink" Target="https://ngs24.ru/news/more/65089981/" TargetMode="External"/><Relationship Id="rId1" Type="http://schemas.openxmlformats.org/officeDocument/2006/relationships/hyperlink" Target="https://iml.ru/" TargetMode="External"/><Relationship Id="rId6" Type="http://schemas.openxmlformats.org/officeDocument/2006/relationships/hyperlink" Target="https://www.legalcollection.ru/" TargetMode="External"/><Relationship Id="rId11" Type="http://schemas.openxmlformats.org/officeDocument/2006/relationships/hyperlink" Target="http://www.list-org.com/company/9400560" TargetMode="External"/><Relationship Id="rId24" Type="http://schemas.openxmlformats.org/officeDocument/2006/relationships/hyperlink" Target="https://teva.ru/" TargetMode="External"/><Relationship Id="rId32" Type="http://schemas.openxmlformats.org/officeDocument/2006/relationships/hyperlink" Target="http://www.list-org.com/company/17264" TargetMode="External"/><Relationship Id="rId37" Type="http://schemas.openxmlformats.org/officeDocument/2006/relationships/hyperlink" Target="https://sbis.ru/contragents/7727004113/770101001" TargetMode="External"/><Relationship Id="rId40" Type="http://schemas.openxmlformats.org/officeDocument/2006/relationships/hyperlink" Target="http://www.list-org.com/company/8163685" TargetMode="External"/><Relationship Id="rId45" Type="http://schemas.openxmlformats.org/officeDocument/2006/relationships/hyperlink" Target="https://www.list-org.com/company/6838186" TargetMode="External"/><Relationship Id="rId53" Type="http://schemas.openxmlformats.org/officeDocument/2006/relationships/hyperlink" Target="https://sbis.ru/contragents/6167046035/616701001" TargetMode="External"/><Relationship Id="rId58" Type="http://schemas.openxmlformats.org/officeDocument/2006/relationships/hyperlink" Target="http://www.greenwoodpark.ru/logistic_center/" TargetMode="External"/><Relationship Id="rId66" Type="http://schemas.openxmlformats.org/officeDocument/2006/relationships/printerSettings" Target="../printerSettings/printerSettings5.bin"/><Relationship Id="rId5" Type="http://schemas.openxmlformats.org/officeDocument/2006/relationships/hyperlink" Target="http://www.list-org.com/company/6000067" TargetMode="External"/><Relationship Id="rId15" Type="http://schemas.openxmlformats.org/officeDocument/2006/relationships/hyperlink" Target="http://ghp-direct.ru/" TargetMode="External"/><Relationship Id="rId23" Type="http://schemas.openxmlformats.org/officeDocument/2006/relationships/hyperlink" Target="https://cislink.com/" TargetMode="External"/><Relationship Id="rId28" Type="http://schemas.openxmlformats.org/officeDocument/2006/relationships/hyperlink" Target="http://www.list-org.com/company/41164" TargetMode="External"/><Relationship Id="rId36" Type="http://schemas.openxmlformats.org/officeDocument/2006/relationships/hyperlink" Target="https://www.lanit.ru/" TargetMode="External"/><Relationship Id="rId49" Type="http://schemas.openxmlformats.org/officeDocument/2006/relationships/hyperlink" Target="https://www.list-org.com/company/6504867" TargetMode="External"/><Relationship Id="rId57" Type="http://schemas.openxmlformats.org/officeDocument/2006/relationships/hyperlink" Target="http://russian.mofcom.gov.cn/article/counselorsreport/201603/20160301271444.shtml" TargetMode="External"/><Relationship Id="rId61" Type="http://schemas.openxmlformats.org/officeDocument/2006/relationships/hyperlink" Target="https://tamga-group.ru/" TargetMode="External"/><Relationship Id="rId10" Type="http://schemas.openxmlformats.org/officeDocument/2006/relationships/hyperlink" Target="https://sbis.ru/contragents/6685123080/668501001" TargetMode="External"/><Relationship Id="rId19" Type="http://schemas.openxmlformats.org/officeDocument/2006/relationships/hyperlink" Target="https://sbis.ru/contragents/7727693953/773001001" TargetMode="External"/><Relationship Id="rId31" Type="http://schemas.openxmlformats.org/officeDocument/2006/relationships/hyperlink" Target="https://sbis.ru/contragents/7705042683/770901001" TargetMode="External"/><Relationship Id="rId44" Type="http://schemas.openxmlformats.org/officeDocument/2006/relationships/hyperlink" Target="https://sbis.ru/contragents/7703755618/770301001" TargetMode="External"/><Relationship Id="rId52" Type="http://schemas.openxmlformats.org/officeDocument/2006/relationships/hyperlink" Target="https://www.list-org.com/company/990569" TargetMode="External"/><Relationship Id="rId60" Type="http://schemas.openxmlformats.org/officeDocument/2006/relationships/hyperlink" Target="http://nalogypro.ru/" TargetMode="External"/><Relationship Id="rId65" Type="http://schemas.openxmlformats.org/officeDocument/2006/relationships/hyperlink" Target="https://hh.ru/employer/111263" TargetMode="External"/><Relationship Id="rId4" Type="http://schemas.openxmlformats.org/officeDocument/2006/relationships/hyperlink" Target="http://www.alvisa.ru/" TargetMode="External"/><Relationship Id="rId9" Type="http://schemas.openxmlformats.org/officeDocument/2006/relationships/hyperlink" Target="http://www.list-org.com/company/7896049" TargetMode="External"/><Relationship Id="rId14" Type="http://schemas.openxmlformats.org/officeDocument/2006/relationships/hyperlink" Target="https://sbis.ru/contragents/7701541628/770101001" TargetMode="External"/><Relationship Id="rId22" Type="http://schemas.openxmlformats.org/officeDocument/2006/relationships/hyperlink" Target="http://www.list-org.com/company/6450665" TargetMode="External"/><Relationship Id="rId27" Type="http://schemas.openxmlformats.org/officeDocument/2006/relationships/hyperlink" Target="https://sbis.ru/contragents/7713215523/771601001" TargetMode="External"/><Relationship Id="rId30" Type="http://schemas.openxmlformats.org/officeDocument/2006/relationships/hyperlink" Target="https://www.astellas.com/" TargetMode="External"/><Relationship Id="rId35" Type="http://schemas.openxmlformats.org/officeDocument/2006/relationships/hyperlink" Target="http://www.list-org.com/company/4499594" TargetMode="External"/><Relationship Id="rId43" Type="http://schemas.openxmlformats.org/officeDocument/2006/relationships/hyperlink" Target="http://berlin-chemie.ru/" TargetMode="External"/><Relationship Id="rId48" Type="http://schemas.openxmlformats.org/officeDocument/2006/relationships/hyperlink" Target="https://sbis.ru/contragents/7725719050/772501001" TargetMode="External"/><Relationship Id="rId56" Type="http://schemas.openxmlformats.org/officeDocument/2006/relationships/hyperlink" Target="https://nationalpost.ru/ru/" TargetMode="External"/><Relationship Id="rId64" Type="http://schemas.openxmlformats.org/officeDocument/2006/relationships/hyperlink" Target="https://hh.ru/employer/2703" TargetMode="External"/><Relationship Id="rId8" Type="http://schemas.openxmlformats.org/officeDocument/2006/relationships/hyperlink" Target="http://www.list-org.com/company/8117279" TargetMode="External"/><Relationship Id="rId51" Type="http://schemas.openxmlformats.org/officeDocument/2006/relationships/hyperlink" Target="https://sbis.ru/contragents/5024012156/773101001" TargetMode="External"/><Relationship Id="rId3" Type="http://schemas.openxmlformats.org/officeDocument/2006/relationships/hyperlink" Target="https://sbis.ru/contragents/7730614662/503201001" TargetMode="External"/><Relationship Id="rId12" Type="http://schemas.openxmlformats.org/officeDocument/2006/relationships/hyperlink" Target="https://sbis.ru/contragents/5024155122/502401001" TargetMode="External"/><Relationship Id="rId17" Type="http://schemas.openxmlformats.org/officeDocument/2006/relationships/hyperlink" Target="https://sbis.ru/contragents/5402534820/543301001" TargetMode="External"/><Relationship Id="rId25" Type="http://schemas.openxmlformats.org/officeDocument/2006/relationships/hyperlink" Target="https://sbis.ru/contragents/7707282440/770501001" TargetMode="External"/><Relationship Id="rId33" Type="http://schemas.openxmlformats.org/officeDocument/2006/relationships/hyperlink" Target="https://sovzond.ru/" TargetMode="External"/><Relationship Id="rId38" Type="http://schemas.openxmlformats.org/officeDocument/2006/relationships/hyperlink" Target="http://www.list-org.com/company/37702" TargetMode="External"/><Relationship Id="rId46" Type="http://schemas.openxmlformats.org/officeDocument/2006/relationships/hyperlink" Target="https://sbis.ru/contragents/7702808708/770201001" TargetMode="External"/><Relationship Id="rId59" Type="http://schemas.openxmlformats.org/officeDocument/2006/relationships/hyperlink" Target="http://www.aplanadc.ru/"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www.list-org.com/company/8176330" TargetMode="External"/><Relationship Id="rId18" Type="http://schemas.openxmlformats.org/officeDocument/2006/relationships/hyperlink" Target="http://www.list-org.com/company/6542397" TargetMode="External"/><Relationship Id="rId26" Type="http://schemas.openxmlformats.org/officeDocument/2006/relationships/hyperlink" Target="http://www.list-org.com/company/159350" TargetMode="External"/><Relationship Id="rId39" Type="http://schemas.openxmlformats.org/officeDocument/2006/relationships/hyperlink" Target="https://sbis.ru/contragents/7722327689/540601001" TargetMode="External"/><Relationship Id="rId21" Type="http://schemas.openxmlformats.org/officeDocument/2006/relationships/hyperlink" Target="https://sbis.ru/contragents/7743801719/774301001" TargetMode="External"/><Relationship Id="rId34" Type="http://schemas.openxmlformats.org/officeDocument/2006/relationships/hyperlink" Target="https://sbis.ru/contragents/7720568664/772001001" TargetMode="External"/><Relationship Id="rId42" Type="http://schemas.openxmlformats.org/officeDocument/2006/relationships/hyperlink" Target="https://www.list-org.com/company/7846290" TargetMode="External"/><Relationship Id="rId47" Type="http://schemas.openxmlformats.org/officeDocument/2006/relationships/hyperlink" Target="https://www.list-org.com/company/7409224" TargetMode="External"/><Relationship Id="rId50" Type="http://schemas.openxmlformats.org/officeDocument/2006/relationships/hyperlink" Target="https://www.colgate.ru/" TargetMode="External"/><Relationship Id="rId55" Type="http://schemas.openxmlformats.org/officeDocument/2006/relationships/hyperlink" Target="https://www.cdek.ru/" TargetMode="External"/><Relationship Id="rId7" Type="http://schemas.openxmlformats.org/officeDocument/2006/relationships/hyperlink" Target="https://sbis.ru/contragents/7841019595/780201001" TargetMode="External"/><Relationship Id="rId12" Type="http://schemas.openxmlformats.org/officeDocument/2006/relationships/hyperlink" Target="https://sbis.ru/contragents/5024155122/502401001" TargetMode="External"/><Relationship Id="rId17" Type="http://schemas.openxmlformats.org/officeDocument/2006/relationships/hyperlink" Target="https://sbis.ru/contragents/5402534820/543301001" TargetMode="External"/><Relationship Id="rId25" Type="http://schemas.openxmlformats.org/officeDocument/2006/relationships/hyperlink" Target="https://sbis.ru/contragents/7707282440/770501001" TargetMode="External"/><Relationship Id="rId33" Type="http://schemas.openxmlformats.org/officeDocument/2006/relationships/hyperlink" Target="https://sovzond.ru/" TargetMode="External"/><Relationship Id="rId38" Type="http://schemas.openxmlformats.org/officeDocument/2006/relationships/hyperlink" Target="http://www.list-org.com/company/37702" TargetMode="External"/><Relationship Id="rId46" Type="http://schemas.openxmlformats.org/officeDocument/2006/relationships/hyperlink" Target="https://sbis.ru/contragents/7702808708/770201001" TargetMode="External"/><Relationship Id="rId2" Type="http://schemas.openxmlformats.org/officeDocument/2006/relationships/hyperlink" Target="https://sbis.ru/contragents/7701397533/774301001" TargetMode="External"/><Relationship Id="rId16" Type="http://schemas.openxmlformats.org/officeDocument/2006/relationships/hyperlink" Target="http://www.list-org.com/company/718735" TargetMode="External"/><Relationship Id="rId20" Type="http://schemas.openxmlformats.org/officeDocument/2006/relationships/hyperlink" Target="http://www.list-org.com/company/5771185" TargetMode="External"/><Relationship Id="rId29" Type="http://schemas.openxmlformats.org/officeDocument/2006/relationships/hyperlink" Target="https://www.dpd.ru/" TargetMode="External"/><Relationship Id="rId41" Type="http://schemas.openxmlformats.org/officeDocument/2006/relationships/hyperlink" Target="https://sbis.ru/contragents/7720810876/772001001" TargetMode="External"/><Relationship Id="rId54" Type="http://schemas.openxmlformats.org/officeDocument/2006/relationships/hyperlink" Target="https://www.list-org.com/company/155526" TargetMode="External"/><Relationship Id="rId1" Type="http://schemas.openxmlformats.org/officeDocument/2006/relationships/hyperlink" Target="https://iml.ru/" TargetMode="External"/><Relationship Id="rId6" Type="http://schemas.openxmlformats.org/officeDocument/2006/relationships/hyperlink" Target="https://www.legalcollection.ru/" TargetMode="External"/><Relationship Id="rId11" Type="http://schemas.openxmlformats.org/officeDocument/2006/relationships/hyperlink" Target="http://www.list-org.com/company/9400560" TargetMode="External"/><Relationship Id="rId24" Type="http://schemas.openxmlformats.org/officeDocument/2006/relationships/hyperlink" Target="https://teva.ru/" TargetMode="External"/><Relationship Id="rId32" Type="http://schemas.openxmlformats.org/officeDocument/2006/relationships/hyperlink" Target="http://www.list-org.com/company/17264" TargetMode="External"/><Relationship Id="rId37" Type="http://schemas.openxmlformats.org/officeDocument/2006/relationships/hyperlink" Target="https://sbis.ru/contragents/7727004113/770101001" TargetMode="External"/><Relationship Id="rId40" Type="http://schemas.openxmlformats.org/officeDocument/2006/relationships/hyperlink" Target="http://www.list-org.com/company/8163685" TargetMode="External"/><Relationship Id="rId45" Type="http://schemas.openxmlformats.org/officeDocument/2006/relationships/hyperlink" Target="https://www.list-org.com/company/6838186" TargetMode="External"/><Relationship Id="rId53" Type="http://schemas.openxmlformats.org/officeDocument/2006/relationships/hyperlink" Target="https://sbis.ru/contragents/6167046035/616701001" TargetMode="External"/><Relationship Id="rId58" Type="http://schemas.openxmlformats.org/officeDocument/2006/relationships/comments" Target="../comments4.xml"/><Relationship Id="rId5" Type="http://schemas.openxmlformats.org/officeDocument/2006/relationships/hyperlink" Target="http://www.list-org.com/company/6000067" TargetMode="External"/><Relationship Id="rId15" Type="http://schemas.openxmlformats.org/officeDocument/2006/relationships/hyperlink" Target="http://ghp-direct.ru/" TargetMode="External"/><Relationship Id="rId23" Type="http://schemas.openxmlformats.org/officeDocument/2006/relationships/hyperlink" Target="https://cislink.com/" TargetMode="External"/><Relationship Id="rId28" Type="http://schemas.openxmlformats.org/officeDocument/2006/relationships/hyperlink" Target="http://www.list-org.com/company/41164" TargetMode="External"/><Relationship Id="rId36" Type="http://schemas.openxmlformats.org/officeDocument/2006/relationships/hyperlink" Target="https://www.lanit.ru/" TargetMode="External"/><Relationship Id="rId49" Type="http://schemas.openxmlformats.org/officeDocument/2006/relationships/hyperlink" Target="https://www.list-org.com/company/6504867" TargetMode="External"/><Relationship Id="rId57" Type="http://schemas.openxmlformats.org/officeDocument/2006/relationships/vmlDrawing" Target="../drawings/vmlDrawing4.vml"/><Relationship Id="rId10" Type="http://schemas.openxmlformats.org/officeDocument/2006/relationships/hyperlink" Target="https://sbis.ru/contragents/6685123080/668501001" TargetMode="External"/><Relationship Id="rId19" Type="http://schemas.openxmlformats.org/officeDocument/2006/relationships/hyperlink" Target="https://sbis.ru/contragents/7727693953/773001001" TargetMode="External"/><Relationship Id="rId31" Type="http://schemas.openxmlformats.org/officeDocument/2006/relationships/hyperlink" Target="https://sbis.ru/contragents/7705042683/770901001" TargetMode="External"/><Relationship Id="rId44" Type="http://schemas.openxmlformats.org/officeDocument/2006/relationships/hyperlink" Target="https://sbis.ru/contragents/7703755618/770301001" TargetMode="External"/><Relationship Id="rId52" Type="http://schemas.openxmlformats.org/officeDocument/2006/relationships/hyperlink" Target="https://www.list-org.com/company/990569" TargetMode="External"/><Relationship Id="rId4" Type="http://schemas.openxmlformats.org/officeDocument/2006/relationships/hyperlink" Target="http://www.alvisa.ru/" TargetMode="External"/><Relationship Id="rId9" Type="http://schemas.openxmlformats.org/officeDocument/2006/relationships/hyperlink" Target="http://www.list-org.com/company/7896049" TargetMode="External"/><Relationship Id="rId14" Type="http://schemas.openxmlformats.org/officeDocument/2006/relationships/hyperlink" Target="https://sbis.ru/contragents/7701541628/770101001" TargetMode="External"/><Relationship Id="rId22" Type="http://schemas.openxmlformats.org/officeDocument/2006/relationships/hyperlink" Target="http://www.list-org.com/company/6450665" TargetMode="External"/><Relationship Id="rId27" Type="http://schemas.openxmlformats.org/officeDocument/2006/relationships/hyperlink" Target="https://sbis.ru/contragents/7713215523/771601001" TargetMode="External"/><Relationship Id="rId30" Type="http://schemas.openxmlformats.org/officeDocument/2006/relationships/hyperlink" Target="https://www.astellas.com/" TargetMode="External"/><Relationship Id="rId35" Type="http://schemas.openxmlformats.org/officeDocument/2006/relationships/hyperlink" Target="http://www.list-org.com/company/4499594" TargetMode="External"/><Relationship Id="rId43" Type="http://schemas.openxmlformats.org/officeDocument/2006/relationships/hyperlink" Target="http://berlin-chemie.ru/" TargetMode="External"/><Relationship Id="rId48" Type="http://schemas.openxmlformats.org/officeDocument/2006/relationships/hyperlink" Target="https://sbis.ru/contragents/7725719050/772501001" TargetMode="External"/><Relationship Id="rId56" Type="http://schemas.openxmlformats.org/officeDocument/2006/relationships/printerSettings" Target="../printerSettings/printerSettings6.bin"/><Relationship Id="rId8" Type="http://schemas.openxmlformats.org/officeDocument/2006/relationships/hyperlink" Target="http://www.list-org.com/company/8117279" TargetMode="External"/><Relationship Id="rId51" Type="http://schemas.openxmlformats.org/officeDocument/2006/relationships/hyperlink" Target="https://sbis.ru/contragents/5024012156/773101001" TargetMode="External"/><Relationship Id="rId3" Type="http://schemas.openxmlformats.org/officeDocument/2006/relationships/hyperlink" Target="https://sbis.ru/contragents/7730614662/503201001"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9"/>
  <sheetViews>
    <sheetView showGridLines="0" showRuler="0" zoomScaleNormal="100" zoomScaleSheetLayoutView="100" workbookViewId="0">
      <pane xSplit="1" ySplit="4" topLeftCell="B23" activePane="bottomRight" state="frozen"/>
      <selection activeCell="E29" sqref="E29"/>
      <selection pane="topRight" activeCell="E29" sqref="E29"/>
      <selection pane="bottomLeft" activeCell="E29" sqref="E29"/>
      <selection pane="bottomRight" activeCell="E29" sqref="E29"/>
    </sheetView>
  </sheetViews>
  <sheetFormatPr defaultColWidth="9" defaultRowHeight="15" x14ac:dyDescent="0.25"/>
  <cols>
    <col min="1" max="1" width="7" style="1" customWidth="1"/>
    <col min="2" max="2" width="9.28515625" style="1" customWidth="1"/>
    <col min="3" max="3" width="6.7109375" style="1" customWidth="1"/>
    <col min="4" max="4" width="16.7109375" style="1" customWidth="1"/>
    <col min="5" max="5" width="46" style="1" customWidth="1"/>
    <col min="6" max="6" width="20.5703125" style="1" customWidth="1"/>
    <col min="7" max="7" width="23.28515625" style="1" customWidth="1"/>
    <col min="8" max="8" width="6.85546875" style="1" customWidth="1"/>
    <col min="9" max="16384" width="9" style="1"/>
  </cols>
  <sheetData>
    <row r="1" spans="1:8" ht="20.25" customHeight="1" x14ac:dyDescent="0.25">
      <c r="A1" s="216" t="s">
        <v>14</v>
      </c>
      <c r="B1" s="5" t="s">
        <v>2</v>
      </c>
      <c r="C1" s="5"/>
      <c r="D1" s="6"/>
      <c r="E1" s="12"/>
      <c r="F1" s="5"/>
      <c r="G1" s="5"/>
      <c r="H1" s="5"/>
    </row>
    <row r="2" spans="1:8" ht="15" customHeight="1" x14ac:dyDescent="0.25">
      <c r="A2" s="217"/>
      <c r="B2" s="219" t="s">
        <v>0</v>
      </c>
      <c r="C2" s="219" t="s">
        <v>3</v>
      </c>
      <c r="D2" s="219" t="s">
        <v>1</v>
      </c>
      <c r="E2" s="219" t="s">
        <v>78</v>
      </c>
      <c r="F2" s="219" t="s">
        <v>16</v>
      </c>
      <c r="G2" s="219" t="s">
        <v>5</v>
      </c>
      <c r="H2" s="222" t="s">
        <v>10</v>
      </c>
    </row>
    <row r="3" spans="1:8" ht="15" customHeight="1" x14ac:dyDescent="0.25">
      <c r="A3" s="217"/>
      <c r="B3" s="220"/>
      <c r="C3" s="220"/>
      <c r="D3" s="220"/>
      <c r="E3" s="220"/>
      <c r="F3" s="220"/>
      <c r="G3" s="220"/>
      <c r="H3" s="223"/>
    </row>
    <row r="4" spans="1:8" x14ac:dyDescent="0.25">
      <c r="A4" s="218"/>
      <c r="B4" s="221"/>
      <c r="C4" s="221"/>
      <c r="D4" s="221"/>
      <c r="E4" s="221"/>
      <c r="F4" s="221"/>
      <c r="G4" s="221"/>
      <c r="H4" s="224"/>
    </row>
    <row r="5" spans="1:8" ht="17.100000000000001" customHeight="1" x14ac:dyDescent="0.25">
      <c r="A5" s="204" t="s">
        <v>18</v>
      </c>
      <c r="B5" s="225" t="s">
        <v>19</v>
      </c>
      <c r="C5" s="201">
        <v>42088</v>
      </c>
      <c r="D5" s="225" t="s">
        <v>92</v>
      </c>
      <c r="E5" s="207" t="s">
        <v>79</v>
      </c>
      <c r="F5" s="227" t="s">
        <v>25</v>
      </c>
      <c r="G5" s="204" t="s">
        <v>22</v>
      </c>
      <c r="H5" s="230" t="s">
        <v>11</v>
      </c>
    </row>
    <row r="6" spans="1:8" ht="17.100000000000001" customHeight="1" x14ac:dyDescent="0.25">
      <c r="A6" s="205"/>
      <c r="B6" s="226"/>
      <c r="C6" s="202"/>
      <c r="D6" s="226"/>
      <c r="E6" s="208"/>
      <c r="F6" s="228"/>
      <c r="G6" s="206"/>
      <c r="H6" s="231"/>
    </row>
    <row r="7" spans="1:8" ht="17.100000000000001" customHeight="1" x14ac:dyDescent="0.25">
      <c r="A7" s="205"/>
      <c r="B7" s="226"/>
      <c r="C7" s="202"/>
      <c r="D7" s="226"/>
      <c r="E7" s="208"/>
      <c r="F7" s="228"/>
      <c r="G7" s="204" t="s">
        <v>28</v>
      </c>
      <c r="H7" s="232">
        <v>49393</v>
      </c>
    </row>
    <row r="8" spans="1:8" ht="17.100000000000001" customHeight="1" x14ac:dyDescent="0.25">
      <c r="A8" s="205"/>
      <c r="B8" s="226"/>
      <c r="C8" s="202"/>
      <c r="D8" s="226"/>
      <c r="E8" s="208"/>
      <c r="F8" s="229"/>
      <c r="G8" s="205"/>
      <c r="H8" s="233"/>
    </row>
    <row r="9" spans="1:8" ht="22.5" customHeight="1" x14ac:dyDescent="0.25">
      <c r="A9" s="205"/>
      <c r="B9" s="207" t="s">
        <v>80</v>
      </c>
      <c r="C9" s="201">
        <v>42390</v>
      </c>
      <c r="D9" s="207" t="s">
        <v>83</v>
      </c>
      <c r="E9" s="207" t="s">
        <v>84</v>
      </c>
      <c r="F9" s="239" t="s">
        <v>81</v>
      </c>
      <c r="G9" s="204" t="s">
        <v>82</v>
      </c>
      <c r="H9" s="234">
        <v>13170</v>
      </c>
    </row>
    <row r="10" spans="1:8" ht="22.5" customHeight="1" x14ac:dyDescent="0.25">
      <c r="A10" s="206"/>
      <c r="B10" s="209"/>
      <c r="C10" s="203"/>
      <c r="D10" s="209"/>
      <c r="E10" s="209"/>
      <c r="F10" s="240"/>
      <c r="G10" s="206"/>
      <c r="H10" s="235"/>
    </row>
    <row r="11" spans="1:8" ht="15" customHeight="1" x14ac:dyDescent="0.25">
      <c r="A11" s="204" t="s">
        <v>12</v>
      </c>
      <c r="B11" s="204" t="s">
        <v>13</v>
      </c>
      <c r="C11" s="201">
        <v>42172</v>
      </c>
      <c r="D11" s="207" t="s">
        <v>90</v>
      </c>
      <c r="E11" s="207" t="s">
        <v>91</v>
      </c>
      <c r="F11" s="236" t="s">
        <v>20</v>
      </c>
      <c r="G11" s="204" t="s">
        <v>26</v>
      </c>
      <c r="H11" s="201">
        <v>43633</v>
      </c>
    </row>
    <row r="12" spans="1:8" ht="15" customHeight="1" x14ac:dyDescent="0.25">
      <c r="A12" s="205"/>
      <c r="B12" s="205"/>
      <c r="C12" s="202"/>
      <c r="D12" s="208"/>
      <c r="E12" s="208"/>
      <c r="F12" s="237"/>
      <c r="G12" s="205"/>
      <c r="H12" s="202"/>
    </row>
    <row r="13" spans="1:8" ht="15" customHeight="1" x14ac:dyDescent="0.25">
      <c r="A13" s="205"/>
      <c r="B13" s="205"/>
      <c r="C13" s="202"/>
      <c r="D13" s="208"/>
      <c r="E13" s="208"/>
      <c r="F13" s="237"/>
      <c r="G13" s="205"/>
      <c r="H13" s="202"/>
    </row>
    <row r="14" spans="1:8" ht="15" customHeight="1" x14ac:dyDescent="0.25">
      <c r="A14" s="205"/>
      <c r="B14" s="205"/>
      <c r="C14" s="202"/>
      <c r="D14" s="208"/>
      <c r="E14" s="208"/>
      <c r="F14" s="237"/>
      <c r="G14" s="205"/>
      <c r="H14" s="202"/>
    </row>
    <row r="15" spans="1:8" ht="15" customHeight="1" x14ac:dyDescent="0.25">
      <c r="A15" s="205"/>
      <c r="B15" s="205"/>
      <c r="C15" s="202"/>
      <c r="D15" s="208"/>
      <c r="E15" s="208"/>
      <c r="F15" s="237"/>
      <c r="G15" s="205"/>
      <c r="H15" s="202"/>
    </row>
    <row r="16" spans="1:8" ht="15" customHeight="1" x14ac:dyDescent="0.25">
      <c r="A16" s="206"/>
      <c r="B16" s="206"/>
      <c r="C16" s="203"/>
      <c r="D16" s="209"/>
      <c r="E16" s="209"/>
      <c r="F16" s="238"/>
      <c r="G16" s="206"/>
      <c r="H16" s="203"/>
    </row>
    <row r="17" spans="1:8" ht="22.5" x14ac:dyDescent="0.25">
      <c r="A17" s="204" t="s">
        <v>4</v>
      </c>
      <c r="B17" s="204" t="s">
        <v>7</v>
      </c>
      <c r="C17" s="201">
        <v>43004</v>
      </c>
      <c r="D17" s="207" t="s">
        <v>97</v>
      </c>
      <c r="E17" s="207" t="s">
        <v>9</v>
      </c>
      <c r="F17" s="210" t="s">
        <v>15</v>
      </c>
      <c r="G17" s="2" t="s">
        <v>6</v>
      </c>
      <c r="H17" s="9" t="s">
        <v>11</v>
      </c>
    </row>
    <row r="18" spans="1:8" ht="24.75" customHeight="1" x14ac:dyDescent="0.25">
      <c r="A18" s="205"/>
      <c r="B18" s="205"/>
      <c r="C18" s="202"/>
      <c r="D18" s="208"/>
      <c r="E18" s="208"/>
      <c r="F18" s="211"/>
      <c r="G18" s="3" t="s">
        <v>21</v>
      </c>
      <c r="H18" s="8">
        <v>44830</v>
      </c>
    </row>
    <row r="19" spans="1:8" ht="24.75" customHeight="1" x14ac:dyDescent="0.25">
      <c r="A19" s="205"/>
      <c r="B19" s="205"/>
      <c r="C19" s="202"/>
      <c r="D19" s="209"/>
      <c r="E19" s="209"/>
      <c r="F19" s="212"/>
      <c r="G19" s="3" t="s">
        <v>27</v>
      </c>
      <c r="H19" s="9" t="s">
        <v>11</v>
      </c>
    </row>
    <row r="20" spans="1:8" ht="58.5" customHeight="1" x14ac:dyDescent="0.25">
      <c r="A20" s="206"/>
      <c r="B20" s="206"/>
      <c r="C20" s="203"/>
      <c r="D20" s="4" t="s">
        <v>24</v>
      </c>
      <c r="E20" s="4" t="s">
        <v>23</v>
      </c>
      <c r="F20" s="10" t="s">
        <v>17</v>
      </c>
      <c r="G20" s="3" t="s">
        <v>8</v>
      </c>
      <c r="H20" s="8">
        <v>43734</v>
      </c>
    </row>
    <row r="21" spans="1:8" ht="56.25" x14ac:dyDescent="0.25">
      <c r="A21" s="3" t="s">
        <v>88</v>
      </c>
      <c r="B21" s="3" t="s">
        <v>89</v>
      </c>
      <c r="C21" s="29">
        <v>42709</v>
      </c>
      <c r="D21" s="3" t="s">
        <v>90</v>
      </c>
      <c r="E21" s="3" t="s">
        <v>94</v>
      </c>
      <c r="F21" s="3" t="s">
        <v>93</v>
      </c>
      <c r="G21" s="3" t="s">
        <v>26</v>
      </c>
      <c r="H21" s="29">
        <v>43439</v>
      </c>
    </row>
    <row r="22" spans="1:8" x14ac:dyDescent="0.25">
      <c r="A22" s="204" t="s">
        <v>96</v>
      </c>
      <c r="B22" s="204" t="s">
        <v>95</v>
      </c>
      <c r="C22" s="201">
        <v>41975</v>
      </c>
      <c r="D22" s="204" t="s">
        <v>90</v>
      </c>
      <c r="E22" s="32" t="s">
        <v>109</v>
      </c>
      <c r="F22" s="3" t="s">
        <v>107</v>
      </c>
      <c r="G22" s="213" t="s">
        <v>110</v>
      </c>
      <c r="H22" s="201">
        <v>43436</v>
      </c>
    </row>
    <row r="23" spans="1:8" ht="15" customHeight="1" x14ac:dyDescent="0.25">
      <c r="A23" s="205"/>
      <c r="B23" s="205"/>
      <c r="C23" s="202"/>
      <c r="D23" s="205"/>
      <c r="E23" s="11" t="s">
        <v>101</v>
      </c>
      <c r="F23" s="3" t="s">
        <v>108</v>
      </c>
      <c r="G23" s="214"/>
      <c r="H23" s="202"/>
    </row>
    <row r="24" spans="1:8" ht="22.5" x14ac:dyDescent="0.25">
      <c r="A24" s="205"/>
      <c r="B24" s="205"/>
      <c r="C24" s="202"/>
      <c r="D24" s="205"/>
      <c r="E24" s="33" t="s">
        <v>98</v>
      </c>
      <c r="F24" s="31" t="s">
        <v>100</v>
      </c>
      <c r="G24" s="214"/>
      <c r="H24" s="202"/>
    </row>
    <row r="25" spans="1:8" ht="22.5" customHeight="1" x14ac:dyDescent="0.25">
      <c r="A25" s="205"/>
      <c r="B25" s="205"/>
      <c r="C25" s="202"/>
      <c r="D25" s="205"/>
      <c r="E25" s="34" t="s">
        <v>99</v>
      </c>
      <c r="F25" s="31" t="s">
        <v>104</v>
      </c>
      <c r="G25" s="214"/>
      <c r="H25" s="202"/>
    </row>
    <row r="26" spans="1:8" ht="22.5" customHeight="1" x14ac:dyDescent="0.25">
      <c r="A26" s="205"/>
      <c r="B26" s="205"/>
      <c r="C26" s="202"/>
      <c r="D26" s="205"/>
      <c r="E26" s="34" t="s">
        <v>102</v>
      </c>
      <c r="F26" s="31" t="s">
        <v>105</v>
      </c>
      <c r="G26" s="214"/>
      <c r="H26" s="202"/>
    </row>
    <row r="27" spans="1:8" ht="22.5" x14ac:dyDescent="0.25">
      <c r="A27" s="206"/>
      <c r="B27" s="206"/>
      <c r="C27" s="203"/>
      <c r="D27" s="206"/>
      <c r="E27" s="34" t="s">
        <v>103</v>
      </c>
      <c r="F27" s="31" t="s">
        <v>106</v>
      </c>
      <c r="G27" s="215"/>
      <c r="H27" s="203"/>
    </row>
    <row r="28" spans="1:8" ht="56.25" x14ac:dyDescent="0.25">
      <c r="A28" s="3" t="s">
        <v>112</v>
      </c>
      <c r="B28" s="3" t="s">
        <v>113</v>
      </c>
      <c r="C28" s="29">
        <v>42996</v>
      </c>
      <c r="D28" s="3" t="s">
        <v>90</v>
      </c>
      <c r="E28" s="37" t="s">
        <v>114</v>
      </c>
      <c r="F28" s="37" t="s">
        <v>115</v>
      </c>
      <c r="G28" s="3" t="s">
        <v>26</v>
      </c>
      <c r="H28" s="29">
        <v>43361</v>
      </c>
    </row>
    <row r="29" spans="1:8" ht="56.25" x14ac:dyDescent="0.25">
      <c r="A29" s="3" t="s">
        <v>117</v>
      </c>
      <c r="B29" s="3" t="s">
        <v>118</v>
      </c>
      <c r="C29" s="29">
        <v>42352</v>
      </c>
      <c r="D29" s="3" t="s">
        <v>90</v>
      </c>
      <c r="E29" s="39" t="s">
        <v>119</v>
      </c>
      <c r="F29" s="3"/>
      <c r="G29" s="3"/>
      <c r="H29" s="29"/>
    </row>
  </sheetData>
  <mergeCells count="45">
    <mergeCell ref="G11:G16"/>
    <mergeCell ref="H11:H16"/>
    <mergeCell ref="G9:G10"/>
    <mergeCell ref="H9:H10"/>
    <mergeCell ref="A11:A16"/>
    <mergeCell ref="B11:B16"/>
    <mergeCell ref="C11:C16"/>
    <mergeCell ref="D11:D16"/>
    <mergeCell ref="F11:F16"/>
    <mergeCell ref="E11:E16"/>
    <mergeCell ref="A5:A10"/>
    <mergeCell ref="B5:B8"/>
    <mergeCell ref="B9:B10"/>
    <mergeCell ref="C9:C10"/>
    <mergeCell ref="D9:D10"/>
    <mergeCell ref="F9:F10"/>
    <mergeCell ref="G2:G4"/>
    <mergeCell ref="E2:E4"/>
    <mergeCell ref="H2:H4"/>
    <mergeCell ref="C5:C8"/>
    <mergeCell ref="D5:D8"/>
    <mergeCell ref="F5:F8"/>
    <mergeCell ref="G5:G6"/>
    <mergeCell ref="G7:G8"/>
    <mergeCell ref="H5:H6"/>
    <mergeCell ref="H7:H8"/>
    <mergeCell ref="E5:E8"/>
    <mergeCell ref="F2:F4"/>
    <mergeCell ref="E9:E10"/>
    <mergeCell ref="A1:A4"/>
    <mergeCell ref="B2:B4"/>
    <mergeCell ref="C2:C4"/>
    <mergeCell ref="D2:D4"/>
    <mergeCell ref="H22:H27"/>
    <mergeCell ref="A17:A20"/>
    <mergeCell ref="B17:B20"/>
    <mergeCell ref="C17:C20"/>
    <mergeCell ref="E17:E19"/>
    <mergeCell ref="D17:D19"/>
    <mergeCell ref="F17:F19"/>
    <mergeCell ref="A22:A27"/>
    <mergeCell ref="B22:B27"/>
    <mergeCell ref="C22:C27"/>
    <mergeCell ref="D22:D27"/>
    <mergeCell ref="G22:G27"/>
  </mergeCells>
  <pageMargins left="0.23622047244094491" right="0.23622047244094491" top="0.74803149606299213" bottom="0.74803149606299213" header="0.31496062992125984" footer="0.31496062992125984"/>
  <pageSetup orientation="landscape"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9"/>
  <sheetViews>
    <sheetView showGridLines="0" showRuler="0" zoomScaleNormal="100" zoomScaleSheetLayoutView="100" workbookViewId="0">
      <selection activeCell="E29" sqref="E29"/>
    </sheetView>
  </sheetViews>
  <sheetFormatPr defaultColWidth="9" defaultRowHeight="15" x14ac:dyDescent="0.25"/>
  <cols>
    <col min="1" max="1" width="13.5703125" style="1" customWidth="1"/>
    <col min="2" max="2" width="24.7109375" style="1" customWidth="1"/>
    <col min="3" max="3" width="6.7109375" style="1" customWidth="1"/>
    <col min="4" max="4" width="23.28515625" style="1" customWidth="1"/>
    <col min="5" max="5" width="2.7109375" style="1" hidden="1" customWidth="1"/>
    <col min="6" max="7" width="9.42578125" style="1" customWidth="1"/>
    <col min="8" max="8" width="24.140625" style="1" customWidth="1"/>
    <col min="9" max="9" width="6.85546875" style="1" customWidth="1"/>
    <col min="10" max="16384" width="9" style="1"/>
  </cols>
  <sheetData>
    <row r="1" spans="1:9" x14ac:dyDescent="0.25">
      <c r="A1" s="78" t="s">
        <v>148</v>
      </c>
    </row>
    <row r="2" spans="1:9" ht="12" customHeight="1" x14ac:dyDescent="0.25">
      <c r="A2" s="216" t="s">
        <v>14</v>
      </c>
      <c r="B2" s="219" t="s">
        <v>0</v>
      </c>
      <c r="C2" s="219" t="s">
        <v>3</v>
      </c>
      <c r="D2" s="219" t="s">
        <v>122</v>
      </c>
      <c r="E2" s="219" t="s">
        <v>78</v>
      </c>
      <c r="F2" s="5" t="s">
        <v>125</v>
      </c>
      <c r="G2" s="5"/>
      <c r="H2" s="219" t="s">
        <v>5</v>
      </c>
      <c r="I2" s="222" t="s">
        <v>10</v>
      </c>
    </row>
    <row r="3" spans="1:9" ht="12" customHeight="1" x14ac:dyDescent="0.25">
      <c r="A3" s="218"/>
      <c r="B3" s="221"/>
      <c r="C3" s="221"/>
      <c r="D3" s="221"/>
      <c r="E3" s="221"/>
      <c r="F3" s="7" t="s">
        <v>123</v>
      </c>
      <c r="G3" s="7" t="s">
        <v>124</v>
      </c>
      <c r="H3" s="221"/>
      <c r="I3" s="224"/>
    </row>
    <row r="4" spans="1:9" ht="12" customHeight="1" x14ac:dyDescent="0.25">
      <c r="A4" s="67" t="s">
        <v>128</v>
      </c>
      <c r="B4" s="58"/>
      <c r="C4" s="58"/>
      <c r="D4" s="58"/>
      <c r="E4" s="58"/>
      <c r="F4" s="58"/>
      <c r="G4" s="58"/>
      <c r="H4" s="58"/>
      <c r="I4" s="59"/>
    </row>
    <row r="5" spans="1:9" ht="12" customHeight="1" x14ac:dyDescent="0.25">
      <c r="A5" s="73" t="s">
        <v>88</v>
      </c>
      <c r="B5" s="3" t="s">
        <v>89</v>
      </c>
      <c r="C5" s="29">
        <v>42709</v>
      </c>
      <c r="D5" s="3" t="s">
        <v>139</v>
      </c>
      <c r="E5" s="3" t="s">
        <v>94</v>
      </c>
      <c r="F5" s="47">
        <f xml:space="preserve"> 100000 * 0.1</f>
        <v>10000</v>
      </c>
      <c r="G5" s="47">
        <f xml:space="preserve"> 1000000 * 0.08</f>
        <v>80000</v>
      </c>
      <c r="H5" s="3" t="s">
        <v>131</v>
      </c>
      <c r="I5" s="29">
        <v>43439</v>
      </c>
    </row>
    <row r="6" spans="1:9" ht="12" hidden="1" customHeight="1" x14ac:dyDescent="0.25">
      <c r="A6" s="241" t="s">
        <v>96</v>
      </c>
      <c r="B6" s="204" t="s">
        <v>95</v>
      </c>
      <c r="C6" s="201">
        <v>41975</v>
      </c>
      <c r="D6" s="204" t="s">
        <v>90</v>
      </c>
      <c r="E6" s="32" t="s">
        <v>109</v>
      </c>
      <c r="F6" s="3" t="s">
        <v>107</v>
      </c>
      <c r="G6" s="40"/>
      <c r="H6" s="213" t="s">
        <v>131</v>
      </c>
      <c r="I6" s="201">
        <v>43436</v>
      </c>
    </row>
    <row r="7" spans="1:9" ht="12" hidden="1" customHeight="1" x14ac:dyDescent="0.25">
      <c r="A7" s="265"/>
      <c r="B7" s="205"/>
      <c r="C7" s="202"/>
      <c r="D7" s="205"/>
      <c r="E7" s="35" t="s">
        <v>101</v>
      </c>
      <c r="F7" s="3" t="s">
        <v>108</v>
      </c>
      <c r="G7" s="41"/>
      <c r="H7" s="214"/>
      <c r="I7" s="202"/>
    </row>
    <row r="8" spans="1:9" ht="12" hidden="1" customHeight="1" x14ac:dyDescent="0.25">
      <c r="A8" s="265"/>
      <c r="B8" s="205"/>
      <c r="C8" s="202"/>
      <c r="D8" s="205"/>
      <c r="E8" s="33" t="s">
        <v>98</v>
      </c>
      <c r="F8" s="31" t="s">
        <v>100</v>
      </c>
      <c r="G8" s="45"/>
      <c r="H8" s="214"/>
      <c r="I8" s="202"/>
    </row>
    <row r="9" spans="1:9" ht="12" hidden="1" customHeight="1" x14ac:dyDescent="0.25">
      <c r="A9" s="265"/>
      <c r="B9" s="205"/>
      <c r="C9" s="202"/>
      <c r="D9" s="205"/>
      <c r="E9" s="34" t="s">
        <v>99</v>
      </c>
      <c r="F9" s="31" t="s">
        <v>104</v>
      </c>
      <c r="G9" s="45"/>
      <c r="H9" s="214"/>
      <c r="I9" s="202"/>
    </row>
    <row r="10" spans="1:9" ht="12" hidden="1" customHeight="1" x14ac:dyDescent="0.25">
      <c r="A10" s="265"/>
      <c r="B10" s="205"/>
      <c r="C10" s="202"/>
      <c r="D10" s="205"/>
      <c r="E10" s="34" t="s">
        <v>102</v>
      </c>
      <c r="F10" s="31" t="s">
        <v>105</v>
      </c>
      <c r="G10" s="45"/>
      <c r="H10" s="214"/>
      <c r="I10" s="202"/>
    </row>
    <row r="11" spans="1:9" ht="12" hidden="1" customHeight="1" x14ac:dyDescent="0.25">
      <c r="A11" s="242"/>
      <c r="B11" s="206"/>
      <c r="C11" s="203"/>
      <c r="D11" s="206"/>
      <c r="E11" s="34" t="s">
        <v>103</v>
      </c>
      <c r="F11" s="31" t="s">
        <v>106</v>
      </c>
      <c r="G11" s="46"/>
      <c r="H11" s="215"/>
      <c r="I11" s="203"/>
    </row>
    <row r="12" spans="1:9" ht="12" hidden="1" customHeight="1" x14ac:dyDescent="0.25">
      <c r="A12" s="73" t="s">
        <v>111</v>
      </c>
      <c r="B12" s="3" t="s">
        <v>113</v>
      </c>
      <c r="C12" s="29">
        <v>42996</v>
      </c>
      <c r="D12" s="3" t="s">
        <v>90</v>
      </c>
      <c r="E12" s="37" t="s">
        <v>114</v>
      </c>
      <c r="F12" s="37" t="s">
        <v>115</v>
      </c>
      <c r="G12" s="37"/>
      <c r="H12" s="3" t="s">
        <v>26</v>
      </c>
      <c r="I12" s="29">
        <v>43361</v>
      </c>
    </row>
    <row r="13" spans="1:9" ht="12" customHeight="1" x14ac:dyDescent="0.25">
      <c r="A13" s="74" t="s">
        <v>116</v>
      </c>
      <c r="B13" s="3" t="s">
        <v>118</v>
      </c>
      <c r="C13" s="29">
        <v>42352</v>
      </c>
      <c r="D13" s="3" t="s">
        <v>139</v>
      </c>
      <c r="E13" s="3"/>
      <c r="F13" s="68">
        <f xml:space="preserve"> 100000 / 3 * 0.1 + 100000 / 3 * 0.1 + 100000 / 3 * 0.2</f>
        <v>13333.333333333336</v>
      </c>
      <c r="G13" s="47">
        <f xml:space="preserve"> 1500000 / 3 * 0.05 + 1500000 / 3 * 0.05 + 1500000 / 3 * 0.1</f>
        <v>100000</v>
      </c>
      <c r="H13" s="3" t="s">
        <v>131</v>
      </c>
      <c r="I13" s="29">
        <v>43448</v>
      </c>
    </row>
    <row r="14" spans="1:9" ht="12" hidden="1" customHeight="1" x14ac:dyDescent="0.25">
      <c r="A14" s="204" t="s">
        <v>121</v>
      </c>
      <c r="B14" s="204" t="s">
        <v>13</v>
      </c>
      <c r="C14" s="201">
        <v>42172</v>
      </c>
      <c r="D14" s="207" t="s">
        <v>90</v>
      </c>
      <c r="E14" s="207" t="s">
        <v>91</v>
      </c>
      <c r="F14" s="236" t="s">
        <v>20</v>
      </c>
      <c r="G14" s="42"/>
      <c r="H14" s="204" t="s">
        <v>26</v>
      </c>
      <c r="I14" s="201">
        <v>43633</v>
      </c>
    </row>
    <row r="15" spans="1:9" ht="12" hidden="1" customHeight="1" x14ac:dyDescent="0.25">
      <c r="A15" s="205"/>
      <c r="B15" s="205"/>
      <c r="C15" s="202"/>
      <c r="D15" s="208"/>
      <c r="E15" s="208"/>
      <c r="F15" s="237"/>
      <c r="G15" s="43"/>
      <c r="H15" s="205"/>
      <c r="I15" s="202"/>
    </row>
    <row r="16" spans="1:9" ht="12" hidden="1" customHeight="1" x14ac:dyDescent="0.25">
      <c r="A16" s="205"/>
      <c r="B16" s="205"/>
      <c r="C16" s="202"/>
      <c r="D16" s="208"/>
      <c r="E16" s="208"/>
      <c r="F16" s="237"/>
      <c r="G16" s="43"/>
      <c r="H16" s="205"/>
      <c r="I16" s="202"/>
    </row>
    <row r="17" spans="1:9" ht="12" hidden="1" customHeight="1" x14ac:dyDescent="0.25">
      <c r="A17" s="205"/>
      <c r="B17" s="205"/>
      <c r="C17" s="202"/>
      <c r="D17" s="208"/>
      <c r="E17" s="208"/>
      <c r="F17" s="237"/>
      <c r="G17" s="43"/>
      <c r="H17" s="205"/>
      <c r="I17" s="202"/>
    </row>
    <row r="18" spans="1:9" ht="12" hidden="1" customHeight="1" x14ac:dyDescent="0.25">
      <c r="A18" s="205"/>
      <c r="B18" s="205"/>
      <c r="C18" s="202"/>
      <c r="D18" s="208"/>
      <c r="E18" s="208"/>
      <c r="F18" s="237"/>
      <c r="G18" s="43"/>
      <c r="H18" s="205"/>
      <c r="I18" s="202"/>
    </row>
    <row r="19" spans="1:9" ht="12" hidden="1" customHeight="1" x14ac:dyDescent="0.25">
      <c r="A19" s="206"/>
      <c r="B19" s="206"/>
      <c r="C19" s="203"/>
      <c r="D19" s="209"/>
      <c r="E19" s="209"/>
      <c r="F19" s="238"/>
      <c r="G19" s="44"/>
      <c r="H19" s="206"/>
      <c r="I19" s="203"/>
    </row>
    <row r="20" spans="1:9" ht="12" customHeight="1" x14ac:dyDescent="0.25">
      <c r="A20" s="67" t="s">
        <v>127</v>
      </c>
      <c r="B20" s="58"/>
      <c r="C20" s="58"/>
      <c r="D20" s="58"/>
      <c r="E20" s="58"/>
      <c r="F20" s="58"/>
      <c r="G20" s="58"/>
      <c r="H20" s="58"/>
      <c r="I20" s="59"/>
    </row>
    <row r="21" spans="1:9" ht="12" hidden="1" customHeight="1" x14ac:dyDescent="0.25">
      <c r="A21" s="249" t="s">
        <v>18</v>
      </c>
      <c r="B21" s="261" t="s">
        <v>19</v>
      </c>
      <c r="C21" s="245">
        <v>42088</v>
      </c>
      <c r="D21" s="261" t="s">
        <v>92</v>
      </c>
      <c r="E21" s="243" t="s">
        <v>79</v>
      </c>
      <c r="F21" s="253" t="s">
        <v>25</v>
      </c>
      <c r="G21" s="69"/>
      <c r="H21" s="249" t="s">
        <v>22</v>
      </c>
      <c r="I21" s="256" t="s">
        <v>11</v>
      </c>
    </row>
    <row r="22" spans="1:9" ht="12" hidden="1" customHeight="1" x14ac:dyDescent="0.25">
      <c r="A22" s="258"/>
      <c r="B22" s="262"/>
      <c r="C22" s="263"/>
      <c r="D22" s="262"/>
      <c r="E22" s="264"/>
      <c r="F22" s="254"/>
      <c r="G22" s="70"/>
      <c r="H22" s="250"/>
      <c r="I22" s="257"/>
    </row>
    <row r="23" spans="1:9" ht="12" hidden="1" customHeight="1" x14ac:dyDescent="0.25">
      <c r="A23" s="258"/>
      <c r="B23" s="262"/>
      <c r="C23" s="263"/>
      <c r="D23" s="262"/>
      <c r="E23" s="264"/>
      <c r="F23" s="254"/>
      <c r="G23" s="70"/>
      <c r="H23" s="249" t="s">
        <v>28</v>
      </c>
      <c r="I23" s="259">
        <v>49393</v>
      </c>
    </row>
    <row r="24" spans="1:9" ht="12" hidden="1" customHeight="1" x14ac:dyDescent="0.25">
      <c r="A24" s="258"/>
      <c r="B24" s="262"/>
      <c r="C24" s="263"/>
      <c r="D24" s="262"/>
      <c r="E24" s="264"/>
      <c r="F24" s="255"/>
      <c r="G24" s="70"/>
      <c r="H24" s="258"/>
      <c r="I24" s="260"/>
    </row>
    <row r="25" spans="1:9" ht="12" hidden="1" customHeight="1" x14ac:dyDescent="0.25">
      <c r="A25" s="258"/>
      <c r="B25" s="243" t="s">
        <v>80</v>
      </c>
      <c r="C25" s="245">
        <v>42390</v>
      </c>
      <c r="D25" s="243" t="s">
        <v>83</v>
      </c>
      <c r="E25" s="243" t="s">
        <v>84</v>
      </c>
      <c r="F25" s="247" t="s">
        <v>81</v>
      </c>
      <c r="G25" s="71"/>
      <c r="H25" s="249" t="s">
        <v>82</v>
      </c>
      <c r="I25" s="251">
        <v>13170</v>
      </c>
    </row>
    <row r="26" spans="1:9" ht="12" hidden="1" customHeight="1" x14ac:dyDescent="0.25">
      <c r="A26" s="250"/>
      <c r="B26" s="244"/>
      <c r="C26" s="246"/>
      <c r="D26" s="244"/>
      <c r="E26" s="244"/>
      <c r="F26" s="248"/>
      <c r="G26" s="72"/>
      <c r="H26" s="250"/>
      <c r="I26" s="252"/>
    </row>
    <row r="27" spans="1:9" ht="12" customHeight="1" x14ac:dyDescent="0.25">
      <c r="A27" s="75" t="s">
        <v>18</v>
      </c>
      <c r="B27" s="55" t="s">
        <v>132</v>
      </c>
      <c r="C27" s="52">
        <v>42390</v>
      </c>
      <c r="D27" s="55" t="s">
        <v>133</v>
      </c>
      <c r="E27" s="55"/>
      <c r="F27" s="57">
        <v>3185000</v>
      </c>
      <c r="G27" s="76" t="s">
        <v>11</v>
      </c>
      <c r="H27" s="51" t="s">
        <v>134</v>
      </c>
      <c r="I27" s="53">
        <v>13170</v>
      </c>
    </row>
    <row r="28" spans="1:9" s="60" customFormat="1" ht="12" customHeight="1" x14ac:dyDescent="0.25">
      <c r="A28" s="241" t="s">
        <v>120</v>
      </c>
      <c r="B28" s="204" t="s">
        <v>135</v>
      </c>
      <c r="C28" s="201">
        <v>43004</v>
      </c>
      <c r="D28" s="54" t="s">
        <v>136</v>
      </c>
      <c r="E28" s="54" t="s">
        <v>9</v>
      </c>
      <c r="F28" s="57">
        <v>3400000</v>
      </c>
      <c r="G28" s="76" t="s">
        <v>11</v>
      </c>
      <c r="H28" s="3" t="s">
        <v>137</v>
      </c>
      <c r="I28" s="8">
        <v>44830</v>
      </c>
    </row>
    <row r="29" spans="1:9" s="60" customFormat="1" ht="12" customHeight="1" x14ac:dyDescent="0.25">
      <c r="A29" s="242"/>
      <c r="B29" s="206"/>
      <c r="C29" s="203"/>
      <c r="D29" s="4" t="s">
        <v>138</v>
      </c>
      <c r="E29" s="4" t="s">
        <v>23</v>
      </c>
      <c r="F29" s="47">
        <v>45000</v>
      </c>
      <c r="G29" s="77" t="s">
        <v>11</v>
      </c>
      <c r="H29" s="3" t="s">
        <v>8</v>
      </c>
      <c r="I29" s="8">
        <v>43734</v>
      </c>
    </row>
  </sheetData>
  <mergeCells count="41">
    <mergeCell ref="C2:C3"/>
    <mergeCell ref="D2:D3"/>
    <mergeCell ref="E2:E3"/>
    <mergeCell ref="A21:A26"/>
    <mergeCell ref="B21:B24"/>
    <mergeCell ref="C21:C24"/>
    <mergeCell ref="D21:D24"/>
    <mergeCell ref="E21:E24"/>
    <mergeCell ref="E25:E26"/>
    <mergeCell ref="D14:D19"/>
    <mergeCell ref="E14:E19"/>
    <mergeCell ref="D25:D26"/>
    <mergeCell ref="B6:B11"/>
    <mergeCell ref="C6:C11"/>
    <mergeCell ref="D6:D11"/>
    <mergeCell ref="A6:A11"/>
    <mergeCell ref="A2:A3"/>
    <mergeCell ref="B2:B3"/>
    <mergeCell ref="F25:F26"/>
    <mergeCell ref="H25:H26"/>
    <mergeCell ref="I25:I26"/>
    <mergeCell ref="H2:H3"/>
    <mergeCell ref="I2:I3"/>
    <mergeCell ref="F21:F24"/>
    <mergeCell ref="H21:H22"/>
    <mergeCell ref="I21:I22"/>
    <mergeCell ref="H14:H19"/>
    <mergeCell ref="I14:I19"/>
    <mergeCell ref="F14:F19"/>
    <mergeCell ref="H23:H24"/>
    <mergeCell ref="I23:I24"/>
    <mergeCell ref="H6:H11"/>
    <mergeCell ref="I6:I11"/>
    <mergeCell ref="A28:A29"/>
    <mergeCell ref="B28:B29"/>
    <mergeCell ref="C28:C29"/>
    <mergeCell ref="A14:A19"/>
    <mergeCell ref="B14:B19"/>
    <mergeCell ref="C14:C19"/>
    <mergeCell ref="B25:B26"/>
    <mergeCell ref="C25:C26"/>
  </mergeCells>
  <pageMargins left="0.23622047244094491" right="0.23622047244094491" top="0.74803149606299213" bottom="0.74803149606299213" header="0.31496062992125984" footer="0.31496062992125984"/>
  <pageSetup orientation="landscape"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8"/>
  <sheetViews>
    <sheetView showGridLines="0" showRuler="0" zoomScaleNormal="100" zoomScaleSheetLayoutView="100" workbookViewId="0">
      <selection activeCell="E29" sqref="E29"/>
    </sheetView>
  </sheetViews>
  <sheetFormatPr defaultColWidth="9" defaultRowHeight="15" x14ac:dyDescent="0.25"/>
  <cols>
    <col min="1" max="1" width="13.5703125" style="1" customWidth="1"/>
    <col min="2" max="2" width="24.7109375" style="1" customWidth="1"/>
    <col min="3" max="3" width="6.7109375" style="1" customWidth="1"/>
    <col min="4" max="4" width="23.28515625" style="1" customWidth="1"/>
    <col min="5" max="5" width="2.7109375" style="1" hidden="1" customWidth="1"/>
    <col min="6" max="6" width="15" style="1" customWidth="1"/>
    <col min="7" max="7" width="24.140625" style="1" customWidth="1"/>
    <col min="8" max="8" width="6.85546875" style="1" customWidth="1"/>
    <col min="9" max="16384" width="9" style="1"/>
  </cols>
  <sheetData>
    <row r="1" spans="1:8" x14ac:dyDescent="0.25">
      <c r="A1" s="78" t="s">
        <v>149</v>
      </c>
    </row>
    <row r="2" spans="1:8" ht="12" customHeight="1" x14ac:dyDescent="0.25">
      <c r="A2" s="66" t="s">
        <v>14</v>
      </c>
      <c r="B2" s="79" t="s">
        <v>0</v>
      </c>
      <c r="C2" s="79" t="s">
        <v>3</v>
      </c>
      <c r="D2" s="79" t="s">
        <v>122</v>
      </c>
      <c r="E2" s="79" t="s">
        <v>78</v>
      </c>
      <c r="F2" s="5" t="s">
        <v>16</v>
      </c>
      <c r="G2" s="79" t="s">
        <v>5</v>
      </c>
      <c r="H2" s="7" t="s">
        <v>10</v>
      </c>
    </row>
    <row r="3" spans="1:8" ht="12" customHeight="1" x14ac:dyDescent="0.25">
      <c r="A3" s="67" t="s">
        <v>128</v>
      </c>
      <c r="B3" s="58"/>
      <c r="C3" s="58"/>
      <c r="D3" s="58"/>
      <c r="E3" s="58"/>
      <c r="F3" s="58"/>
      <c r="G3" s="58"/>
      <c r="H3" s="59"/>
    </row>
    <row r="4" spans="1:8" ht="12" customHeight="1" x14ac:dyDescent="0.25">
      <c r="A4" s="73" t="s">
        <v>88</v>
      </c>
      <c r="B4" s="3" t="s">
        <v>89</v>
      </c>
      <c r="C4" s="29">
        <v>42709</v>
      </c>
      <c r="D4" s="3" t="s">
        <v>139</v>
      </c>
      <c r="E4" s="3" t="s">
        <v>94</v>
      </c>
      <c r="F4" s="47" t="s">
        <v>146</v>
      </c>
      <c r="G4" s="3" t="s">
        <v>131</v>
      </c>
      <c r="H4" s="29">
        <v>43439</v>
      </c>
    </row>
    <row r="5" spans="1:8" ht="12" hidden="1" customHeight="1" x14ac:dyDescent="0.25">
      <c r="A5" s="241" t="s">
        <v>96</v>
      </c>
      <c r="B5" s="204" t="s">
        <v>95</v>
      </c>
      <c r="C5" s="201">
        <v>41975</v>
      </c>
      <c r="D5" s="204" t="s">
        <v>90</v>
      </c>
      <c r="E5" s="32" t="s">
        <v>109</v>
      </c>
      <c r="F5" s="3" t="s">
        <v>107</v>
      </c>
      <c r="G5" s="213" t="s">
        <v>131</v>
      </c>
      <c r="H5" s="201">
        <v>43436</v>
      </c>
    </row>
    <row r="6" spans="1:8" ht="12" hidden="1" customHeight="1" x14ac:dyDescent="0.25">
      <c r="A6" s="265"/>
      <c r="B6" s="205"/>
      <c r="C6" s="202"/>
      <c r="D6" s="205"/>
      <c r="E6" s="56" t="s">
        <v>101</v>
      </c>
      <c r="F6" s="3" t="s">
        <v>108</v>
      </c>
      <c r="G6" s="214"/>
      <c r="H6" s="202"/>
    </row>
    <row r="7" spans="1:8" ht="12" hidden="1" customHeight="1" x14ac:dyDescent="0.25">
      <c r="A7" s="265"/>
      <c r="B7" s="205"/>
      <c r="C7" s="202"/>
      <c r="D7" s="205"/>
      <c r="E7" s="33" t="s">
        <v>98</v>
      </c>
      <c r="F7" s="31" t="s">
        <v>100</v>
      </c>
      <c r="G7" s="214"/>
      <c r="H7" s="202"/>
    </row>
    <row r="8" spans="1:8" ht="12" hidden="1" customHeight="1" x14ac:dyDescent="0.25">
      <c r="A8" s="265"/>
      <c r="B8" s="205"/>
      <c r="C8" s="202"/>
      <c r="D8" s="205"/>
      <c r="E8" s="34" t="s">
        <v>99</v>
      </c>
      <c r="F8" s="31" t="s">
        <v>104</v>
      </c>
      <c r="G8" s="214"/>
      <c r="H8" s="202"/>
    </row>
    <row r="9" spans="1:8" ht="12" hidden="1" customHeight="1" x14ac:dyDescent="0.25">
      <c r="A9" s="265"/>
      <c r="B9" s="205"/>
      <c r="C9" s="202"/>
      <c r="D9" s="205"/>
      <c r="E9" s="34" t="s">
        <v>102</v>
      </c>
      <c r="F9" s="31" t="s">
        <v>105</v>
      </c>
      <c r="G9" s="214"/>
      <c r="H9" s="202"/>
    </row>
    <row r="10" spans="1:8" ht="12" hidden="1" customHeight="1" x14ac:dyDescent="0.25">
      <c r="A10" s="242"/>
      <c r="B10" s="206"/>
      <c r="C10" s="203"/>
      <c r="D10" s="206"/>
      <c r="E10" s="34" t="s">
        <v>103</v>
      </c>
      <c r="F10" s="31" t="s">
        <v>106</v>
      </c>
      <c r="G10" s="215"/>
      <c r="H10" s="203"/>
    </row>
    <row r="11" spans="1:8" ht="12" hidden="1" customHeight="1" x14ac:dyDescent="0.25">
      <c r="A11" s="73" t="s">
        <v>111</v>
      </c>
      <c r="B11" s="3" t="s">
        <v>113</v>
      </c>
      <c r="C11" s="29">
        <v>42996</v>
      </c>
      <c r="D11" s="3" t="s">
        <v>90</v>
      </c>
      <c r="E11" s="37" t="s">
        <v>114</v>
      </c>
      <c r="F11" s="37" t="s">
        <v>115</v>
      </c>
      <c r="G11" s="3" t="s">
        <v>26</v>
      </c>
      <c r="H11" s="29">
        <v>43361</v>
      </c>
    </row>
    <row r="12" spans="1:8" ht="12" customHeight="1" x14ac:dyDescent="0.25">
      <c r="A12" s="74" t="s">
        <v>116</v>
      </c>
      <c r="B12" s="3" t="s">
        <v>118</v>
      </c>
      <c r="C12" s="29">
        <v>42352</v>
      </c>
      <c r="D12" s="3" t="s">
        <v>139</v>
      </c>
      <c r="E12" s="3"/>
      <c r="F12" s="68" t="s">
        <v>146</v>
      </c>
      <c r="G12" s="3" t="s">
        <v>131</v>
      </c>
      <c r="H12" s="29">
        <v>43448</v>
      </c>
    </row>
    <row r="13" spans="1:8" ht="12" hidden="1" customHeight="1" x14ac:dyDescent="0.25">
      <c r="A13" s="204" t="s">
        <v>121</v>
      </c>
      <c r="B13" s="204" t="s">
        <v>13</v>
      </c>
      <c r="C13" s="201">
        <v>42172</v>
      </c>
      <c r="D13" s="207" t="s">
        <v>90</v>
      </c>
      <c r="E13" s="207" t="s">
        <v>91</v>
      </c>
      <c r="F13" s="236" t="s">
        <v>20</v>
      </c>
      <c r="G13" s="204" t="s">
        <v>26</v>
      </c>
      <c r="H13" s="201">
        <v>43633</v>
      </c>
    </row>
    <row r="14" spans="1:8" ht="12" hidden="1" customHeight="1" x14ac:dyDescent="0.25">
      <c r="A14" s="205"/>
      <c r="B14" s="205"/>
      <c r="C14" s="202"/>
      <c r="D14" s="208"/>
      <c r="E14" s="208"/>
      <c r="F14" s="237"/>
      <c r="G14" s="205"/>
      <c r="H14" s="202"/>
    </row>
    <row r="15" spans="1:8" ht="12" hidden="1" customHeight="1" x14ac:dyDescent="0.25">
      <c r="A15" s="205"/>
      <c r="B15" s="205"/>
      <c r="C15" s="202"/>
      <c r="D15" s="208"/>
      <c r="E15" s="208"/>
      <c r="F15" s="237"/>
      <c r="G15" s="205"/>
      <c r="H15" s="202"/>
    </row>
    <row r="16" spans="1:8" ht="12" hidden="1" customHeight="1" x14ac:dyDescent="0.25">
      <c r="A16" s="205"/>
      <c r="B16" s="205"/>
      <c r="C16" s="202"/>
      <c r="D16" s="208"/>
      <c r="E16" s="208"/>
      <c r="F16" s="237"/>
      <c r="G16" s="205"/>
      <c r="H16" s="202"/>
    </row>
    <row r="17" spans="1:8" ht="12" hidden="1" customHeight="1" x14ac:dyDescent="0.25">
      <c r="A17" s="205"/>
      <c r="B17" s="205"/>
      <c r="C17" s="202"/>
      <c r="D17" s="208"/>
      <c r="E17" s="208"/>
      <c r="F17" s="237"/>
      <c r="G17" s="205"/>
      <c r="H17" s="202"/>
    </row>
    <row r="18" spans="1:8" ht="12" hidden="1" customHeight="1" x14ac:dyDescent="0.25">
      <c r="A18" s="206"/>
      <c r="B18" s="206"/>
      <c r="C18" s="203"/>
      <c r="D18" s="209"/>
      <c r="E18" s="209"/>
      <c r="F18" s="238"/>
      <c r="G18" s="206"/>
      <c r="H18" s="203"/>
    </row>
    <row r="19" spans="1:8" ht="12" customHeight="1" x14ac:dyDescent="0.25">
      <c r="A19" s="67" t="s">
        <v>127</v>
      </c>
      <c r="B19" s="58"/>
      <c r="C19" s="58"/>
      <c r="D19" s="58"/>
      <c r="E19" s="58"/>
      <c r="F19" s="58"/>
      <c r="G19" s="58"/>
      <c r="H19" s="59"/>
    </row>
    <row r="20" spans="1:8" ht="12" hidden="1" customHeight="1" x14ac:dyDescent="0.25">
      <c r="A20" s="249" t="s">
        <v>18</v>
      </c>
      <c r="B20" s="261" t="s">
        <v>19</v>
      </c>
      <c r="C20" s="245">
        <v>42088</v>
      </c>
      <c r="D20" s="261" t="s">
        <v>92</v>
      </c>
      <c r="E20" s="243" t="s">
        <v>79</v>
      </c>
      <c r="F20" s="253" t="s">
        <v>25</v>
      </c>
      <c r="G20" s="249" t="s">
        <v>22</v>
      </c>
      <c r="H20" s="256" t="s">
        <v>11</v>
      </c>
    </row>
    <row r="21" spans="1:8" ht="12" hidden="1" customHeight="1" x14ac:dyDescent="0.25">
      <c r="A21" s="258"/>
      <c r="B21" s="262"/>
      <c r="C21" s="263"/>
      <c r="D21" s="262"/>
      <c r="E21" s="264"/>
      <c r="F21" s="254"/>
      <c r="G21" s="250"/>
      <c r="H21" s="257"/>
    </row>
    <row r="22" spans="1:8" ht="12" hidden="1" customHeight="1" x14ac:dyDescent="0.25">
      <c r="A22" s="258"/>
      <c r="B22" s="262"/>
      <c r="C22" s="263"/>
      <c r="D22" s="262"/>
      <c r="E22" s="264"/>
      <c r="F22" s="254"/>
      <c r="G22" s="249" t="s">
        <v>28</v>
      </c>
      <c r="H22" s="259">
        <v>49393</v>
      </c>
    </row>
    <row r="23" spans="1:8" ht="12" hidden="1" customHeight="1" x14ac:dyDescent="0.25">
      <c r="A23" s="258"/>
      <c r="B23" s="262"/>
      <c r="C23" s="263"/>
      <c r="D23" s="262"/>
      <c r="E23" s="264"/>
      <c r="F23" s="255"/>
      <c r="G23" s="258"/>
      <c r="H23" s="260"/>
    </row>
    <row r="24" spans="1:8" ht="12" hidden="1" customHeight="1" x14ac:dyDescent="0.25">
      <c r="A24" s="258"/>
      <c r="B24" s="243" t="s">
        <v>80</v>
      </c>
      <c r="C24" s="245">
        <v>42390</v>
      </c>
      <c r="D24" s="243" t="s">
        <v>83</v>
      </c>
      <c r="E24" s="243" t="s">
        <v>84</v>
      </c>
      <c r="F24" s="247" t="s">
        <v>81</v>
      </c>
      <c r="G24" s="249" t="s">
        <v>82</v>
      </c>
      <c r="H24" s="251">
        <v>13170</v>
      </c>
    </row>
    <row r="25" spans="1:8" ht="12" hidden="1" customHeight="1" x14ac:dyDescent="0.25">
      <c r="A25" s="250"/>
      <c r="B25" s="244"/>
      <c r="C25" s="246"/>
      <c r="D25" s="244"/>
      <c r="E25" s="244"/>
      <c r="F25" s="248"/>
      <c r="G25" s="250"/>
      <c r="H25" s="252"/>
    </row>
    <row r="26" spans="1:8" ht="12" customHeight="1" x14ac:dyDescent="0.25">
      <c r="A26" s="75" t="s">
        <v>18</v>
      </c>
      <c r="B26" s="55" t="s">
        <v>132</v>
      </c>
      <c r="C26" s="52">
        <v>42390</v>
      </c>
      <c r="D26" s="55" t="s">
        <v>133</v>
      </c>
      <c r="E26" s="55"/>
      <c r="F26" s="57">
        <v>3185000</v>
      </c>
      <c r="G26" s="51" t="s">
        <v>134</v>
      </c>
      <c r="H26" s="53">
        <v>13170</v>
      </c>
    </row>
    <row r="27" spans="1:8" s="60" customFormat="1" ht="12" customHeight="1" x14ac:dyDescent="0.25">
      <c r="A27" s="241" t="s">
        <v>120</v>
      </c>
      <c r="B27" s="204" t="s">
        <v>135</v>
      </c>
      <c r="C27" s="201">
        <v>43004</v>
      </c>
      <c r="D27" s="54" t="s">
        <v>136</v>
      </c>
      <c r="E27" s="54" t="s">
        <v>9</v>
      </c>
      <c r="F27" s="57">
        <v>3400000</v>
      </c>
      <c r="G27" s="3" t="s">
        <v>137</v>
      </c>
      <c r="H27" s="8">
        <v>44830</v>
      </c>
    </row>
    <row r="28" spans="1:8" s="60" customFormat="1" ht="12" customHeight="1" x14ac:dyDescent="0.25">
      <c r="A28" s="242"/>
      <c r="B28" s="206"/>
      <c r="C28" s="203"/>
      <c r="D28" s="4" t="s">
        <v>138</v>
      </c>
      <c r="E28" s="4" t="s">
        <v>23</v>
      </c>
      <c r="F28" s="47">
        <v>45000</v>
      </c>
      <c r="G28" s="3" t="s">
        <v>8</v>
      </c>
      <c r="H28" s="8">
        <v>43734</v>
      </c>
    </row>
  </sheetData>
  <mergeCells count="34">
    <mergeCell ref="A27:A28"/>
    <mergeCell ref="B27:B28"/>
    <mergeCell ref="C27:C28"/>
    <mergeCell ref="G22:G23"/>
    <mergeCell ref="H22:H23"/>
    <mergeCell ref="B24:B25"/>
    <mergeCell ref="C24:C25"/>
    <mergeCell ref="D24:D25"/>
    <mergeCell ref="E24:E25"/>
    <mergeCell ref="F24:F25"/>
    <mergeCell ref="G24:G25"/>
    <mergeCell ref="H24:H25"/>
    <mergeCell ref="G13:G18"/>
    <mergeCell ref="H13:H18"/>
    <mergeCell ref="A20:A25"/>
    <mergeCell ref="B20:B23"/>
    <mergeCell ref="C20:C23"/>
    <mergeCell ref="D20:D23"/>
    <mergeCell ref="E20:E23"/>
    <mergeCell ref="F20:F23"/>
    <mergeCell ref="G20:G21"/>
    <mergeCell ref="H20:H21"/>
    <mergeCell ref="A13:A18"/>
    <mergeCell ref="B13:B18"/>
    <mergeCell ref="C13:C18"/>
    <mergeCell ref="D13:D18"/>
    <mergeCell ref="E13:E18"/>
    <mergeCell ref="F13:F18"/>
    <mergeCell ref="H5:H10"/>
    <mergeCell ref="A5:A10"/>
    <mergeCell ref="B5:B10"/>
    <mergeCell ref="C5:C10"/>
    <mergeCell ref="D5:D10"/>
    <mergeCell ref="G5:G10"/>
  </mergeCells>
  <pageMargins left="0.23622047244094491" right="0.23622047244094491" top="0.74803149606299213" bottom="0.74803149606299213" header="0.31496062992125984" footer="0.31496062992125984"/>
  <pageSetup orientation="landscape" horizontalDpi="300" verticalDpi="3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tabSelected="1" showRuler="0" zoomScaleNormal="100" zoomScaleSheetLayoutView="100" workbookViewId="0">
      <pane ySplit="2" topLeftCell="A3" activePane="bottomLeft" state="frozen"/>
      <selection pane="bottomLeft" activeCell="A3" sqref="A3:A9"/>
    </sheetView>
  </sheetViews>
  <sheetFormatPr defaultColWidth="9" defaultRowHeight="15" outlineLevelCol="1" x14ac:dyDescent="0.25"/>
  <cols>
    <col min="1" max="1" width="13" style="185" customWidth="1"/>
    <col min="2" max="2" width="30.85546875" style="185" customWidth="1"/>
    <col min="3" max="3" width="25.42578125" style="114" customWidth="1"/>
    <col min="4" max="4" width="7.140625" style="187" customWidth="1"/>
    <col min="5" max="5" width="15" style="185" customWidth="1"/>
    <col min="6" max="6" width="44.85546875" style="185" bestFit="1" customWidth="1"/>
    <col min="7" max="10" width="9" style="175" hidden="1" customWidth="1" outlineLevel="1"/>
    <col min="11" max="11" width="9.28515625" style="176" hidden="1" customWidth="1" outlineLevel="1"/>
    <col min="12" max="12" width="9" style="175" hidden="1" customWidth="1" outlineLevel="1"/>
    <col min="13" max="13" width="9.28515625" style="177" hidden="1" customWidth="1" outlineLevel="1"/>
    <col min="14" max="14" width="4.42578125" style="1" customWidth="1" collapsed="1"/>
    <col min="15" max="16384" width="9" style="1"/>
  </cols>
  <sheetData>
    <row r="1" spans="1:14" ht="12" customHeight="1" x14ac:dyDescent="0.25">
      <c r="A1" s="331" t="s">
        <v>514</v>
      </c>
      <c r="B1" s="268" t="s">
        <v>391</v>
      </c>
      <c r="C1" s="268" t="s">
        <v>14</v>
      </c>
      <c r="D1" s="333" t="s">
        <v>507</v>
      </c>
      <c r="E1" s="332" t="s">
        <v>515</v>
      </c>
      <c r="F1" s="268" t="s">
        <v>513</v>
      </c>
      <c r="G1" s="271" t="s">
        <v>512</v>
      </c>
      <c r="H1" s="268" t="s">
        <v>393</v>
      </c>
      <c r="I1" s="268" t="s">
        <v>439</v>
      </c>
      <c r="J1" s="194" t="s">
        <v>397</v>
      </c>
      <c r="K1" s="194"/>
      <c r="L1" s="194" t="s">
        <v>403</v>
      </c>
      <c r="M1" s="195"/>
      <c r="N1" s="178"/>
    </row>
    <row r="2" spans="1:14" ht="12" customHeight="1" x14ac:dyDescent="0.25">
      <c r="A2" s="331"/>
      <c r="B2" s="269"/>
      <c r="C2" s="269"/>
      <c r="D2" s="333"/>
      <c r="E2" s="332"/>
      <c r="F2" s="269"/>
      <c r="G2" s="272"/>
      <c r="H2" s="269"/>
      <c r="I2" s="269"/>
      <c r="J2" s="196" t="s">
        <v>405</v>
      </c>
      <c r="K2" s="196" t="s">
        <v>398</v>
      </c>
      <c r="L2" s="196" t="s">
        <v>405</v>
      </c>
      <c r="M2" s="197" t="s">
        <v>398</v>
      </c>
      <c r="N2" s="178"/>
    </row>
    <row r="3" spans="1:14" ht="12" customHeight="1" x14ac:dyDescent="0.25">
      <c r="A3" s="334" t="s">
        <v>390</v>
      </c>
      <c r="B3" s="180" t="s">
        <v>390</v>
      </c>
      <c r="C3" s="180" t="s">
        <v>88</v>
      </c>
      <c r="D3" s="337" t="s">
        <v>495</v>
      </c>
      <c r="E3" s="334" t="s">
        <v>516</v>
      </c>
      <c r="F3" s="180" t="s">
        <v>517</v>
      </c>
      <c r="G3" s="183" t="s">
        <v>392</v>
      </c>
      <c r="H3" s="181" t="s">
        <v>394</v>
      </c>
      <c r="I3" s="183" t="s">
        <v>416</v>
      </c>
      <c r="J3" s="181" t="s">
        <v>396</v>
      </c>
      <c r="K3" s="182" t="s">
        <v>400</v>
      </c>
      <c r="L3" s="181" t="s">
        <v>410</v>
      </c>
      <c r="M3" s="190">
        <v>54</v>
      </c>
      <c r="N3" s="192" t="s">
        <v>416</v>
      </c>
    </row>
    <row r="4" spans="1:14" ht="12" customHeight="1" x14ac:dyDescent="0.25">
      <c r="A4" s="335"/>
      <c r="B4" s="180" t="s">
        <v>422</v>
      </c>
      <c r="C4" s="180" t="s">
        <v>150</v>
      </c>
      <c r="D4" s="338"/>
      <c r="E4" s="335"/>
      <c r="F4" s="180" t="s">
        <v>520</v>
      </c>
      <c r="G4" s="183" t="s">
        <v>392</v>
      </c>
      <c r="H4" s="181" t="s">
        <v>421</v>
      </c>
      <c r="I4" s="183" t="s">
        <v>416</v>
      </c>
      <c r="J4" s="181" t="s">
        <v>420</v>
      </c>
      <c r="K4" s="182" t="s">
        <v>416</v>
      </c>
      <c r="L4" s="181" t="s">
        <v>423</v>
      </c>
      <c r="M4" s="190">
        <v>9</v>
      </c>
      <c r="N4" s="192" t="s">
        <v>416</v>
      </c>
    </row>
    <row r="5" spans="1:14" ht="12" customHeight="1" x14ac:dyDescent="0.25">
      <c r="A5" s="335"/>
      <c r="B5" s="180" t="s">
        <v>424</v>
      </c>
      <c r="C5" s="180" t="s">
        <v>130</v>
      </c>
      <c r="D5" s="338"/>
      <c r="E5" s="335"/>
      <c r="F5" s="180" t="s">
        <v>370</v>
      </c>
      <c r="G5" s="183" t="s">
        <v>427</v>
      </c>
      <c r="H5" s="181" t="s">
        <v>497</v>
      </c>
      <c r="I5" s="183" t="s">
        <v>416</v>
      </c>
      <c r="J5" s="181" t="s">
        <v>425</v>
      </c>
      <c r="K5" s="182" t="s">
        <v>416</v>
      </c>
      <c r="L5" s="181" t="s">
        <v>426</v>
      </c>
      <c r="M5" s="190" t="s">
        <v>416</v>
      </c>
      <c r="N5" s="192" t="s">
        <v>416</v>
      </c>
    </row>
    <row r="6" spans="1:14" ht="12" customHeight="1" x14ac:dyDescent="0.25">
      <c r="A6" s="335"/>
      <c r="B6" s="180" t="s">
        <v>506</v>
      </c>
      <c r="C6" s="180" t="s">
        <v>111</v>
      </c>
      <c r="D6" s="338"/>
      <c r="E6" s="335"/>
      <c r="F6" s="180" t="s">
        <v>517</v>
      </c>
      <c r="G6" s="183" t="s">
        <v>415</v>
      </c>
      <c r="H6" s="181" t="s">
        <v>505</v>
      </c>
      <c r="I6" s="181" t="s">
        <v>504</v>
      </c>
      <c r="J6" s="181" t="s">
        <v>412</v>
      </c>
      <c r="K6" s="184" t="s">
        <v>413</v>
      </c>
      <c r="L6" s="181" t="s">
        <v>414</v>
      </c>
      <c r="M6" s="190">
        <v>46</v>
      </c>
      <c r="N6" s="192" t="s">
        <v>416</v>
      </c>
    </row>
    <row r="7" spans="1:14" ht="12" customHeight="1" x14ac:dyDescent="0.25">
      <c r="A7" s="335"/>
      <c r="B7" s="180" t="s">
        <v>491</v>
      </c>
      <c r="C7" s="180" t="s">
        <v>129</v>
      </c>
      <c r="D7" s="338"/>
      <c r="E7" s="336"/>
      <c r="F7" s="180" t="s">
        <v>521</v>
      </c>
      <c r="G7" s="183" t="s">
        <v>428</v>
      </c>
      <c r="H7" s="181" t="s">
        <v>499</v>
      </c>
      <c r="I7" s="181" t="s">
        <v>498</v>
      </c>
      <c r="J7" s="181" t="s">
        <v>417</v>
      </c>
      <c r="K7" s="184" t="s">
        <v>418</v>
      </c>
      <c r="L7" s="181" t="s">
        <v>419</v>
      </c>
      <c r="M7" s="190">
        <v>8</v>
      </c>
      <c r="N7" s="192" t="s">
        <v>416</v>
      </c>
    </row>
    <row r="8" spans="1:14" ht="12" customHeight="1" x14ac:dyDescent="0.25">
      <c r="A8" s="335"/>
      <c r="B8" s="180" t="s">
        <v>390</v>
      </c>
      <c r="C8" s="180" t="s">
        <v>175</v>
      </c>
      <c r="D8" s="338"/>
      <c r="E8" s="334" t="s">
        <v>518</v>
      </c>
      <c r="F8" s="180" t="s">
        <v>519</v>
      </c>
      <c r="G8" s="183" t="s">
        <v>392</v>
      </c>
      <c r="H8" s="181" t="s">
        <v>445</v>
      </c>
      <c r="I8" s="183" t="s">
        <v>416</v>
      </c>
      <c r="J8" s="181" t="s">
        <v>443</v>
      </c>
      <c r="K8" s="182" t="s">
        <v>436</v>
      </c>
      <c r="L8" s="181" t="s">
        <v>444</v>
      </c>
      <c r="M8" s="190">
        <v>1169</v>
      </c>
      <c r="N8" s="192" t="s">
        <v>416</v>
      </c>
    </row>
    <row r="9" spans="1:14" ht="12" customHeight="1" x14ac:dyDescent="0.25">
      <c r="A9" s="336"/>
      <c r="B9" s="180" t="s">
        <v>390</v>
      </c>
      <c r="C9" s="180" t="s">
        <v>4</v>
      </c>
      <c r="D9" s="339"/>
      <c r="E9" s="336"/>
      <c r="F9" s="180" t="s">
        <v>136</v>
      </c>
      <c r="G9" s="183" t="s">
        <v>463</v>
      </c>
      <c r="H9" s="181" t="s">
        <v>493</v>
      </c>
      <c r="I9" s="183" t="s">
        <v>416</v>
      </c>
      <c r="J9" s="181" t="s">
        <v>462</v>
      </c>
      <c r="K9" s="182" t="s">
        <v>416</v>
      </c>
      <c r="L9" s="181" t="s">
        <v>464</v>
      </c>
      <c r="M9" s="190">
        <v>274</v>
      </c>
      <c r="N9" s="192" t="s">
        <v>416</v>
      </c>
    </row>
    <row r="10" spans="1:14" ht="12" customHeight="1" x14ac:dyDescent="0.25">
      <c r="A10" s="266" t="s">
        <v>486</v>
      </c>
      <c r="B10" s="180" t="s">
        <v>546</v>
      </c>
      <c r="C10" s="180" t="s">
        <v>96</v>
      </c>
      <c r="D10" s="267" t="s">
        <v>495</v>
      </c>
      <c r="E10" s="189" t="s">
        <v>516</v>
      </c>
      <c r="F10" s="180" t="s">
        <v>543</v>
      </c>
      <c r="G10" s="183" t="s">
        <v>401</v>
      </c>
      <c r="H10" s="181" t="s">
        <v>402</v>
      </c>
      <c r="I10" s="181" t="s">
        <v>508</v>
      </c>
      <c r="J10" s="181" t="s">
        <v>395</v>
      </c>
      <c r="K10" s="182" t="s">
        <v>399</v>
      </c>
      <c r="L10" s="181" t="s">
        <v>404</v>
      </c>
      <c r="M10" s="190">
        <v>283</v>
      </c>
      <c r="N10" s="192" t="s">
        <v>416</v>
      </c>
    </row>
    <row r="11" spans="1:14" ht="12" customHeight="1" x14ac:dyDescent="0.25">
      <c r="A11" s="266"/>
      <c r="B11" s="180" t="s">
        <v>545</v>
      </c>
      <c r="C11" s="180" t="s">
        <v>222</v>
      </c>
      <c r="D11" s="267"/>
      <c r="E11" s="189" t="s">
        <v>518</v>
      </c>
      <c r="F11" s="180" t="s">
        <v>523</v>
      </c>
      <c r="G11" s="183" t="s">
        <v>392</v>
      </c>
      <c r="H11" s="181" t="s">
        <v>446</v>
      </c>
      <c r="I11" s="183" t="s">
        <v>447</v>
      </c>
      <c r="J11" s="181" t="s">
        <v>450</v>
      </c>
      <c r="K11" s="188" t="s">
        <v>436</v>
      </c>
      <c r="L11" s="181" t="s">
        <v>451</v>
      </c>
      <c r="M11" s="191">
        <v>22</v>
      </c>
      <c r="N11" s="192" t="s">
        <v>416</v>
      </c>
    </row>
    <row r="12" spans="1:14" ht="12" customHeight="1" x14ac:dyDescent="0.25">
      <c r="A12" s="266"/>
      <c r="B12" s="180" t="s">
        <v>545</v>
      </c>
      <c r="C12" s="180" t="s">
        <v>269</v>
      </c>
      <c r="D12" s="267"/>
      <c r="E12" s="189" t="s">
        <v>524</v>
      </c>
      <c r="F12" s="180" t="s">
        <v>525</v>
      </c>
      <c r="G12" s="183" t="s">
        <v>392</v>
      </c>
      <c r="H12" s="181" t="s">
        <v>434</v>
      </c>
      <c r="I12" s="183" t="s">
        <v>442</v>
      </c>
      <c r="J12" s="181" t="s">
        <v>435</v>
      </c>
      <c r="K12" s="182" t="s">
        <v>436</v>
      </c>
      <c r="L12" s="181" t="s">
        <v>437</v>
      </c>
      <c r="M12" s="190">
        <v>764</v>
      </c>
      <c r="N12" s="192" t="s">
        <v>416</v>
      </c>
    </row>
    <row r="13" spans="1:14" ht="12" customHeight="1" x14ac:dyDescent="0.25">
      <c r="A13" s="266"/>
      <c r="B13" s="180" t="s">
        <v>545</v>
      </c>
      <c r="C13" s="180" t="s">
        <v>354</v>
      </c>
      <c r="D13" s="267" t="s">
        <v>496</v>
      </c>
      <c r="E13" s="189" t="s">
        <v>524</v>
      </c>
      <c r="F13" s="180" t="s">
        <v>526</v>
      </c>
      <c r="G13" s="183" t="s">
        <v>392</v>
      </c>
      <c r="H13" s="181" t="s">
        <v>468</v>
      </c>
      <c r="I13" s="183" t="s">
        <v>416</v>
      </c>
      <c r="J13" s="181" t="s">
        <v>469</v>
      </c>
      <c r="K13" s="182" t="s">
        <v>436</v>
      </c>
      <c r="L13" s="181" t="s">
        <v>470</v>
      </c>
      <c r="M13" s="190" t="s">
        <v>416</v>
      </c>
      <c r="N13" s="192" t="s">
        <v>416</v>
      </c>
    </row>
    <row r="14" spans="1:14" ht="12" customHeight="1" x14ac:dyDescent="0.25">
      <c r="A14" s="266"/>
      <c r="B14" s="180" t="s">
        <v>478</v>
      </c>
      <c r="C14" s="180" t="s">
        <v>314</v>
      </c>
      <c r="D14" s="267"/>
      <c r="E14" s="189" t="s">
        <v>531</v>
      </c>
      <c r="F14" s="180" t="s">
        <v>532</v>
      </c>
      <c r="G14" s="183" t="s">
        <v>392</v>
      </c>
      <c r="H14" s="181" t="s">
        <v>479</v>
      </c>
      <c r="I14" s="183" t="s">
        <v>416</v>
      </c>
      <c r="J14" s="181" t="s">
        <v>480</v>
      </c>
      <c r="K14" s="182" t="s">
        <v>436</v>
      </c>
      <c r="L14" s="181" t="s">
        <v>481</v>
      </c>
      <c r="M14" s="190" t="s">
        <v>416</v>
      </c>
      <c r="N14" s="192" t="s">
        <v>416</v>
      </c>
    </row>
    <row r="15" spans="1:14" ht="12" customHeight="1" x14ac:dyDescent="0.25">
      <c r="A15" s="266" t="s">
        <v>458</v>
      </c>
      <c r="B15" s="180" t="s">
        <v>458</v>
      </c>
      <c r="C15" s="180" t="s">
        <v>18</v>
      </c>
      <c r="D15" s="267" t="s">
        <v>495</v>
      </c>
      <c r="E15" s="189" t="s">
        <v>518</v>
      </c>
      <c r="F15" s="180" t="s">
        <v>133</v>
      </c>
      <c r="G15" s="183" t="s">
        <v>392</v>
      </c>
      <c r="H15" s="181" t="s">
        <v>457</v>
      </c>
      <c r="I15" s="183" t="s">
        <v>416</v>
      </c>
      <c r="J15" s="181" t="s">
        <v>459</v>
      </c>
      <c r="K15" s="182" t="s">
        <v>460</v>
      </c>
      <c r="L15" s="181" t="s">
        <v>461</v>
      </c>
      <c r="M15" s="190">
        <v>231</v>
      </c>
      <c r="N15" s="192" t="s">
        <v>416</v>
      </c>
    </row>
    <row r="16" spans="1:14" ht="12" customHeight="1" x14ac:dyDescent="0.25">
      <c r="A16" s="266"/>
      <c r="B16" s="180" t="s">
        <v>456</v>
      </c>
      <c r="C16" s="180" t="s">
        <v>247</v>
      </c>
      <c r="D16" s="267"/>
      <c r="E16" s="189" t="s">
        <v>533</v>
      </c>
      <c r="F16" s="180" t="s">
        <v>534</v>
      </c>
      <c r="G16" s="183" t="s">
        <v>392</v>
      </c>
      <c r="H16" s="181" t="s">
        <v>433</v>
      </c>
      <c r="I16" s="181" t="s">
        <v>509</v>
      </c>
      <c r="J16" s="181" t="s">
        <v>431</v>
      </c>
      <c r="K16" s="182" t="s">
        <v>400</v>
      </c>
      <c r="L16" s="181" t="s">
        <v>432</v>
      </c>
      <c r="M16" s="190">
        <v>73</v>
      </c>
      <c r="N16" s="192" t="s">
        <v>416</v>
      </c>
    </row>
    <row r="17" spans="1:14" ht="12" customHeight="1" x14ac:dyDescent="0.25">
      <c r="A17" s="266"/>
      <c r="B17" s="180" t="s">
        <v>477</v>
      </c>
      <c r="C17" s="180" t="s">
        <v>494</v>
      </c>
      <c r="D17" s="267" t="s">
        <v>496</v>
      </c>
      <c r="E17" s="189" t="s">
        <v>531</v>
      </c>
      <c r="F17" s="180" t="s">
        <v>535</v>
      </c>
      <c r="G17" s="183" t="s">
        <v>392</v>
      </c>
      <c r="H17" s="181" t="s">
        <v>500</v>
      </c>
      <c r="I17" s="183" t="s">
        <v>416</v>
      </c>
      <c r="J17" s="181" t="s">
        <v>475</v>
      </c>
      <c r="K17" s="182" t="s">
        <v>400</v>
      </c>
      <c r="L17" s="181" t="s">
        <v>476</v>
      </c>
      <c r="M17" s="190">
        <v>67</v>
      </c>
      <c r="N17" s="192" t="s">
        <v>416</v>
      </c>
    </row>
    <row r="18" spans="1:14" ht="12" customHeight="1" x14ac:dyDescent="0.25">
      <c r="A18" s="266"/>
      <c r="B18" s="180" t="s">
        <v>474</v>
      </c>
      <c r="C18" s="180" t="s">
        <v>294</v>
      </c>
      <c r="D18" s="267"/>
      <c r="E18" s="189" t="s">
        <v>524</v>
      </c>
      <c r="F18" s="180" t="s">
        <v>536</v>
      </c>
      <c r="G18" s="183" t="s">
        <v>392</v>
      </c>
      <c r="H18" s="181" t="s">
        <v>501</v>
      </c>
      <c r="I18" s="183" t="s">
        <v>416</v>
      </c>
      <c r="J18" s="181" t="s">
        <v>471</v>
      </c>
      <c r="K18" s="184" t="s">
        <v>413</v>
      </c>
      <c r="L18" s="181" t="s">
        <v>472</v>
      </c>
      <c r="M18" s="190">
        <v>20</v>
      </c>
      <c r="N18" s="192" t="s">
        <v>416</v>
      </c>
    </row>
    <row r="19" spans="1:14" ht="12" customHeight="1" x14ac:dyDescent="0.25">
      <c r="A19" s="266"/>
      <c r="B19" s="180" t="s">
        <v>503</v>
      </c>
      <c r="C19" s="180" t="s">
        <v>328</v>
      </c>
      <c r="D19" s="267"/>
      <c r="E19" s="189" t="s">
        <v>537</v>
      </c>
      <c r="F19" s="180" t="s">
        <v>538</v>
      </c>
      <c r="G19" s="183" t="s">
        <v>510</v>
      </c>
      <c r="H19" s="181" t="s">
        <v>502</v>
      </c>
      <c r="I19" s="183" t="s">
        <v>416</v>
      </c>
      <c r="J19" s="181" t="s">
        <v>483</v>
      </c>
      <c r="K19" s="182" t="s">
        <v>400</v>
      </c>
      <c r="L19" s="181" t="s">
        <v>484</v>
      </c>
      <c r="M19" s="190">
        <v>39</v>
      </c>
      <c r="N19" s="192" t="s">
        <v>416</v>
      </c>
    </row>
    <row r="20" spans="1:14" ht="12" customHeight="1" x14ac:dyDescent="0.25">
      <c r="A20" s="266" t="s">
        <v>487</v>
      </c>
      <c r="B20" s="180" t="s">
        <v>453</v>
      </c>
      <c r="C20" s="180" t="s">
        <v>353</v>
      </c>
      <c r="D20" s="267" t="s">
        <v>495</v>
      </c>
      <c r="E20" s="189" t="s">
        <v>518</v>
      </c>
      <c r="F20" s="180" t="s">
        <v>539</v>
      </c>
      <c r="G20" s="183" t="s">
        <v>392</v>
      </c>
      <c r="H20" s="181" t="s">
        <v>452</v>
      </c>
      <c r="I20" s="183" t="s">
        <v>416</v>
      </c>
      <c r="J20" s="181" t="s">
        <v>454</v>
      </c>
      <c r="K20" s="182" t="s">
        <v>400</v>
      </c>
      <c r="L20" s="181" t="s">
        <v>455</v>
      </c>
      <c r="M20" s="190">
        <v>70</v>
      </c>
      <c r="N20" s="192" t="s">
        <v>416</v>
      </c>
    </row>
    <row r="21" spans="1:14" ht="12" customHeight="1" x14ac:dyDescent="0.25">
      <c r="A21" s="266"/>
      <c r="B21" s="180" t="s">
        <v>473</v>
      </c>
      <c r="C21" s="180" t="s">
        <v>322</v>
      </c>
      <c r="D21" s="267"/>
      <c r="E21" s="189" t="s">
        <v>524</v>
      </c>
      <c r="F21" s="180" t="s">
        <v>540</v>
      </c>
      <c r="G21" s="183" t="s">
        <v>392</v>
      </c>
      <c r="H21" s="183"/>
      <c r="I21" s="183"/>
      <c r="J21" s="181" t="s">
        <v>429</v>
      </c>
      <c r="K21" s="182" t="s">
        <v>416</v>
      </c>
      <c r="L21" s="181" t="s">
        <v>430</v>
      </c>
      <c r="M21" s="190" t="s">
        <v>416</v>
      </c>
      <c r="N21" s="192" t="s">
        <v>416</v>
      </c>
    </row>
    <row r="22" spans="1:14" ht="12" customHeight="1" x14ac:dyDescent="0.25">
      <c r="A22" s="189" t="s">
        <v>438</v>
      </c>
      <c r="B22" s="180" t="s">
        <v>438</v>
      </c>
      <c r="C22" s="180" t="s">
        <v>240</v>
      </c>
      <c r="D22" s="186" t="s">
        <v>495</v>
      </c>
      <c r="E22" s="189" t="s">
        <v>524</v>
      </c>
      <c r="F22" s="180" t="s">
        <v>541</v>
      </c>
      <c r="G22" s="183" t="s">
        <v>411</v>
      </c>
      <c r="H22" s="181" t="s">
        <v>406</v>
      </c>
      <c r="I22" s="183" t="s">
        <v>416</v>
      </c>
      <c r="J22" s="181" t="s">
        <v>407</v>
      </c>
      <c r="K22" s="182" t="s">
        <v>408</v>
      </c>
      <c r="L22" s="181" t="s">
        <v>409</v>
      </c>
      <c r="M22" s="190">
        <v>25</v>
      </c>
      <c r="N22" s="192" t="s">
        <v>416</v>
      </c>
    </row>
    <row r="23" spans="1:14" ht="12" customHeight="1" x14ac:dyDescent="0.25">
      <c r="A23" s="189" t="s">
        <v>465</v>
      </c>
      <c r="B23" s="180" t="s">
        <v>465</v>
      </c>
      <c r="C23" s="180" t="s">
        <v>152</v>
      </c>
      <c r="D23" s="186" t="s">
        <v>496</v>
      </c>
      <c r="E23" s="189" t="s">
        <v>542</v>
      </c>
      <c r="F23" s="180" t="s">
        <v>544</v>
      </c>
      <c r="G23" s="183" t="s">
        <v>392</v>
      </c>
      <c r="H23" s="183"/>
      <c r="I23" s="183"/>
      <c r="J23" s="181" t="s">
        <v>466</v>
      </c>
      <c r="K23" s="184" t="s">
        <v>418</v>
      </c>
      <c r="L23" s="181" t="s">
        <v>467</v>
      </c>
      <c r="M23" s="190">
        <v>4</v>
      </c>
      <c r="N23" s="192" t="s">
        <v>416</v>
      </c>
    </row>
  </sheetData>
  <mergeCells count="21">
    <mergeCell ref="A3:A9"/>
    <mergeCell ref="D3:D9"/>
    <mergeCell ref="I1:I2"/>
    <mergeCell ref="B1:B2"/>
    <mergeCell ref="A1:A2"/>
    <mergeCell ref="G1:G2"/>
    <mergeCell ref="H1:H2"/>
    <mergeCell ref="D1:D2"/>
    <mergeCell ref="C1:C2"/>
    <mergeCell ref="E1:E2"/>
    <mergeCell ref="F1:F2"/>
    <mergeCell ref="E3:E7"/>
    <mergeCell ref="E8:E9"/>
    <mergeCell ref="A10:A14"/>
    <mergeCell ref="D13:D14"/>
    <mergeCell ref="D10:D12"/>
    <mergeCell ref="A20:A21"/>
    <mergeCell ref="D20:D21"/>
    <mergeCell ref="A15:A19"/>
    <mergeCell ref="D15:D16"/>
    <mergeCell ref="D17:D19"/>
  </mergeCells>
  <hyperlinks>
    <hyperlink ref="H3" r:id="rId1"/>
    <hyperlink ref="J3" r:id="rId2"/>
    <hyperlink ref="J10" r:id="rId3"/>
    <hyperlink ref="H10" r:id="rId4"/>
    <hyperlink ref="L10" r:id="rId5"/>
    <hyperlink ref="H22" r:id="rId6"/>
    <hyperlink ref="J22" r:id="rId7"/>
    <hyperlink ref="L22" r:id="rId8"/>
    <hyperlink ref="L3" r:id="rId9"/>
    <hyperlink ref="J6" r:id="rId10"/>
    <hyperlink ref="L6" r:id="rId11"/>
    <hyperlink ref="J7" r:id="rId12"/>
    <hyperlink ref="L7" r:id="rId13"/>
    <hyperlink ref="J4" r:id="rId14"/>
    <hyperlink ref="H4" r:id="rId15"/>
    <hyperlink ref="L4" r:id="rId16"/>
    <hyperlink ref="J5" r:id="rId17"/>
    <hyperlink ref="L5" r:id="rId18"/>
    <hyperlink ref="J21" r:id="rId19"/>
    <hyperlink ref="L21" r:id="rId20"/>
    <hyperlink ref="J16" r:id="rId21"/>
    <hyperlink ref="L16" r:id="rId22"/>
    <hyperlink ref="H16" r:id="rId23"/>
    <hyperlink ref="H12" r:id="rId24"/>
    <hyperlink ref="J12" r:id="rId25"/>
    <hyperlink ref="L12" r:id="rId26"/>
    <hyperlink ref="J8" r:id="rId27"/>
    <hyperlink ref="L8" r:id="rId28"/>
    <hyperlink ref="H8" r:id="rId29"/>
    <hyperlink ref="H11" r:id="rId30"/>
    <hyperlink ref="J11" r:id="rId31"/>
    <hyperlink ref="L11" r:id="rId32"/>
    <hyperlink ref="H20" r:id="rId33"/>
    <hyperlink ref="J20" r:id="rId34"/>
    <hyperlink ref="L20" r:id="rId35"/>
    <hyperlink ref="H15" r:id="rId36"/>
    <hyperlink ref="J15" r:id="rId37"/>
    <hyperlink ref="L15" r:id="rId38"/>
    <hyperlink ref="J9" r:id="rId39"/>
    <hyperlink ref="L9" r:id="rId40"/>
    <hyperlink ref="J23" r:id="rId41"/>
    <hyperlink ref="L23" r:id="rId42"/>
    <hyperlink ref="H13" r:id="rId43"/>
    <hyperlink ref="J13" r:id="rId44"/>
    <hyperlink ref="L13" r:id="rId45"/>
    <hyperlink ref="J18" r:id="rId46"/>
    <hyperlink ref="L18" r:id="rId47"/>
    <hyperlink ref="J17" r:id="rId48"/>
    <hyperlink ref="L17" r:id="rId49"/>
    <hyperlink ref="H14" r:id="rId50"/>
    <hyperlink ref="J14" r:id="rId51"/>
    <hyperlink ref="L14" r:id="rId52"/>
    <hyperlink ref="J19" r:id="rId53"/>
    <hyperlink ref="L19" r:id="rId54"/>
    <hyperlink ref="H9" r:id="rId55"/>
    <hyperlink ref="H5" r:id="rId56"/>
    <hyperlink ref="I7" r:id="rId57" display="http://russian.mofcom.gov.cn/article/counselorsreport/201603/20160301271444.shtml"/>
    <hyperlink ref="H7" r:id="rId58"/>
    <hyperlink ref="H17" r:id="rId59"/>
    <hyperlink ref="H18" r:id="rId60"/>
    <hyperlink ref="H19" r:id="rId61"/>
    <hyperlink ref="I6" r:id="rId62" display="https://ngs24.ru/news/more/65089981/"/>
    <hyperlink ref="H6" r:id="rId63"/>
    <hyperlink ref="I10" r:id="rId64" display="https://hh.ru/employer/2703"/>
    <hyperlink ref="I16" r:id="rId65" display="https://hh.ru/employer/111263"/>
  </hyperlinks>
  <pageMargins left="0.23622047244094491" right="0.23622047244094491" top="0.74803149606299213" bottom="0.74803149606299213" header="0.31496062992125984" footer="0.31496062992125984"/>
  <pageSetup orientation="landscape" horizontalDpi="300" verticalDpi="300" r:id="rId6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showRuler="0" zoomScaleNormal="100" zoomScaleSheetLayoutView="100" workbookViewId="0">
      <selection activeCell="E1" sqref="E1:F1048576"/>
    </sheetView>
  </sheetViews>
  <sheetFormatPr defaultColWidth="9" defaultRowHeight="15" x14ac:dyDescent="0.25"/>
  <cols>
    <col min="1" max="1" width="15.28515625" style="185" customWidth="1"/>
    <col min="2" max="2" width="15" style="185" customWidth="1"/>
    <col min="3" max="3" width="25.7109375" style="114" customWidth="1"/>
    <col min="4" max="4" width="8.5703125" style="187" customWidth="1"/>
    <col min="5" max="5" width="15" style="185" customWidth="1"/>
    <col min="6" max="6" width="44.85546875" style="185" bestFit="1" customWidth="1"/>
    <col min="7" max="16384" width="9" style="1"/>
  </cols>
  <sheetData>
    <row r="1" spans="1:13" x14ac:dyDescent="0.25">
      <c r="G1" s="271" t="s">
        <v>512</v>
      </c>
      <c r="H1" s="268" t="s">
        <v>393</v>
      </c>
      <c r="I1" s="268" t="s">
        <v>439</v>
      </c>
      <c r="J1" s="194" t="s">
        <v>397</v>
      </c>
      <c r="K1" s="194"/>
      <c r="L1" s="194" t="s">
        <v>403</v>
      </c>
      <c r="M1" s="195"/>
    </row>
    <row r="2" spans="1:13" ht="12" customHeight="1" x14ac:dyDescent="0.25">
      <c r="A2" s="67" t="s">
        <v>514</v>
      </c>
      <c r="B2" s="193" t="s">
        <v>391</v>
      </c>
      <c r="C2" s="193" t="s">
        <v>14</v>
      </c>
      <c r="D2" s="193" t="s">
        <v>527</v>
      </c>
      <c r="E2" s="193" t="s">
        <v>515</v>
      </c>
      <c r="F2" s="193" t="s">
        <v>513</v>
      </c>
      <c r="G2" s="272"/>
      <c r="H2" s="269"/>
      <c r="I2" s="269"/>
      <c r="J2" s="196" t="s">
        <v>405</v>
      </c>
      <c r="K2" s="196" t="s">
        <v>398</v>
      </c>
      <c r="L2" s="196" t="s">
        <v>405</v>
      </c>
      <c r="M2" s="197" t="s">
        <v>398</v>
      </c>
    </row>
    <row r="3" spans="1:13" ht="12" customHeight="1" x14ac:dyDescent="0.2">
      <c r="A3" s="198" t="s">
        <v>390</v>
      </c>
      <c r="B3" s="180" t="s">
        <v>390</v>
      </c>
      <c r="C3" s="180" t="s">
        <v>88</v>
      </c>
      <c r="D3" s="61" t="s">
        <v>495</v>
      </c>
      <c r="E3" s="180" t="s">
        <v>516</v>
      </c>
      <c r="F3" s="180" t="s">
        <v>517</v>
      </c>
      <c r="G3" s="183" t="s">
        <v>392</v>
      </c>
      <c r="H3" s="181" t="s">
        <v>394</v>
      </c>
      <c r="I3" s="183" t="s">
        <v>416</v>
      </c>
      <c r="J3" s="181" t="s">
        <v>396</v>
      </c>
      <c r="K3" s="182" t="s">
        <v>400</v>
      </c>
      <c r="L3" s="181" t="s">
        <v>410</v>
      </c>
      <c r="M3" s="190">
        <v>54</v>
      </c>
    </row>
    <row r="4" spans="1:13" ht="12" customHeight="1" x14ac:dyDescent="0.2">
      <c r="A4" s="198" t="s">
        <v>390</v>
      </c>
      <c r="B4" s="180" t="s">
        <v>390</v>
      </c>
      <c r="C4" s="180" t="s">
        <v>175</v>
      </c>
      <c r="D4" s="61" t="s">
        <v>495</v>
      </c>
      <c r="E4" s="180" t="s">
        <v>518</v>
      </c>
      <c r="F4" s="180" t="s">
        <v>519</v>
      </c>
      <c r="G4" s="183" t="s">
        <v>392</v>
      </c>
      <c r="H4" s="181" t="s">
        <v>445</v>
      </c>
      <c r="I4" s="183" t="s">
        <v>416</v>
      </c>
      <c r="J4" s="181" t="s">
        <v>443</v>
      </c>
      <c r="K4" s="182" t="s">
        <v>436</v>
      </c>
      <c r="L4" s="181" t="s">
        <v>444</v>
      </c>
      <c r="M4" s="190">
        <v>1169</v>
      </c>
    </row>
    <row r="5" spans="1:13" ht="12" customHeight="1" x14ac:dyDescent="0.2">
      <c r="A5" s="198" t="s">
        <v>390</v>
      </c>
      <c r="B5" s="180" t="s">
        <v>390</v>
      </c>
      <c r="C5" s="180" t="s">
        <v>4</v>
      </c>
      <c r="D5" s="61" t="s">
        <v>495</v>
      </c>
      <c r="E5" s="180" t="s">
        <v>518</v>
      </c>
      <c r="F5" s="180" t="s">
        <v>136</v>
      </c>
      <c r="G5" s="183" t="s">
        <v>463</v>
      </c>
      <c r="H5" s="181" t="s">
        <v>493</v>
      </c>
      <c r="I5" s="183" t="s">
        <v>416</v>
      </c>
      <c r="J5" s="181" t="s">
        <v>462</v>
      </c>
      <c r="K5" s="182" t="s">
        <v>416</v>
      </c>
      <c r="L5" s="181" t="s">
        <v>464</v>
      </c>
      <c r="M5" s="190">
        <v>274</v>
      </c>
    </row>
    <row r="6" spans="1:13" ht="12" customHeight="1" x14ac:dyDescent="0.2">
      <c r="A6" s="198" t="s">
        <v>390</v>
      </c>
      <c r="B6" s="180" t="s">
        <v>422</v>
      </c>
      <c r="C6" s="180" t="s">
        <v>150</v>
      </c>
      <c r="D6" s="61" t="s">
        <v>495</v>
      </c>
      <c r="E6" s="180" t="s">
        <v>516</v>
      </c>
      <c r="F6" s="180" t="s">
        <v>520</v>
      </c>
      <c r="G6" s="183" t="s">
        <v>392</v>
      </c>
      <c r="H6" s="181" t="s">
        <v>421</v>
      </c>
      <c r="I6" s="183" t="s">
        <v>416</v>
      </c>
      <c r="J6" s="181" t="s">
        <v>420</v>
      </c>
      <c r="K6" s="182" t="s">
        <v>416</v>
      </c>
      <c r="L6" s="181" t="s">
        <v>423</v>
      </c>
      <c r="M6" s="190">
        <v>9</v>
      </c>
    </row>
    <row r="7" spans="1:13" ht="12" customHeight="1" x14ac:dyDescent="0.2">
      <c r="A7" s="198" t="s">
        <v>390</v>
      </c>
      <c r="B7" s="180" t="s">
        <v>424</v>
      </c>
      <c r="C7" s="180" t="s">
        <v>130</v>
      </c>
      <c r="D7" s="61" t="s">
        <v>495</v>
      </c>
      <c r="E7" s="180" t="s">
        <v>516</v>
      </c>
      <c r="F7" s="200" t="s">
        <v>370</v>
      </c>
      <c r="G7" s="183" t="s">
        <v>427</v>
      </c>
      <c r="H7" s="181" t="s">
        <v>497</v>
      </c>
      <c r="I7" s="183" t="s">
        <v>416</v>
      </c>
      <c r="J7" s="181" t="s">
        <v>425</v>
      </c>
      <c r="K7" s="182" t="s">
        <v>416</v>
      </c>
      <c r="L7" s="181" t="s">
        <v>426</v>
      </c>
      <c r="M7" s="190" t="s">
        <v>416</v>
      </c>
    </row>
    <row r="8" spans="1:13" ht="12" customHeight="1" x14ac:dyDescent="0.2">
      <c r="A8" s="198" t="s">
        <v>390</v>
      </c>
      <c r="B8" s="180" t="s">
        <v>506</v>
      </c>
      <c r="C8" s="180" t="s">
        <v>111</v>
      </c>
      <c r="D8" s="61" t="s">
        <v>495</v>
      </c>
      <c r="E8" s="180" t="s">
        <v>516</v>
      </c>
      <c r="F8" s="180" t="s">
        <v>517</v>
      </c>
      <c r="G8" s="183" t="s">
        <v>415</v>
      </c>
      <c r="H8" s="181" t="s">
        <v>505</v>
      </c>
      <c r="I8" s="181" t="s">
        <v>504</v>
      </c>
      <c r="J8" s="181" t="s">
        <v>412</v>
      </c>
      <c r="K8" s="184" t="s">
        <v>413</v>
      </c>
      <c r="L8" s="181" t="s">
        <v>414</v>
      </c>
      <c r="M8" s="190">
        <v>46</v>
      </c>
    </row>
    <row r="9" spans="1:13" ht="12" customHeight="1" x14ac:dyDescent="0.2">
      <c r="A9" s="198" t="s">
        <v>390</v>
      </c>
      <c r="B9" s="180" t="s">
        <v>491</v>
      </c>
      <c r="C9" s="180" t="s">
        <v>129</v>
      </c>
      <c r="D9" s="61" t="s">
        <v>495</v>
      </c>
      <c r="E9" s="180" t="s">
        <v>516</v>
      </c>
      <c r="F9" s="180" t="s">
        <v>521</v>
      </c>
      <c r="G9" s="183" t="s">
        <v>428</v>
      </c>
      <c r="H9" s="181" t="s">
        <v>499</v>
      </c>
      <c r="I9" s="181" t="s">
        <v>498</v>
      </c>
      <c r="J9" s="181" t="s">
        <v>417</v>
      </c>
      <c r="K9" s="184" t="s">
        <v>418</v>
      </c>
      <c r="L9" s="181" t="s">
        <v>419</v>
      </c>
      <c r="M9" s="190">
        <v>8</v>
      </c>
    </row>
    <row r="10" spans="1:13" ht="12" customHeight="1" x14ac:dyDescent="0.2">
      <c r="A10" s="198" t="s">
        <v>486</v>
      </c>
      <c r="B10" s="180" t="s">
        <v>448</v>
      </c>
      <c r="C10" s="180" t="s">
        <v>96</v>
      </c>
      <c r="D10" s="61" t="s">
        <v>495</v>
      </c>
      <c r="E10" s="180" t="s">
        <v>516</v>
      </c>
      <c r="F10" s="180" t="s">
        <v>522</v>
      </c>
      <c r="G10" s="183" t="s">
        <v>401</v>
      </c>
      <c r="H10" s="181" t="s">
        <v>402</v>
      </c>
      <c r="I10" s="181" t="s">
        <v>508</v>
      </c>
      <c r="J10" s="181" t="s">
        <v>395</v>
      </c>
      <c r="K10" s="182" t="s">
        <v>399</v>
      </c>
      <c r="L10" s="181" t="s">
        <v>404</v>
      </c>
      <c r="M10" s="190">
        <v>283</v>
      </c>
    </row>
    <row r="11" spans="1:13" ht="12" customHeight="1" x14ac:dyDescent="0.2">
      <c r="A11" s="198" t="s">
        <v>486</v>
      </c>
      <c r="B11" s="180" t="s">
        <v>449</v>
      </c>
      <c r="C11" s="180" t="s">
        <v>222</v>
      </c>
      <c r="D11" s="61" t="s">
        <v>495</v>
      </c>
      <c r="E11" s="180" t="s">
        <v>518</v>
      </c>
      <c r="F11" s="180" t="s">
        <v>523</v>
      </c>
      <c r="G11" s="183" t="s">
        <v>392</v>
      </c>
      <c r="H11" s="181" t="s">
        <v>446</v>
      </c>
      <c r="I11" s="183" t="s">
        <v>447</v>
      </c>
      <c r="J11" s="181" t="s">
        <v>450</v>
      </c>
      <c r="K11" s="188" t="s">
        <v>436</v>
      </c>
      <c r="L11" s="181" t="s">
        <v>451</v>
      </c>
      <c r="M11" s="191">
        <v>22</v>
      </c>
    </row>
    <row r="12" spans="1:13" ht="12" customHeight="1" x14ac:dyDescent="0.2">
      <c r="A12" s="198" t="s">
        <v>486</v>
      </c>
      <c r="B12" s="180" t="s">
        <v>449</v>
      </c>
      <c r="C12" s="180" t="s">
        <v>269</v>
      </c>
      <c r="D12" s="61" t="s">
        <v>495</v>
      </c>
      <c r="E12" s="180" t="s">
        <v>524</v>
      </c>
      <c r="F12" s="180" t="s">
        <v>525</v>
      </c>
      <c r="G12" s="183" t="s">
        <v>392</v>
      </c>
      <c r="H12" s="181" t="s">
        <v>434</v>
      </c>
      <c r="I12" s="183" t="s">
        <v>442</v>
      </c>
      <c r="J12" s="181" t="s">
        <v>435</v>
      </c>
      <c r="K12" s="182" t="s">
        <v>436</v>
      </c>
      <c r="L12" s="181" t="s">
        <v>437</v>
      </c>
      <c r="M12" s="190">
        <v>764</v>
      </c>
    </row>
    <row r="13" spans="1:13" ht="12" customHeight="1" x14ac:dyDescent="0.2">
      <c r="A13" s="198" t="s">
        <v>486</v>
      </c>
      <c r="B13" s="180" t="s">
        <v>449</v>
      </c>
      <c r="C13" s="180" t="s">
        <v>354</v>
      </c>
      <c r="D13" s="61" t="s">
        <v>496</v>
      </c>
      <c r="E13" s="180" t="s">
        <v>524</v>
      </c>
      <c r="F13" s="180" t="s">
        <v>526</v>
      </c>
      <c r="G13" s="183" t="s">
        <v>392</v>
      </c>
      <c r="H13" s="181" t="s">
        <v>468</v>
      </c>
      <c r="I13" s="183" t="s">
        <v>416</v>
      </c>
      <c r="J13" s="181" t="s">
        <v>469</v>
      </c>
      <c r="K13" s="182" t="s">
        <v>436</v>
      </c>
      <c r="L13" s="181" t="s">
        <v>470</v>
      </c>
      <c r="M13" s="190" t="s">
        <v>416</v>
      </c>
    </row>
    <row r="14" spans="1:13" ht="12" customHeight="1" x14ac:dyDescent="0.2">
      <c r="A14" s="198" t="s">
        <v>486</v>
      </c>
      <c r="B14" s="180" t="s">
        <v>478</v>
      </c>
      <c r="C14" s="180" t="s">
        <v>314</v>
      </c>
      <c r="D14" s="61" t="s">
        <v>496</v>
      </c>
      <c r="E14" s="180"/>
      <c r="F14" s="180"/>
      <c r="G14" s="183" t="s">
        <v>392</v>
      </c>
      <c r="H14" s="181" t="s">
        <v>479</v>
      </c>
      <c r="I14" s="183" t="s">
        <v>416</v>
      </c>
      <c r="J14" s="181" t="s">
        <v>480</v>
      </c>
      <c r="K14" s="182" t="s">
        <v>436</v>
      </c>
      <c r="L14" s="181" t="s">
        <v>481</v>
      </c>
      <c r="M14" s="190" t="s">
        <v>416</v>
      </c>
    </row>
    <row r="15" spans="1:13" ht="12" customHeight="1" x14ac:dyDescent="0.2">
      <c r="A15" s="198" t="s">
        <v>458</v>
      </c>
      <c r="B15" s="180" t="s">
        <v>458</v>
      </c>
      <c r="C15" s="180" t="s">
        <v>18</v>
      </c>
      <c r="D15" s="61" t="s">
        <v>495</v>
      </c>
      <c r="E15" s="180"/>
      <c r="F15" s="180"/>
      <c r="G15" s="183" t="s">
        <v>392</v>
      </c>
      <c r="H15" s="181" t="s">
        <v>457</v>
      </c>
      <c r="I15" s="183" t="s">
        <v>416</v>
      </c>
      <c r="J15" s="181" t="s">
        <v>459</v>
      </c>
      <c r="K15" s="182" t="s">
        <v>460</v>
      </c>
      <c r="L15" s="181" t="s">
        <v>461</v>
      </c>
      <c r="M15" s="190">
        <v>231</v>
      </c>
    </row>
    <row r="16" spans="1:13" ht="12" customHeight="1" x14ac:dyDescent="0.2">
      <c r="A16" s="198" t="s">
        <v>458</v>
      </c>
      <c r="B16" s="180" t="s">
        <v>456</v>
      </c>
      <c r="C16" s="180" t="s">
        <v>247</v>
      </c>
      <c r="D16" s="61" t="s">
        <v>495</v>
      </c>
      <c r="E16" s="180" t="s">
        <v>416</v>
      </c>
      <c r="F16" s="180"/>
      <c r="G16" s="183" t="s">
        <v>392</v>
      </c>
      <c r="H16" s="181" t="s">
        <v>433</v>
      </c>
      <c r="I16" s="181" t="s">
        <v>509</v>
      </c>
      <c r="J16" s="181" t="s">
        <v>431</v>
      </c>
      <c r="K16" s="182" t="s">
        <v>400</v>
      </c>
      <c r="L16" s="181" t="s">
        <v>432</v>
      </c>
      <c r="M16" s="190">
        <v>73</v>
      </c>
    </row>
    <row r="17" spans="1:13" ht="12" customHeight="1" x14ac:dyDescent="0.2">
      <c r="A17" s="198" t="s">
        <v>458</v>
      </c>
      <c r="B17" s="180" t="s">
        <v>477</v>
      </c>
      <c r="C17" s="180" t="s">
        <v>494</v>
      </c>
      <c r="D17" s="61" t="s">
        <v>496</v>
      </c>
      <c r="E17" s="180" t="s">
        <v>416</v>
      </c>
      <c r="F17" s="180"/>
      <c r="G17" s="183" t="s">
        <v>392</v>
      </c>
      <c r="H17" s="181" t="s">
        <v>500</v>
      </c>
      <c r="I17" s="183" t="s">
        <v>416</v>
      </c>
      <c r="J17" s="181" t="s">
        <v>475</v>
      </c>
      <c r="K17" s="182" t="s">
        <v>400</v>
      </c>
      <c r="L17" s="181" t="s">
        <v>476</v>
      </c>
      <c r="M17" s="190">
        <v>67</v>
      </c>
    </row>
    <row r="18" spans="1:13" ht="12" customHeight="1" x14ac:dyDescent="0.2">
      <c r="A18" s="198" t="s">
        <v>458</v>
      </c>
      <c r="B18" s="180" t="s">
        <v>474</v>
      </c>
      <c r="C18" s="180" t="s">
        <v>294</v>
      </c>
      <c r="D18" s="61" t="s">
        <v>496</v>
      </c>
      <c r="E18" s="180"/>
      <c r="F18" s="180"/>
      <c r="G18" s="183" t="s">
        <v>392</v>
      </c>
      <c r="H18" s="181" t="s">
        <v>501</v>
      </c>
      <c r="I18" s="183" t="s">
        <v>416</v>
      </c>
      <c r="J18" s="181" t="s">
        <v>471</v>
      </c>
      <c r="K18" s="184" t="s">
        <v>413</v>
      </c>
      <c r="L18" s="181" t="s">
        <v>472</v>
      </c>
      <c r="M18" s="190">
        <v>20</v>
      </c>
    </row>
    <row r="19" spans="1:13" ht="12" customHeight="1" x14ac:dyDescent="0.2">
      <c r="A19" s="198" t="s">
        <v>458</v>
      </c>
      <c r="B19" s="180" t="s">
        <v>503</v>
      </c>
      <c r="C19" s="180" t="s">
        <v>328</v>
      </c>
      <c r="D19" s="61" t="s">
        <v>496</v>
      </c>
      <c r="E19" s="180"/>
      <c r="F19" s="180"/>
      <c r="G19" s="183" t="s">
        <v>510</v>
      </c>
      <c r="H19" s="181" t="s">
        <v>502</v>
      </c>
      <c r="I19" s="183" t="s">
        <v>416</v>
      </c>
      <c r="J19" s="181" t="s">
        <v>483</v>
      </c>
      <c r="K19" s="182" t="s">
        <v>400</v>
      </c>
      <c r="L19" s="181" t="s">
        <v>484</v>
      </c>
      <c r="M19" s="190">
        <v>39</v>
      </c>
    </row>
    <row r="20" spans="1:13" ht="12" customHeight="1" x14ac:dyDescent="0.2">
      <c r="A20" s="198" t="s">
        <v>487</v>
      </c>
      <c r="B20" s="180" t="s">
        <v>453</v>
      </c>
      <c r="C20" s="180" t="s">
        <v>353</v>
      </c>
      <c r="D20" s="61" t="s">
        <v>495</v>
      </c>
      <c r="E20" s="180"/>
      <c r="F20" s="180"/>
      <c r="G20" s="183" t="s">
        <v>392</v>
      </c>
      <c r="H20" s="181" t="s">
        <v>452</v>
      </c>
      <c r="I20" s="183" t="s">
        <v>416</v>
      </c>
      <c r="J20" s="181" t="s">
        <v>454</v>
      </c>
      <c r="K20" s="182" t="s">
        <v>400</v>
      </c>
      <c r="L20" s="181" t="s">
        <v>455</v>
      </c>
      <c r="M20" s="190">
        <v>70</v>
      </c>
    </row>
    <row r="21" spans="1:13" ht="12" customHeight="1" x14ac:dyDescent="0.2">
      <c r="A21" s="198" t="s">
        <v>487</v>
      </c>
      <c r="B21" s="180" t="s">
        <v>473</v>
      </c>
      <c r="C21" s="180" t="s">
        <v>322</v>
      </c>
      <c r="D21" s="61" t="s">
        <v>495</v>
      </c>
      <c r="E21" s="180"/>
      <c r="F21" s="180"/>
      <c r="G21" s="183" t="s">
        <v>392</v>
      </c>
      <c r="H21" s="183"/>
      <c r="I21" s="183"/>
      <c r="J21" s="181" t="s">
        <v>429</v>
      </c>
      <c r="K21" s="182" t="s">
        <v>416</v>
      </c>
      <c r="L21" s="181" t="s">
        <v>430</v>
      </c>
      <c r="M21" s="190" t="s">
        <v>416</v>
      </c>
    </row>
    <row r="22" spans="1:13" ht="12" customHeight="1" x14ac:dyDescent="0.2">
      <c r="A22" s="179" t="s">
        <v>438</v>
      </c>
      <c r="B22" s="180" t="s">
        <v>438</v>
      </c>
      <c r="C22" s="180" t="s">
        <v>240</v>
      </c>
      <c r="D22" s="199" t="s">
        <v>495</v>
      </c>
      <c r="E22" s="180"/>
      <c r="F22" s="180"/>
      <c r="G22" s="183" t="s">
        <v>411</v>
      </c>
      <c r="H22" s="181" t="s">
        <v>406</v>
      </c>
      <c r="I22" s="183" t="s">
        <v>416</v>
      </c>
      <c r="J22" s="181" t="s">
        <v>407</v>
      </c>
      <c r="K22" s="182" t="s">
        <v>408</v>
      </c>
      <c r="L22" s="181" t="s">
        <v>409</v>
      </c>
      <c r="M22" s="190">
        <v>25</v>
      </c>
    </row>
    <row r="23" spans="1:13" ht="12" customHeight="1" x14ac:dyDescent="0.2">
      <c r="A23" s="179" t="s">
        <v>465</v>
      </c>
      <c r="B23" s="180" t="s">
        <v>465</v>
      </c>
      <c r="C23" s="180" t="s">
        <v>152</v>
      </c>
      <c r="D23" s="199" t="s">
        <v>496</v>
      </c>
      <c r="E23" s="180"/>
      <c r="F23" s="180"/>
      <c r="G23" s="183" t="s">
        <v>392</v>
      </c>
      <c r="H23" s="183"/>
      <c r="I23" s="183"/>
      <c r="J23" s="181" t="s">
        <v>466</v>
      </c>
      <c r="K23" s="184" t="s">
        <v>418</v>
      </c>
      <c r="L23" s="181" t="s">
        <v>467</v>
      </c>
      <c r="M23" s="190">
        <v>4</v>
      </c>
    </row>
  </sheetData>
  <mergeCells count="3">
    <mergeCell ref="G1:G2"/>
    <mergeCell ref="H1:H2"/>
    <mergeCell ref="I1:I2"/>
  </mergeCells>
  <hyperlinks>
    <hyperlink ref="H3" r:id="rId1"/>
    <hyperlink ref="J3" r:id="rId2"/>
    <hyperlink ref="J10" r:id="rId3"/>
    <hyperlink ref="H10" r:id="rId4"/>
    <hyperlink ref="L10" r:id="rId5"/>
    <hyperlink ref="H22" r:id="rId6"/>
    <hyperlink ref="J22" r:id="rId7"/>
    <hyperlink ref="L22" r:id="rId8"/>
    <hyperlink ref="L3" r:id="rId9"/>
    <hyperlink ref="J8" r:id="rId10"/>
    <hyperlink ref="L8" r:id="rId11"/>
    <hyperlink ref="J9" r:id="rId12"/>
    <hyperlink ref="L9" r:id="rId13"/>
    <hyperlink ref="J6" r:id="rId14"/>
    <hyperlink ref="H6" r:id="rId15"/>
    <hyperlink ref="L6" r:id="rId16"/>
    <hyperlink ref="J7" r:id="rId17"/>
    <hyperlink ref="L7" r:id="rId18"/>
    <hyperlink ref="J21" r:id="rId19"/>
    <hyperlink ref="L21" r:id="rId20"/>
    <hyperlink ref="J16" r:id="rId21"/>
    <hyperlink ref="L16" r:id="rId22"/>
    <hyperlink ref="H16" r:id="rId23"/>
    <hyperlink ref="H12" r:id="rId24"/>
    <hyperlink ref="J12" r:id="rId25"/>
    <hyperlink ref="L12" r:id="rId26"/>
    <hyperlink ref="J4" r:id="rId27"/>
    <hyperlink ref="L4" r:id="rId28"/>
    <hyperlink ref="H4" r:id="rId29"/>
    <hyperlink ref="H11" r:id="rId30"/>
    <hyperlink ref="J11" r:id="rId31"/>
    <hyperlink ref="L11" r:id="rId32"/>
    <hyperlink ref="H20" r:id="rId33"/>
    <hyperlink ref="J20" r:id="rId34"/>
    <hyperlink ref="L20" r:id="rId35"/>
    <hyperlink ref="H15" r:id="rId36"/>
    <hyperlink ref="J15" r:id="rId37"/>
    <hyperlink ref="L15" r:id="rId38"/>
    <hyperlink ref="J5" r:id="rId39"/>
    <hyperlink ref="L5" r:id="rId40"/>
    <hyperlink ref="J23" r:id="rId41"/>
    <hyperlink ref="L23" r:id="rId42"/>
    <hyperlink ref="H13" r:id="rId43"/>
    <hyperlink ref="J13" r:id="rId44"/>
    <hyperlink ref="L13" r:id="rId45"/>
    <hyperlink ref="J18" r:id="rId46"/>
    <hyperlink ref="L18" r:id="rId47"/>
    <hyperlink ref="J17" r:id="rId48"/>
    <hyperlink ref="L17" r:id="rId49"/>
    <hyperlink ref="H14" r:id="rId50"/>
    <hyperlink ref="J14" r:id="rId51"/>
    <hyperlink ref="L14" r:id="rId52"/>
    <hyperlink ref="J19" r:id="rId53"/>
    <hyperlink ref="L19" r:id="rId54"/>
    <hyperlink ref="H5" r:id="rId55"/>
    <hyperlink ref="H7" r:id="rId56"/>
    <hyperlink ref="I9" r:id="rId57" display="http://russian.mofcom.gov.cn/article/counselorsreport/201603/20160301271444.shtml"/>
    <hyperlink ref="H9" r:id="rId58"/>
    <hyperlink ref="H17" r:id="rId59"/>
    <hyperlink ref="H18" r:id="rId60"/>
    <hyperlink ref="H19" r:id="rId61"/>
    <hyperlink ref="I8" r:id="rId62" display="https://ngs24.ru/news/more/65089981/"/>
    <hyperlink ref="H8" r:id="rId63"/>
    <hyperlink ref="I10" r:id="rId64" display="https://hh.ru/employer/2703"/>
    <hyperlink ref="I16" r:id="rId65" display="https://hh.ru/employer/111263"/>
  </hyperlinks>
  <pageMargins left="0.23622047244094491" right="0.23622047244094491" top="0.74803149606299213" bottom="0.74803149606299213" header="0.31496062992125984" footer="0.31496062992125984"/>
  <pageSetup orientation="landscape" horizontalDpi="300" verticalDpi="300" r:id="rId6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51"/>
  <sheetViews>
    <sheetView showGridLines="0" showRuler="0" zoomScaleNormal="100" zoomScaleSheetLayoutView="100" workbookViewId="0">
      <pane xSplit="1" ySplit="2" topLeftCell="B114" activePane="bottomRight" state="frozen"/>
      <selection pane="topRight" activeCell="B1" sqref="B1"/>
      <selection pane="bottomLeft" activeCell="A3" sqref="A3"/>
      <selection pane="bottomRight" activeCell="A125" sqref="A125"/>
    </sheetView>
  </sheetViews>
  <sheetFormatPr defaultColWidth="9" defaultRowHeight="15" outlineLevelRow="2" x14ac:dyDescent="0.2"/>
  <cols>
    <col min="1" max="1" width="3.140625" style="114" customWidth="1"/>
    <col min="2" max="2" width="3.140625" style="1" customWidth="1"/>
    <col min="3" max="3" width="9.28515625" style="1" customWidth="1"/>
    <col min="4" max="4" width="16.28515625" style="1" customWidth="1"/>
    <col min="5" max="5" width="47" style="1" customWidth="1"/>
    <col min="6" max="7" width="10.42578125" style="1" customWidth="1"/>
    <col min="8" max="8" width="23.28515625" style="1" customWidth="1"/>
    <col min="9" max="9" width="6.85546875" style="1" customWidth="1"/>
    <col min="10" max="10" width="4.42578125" style="145" hidden="1" customWidth="1"/>
    <col min="11" max="12" width="12.85546875" style="158" hidden="1" customWidth="1"/>
    <col min="13" max="13" width="9" style="175" hidden="1" customWidth="1"/>
    <col min="14" max="14" width="9" style="176" hidden="1" customWidth="1"/>
    <col min="15" max="15" width="9" style="175" hidden="1" customWidth="1"/>
    <col min="16" max="16" width="9" style="177" hidden="1" customWidth="1"/>
    <col min="17" max="19" width="9" style="175" hidden="1" customWidth="1"/>
    <col min="20" max="20" width="4.42578125" style="1" customWidth="1"/>
    <col min="21" max="16384" width="9" style="1"/>
  </cols>
  <sheetData>
    <row r="1" spans="1:20" ht="12" customHeight="1" x14ac:dyDescent="0.25">
      <c r="A1" s="315" t="s">
        <v>373</v>
      </c>
      <c r="B1" s="273" t="s">
        <v>374</v>
      </c>
      <c r="C1" s="316" t="s">
        <v>0</v>
      </c>
      <c r="D1" s="316" t="s">
        <v>1</v>
      </c>
      <c r="E1" s="316" t="s">
        <v>78</v>
      </c>
      <c r="F1" s="5" t="s">
        <v>375</v>
      </c>
      <c r="G1" s="5"/>
      <c r="H1" s="316" t="s">
        <v>5</v>
      </c>
      <c r="I1" s="316" t="s">
        <v>10</v>
      </c>
      <c r="J1" s="273"/>
      <c r="K1" s="270" t="s">
        <v>391</v>
      </c>
      <c r="L1" s="270" t="s">
        <v>489</v>
      </c>
      <c r="M1" s="5" t="s">
        <v>397</v>
      </c>
      <c r="N1" s="5"/>
      <c r="O1" s="5" t="s">
        <v>403</v>
      </c>
      <c r="P1" s="5"/>
      <c r="Q1" s="216" t="s">
        <v>488</v>
      </c>
      <c r="R1" s="273" t="s">
        <v>393</v>
      </c>
      <c r="S1" s="273" t="s">
        <v>439</v>
      </c>
    </row>
    <row r="2" spans="1:20" ht="12" customHeight="1" x14ac:dyDescent="0.25">
      <c r="A2" s="315"/>
      <c r="B2" s="273"/>
      <c r="C2" s="316"/>
      <c r="D2" s="316"/>
      <c r="E2" s="316"/>
      <c r="F2" s="5" t="s">
        <v>376</v>
      </c>
      <c r="G2" s="5" t="s">
        <v>371</v>
      </c>
      <c r="H2" s="316"/>
      <c r="I2" s="316"/>
      <c r="J2" s="273"/>
      <c r="K2" s="270"/>
      <c r="L2" s="270"/>
      <c r="M2" s="140" t="s">
        <v>405</v>
      </c>
      <c r="N2" s="140" t="s">
        <v>398</v>
      </c>
      <c r="O2" s="140" t="s">
        <v>405</v>
      </c>
      <c r="P2" s="140" t="s">
        <v>398</v>
      </c>
      <c r="Q2" s="218"/>
      <c r="R2" s="273"/>
      <c r="S2" s="273"/>
    </row>
    <row r="3" spans="1:20" s="60" customFormat="1" ht="21.95" customHeight="1" x14ac:dyDescent="0.2">
      <c r="A3" s="138" t="s">
        <v>187</v>
      </c>
      <c r="B3" s="61"/>
      <c r="C3" s="97"/>
      <c r="D3" s="61"/>
      <c r="E3" s="61"/>
      <c r="F3" s="61"/>
      <c r="G3" s="61"/>
      <c r="H3" s="61"/>
      <c r="I3" s="62"/>
      <c r="J3" s="146"/>
      <c r="K3" s="150"/>
      <c r="L3" s="151"/>
      <c r="M3" s="137"/>
      <c r="N3" s="159"/>
      <c r="O3" s="137"/>
      <c r="P3" s="160"/>
      <c r="Q3" s="137"/>
      <c r="R3" s="137"/>
      <c r="S3" s="161"/>
    </row>
    <row r="4" spans="1:20" s="60" customFormat="1" ht="21.95" customHeight="1" x14ac:dyDescent="0.2">
      <c r="A4" s="122" t="s">
        <v>320</v>
      </c>
      <c r="B4" s="61"/>
      <c r="C4" s="97"/>
      <c r="D4" s="61"/>
      <c r="E4" s="61"/>
      <c r="F4" s="61"/>
      <c r="G4" s="61"/>
      <c r="H4" s="61"/>
      <c r="I4" s="62"/>
      <c r="J4" s="146"/>
      <c r="K4" s="150"/>
      <c r="L4" s="151"/>
      <c r="M4" s="137"/>
      <c r="N4" s="159"/>
      <c r="O4" s="137"/>
      <c r="P4" s="160"/>
      <c r="Q4" s="137"/>
      <c r="R4" s="137"/>
      <c r="S4" s="161"/>
    </row>
    <row r="5" spans="1:20" ht="21.95" customHeight="1" outlineLevel="1" x14ac:dyDescent="0.2">
      <c r="A5" s="123" t="s">
        <v>188</v>
      </c>
      <c r="B5" s="64"/>
      <c r="C5" s="97"/>
      <c r="D5" s="63"/>
      <c r="E5" s="63"/>
      <c r="F5" s="124" t="s">
        <v>372</v>
      </c>
      <c r="G5" s="124" t="s">
        <v>372</v>
      </c>
      <c r="H5" s="63"/>
      <c r="I5" s="65"/>
      <c r="J5" s="146"/>
      <c r="K5" s="150" t="s">
        <v>390</v>
      </c>
      <c r="L5" s="151" t="s">
        <v>390</v>
      </c>
      <c r="M5" s="162" t="s">
        <v>396</v>
      </c>
      <c r="N5" s="159" t="s">
        <v>400</v>
      </c>
      <c r="O5" s="162" t="s">
        <v>410</v>
      </c>
      <c r="P5" s="160">
        <v>54</v>
      </c>
      <c r="Q5" s="137" t="s">
        <v>392</v>
      </c>
      <c r="R5" s="162" t="s">
        <v>394</v>
      </c>
      <c r="S5" s="161" t="s">
        <v>416</v>
      </c>
    </row>
    <row r="6" spans="1:20" ht="48.75" hidden="1" customHeight="1" outlineLevel="2" x14ac:dyDescent="0.2">
      <c r="A6" s="302" t="s">
        <v>88</v>
      </c>
      <c r="B6" s="304">
        <v>42709</v>
      </c>
      <c r="C6" s="204" t="s">
        <v>89</v>
      </c>
      <c r="D6" s="204" t="s">
        <v>90</v>
      </c>
      <c r="E6" s="119" t="s">
        <v>511</v>
      </c>
      <c r="F6" s="319" t="s">
        <v>93</v>
      </c>
      <c r="G6" s="319"/>
      <c r="H6" s="204" t="s">
        <v>26</v>
      </c>
      <c r="I6" s="201">
        <v>43439</v>
      </c>
      <c r="J6" s="147"/>
      <c r="K6" s="152"/>
      <c r="L6" s="153"/>
      <c r="M6" s="85"/>
      <c r="N6" s="163"/>
      <c r="O6" s="85"/>
      <c r="P6" s="164"/>
      <c r="Q6" s="85"/>
      <c r="R6" s="85"/>
      <c r="S6" s="165"/>
    </row>
    <row r="7" spans="1:20" ht="22.5" hidden="1" customHeight="1" outlineLevel="2" x14ac:dyDescent="0.2">
      <c r="A7" s="303"/>
      <c r="B7" s="305"/>
      <c r="C7" s="205"/>
      <c r="D7" s="205"/>
      <c r="E7" s="95" t="s">
        <v>263</v>
      </c>
      <c r="F7" s="299" t="s">
        <v>11</v>
      </c>
      <c r="G7" s="299"/>
      <c r="H7" s="205"/>
      <c r="I7" s="202"/>
      <c r="J7" s="148"/>
      <c r="K7" s="154"/>
      <c r="L7" s="155"/>
      <c r="M7" s="166"/>
      <c r="N7" s="167"/>
      <c r="O7" s="166"/>
      <c r="P7" s="168"/>
      <c r="Q7" s="166"/>
      <c r="R7" s="166"/>
      <c r="S7" s="169"/>
    </row>
    <row r="8" spans="1:20" ht="21.95" customHeight="1" outlineLevel="1" collapsed="1" x14ac:dyDescent="0.2">
      <c r="A8" s="123" t="s">
        <v>189</v>
      </c>
      <c r="B8" s="64"/>
      <c r="C8" s="97"/>
      <c r="D8" s="63"/>
      <c r="E8" s="63"/>
      <c r="F8" s="124" t="s">
        <v>372</v>
      </c>
      <c r="G8" s="124" t="s">
        <v>372</v>
      </c>
      <c r="H8" s="63"/>
      <c r="I8" s="65"/>
      <c r="J8" s="146"/>
      <c r="K8" s="150" t="s">
        <v>448</v>
      </c>
      <c r="L8" s="151" t="s">
        <v>486</v>
      </c>
      <c r="M8" s="162" t="s">
        <v>395</v>
      </c>
      <c r="N8" s="159" t="s">
        <v>399</v>
      </c>
      <c r="O8" s="162" t="s">
        <v>404</v>
      </c>
      <c r="P8" s="160">
        <v>283</v>
      </c>
      <c r="Q8" s="137" t="s">
        <v>401</v>
      </c>
      <c r="R8" s="162" t="s">
        <v>402</v>
      </c>
      <c r="S8" s="139" t="s">
        <v>440</v>
      </c>
      <c r="T8" s="1" t="s">
        <v>416</v>
      </c>
    </row>
    <row r="9" spans="1:20" ht="15" hidden="1" customHeight="1" outlineLevel="2" x14ac:dyDescent="0.2">
      <c r="A9" s="297" t="s">
        <v>96</v>
      </c>
      <c r="B9" s="298">
        <v>41975</v>
      </c>
      <c r="C9" s="299" t="s">
        <v>95</v>
      </c>
      <c r="D9" s="299" t="s">
        <v>90</v>
      </c>
      <c r="E9" s="120" t="s">
        <v>109</v>
      </c>
      <c r="F9" s="283" t="s">
        <v>107</v>
      </c>
      <c r="G9" s="284"/>
      <c r="H9" s="299" t="s">
        <v>110</v>
      </c>
      <c r="I9" s="314">
        <v>43436</v>
      </c>
      <c r="J9" s="147"/>
      <c r="K9" s="152"/>
      <c r="L9" s="153"/>
      <c r="M9" s="85"/>
      <c r="N9" s="163"/>
      <c r="O9" s="85"/>
      <c r="P9" s="164"/>
      <c r="Q9" s="85"/>
      <c r="R9" s="85"/>
      <c r="S9" s="165"/>
    </row>
    <row r="10" spans="1:20" ht="22.5" hidden="1" customHeight="1" outlineLevel="2" x14ac:dyDescent="0.2">
      <c r="A10" s="297"/>
      <c r="B10" s="298"/>
      <c r="C10" s="299"/>
      <c r="D10" s="299"/>
      <c r="E10" s="121" t="s">
        <v>366</v>
      </c>
      <c r="F10" s="283" t="s">
        <v>100</v>
      </c>
      <c r="G10" s="284"/>
      <c r="H10" s="299"/>
      <c r="I10" s="314"/>
      <c r="J10" s="149"/>
      <c r="K10" s="156"/>
      <c r="L10" s="157"/>
      <c r="M10" s="170"/>
      <c r="N10" s="171"/>
      <c r="O10" s="170"/>
      <c r="P10" s="172"/>
      <c r="Q10" s="170"/>
      <c r="R10" s="170"/>
      <c r="S10" s="173"/>
    </row>
    <row r="11" spans="1:20" ht="22.5" hidden="1" customHeight="1" outlineLevel="2" x14ac:dyDescent="0.2">
      <c r="A11" s="297"/>
      <c r="B11" s="298"/>
      <c r="C11" s="299"/>
      <c r="D11" s="299"/>
      <c r="E11" s="107" t="s">
        <v>367</v>
      </c>
      <c r="F11" s="283" t="s">
        <v>104</v>
      </c>
      <c r="G11" s="284"/>
      <c r="H11" s="299"/>
      <c r="I11" s="314"/>
      <c r="J11" s="149"/>
      <c r="K11" s="156"/>
      <c r="L11" s="157"/>
      <c r="M11" s="170"/>
      <c r="N11" s="171"/>
      <c r="O11" s="170"/>
      <c r="P11" s="172"/>
      <c r="Q11" s="170"/>
      <c r="R11" s="170"/>
      <c r="S11" s="173"/>
    </row>
    <row r="12" spans="1:20" ht="22.5" hidden="1" customHeight="1" outlineLevel="2" x14ac:dyDescent="0.2">
      <c r="A12" s="297"/>
      <c r="B12" s="298"/>
      <c r="C12" s="299"/>
      <c r="D12" s="299"/>
      <c r="E12" s="107" t="s">
        <v>368</v>
      </c>
      <c r="F12" s="283" t="s">
        <v>105</v>
      </c>
      <c r="G12" s="284"/>
      <c r="H12" s="299"/>
      <c r="I12" s="314"/>
      <c r="J12" s="149"/>
      <c r="K12" s="156"/>
      <c r="L12" s="157"/>
      <c r="M12" s="170"/>
      <c r="N12" s="171"/>
      <c r="O12" s="170"/>
      <c r="P12" s="172"/>
      <c r="Q12" s="170"/>
      <c r="R12" s="170"/>
      <c r="S12" s="173"/>
    </row>
    <row r="13" spans="1:20" ht="22.5" hidden="1" customHeight="1" outlineLevel="2" x14ac:dyDescent="0.2">
      <c r="A13" s="297"/>
      <c r="B13" s="298"/>
      <c r="C13" s="299"/>
      <c r="D13" s="299"/>
      <c r="E13" s="107" t="s">
        <v>369</v>
      </c>
      <c r="F13" s="283" t="s">
        <v>106</v>
      </c>
      <c r="G13" s="284"/>
      <c r="H13" s="299"/>
      <c r="I13" s="314"/>
      <c r="J13" s="148"/>
      <c r="K13" s="154"/>
      <c r="L13" s="155"/>
      <c r="M13" s="166"/>
      <c r="N13" s="167"/>
      <c r="O13" s="166"/>
      <c r="P13" s="168"/>
      <c r="Q13" s="166"/>
      <c r="R13" s="166"/>
      <c r="S13" s="169"/>
    </row>
    <row r="14" spans="1:20" ht="21.95" customHeight="1" outlineLevel="1" collapsed="1" x14ac:dyDescent="0.2">
      <c r="A14" s="123" t="s">
        <v>239</v>
      </c>
      <c r="B14" s="64"/>
      <c r="C14" s="97"/>
      <c r="D14" s="63"/>
      <c r="E14" s="63"/>
      <c r="F14" s="124">
        <v>50000</v>
      </c>
      <c r="G14" s="124" t="s">
        <v>372</v>
      </c>
      <c r="H14" s="63"/>
      <c r="I14" s="65"/>
      <c r="J14" s="146"/>
      <c r="K14" s="150" t="s">
        <v>438</v>
      </c>
      <c r="L14" s="151" t="s">
        <v>438</v>
      </c>
      <c r="M14" s="162" t="s">
        <v>407</v>
      </c>
      <c r="N14" s="159" t="s">
        <v>408</v>
      </c>
      <c r="O14" s="162" t="s">
        <v>409</v>
      </c>
      <c r="P14" s="160">
        <v>25</v>
      </c>
      <c r="Q14" s="137" t="s">
        <v>411</v>
      </c>
      <c r="R14" s="162" t="s">
        <v>406</v>
      </c>
      <c r="S14" s="161" t="s">
        <v>416</v>
      </c>
    </row>
    <row r="15" spans="1:20" ht="22.5" hidden="1" customHeight="1" outlineLevel="2" x14ac:dyDescent="0.2">
      <c r="A15" s="302" t="s">
        <v>240</v>
      </c>
      <c r="B15" s="304">
        <v>42352</v>
      </c>
      <c r="C15" s="204" t="s">
        <v>245</v>
      </c>
      <c r="D15" s="204" t="s">
        <v>260</v>
      </c>
      <c r="E15" s="95" t="s">
        <v>246</v>
      </c>
      <c r="F15" s="283" t="s">
        <v>11</v>
      </c>
      <c r="G15" s="284"/>
      <c r="H15" s="204" t="s">
        <v>26</v>
      </c>
      <c r="I15" s="201">
        <v>43448</v>
      </c>
      <c r="J15" s="147"/>
      <c r="K15" s="152"/>
      <c r="L15" s="153"/>
      <c r="M15" s="85"/>
      <c r="N15" s="163"/>
      <c r="O15" s="85"/>
      <c r="P15" s="164"/>
      <c r="Q15" s="85"/>
      <c r="R15" s="85"/>
      <c r="S15" s="165"/>
    </row>
    <row r="16" spans="1:20" ht="24" hidden="1" customHeight="1" outlineLevel="2" x14ac:dyDescent="0.2">
      <c r="A16" s="306"/>
      <c r="B16" s="307"/>
      <c r="C16" s="206"/>
      <c r="D16" s="206"/>
      <c r="E16" s="95" t="s">
        <v>261</v>
      </c>
      <c r="F16" s="283" t="s">
        <v>279</v>
      </c>
      <c r="G16" s="284"/>
      <c r="H16" s="206"/>
      <c r="I16" s="203"/>
      <c r="J16" s="148"/>
      <c r="K16" s="154"/>
      <c r="L16" s="155"/>
      <c r="M16" s="166"/>
      <c r="N16" s="167"/>
      <c r="O16" s="166"/>
      <c r="P16" s="168"/>
      <c r="Q16" s="166"/>
      <c r="R16" s="166"/>
      <c r="S16" s="169"/>
    </row>
    <row r="17" spans="1:19" ht="21.95" customHeight="1" outlineLevel="1" collapsed="1" x14ac:dyDescent="0.2">
      <c r="A17" s="123" t="s">
        <v>241</v>
      </c>
      <c r="B17" s="64"/>
      <c r="C17" s="97"/>
      <c r="D17" s="63"/>
      <c r="E17" s="63"/>
      <c r="F17" s="124" t="s">
        <v>372</v>
      </c>
      <c r="G17" s="124" t="s">
        <v>372</v>
      </c>
      <c r="H17" s="63"/>
      <c r="I17" s="65"/>
      <c r="J17" s="146"/>
      <c r="K17" s="150" t="s">
        <v>490</v>
      </c>
      <c r="L17" s="151" t="s">
        <v>490</v>
      </c>
      <c r="M17" s="162" t="s">
        <v>412</v>
      </c>
      <c r="N17" s="174" t="s">
        <v>413</v>
      </c>
      <c r="O17" s="162" t="s">
        <v>414</v>
      </c>
      <c r="P17" s="160">
        <v>46</v>
      </c>
      <c r="Q17" s="137" t="s">
        <v>415</v>
      </c>
      <c r="R17" s="137" t="s">
        <v>416</v>
      </c>
      <c r="S17" s="161"/>
    </row>
    <row r="18" spans="1:19" ht="35.25" hidden="1" customHeight="1" outlineLevel="2" x14ac:dyDescent="0.2">
      <c r="A18" s="297" t="s">
        <v>111</v>
      </c>
      <c r="B18" s="298">
        <v>42996</v>
      </c>
      <c r="C18" s="299" t="s">
        <v>113</v>
      </c>
      <c r="D18" s="299" t="s">
        <v>90</v>
      </c>
      <c r="E18" s="120" t="s">
        <v>511</v>
      </c>
      <c r="F18" s="317" t="s">
        <v>115</v>
      </c>
      <c r="G18" s="318"/>
      <c r="H18" s="299" t="s">
        <v>26</v>
      </c>
      <c r="I18" s="314">
        <v>43361</v>
      </c>
      <c r="J18" s="147"/>
      <c r="K18" s="152"/>
      <c r="L18" s="153"/>
      <c r="M18" s="85"/>
      <c r="N18" s="163"/>
      <c r="O18" s="85"/>
      <c r="P18" s="164"/>
      <c r="Q18" s="85"/>
      <c r="R18" s="85"/>
      <c r="S18" s="165"/>
    </row>
    <row r="19" spans="1:19" s="60" customFormat="1" ht="22.5" hidden="1" customHeight="1" outlineLevel="2" x14ac:dyDescent="0.2">
      <c r="A19" s="297"/>
      <c r="B19" s="298"/>
      <c r="C19" s="299"/>
      <c r="D19" s="299"/>
      <c r="E19" s="120" t="s">
        <v>263</v>
      </c>
      <c r="F19" s="283" t="s">
        <v>11</v>
      </c>
      <c r="G19" s="284"/>
      <c r="H19" s="299"/>
      <c r="I19" s="314"/>
      <c r="J19" s="148"/>
      <c r="K19" s="154"/>
      <c r="L19" s="155"/>
      <c r="M19" s="166"/>
      <c r="N19" s="167"/>
      <c r="O19" s="166"/>
      <c r="P19" s="168"/>
      <c r="Q19" s="166"/>
      <c r="R19" s="166"/>
      <c r="S19" s="169"/>
    </row>
    <row r="20" spans="1:19" ht="21.95" customHeight="1" outlineLevel="1" collapsed="1" x14ac:dyDescent="0.2">
      <c r="A20" s="123" t="s">
        <v>242</v>
      </c>
      <c r="B20" s="64"/>
      <c r="C20" s="97"/>
      <c r="D20" s="63"/>
      <c r="E20" s="63"/>
      <c r="F20" s="124" t="s">
        <v>372</v>
      </c>
      <c r="G20" s="124" t="s">
        <v>372</v>
      </c>
      <c r="H20" s="63"/>
      <c r="I20" s="65"/>
      <c r="J20" s="146"/>
      <c r="K20" s="150" t="s">
        <v>491</v>
      </c>
      <c r="L20" s="151" t="s">
        <v>390</v>
      </c>
      <c r="M20" s="162" t="s">
        <v>417</v>
      </c>
      <c r="N20" s="174" t="s">
        <v>418</v>
      </c>
      <c r="O20" s="162" t="s">
        <v>419</v>
      </c>
      <c r="P20" s="160">
        <v>8</v>
      </c>
      <c r="Q20" s="137" t="s">
        <v>428</v>
      </c>
      <c r="R20" s="137" t="s">
        <v>416</v>
      </c>
      <c r="S20" s="161"/>
    </row>
    <row r="21" spans="1:19" ht="12" hidden="1" customHeight="1" outlineLevel="2" x14ac:dyDescent="0.2">
      <c r="A21" s="302" t="s">
        <v>129</v>
      </c>
      <c r="B21" s="304">
        <v>42352</v>
      </c>
      <c r="C21" s="204" t="s">
        <v>118</v>
      </c>
      <c r="D21" s="299" t="s">
        <v>90</v>
      </c>
      <c r="E21" s="4" t="s">
        <v>109</v>
      </c>
      <c r="F21" s="300" t="s">
        <v>11</v>
      </c>
      <c r="G21" s="301"/>
      <c r="H21" s="204" t="s">
        <v>26</v>
      </c>
      <c r="I21" s="201">
        <v>43448</v>
      </c>
      <c r="J21" s="147"/>
      <c r="K21" s="152"/>
      <c r="L21" s="153"/>
      <c r="M21" s="85"/>
      <c r="N21" s="163"/>
      <c r="O21" s="85"/>
      <c r="P21" s="164"/>
      <c r="Q21" s="85"/>
      <c r="R21" s="85"/>
      <c r="S21" s="165"/>
    </row>
    <row r="22" spans="1:19" ht="12" hidden="1" customHeight="1" outlineLevel="2" x14ac:dyDescent="0.2">
      <c r="A22" s="303"/>
      <c r="B22" s="305"/>
      <c r="C22" s="205"/>
      <c r="D22" s="299"/>
      <c r="E22" s="4" t="s">
        <v>140</v>
      </c>
      <c r="F22" s="283" t="s">
        <v>143</v>
      </c>
      <c r="G22" s="284"/>
      <c r="H22" s="205"/>
      <c r="I22" s="202"/>
      <c r="J22" s="149"/>
      <c r="K22" s="156"/>
      <c r="L22" s="157"/>
      <c r="M22" s="170"/>
      <c r="N22" s="171"/>
      <c r="O22" s="170"/>
      <c r="P22" s="172"/>
      <c r="Q22" s="170"/>
      <c r="R22" s="170"/>
      <c r="S22" s="173"/>
    </row>
    <row r="23" spans="1:19" ht="12" hidden="1" customHeight="1" outlineLevel="2" x14ac:dyDescent="0.2">
      <c r="A23" s="303"/>
      <c r="B23" s="305"/>
      <c r="C23" s="205"/>
      <c r="D23" s="299"/>
      <c r="E23" s="74" t="s">
        <v>370</v>
      </c>
      <c r="F23" s="277" t="s">
        <v>141</v>
      </c>
      <c r="G23" s="278"/>
      <c r="H23" s="205"/>
      <c r="I23" s="202"/>
      <c r="J23" s="149"/>
      <c r="K23" s="156"/>
      <c r="L23" s="157"/>
      <c r="M23" s="170"/>
      <c r="N23" s="171"/>
      <c r="O23" s="170"/>
      <c r="P23" s="172"/>
      <c r="Q23" s="170"/>
      <c r="R23" s="170"/>
      <c r="S23" s="173"/>
    </row>
    <row r="24" spans="1:19" ht="12" hidden="1" customHeight="1" outlineLevel="2" x14ac:dyDescent="0.2">
      <c r="A24" s="303"/>
      <c r="B24" s="305"/>
      <c r="C24" s="205"/>
      <c r="D24" s="299"/>
      <c r="E24" s="73" t="s">
        <v>147</v>
      </c>
      <c r="F24" s="277" t="s">
        <v>142</v>
      </c>
      <c r="G24" s="278"/>
      <c r="H24" s="205"/>
      <c r="I24" s="202"/>
      <c r="J24" s="149"/>
      <c r="K24" s="156"/>
      <c r="L24" s="157"/>
      <c r="M24" s="170"/>
      <c r="N24" s="171"/>
      <c r="O24" s="170"/>
      <c r="P24" s="172"/>
      <c r="Q24" s="170"/>
      <c r="R24" s="170"/>
      <c r="S24" s="173"/>
    </row>
    <row r="25" spans="1:19" ht="12" hidden="1" customHeight="1" outlineLevel="2" x14ac:dyDescent="0.2">
      <c r="A25" s="303"/>
      <c r="B25" s="305"/>
      <c r="C25" s="205"/>
      <c r="D25" s="299"/>
      <c r="E25" s="74" t="s">
        <v>370</v>
      </c>
      <c r="F25" s="277" t="s">
        <v>144</v>
      </c>
      <c r="G25" s="278"/>
      <c r="H25" s="205"/>
      <c r="I25" s="202"/>
      <c r="J25" s="149"/>
      <c r="K25" s="156"/>
      <c r="L25" s="157"/>
      <c r="M25" s="170"/>
      <c r="N25" s="171"/>
      <c r="O25" s="170"/>
      <c r="P25" s="172"/>
      <c r="Q25" s="170"/>
      <c r="R25" s="170"/>
      <c r="S25" s="173"/>
    </row>
    <row r="26" spans="1:19" ht="12" hidden="1" customHeight="1" outlineLevel="2" x14ac:dyDescent="0.2">
      <c r="A26" s="303"/>
      <c r="B26" s="305"/>
      <c r="C26" s="205"/>
      <c r="D26" s="299"/>
      <c r="E26" s="73" t="s">
        <v>147</v>
      </c>
      <c r="F26" s="277" t="s">
        <v>145</v>
      </c>
      <c r="G26" s="278"/>
      <c r="H26" s="205"/>
      <c r="I26" s="202"/>
      <c r="J26" s="149"/>
      <c r="K26" s="156"/>
      <c r="L26" s="157"/>
      <c r="M26" s="170"/>
      <c r="N26" s="171"/>
      <c r="O26" s="170"/>
      <c r="P26" s="172"/>
      <c r="Q26" s="170"/>
      <c r="R26" s="170"/>
      <c r="S26" s="173"/>
    </row>
    <row r="27" spans="1:19" ht="12" hidden="1" customHeight="1" outlineLevel="2" x14ac:dyDescent="0.2">
      <c r="A27" s="303"/>
      <c r="B27" s="305"/>
      <c r="C27" s="205"/>
      <c r="D27" s="299"/>
      <c r="E27" s="74" t="s">
        <v>370</v>
      </c>
      <c r="F27" s="277" t="s">
        <v>231</v>
      </c>
      <c r="G27" s="278"/>
      <c r="H27" s="205"/>
      <c r="I27" s="202"/>
      <c r="J27" s="149"/>
      <c r="K27" s="156"/>
      <c r="L27" s="157"/>
      <c r="M27" s="170"/>
      <c r="N27" s="171"/>
      <c r="O27" s="170"/>
      <c r="P27" s="172"/>
      <c r="Q27" s="170"/>
      <c r="R27" s="170"/>
      <c r="S27" s="173"/>
    </row>
    <row r="28" spans="1:19" ht="12" hidden="1" customHeight="1" outlineLevel="2" x14ac:dyDescent="0.2">
      <c r="A28" s="303"/>
      <c r="B28" s="305"/>
      <c r="C28" s="205"/>
      <c r="D28" s="299"/>
      <c r="E28" s="73" t="s">
        <v>147</v>
      </c>
      <c r="F28" s="277" t="s">
        <v>232</v>
      </c>
      <c r="G28" s="278"/>
      <c r="H28" s="205"/>
      <c r="I28" s="202"/>
      <c r="J28" s="149"/>
      <c r="K28" s="156"/>
      <c r="L28" s="157"/>
      <c r="M28" s="170"/>
      <c r="N28" s="171"/>
      <c r="O28" s="170"/>
      <c r="P28" s="172"/>
      <c r="Q28" s="170"/>
      <c r="R28" s="170"/>
      <c r="S28" s="173"/>
    </row>
    <row r="29" spans="1:19" ht="12" hidden="1" customHeight="1" outlineLevel="2" x14ac:dyDescent="0.2">
      <c r="A29" s="303"/>
      <c r="B29" s="305"/>
      <c r="C29" s="205"/>
      <c r="D29" s="299"/>
      <c r="E29" s="74" t="s">
        <v>370</v>
      </c>
      <c r="F29" s="277" t="s">
        <v>233</v>
      </c>
      <c r="G29" s="278"/>
      <c r="H29" s="205"/>
      <c r="I29" s="202"/>
      <c r="J29" s="149"/>
      <c r="K29" s="156"/>
      <c r="L29" s="157"/>
      <c r="M29" s="170"/>
      <c r="N29" s="171"/>
      <c r="O29" s="170"/>
      <c r="P29" s="172"/>
      <c r="Q29" s="170"/>
      <c r="R29" s="170"/>
      <c r="S29" s="173"/>
    </row>
    <row r="30" spans="1:19" ht="12" hidden="1" customHeight="1" outlineLevel="2" x14ac:dyDescent="0.2">
      <c r="A30" s="306"/>
      <c r="B30" s="307"/>
      <c r="C30" s="206"/>
      <c r="D30" s="299"/>
      <c r="E30" s="73" t="s">
        <v>147</v>
      </c>
      <c r="F30" s="277" t="s">
        <v>234</v>
      </c>
      <c r="G30" s="278"/>
      <c r="H30" s="206"/>
      <c r="I30" s="203"/>
      <c r="J30" s="148"/>
      <c r="K30" s="154"/>
      <c r="L30" s="155"/>
      <c r="M30" s="166"/>
      <c r="N30" s="167"/>
      <c r="O30" s="166"/>
      <c r="P30" s="168"/>
      <c r="Q30" s="166"/>
      <c r="R30" s="166"/>
      <c r="S30" s="169"/>
    </row>
    <row r="31" spans="1:19" ht="21.95" customHeight="1" outlineLevel="1" collapsed="1" x14ac:dyDescent="0.2">
      <c r="A31" s="123" t="s">
        <v>243</v>
      </c>
      <c r="B31" s="64"/>
      <c r="C31" s="97"/>
      <c r="D31" s="63"/>
      <c r="E31" s="63"/>
      <c r="F31" s="124" t="s">
        <v>372</v>
      </c>
      <c r="G31" s="124" t="s">
        <v>372</v>
      </c>
      <c r="H31" s="63"/>
      <c r="I31" s="65"/>
      <c r="J31" s="146"/>
      <c r="K31" s="150" t="s">
        <v>422</v>
      </c>
      <c r="L31" s="151" t="s">
        <v>390</v>
      </c>
      <c r="M31" s="162" t="s">
        <v>420</v>
      </c>
      <c r="N31" s="159" t="s">
        <v>416</v>
      </c>
      <c r="O31" s="162" t="s">
        <v>423</v>
      </c>
      <c r="P31" s="160">
        <v>9</v>
      </c>
      <c r="Q31" s="137" t="s">
        <v>392</v>
      </c>
      <c r="R31" s="162" t="s">
        <v>421</v>
      </c>
      <c r="S31" s="161" t="s">
        <v>416</v>
      </c>
    </row>
    <row r="32" spans="1:19" ht="38.25" hidden="1" customHeight="1" outlineLevel="2" x14ac:dyDescent="0.2">
      <c r="A32" s="302" t="s">
        <v>150</v>
      </c>
      <c r="B32" s="304">
        <v>43040</v>
      </c>
      <c r="C32" s="204" t="s">
        <v>151</v>
      </c>
      <c r="D32" s="207" t="s">
        <v>90</v>
      </c>
      <c r="E32" s="95" t="s">
        <v>511</v>
      </c>
      <c r="F32" s="285" t="s">
        <v>115</v>
      </c>
      <c r="G32" s="286"/>
      <c r="H32" s="204" t="s">
        <v>26</v>
      </c>
      <c r="I32" s="201">
        <v>43405</v>
      </c>
      <c r="J32" s="147"/>
      <c r="K32" s="152"/>
      <c r="L32" s="153"/>
      <c r="M32" s="85"/>
      <c r="N32" s="163"/>
      <c r="O32" s="85"/>
      <c r="P32" s="164"/>
      <c r="Q32" s="85"/>
      <c r="R32" s="85"/>
      <c r="S32" s="165"/>
    </row>
    <row r="33" spans="1:19" s="60" customFormat="1" ht="22.5" hidden="1" customHeight="1" outlineLevel="2" x14ac:dyDescent="0.2">
      <c r="A33" s="306"/>
      <c r="B33" s="307"/>
      <c r="C33" s="206"/>
      <c r="D33" s="209"/>
      <c r="E33" s="95" t="s">
        <v>263</v>
      </c>
      <c r="F33" s="215" t="s">
        <v>11</v>
      </c>
      <c r="G33" s="276"/>
      <c r="H33" s="206"/>
      <c r="I33" s="203"/>
      <c r="J33" s="148"/>
      <c r="K33" s="154"/>
      <c r="L33" s="155"/>
      <c r="M33" s="166"/>
      <c r="N33" s="167"/>
      <c r="O33" s="166"/>
      <c r="P33" s="168"/>
      <c r="Q33" s="166"/>
      <c r="R33" s="166"/>
      <c r="S33" s="169"/>
    </row>
    <row r="34" spans="1:19" ht="21.95" customHeight="1" outlineLevel="1" collapsed="1" x14ac:dyDescent="0.2">
      <c r="A34" s="123" t="s">
        <v>244</v>
      </c>
      <c r="B34" s="64"/>
      <c r="C34" s="97"/>
      <c r="D34" s="63"/>
      <c r="E34" s="63"/>
      <c r="F34" s="124" t="s">
        <v>372</v>
      </c>
      <c r="G34" s="124" t="s">
        <v>372</v>
      </c>
      <c r="H34" s="63"/>
      <c r="I34" s="65"/>
      <c r="J34" s="146"/>
      <c r="K34" s="150" t="s">
        <v>424</v>
      </c>
      <c r="L34" s="151" t="s">
        <v>390</v>
      </c>
      <c r="M34" s="162" t="s">
        <v>425</v>
      </c>
      <c r="N34" s="159" t="s">
        <v>416</v>
      </c>
      <c r="O34" s="162" t="s">
        <v>426</v>
      </c>
      <c r="P34" s="160" t="s">
        <v>416</v>
      </c>
      <c r="Q34" s="137" t="s">
        <v>427</v>
      </c>
      <c r="R34" s="137" t="s">
        <v>416</v>
      </c>
      <c r="S34" s="161"/>
    </row>
    <row r="35" spans="1:19" ht="57" hidden="1" customHeight="1" outlineLevel="2" x14ac:dyDescent="0.2">
      <c r="A35" s="302" t="s">
        <v>130</v>
      </c>
      <c r="B35" s="304">
        <v>42172</v>
      </c>
      <c r="C35" s="204" t="s">
        <v>13</v>
      </c>
      <c r="D35" s="207" t="s">
        <v>90</v>
      </c>
      <c r="E35" s="54" t="s">
        <v>264</v>
      </c>
      <c r="F35" s="279" t="s">
        <v>20</v>
      </c>
      <c r="G35" s="280"/>
      <c r="H35" s="204" t="s">
        <v>26</v>
      </c>
      <c r="I35" s="201">
        <v>43633</v>
      </c>
      <c r="J35" s="147"/>
      <c r="K35" s="152"/>
      <c r="L35" s="153"/>
      <c r="M35" s="85"/>
      <c r="N35" s="163"/>
      <c r="O35" s="85"/>
      <c r="P35" s="164"/>
      <c r="Q35" s="85"/>
      <c r="R35" s="85"/>
      <c r="S35" s="165"/>
    </row>
    <row r="36" spans="1:19" ht="22.5" hidden="1" customHeight="1" outlineLevel="2" x14ac:dyDescent="0.2">
      <c r="A36" s="306"/>
      <c r="B36" s="307"/>
      <c r="C36" s="206"/>
      <c r="D36" s="209"/>
      <c r="E36" s="4" t="s">
        <v>263</v>
      </c>
      <c r="F36" s="279" t="s">
        <v>11</v>
      </c>
      <c r="G36" s="280"/>
      <c r="H36" s="206"/>
      <c r="I36" s="203"/>
      <c r="J36" s="148"/>
      <c r="K36" s="154"/>
      <c r="L36" s="155"/>
      <c r="M36" s="166"/>
      <c r="N36" s="167"/>
      <c r="O36" s="166"/>
      <c r="P36" s="168"/>
      <c r="Q36" s="166"/>
      <c r="R36" s="166"/>
      <c r="S36" s="169"/>
    </row>
    <row r="37" spans="1:19" ht="21.95" customHeight="1" outlineLevel="1" collapsed="1" x14ac:dyDescent="0.2">
      <c r="A37" s="123" t="s">
        <v>321</v>
      </c>
      <c r="B37" s="64"/>
      <c r="C37" s="97"/>
      <c r="D37" s="63"/>
      <c r="E37" s="63"/>
      <c r="F37" s="124">
        <v>1150000</v>
      </c>
      <c r="G37" s="124" t="s">
        <v>372</v>
      </c>
      <c r="H37" s="63"/>
      <c r="I37" s="65"/>
      <c r="J37" s="146"/>
      <c r="K37" s="150" t="s">
        <v>473</v>
      </c>
      <c r="L37" s="151" t="s">
        <v>487</v>
      </c>
      <c r="M37" s="162" t="s">
        <v>429</v>
      </c>
      <c r="N37" s="159" t="s">
        <v>416</v>
      </c>
      <c r="O37" s="162" t="s">
        <v>430</v>
      </c>
      <c r="P37" s="160" t="s">
        <v>416</v>
      </c>
      <c r="Q37" s="137" t="s">
        <v>392</v>
      </c>
      <c r="R37" s="137"/>
      <c r="S37" s="161"/>
    </row>
    <row r="38" spans="1:19" ht="57" hidden="1" customHeight="1" outlineLevel="2" x14ac:dyDescent="0.2">
      <c r="A38" s="115" t="s">
        <v>322</v>
      </c>
      <c r="B38" s="111">
        <v>43143</v>
      </c>
      <c r="C38" s="109" t="s">
        <v>323</v>
      </c>
      <c r="D38" s="100" t="s">
        <v>324</v>
      </c>
      <c r="E38" s="100" t="s">
        <v>325</v>
      </c>
      <c r="F38" s="279" t="s">
        <v>327</v>
      </c>
      <c r="G38" s="280"/>
      <c r="H38" s="98" t="s">
        <v>326</v>
      </c>
      <c r="I38" s="99">
        <v>44228</v>
      </c>
      <c r="J38" s="146"/>
      <c r="K38" s="150"/>
      <c r="L38" s="151"/>
      <c r="M38" s="137"/>
      <c r="N38" s="159"/>
      <c r="O38" s="137"/>
      <c r="P38" s="160"/>
      <c r="Q38" s="137"/>
      <c r="R38" s="137"/>
      <c r="S38" s="161"/>
    </row>
    <row r="39" spans="1:19" ht="21.95" customHeight="1" outlineLevel="1" collapsed="1" x14ac:dyDescent="0.2">
      <c r="A39" s="123" t="s">
        <v>379</v>
      </c>
      <c r="B39" s="64"/>
      <c r="C39" s="97"/>
      <c r="D39" s="63"/>
      <c r="E39" s="63"/>
      <c r="F39" s="124" t="s">
        <v>372</v>
      </c>
      <c r="G39" s="124" t="s">
        <v>372</v>
      </c>
      <c r="H39" s="63"/>
      <c r="I39" s="65"/>
      <c r="J39" s="146"/>
      <c r="K39" s="150" t="s">
        <v>456</v>
      </c>
      <c r="L39" s="151" t="s">
        <v>482</v>
      </c>
      <c r="M39" s="162" t="s">
        <v>431</v>
      </c>
      <c r="N39" s="159" t="s">
        <v>400</v>
      </c>
      <c r="O39" s="162" t="s">
        <v>432</v>
      </c>
      <c r="P39" s="160">
        <v>73</v>
      </c>
      <c r="Q39" s="137" t="s">
        <v>392</v>
      </c>
      <c r="R39" s="162" t="s">
        <v>433</v>
      </c>
      <c r="S39" s="139" t="s">
        <v>441</v>
      </c>
    </row>
    <row r="40" spans="1:19" ht="12" hidden="1" customHeight="1" outlineLevel="2" x14ac:dyDescent="0.2">
      <c r="A40" s="302" t="s">
        <v>247</v>
      </c>
      <c r="B40" s="304">
        <v>42496</v>
      </c>
      <c r="C40" s="299" t="s">
        <v>248</v>
      </c>
      <c r="D40" s="299" t="s">
        <v>90</v>
      </c>
      <c r="E40" s="4" t="s">
        <v>109</v>
      </c>
      <c r="F40" s="281" t="s">
        <v>11</v>
      </c>
      <c r="G40" s="282"/>
      <c r="H40" s="299" t="s">
        <v>26</v>
      </c>
      <c r="I40" s="314">
        <v>43591</v>
      </c>
      <c r="J40" s="147"/>
      <c r="K40" s="152"/>
      <c r="L40" s="153"/>
      <c r="M40" s="85"/>
      <c r="N40" s="163"/>
      <c r="O40" s="85"/>
      <c r="P40" s="164"/>
      <c r="Q40" s="85"/>
      <c r="R40" s="85"/>
      <c r="S40" s="165"/>
    </row>
    <row r="41" spans="1:19" ht="12" hidden="1" customHeight="1" outlineLevel="2" x14ac:dyDescent="0.2">
      <c r="A41" s="303"/>
      <c r="B41" s="305"/>
      <c r="C41" s="299"/>
      <c r="D41" s="299"/>
      <c r="E41" s="4" t="s">
        <v>140</v>
      </c>
      <c r="F41" s="283" t="s">
        <v>143</v>
      </c>
      <c r="G41" s="284"/>
      <c r="H41" s="299"/>
      <c r="I41" s="314"/>
      <c r="J41" s="149"/>
      <c r="K41" s="156"/>
      <c r="L41" s="157"/>
      <c r="M41" s="170"/>
      <c r="N41" s="171"/>
      <c r="O41" s="170"/>
      <c r="P41" s="172"/>
      <c r="Q41" s="170"/>
      <c r="R41" s="170"/>
      <c r="S41" s="173"/>
    </row>
    <row r="42" spans="1:19" ht="12" hidden="1" customHeight="1" outlineLevel="2" x14ac:dyDescent="0.2">
      <c r="A42" s="303"/>
      <c r="B42" s="305"/>
      <c r="C42" s="299"/>
      <c r="D42" s="299"/>
      <c r="E42" s="74" t="s">
        <v>370</v>
      </c>
      <c r="F42" s="277" t="s">
        <v>250</v>
      </c>
      <c r="G42" s="278"/>
      <c r="H42" s="299"/>
      <c r="I42" s="314"/>
      <c r="J42" s="149"/>
      <c r="K42" s="156"/>
      <c r="L42" s="157"/>
      <c r="M42" s="170"/>
      <c r="N42" s="171"/>
      <c r="O42" s="170"/>
      <c r="P42" s="172"/>
      <c r="Q42" s="170"/>
      <c r="R42" s="170"/>
      <c r="S42" s="173"/>
    </row>
    <row r="43" spans="1:19" ht="12" hidden="1" customHeight="1" outlineLevel="2" x14ac:dyDescent="0.2">
      <c r="A43" s="303"/>
      <c r="B43" s="305"/>
      <c r="C43" s="299"/>
      <c r="D43" s="299"/>
      <c r="E43" s="73" t="s">
        <v>249</v>
      </c>
      <c r="F43" s="277" t="s">
        <v>251</v>
      </c>
      <c r="G43" s="278"/>
      <c r="H43" s="299"/>
      <c r="I43" s="314"/>
      <c r="J43" s="149"/>
      <c r="K43" s="156"/>
      <c r="L43" s="157"/>
      <c r="M43" s="170"/>
      <c r="N43" s="171"/>
      <c r="O43" s="170"/>
      <c r="P43" s="172"/>
      <c r="Q43" s="170"/>
      <c r="R43" s="170"/>
      <c r="S43" s="173"/>
    </row>
    <row r="44" spans="1:19" ht="12" hidden="1" customHeight="1" outlineLevel="2" x14ac:dyDescent="0.2">
      <c r="A44" s="303"/>
      <c r="B44" s="305"/>
      <c r="C44" s="299"/>
      <c r="D44" s="299"/>
      <c r="E44" s="74" t="s">
        <v>370</v>
      </c>
      <c r="F44" s="277" t="s">
        <v>252</v>
      </c>
      <c r="G44" s="278"/>
      <c r="H44" s="299"/>
      <c r="I44" s="314"/>
      <c r="J44" s="149"/>
      <c r="K44" s="156"/>
      <c r="L44" s="157"/>
      <c r="M44" s="170"/>
      <c r="N44" s="171"/>
      <c r="O44" s="170"/>
      <c r="P44" s="172"/>
      <c r="Q44" s="170"/>
      <c r="R44" s="170"/>
      <c r="S44" s="173"/>
    </row>
    <row r="45" spans="1:19" ht="12" hidden="1" customHeight="1" outlineLevel="2" x14ac:dyDescent="0.2">
      <c r="A45" s="303"/>
      <c r="B45" s="305"/>
      <c r="C45" s="299"/>
      <c r="D45" s="299"/>
      <c r="E45" s="73" t="s">
        <v>249</v>
      </c>
      <c r="F45" s="277" t="s">
        <v>253</v>
      </c>
      <c r="G45" s="278"/>
      <c r="H45" s="299"/>
      <c r="I45" s="314"/>
      <c r="J45" s="149"/>
      <c r="K45" s="156"/>
      <c r="L45" s="157"/>
      <c r="M45" s="170"/>
      <c r="N45" s="171"/>
      <c r="O45" s="170"/>
      <c r="P45" s="172"/>
      <c r="Q45" s="170"/>
      <c r="R45" s="170"/>
      <c r="S45" s="173"/>
    </row>
    <row r="46" spans="1:19" ht="12" hidden="1" customHeight="1" outlineLevel="2" x14ac:dyDescent="0.2">
      <c r="A46" s="303"/>
      <c r="B46" s="305"/>
      <c r="C46" s="299"/>
      <c r="D46" s="299"/>
      <c r="E46" s="74" t="s">
        <v>370</v>
      </c>
      <c r="F46" s="277" t="s">
        <v>254</v>
      </c>
      <c r="G46" s="278"/>
      <c r="H46" s="299"/>
      <c r="I46" s="314"/>
      <c r="J46" s="149"/>
      <c r="K46" s="156"/>
      <c r="L46" s="157"/>
      <c r="M46" s="170"/>
      <c r="N46" s="171"/>
      <c r="O46" s="170"/>
      <c r="P46" s="172"/>
      <c r="Q46" s="170"/>
      <c r="R46" s="170"/>
      <c r="S46" s="173"/>
    </row>
    <row r="47" spans="1:19" ht="12" hidden="1" customHeight="1" outlineLevel="2" x14ac:dyDescent="0.2">
      <c r="A47" s="303"/>
      <c r="B47" s="305"/>
      <c r="C47" s="299"/>
      <c r="D47" s="299"/>
      <c r="E47" s="73" t="s">
        <v>249</v>
      </c>
      <c r="F47" s="277" t="s">
        <v>255</v>
      </c>
      <c r="G47" s="278"/>
      <c r="H47" s="299"/>
      <c r="I47" s="314"/>
      <c r="J47" s="149"/>
      <c r="K47" s="156"/>
      <c r="L47" s="157"/>
      <c r="M47" s="170"/>
      <c r="N47" s="171"/>
      <c r="O47" s="170"/>
      <c r="P47" s="172"/>
      <c r="Q47" s="170"/>
      <c r="R47" s="170"/>
      <c r="S47" s="173"/>
    </row>
    <row r="48" spans="1:19" ht="12" hidden="1" customHeight="1" outlineLevel="2" x14ac:dyDescent="0.2">
      <c r="A48" s="303"/>
      <c r="B48" s="305"/>
      <c r="C48" s="299"/>
      <c r="D48" s="299"/>
      <c r="E48" s="74" t="s">
        <v>370</v>
      </c>
      <c r="F48" s="277" t="s">
        <v>256</v>
      </c>
      <c r="G48" s="278"/>
      <c r="H48" s="299"/>
      <c r="I48" s="314"/>
      <c r="J48" s="149"/>
      <c r="K48" s="156"/>
      <c r="L48" s="157"/>
      <c r="M48" s="170"/>
      <c r="N48" s="171"/>
      <c r="O48" s="170"/>
      <c r="P48" s="172"/>
      <c r="Q48" s="170"/>
      <c r="R48" s="170"/>
      <c r="S48" s="173"/>
    </row>
    <row r="49" spans="1:19" ht="12" hidden="1" customHeight="1" outlineLevel="2" x14ac:dyDescent="0.2">
      <c r="A49" s="303"/>
      <c r="B49" s="305"/>
      <c r="C49" s="299"/>
      <c r="D49" s="299"/>
      <c r="E49" s="73" t="s">
        <v>249</v>
      </c>
      <c r="F49" s="277" t="s">
        <v>257</v>
      </c>
      <c r="G49" s="278"/>
      <c r="H49" s="299"/>
      <c r="I49" s="314"/>
      <c r="J49" s="149"/>
      <c r="K49" s="156"/>
      <c r="L49" s="157"/>
      <c r="M49" s="170"/>
      <c r="N49" s="171"/>
      <c r="O49" s="170"/>
      <c r="P49" s="172"/>
      <c r="Q49" s="170"/>
      <c r="R49" s="170"/>
      <c r="S49" s="173"/>
    </row>
    <row r="50" spans="1:19" ht="12" hidden="1" customHeight="1" outlineLevel="2" x14ac:dyDescent="0.2">
      <c r="A50" s="303"/>
      <c r="B50" s="305"/>
      <c r="C50" s="299"/>
      <c r="D50" s="299"/>
      <c r="E50" s="107" t="s">
        <v>258</v>
      </c>
      <c r="F50" s="281" t="s">
        <v>11</v>
      </c>
      <c r="G50" s="282"/>
      <c r="H50" s="299"/>
      <c r="I50" s="314"/>
      <c r="J50" s="148"/>
      <c r="K50" s="154"/>
      <c r="L50" s="155"/>
      <c r="M50" s="166"/>
      <c r="N50" s="167"/>
      <c r="O50" s="166"/>
      <c r="P50" s="168"/>
      <c r="Q50" s="166"/>
      <c r="R50" s="166"/>
      <c r="S50" s="169"/>
    </row>
    <row r="51" spans="1:19" ht="21.95" customHeight="1" outlineLevel="1" collapsed="1" x14ac:dyDescent="0.2">
      <c r="A51" s="123" t="s">
        <v>380</v>
      </c>
      <c r="B51" s="64"/>
      <c r="C51" s="97"/>
      <c r="D51" s="63"/>
      <c r="E51" s="63"/>
      <c r="F51" s="124" t="s">
        <v>372</v>
      </c>
      <c r="G51" s="124" t="s">
        <v>372</v>
      </c>
      <c r="H51" s="63"/>
      <c r="I51" s="65"/>
      <c r="J51" s="146"/>
      <c r="K51" s="150" t="s">
        <v>492</v>
      </c>
      <c r="L51" s="151"/>
      <c r="M51" s="137"/>
      <c r="N51" s="159"/>
      <c r="O51" s="137"/>
      <c r="P51" s="160"/>
      <c r="Q51" s="137"/>
      <c r="R51" s="137"/>
      <c r="S51" s="161"/>
    </row>
    <row r="52" spans="1:19" ht="12" hidden="1" customHeight="1" outlineLevel="2" x14ac:dyDescent="0.2">
      <c r="A52" s="302" t="s">
        <v>247</v>
      </c>
      <c r="B52" s="304">
        <v>42496</v>
      </c>
      <c r="C52" s="204" t="s">
        <v>259</v>
      </c>
      <c r="D52" s="204" t="s">
        <v>260</v>
      </c>
      <c r="E52" s="95" t="s">
        <v>246</v>
      </c>
      <c r="F52" s="317" t="s">
        <v>11</v>
      </c>
      <c r="G52" s="318"/>
      <c r="H52" s="204" t="s">
        <v>26</v>
      </c>
      <c r="I52" s="201">
        <v>43591</v>
      </c>
      <c r="J52" s="147"/>
      <c r="K52" s="152"/>
      <c r="L52" s="153"/>
      <c r="M52" s="85"/>
      <c r="N52" s="163"/>
      <c r="O52" s="85"/>
      <c r="P52" s="164"/>
      <c r="Q52" s="85"/>
      <c r="R52" s="85"/>
      <c r="S52" s="165"/>
    </row>
    <row r="53" spans="1:19" ht="12" hidden="1" customHeight="1" outlineLevel="2" x14ac:dyDescent="0.2">
      <c r="A53" s="303"/>
      <c r="B53" s="305"/>
      <c r="C53" s="205"/>
      <c r="D53" s="205"/>
      <c r="E53" s="95" t="s">
        <v>266</v>
      </c>
      <c r="F53" s="283" t="s">
        <v>289</v>
      </c>
      <c r="G53" s="284"/>
      <c r="H53" s="205"/>
      <c r="I53" s="202"/>
      <c r="J53" s="149"/>
      <c r="K53" s="156"/>
      <c r="L53" s="157"/>
      <c r="M53" s="170"/>
      <c r="N53" s="171"/>
      <c r="O53" s="170"/>
      <c r="P53" s="172"/>
      <c r="Q53" s="170"/>
      <c r="R53" s="170"/>
      <c r="S53" s="173"/>
    </row>
    <row r="54" spans="1:19" ht="47.25" hidden="1" customHeight="1" outlineLevel="2" x14ac:dyDescent="0.2">
      <c r="A54" s="303"/>
      <c r="B54" s="305"/>
      <c r="C54" s="205"/>
      <c r="D54" s="205"/>
      <c r="E54" s="73" t="s">
        <v>262</v>
      </c>
      <c r="F54" s="283" t="s">
        <v>274</v>
      </c>
      <c r="G54" s="284"/>
      <c r="H54" s="205"/>
      <c r="I54" s="202"/>
      <c r="J54" s="149"/>
      <c r="K54" s="156"/>
      <c r="L54" s="157"/>
      <c r="M54" s="170"/>
      <c r="N54" s="171"/>
      <c r="O54" s="170"/>
      <c r="P54" s="172"/>
      <c r="Q54" s="170"/>
      <c r="R54" s="170"/>
      <c r="S54" s="173"/>
    </row>
    <row r="55" spans="1:19" ht="37.5" hidden="1" customHeight="1" outlineLevel="2" x14ac:dyDescent="0.2">
      <c r="A55" s="303"/>
      <c r="B55" s="305"/>
      <c r="C55" s="205"/>
      <c r="D55" s="205"/>
      <c r="E55" s="73" t="s">
        <v>265</v>
      </c>
      <c r="F55" s="283" t="s">
        <v>275</v>
      </c>
      <c r="G55" s="284"/>
      <c r="H55" s="205"/>
      <c r="I55" s="202"/>
      <c r="J55" s="149"/>
      <c r="K55" s="156"/>
      <c r="L55" s="157"/>
      <c r="M55" s="170"/>
      <c r="N55" s="171"/>
      <c r="O55" s="170"/>
      <c r="P55" s="172"/>
      <c r="Q55" s="170"/>
      <c r="R55" s="170"/>
      <c r="S55" s="173"/>
    </row>
    <row r="56" spans="1:19" ht="46.5" hidden="1" customHeight="1" outlineLevel="2" x14ac:dyDescent="0.2">
      <c r="A56" s="306"/>
      <c r="B56" s="307"/>
      <c r="C56" s="206"/>
      <c r="D56" s="206"/>
      <c r="E56" s="73" t="s">
        <v>267</v>
      </c>
      <c r="F56" s="283" t="s">
        <v>276</v>
      </c>
      <c r="G56" s="284"/>
      <c r="H56" s="206"/>
      <c r="I56" s="203"/>
      <c r="J56" s="148"/>
      <c r="K56" s="154"/>
      <c r="L56" s="155"/>
      <c r="M56" s="166"/>
      <c r="N56" s="167"/>
      <c r="O56" s="166"/>
      <c r="P56" s="168"/>
      <c r="Q56" s="166"/>
      <c r="R56" s="166"/>
      <c r="S56" s="169"/>
    </row>
    <row r="57" spans="1:19" ht="21.95" customHeight="1" outlineLevel="1" collapsed="1" x14ac:dyDescent="0.2">
      <c r="A57" s="123" t="s">
        <v>381</v>
      </c>
      <c r="B57" s="64"/>
      <c r="C57" s="97"/>
      <c r="D57" s="63"/>
      <c r="E57" s="63"/>
      <c r="F57" s="124" t="s">
        <v>372</v>
      </c>
      <c r="G57" s="124" t="s">
        <v>372</v>
      </c>
      <c r="H57" s="63"/>
      <c r="I57" s="65"/>
      <c r="J57" s="146"/>
      <c r="K57" s="150" t="s">
        <v>449</v>
      </c>
      <c r="L57" s="151" t="s">
        <v>486</v>
      </c>
      <c r="M57" s="162" t="s">
        <v>435</v>
      </c>
      <c r="N57" s="159" t="s">
        <v>436</v>
      </c>
      <c r="O57" s="162" t="s">
        <v>437</v>
      </c>
      <c r="P57" s="160">
        <v>764</v>
      </c>
      <c r="Q57" s="137" t="s">
        <v>392</v>
      </c>
      <c r="R57" s="162" t="s">
        <v>434</v>
      </c>
      <c r="S57" s="139" t="s">
        <v>442</v>
      </c>
    </row>
    <row r="58" spans="1:19" ht="36.75" hidden="1" customHeight="1" outlineLevel="2" x14ac:dyDescent="0.2">
      <c r="A58" s="118" t="s">
        <v>269</v>
      </c>
      <c r="B58" s="112">
        <v>43083</v>
      </c>
      <c r="C58" s="104" t="s">
        <v>349</v>
      </c>
      <c r="D58" s="104" t="s">
        <v>290</v>
      </c>
      <c r="E58" s="107" t="s">
        <v>292</v>
      </c>
      <c r="F58" s="283" t="s">
        <v>11</v>
      </c>
      <c r="G58" s="284"/>
      <c r="H58" s="104" t="s">
        <v>291</v>
      </c>
      <c r="I58" s="108">
        <v>45640</v>
      </c>
      <c r="J58" s="147"/>
      <c r="K58" s="152"/>
      <c r="L58" s="153"/>
      <c r="M58" s="85"/>
      <c r="N58" s="163"/>
      <c r="O58" s="85"/>
      <c r="P58" s="164"/>
      <c r="Q58" s="85"/>
      <c r="R58" s="85"/>
      <c r="S58" s="165"/>
    </row>
    <row r="59" spans="1:19" ht="12" hidden="1" customHeight="1" outlineLevel="2" x14ac:dyDescent="0.2">
      <c r="A59" s="302" t="s">
        <v>269</v>
      </c>
      <c r="B59" s="304">
        <v>43181</v>
      </c>
      <c r="C59" s="326" t="s">
        <v>268</v>
      </c>
      <c r="D59" s="204" t="s">
        <v>271</v>
      </c>
      <c r="E59" s="104" t="s">
        <v>270</v>
      </c>
      <c r="F59" s="283" t="s">
        <v>288</v>
      </c>
      <c r="G59" s="284"/>
      <c r="H59" s="204" t="s">
        <v>272</v>
      </c>
      <c r="I59" s="201">
        <v>43465</v>
      </c>
      <c r="J59" s="149"/>
      <c r="K59" s="156"/>
      <c r="L59" s="157"/>
      <c r="M59" s="170"/>
      <c r="N59" s="171"/>
      <c r="O59" s="170"/>
      <c r="P59" s="172"/>
      <c r="Q59" s="170"/>
      <c r="R59" s="170"/>
      <c r="S59" s="173"/>
    </row>
    <row r="60" spans="1:19" ht="22.5" hidden="1" customHeight="1" outlineLevel="2" x14ac:dyDescent="0.2">
      <c r="A60" s="303"/>
      <c r="B60" s="305"/>
      <c r="C60" s="327"/>
      <c r="D60" s="205"/>
      <c r="E60" s="73" t="s">
        <v>293</v>
      </c>
      <c r="F60" s="283" t="s">
        <v>277</v>
      </c>
      <c r="G60" s="284"/>
      <c r="H60" s="205"/>
      <c r="I60" s="202"/>
      <c r="J60" s="149"/>
      <c r="K60" s="156"/>
      <c r="L60" s="157"/>
      <c r="M60" s="170"/>
      <c r="N60" s="171"/>
      <c r="O60" s="170"/>
      <c r="P60" s="172"/>
      <c r="Q60" s="170"/>
      <c r="R60" s="170"/>
      <c r="S60" s="173"/>
    </row>
    <row r="61" spans="1:19" ht="22.5" hidden="1" customHeight="1" outlineLevel="2" x14ac:dyDescent="0.2">
      <c r="A61" s="303"/>
      <c r="B61" s="305"/>
      <c r="C61" s="327"/>
      <c r="D61" s="205"/>
      <c r="E61" s="73" t="s">
        <v>273</v>
      </c>
      <c r="F61" s="283" t="s">
        <v>278</v>
      </c>
      <c r="G61" s="284"/>
      <c r="H61" s="205"/>
      <c r="I61" s="202"/>
      <c r="J61" s="149"/>
      <c r="K61" s="156"/>
      <c r="L61" s="157"/>
      <c r="M61" s="170"/>
      <c r="N61" s="171"/>
      <c r="O61" s="170"/>
      <c r="P61" s="172"/>
      <c r="Q61" s="170"/>
      <c r="R61" s="170"/>
      <c r="S61" s="173"/>
    </row>
    <row r="62" spans="1:19" ht="33.75" hidden="1" customHeight="1" outlineLevel="2" x14ac:dyDescent="0.2">
      <c r="A62" s="303"/>
      <c r="B62" s="305"/>
      <c r="C62" s="327"/>
      <c r="D62" s="205"/>
      <c r="E62" s="73" t="s">
        <v>286</v>
      </c>
      <c r="F62" s="283" t="s">
        <v>280</v>
      </c>
      <c r="G62" s="284"/>
      <c r="H62" s="205"/>
      <c r="I62" s="202"/>
      <c r="J62" s="149"/>
      <c r="K62" s="156"/>
      <c r="L62" s="157"/>
      <c r="M62" s="170"/>
      <c r="N62" s="171"/>
      <c r="O62" s="170"/>
      <c r="P62" s="172"/>
      <c r="Q62" s="170"/>
      <c r="R62" s="170"/>
      <c r="S62" s="173"/>
    </row>
    <row r="63" spans="1:19" ht="33.75" hidden="1" customHeight="1" outlineLevel="2" x14ac:dyDescent="0.2">
      <c r="A63" s="303"/>
      <c r="B63" s="305"/>
      <c r="C63" s="327"/>
      <c r="D63" s="205"/>
      <c r="E63" s="73" t="s">
        <v>287</v>
      </c>
      <c r="F63" s="283" t="s">
        <v>281</v>
      </c>
      <c r="G63" s="284"/>
      <c r="H63" s="205"/>
      <c r="I63" s="202"/>
      <c r="J63" s="149"/>
      <c r="K63" s="156"/>
      <c r="L63" s="157"/>
      <c r="M63" s="170"/>
      <c r="N63" s="171"/>
      <c r="O63" s="170"/>
      <c r="P63" s="172"/>
      <c r="Q63" s="170"/>
      <c r="R63" s="170"/>
      <c r="S63" s="173"/>
    </row>
    <row r="64" spans="1:19" ht="22.5" hidden="1" customHeight="1" outlineLevel="2" x14ac:dyDescent="0.2">
      <c r="A64" s="303"/>
      <c r="B64" s="305"/>
      <c r="C64" s="327"/>
      <c r="D64" s="205"/>
      <c r="E64" s="73" t="s">
        <v>282</v>
      </c>
      <c r="F64" s="283" t="s">
        <v>283</v>
      </c>
      <c r="G64" s="284"/>
      <c r="H64" s="205"/>
      <c r="I64" s="202"/>
      <c r="J64" s="149"/>
      <c r="K64" s="156"/>
      <c r="L64" s="157"/>
      <c r="M64" s="170"/>
      <c r="N64" s="171"/>
      <c r="O64" s="170"/>
      <c r="P64" s="172"/>
      <c r="Q64" s="170"/>
      <c r="R64" s="170"/>
      <c r="S64" s="173"/>
    </row>
    <row r="65" spans="1:19" ht="22.5" hidden="1" customHeight="1" outlineLevel="2" x14ac:dyDescent="0.2">
      <c r="A65" s="306"/>
      <c r="B65" s="307"/>
      <c r="C65" s="328"/>
      <c r="D65" s="206"/>
      <c r="E65" s="103" t="s">
        <v>284</v>
      </c>
      <c r="F65" s="283" t="s">
        <v>285</v>
      </c>
      <c r="G65" s="284"/>
      <c r="H65" s="206"/>
      <c r="I65" s="203"/>
      <c r="J65" s="148"/>
      <c r="K65" s="154"/>
      <c r="L65" s="155"/>
      <c r="M65" s="166"/>
      <c r="N65" s="167"/>
      <c r="O65" s="166"/>
      <c r="P65" s="168"/>
      <c r="Q65" s="166"/>
      <c r="R65" s="166"/>
      <c r="S65" s="169"/>
    </row>
    <row r="66" spans="1:19" ht="21.95" customHeight="1" outlineLevel="1" collapsed="1" x14ac:dyDescent="0.2">
      <c r="A66" s="113"/>
      <c r="B66" s="83"/>
      <c r="C66" s="85"/>
      <c r="D66" s="83"/>
      <c r="E66" s="83"/>
      <c r="F66" s="83"/>
      <c r="G66" s="83"/>
      <c r="H66" s="83"/>
      <c r="I66" s="84"/>
      <c r="J66" s="146"/>
      <c r="K66" s="150"/>
      <c r="L66" s="151"/>
      <c r="M66" s="137"/>
      <c r="N66" s="159"/>
      <c r="O66" s="137"/>
      <c r="P66" s="160"/>
      <c r="Q66" s="137"/>
      <c r="R66" s="137"/>
      <c r="S66" s="161"/>
    </row>
    <row r="67" spans="1:19" ht="21.95" customHeight="1" x14ac:dyDescent="0.2">
      <c r="A67" s="122" t="s">
        <v>200</v>
      </c>
      <c r="B67" s="58"/>
      <c r="C67" s="137"/>
      <c r="D67" s="58"/>
      <c r="E67" s="58"/>
      <c r="F67" s="58"/>
      <c r="G67" s="58"/>
      <c r="H67" s="58"/>
      <c r="I67" s="59"/>
      <c r="J67" s="146"/>
      <c r="K67" s="150"/>
      <c r="L67" s="151"/>
      <c r="M67" s="137"/>
      <c r="N67" s="159"/>
      <c r="O67" s="137"/>
      <c r="P67" s="160"/>
      <c r="Q67" s="137"/>
      <c r="R67" s="137"/>
      <c r="S67" s="161"/>
    </row>
    <row r="68" spans="1:19" ht="21.95" customHeight="1" outlineLevel="1" x14ac:dyDescent="0.2">
      <c r="A68" s="123" t="s">
        <v>382</v>
      </c>
      <c r="B68" s="64"/>
      <c r="C68" s="97"/>
      <c r="D68" s="63"/>
      <c r="E68" s="63"/>
      <c r="F68" s="124">
        <v>5300000</v>
      </c>
      <c r="G68" s="124" t="s">
        <v>372</v>
      </c>
      <c r="H68" s="63"/>
      <c r="I68" s="65"/>
      <c r="J68" s="146"/>
      <c r="K68" s="150" t="s">
        <v>390</v>
      </c>
      <c r="L68" s="151" t="s">
        <v>390</v>
      </c>
      <c r="M68" s="162" t="s">
        <v>443</v>
      </c>
      <c r="N68" s="159" t="s">
        <v>436</v>
      </c>
      <c r="O68" s="162" t="s">
        <v>444</v>
      </c>
      <c r="P68" s="160">
        <v>1169</v>
      </c>
      <c r="Q68" s="137" t="s">
        <v>392</v>
      </c>
      <c r="R68" s="162" t="s">
        <v>445</v>
      </c>
      <c r="S68" s="161" t="s">
        <v>416</v>
      </c>
    </row>
    <row r="69" spans="1:19" ht="49.5" hidden="1" customHeight="1" outlineLevel="2" x14ac:dyDescent="0.2">
      <c r="A69" s="295" t="s">
        <v>175</v>
      </c>
      <c r="B69" s="304">
        <v>41940</v>
      </c>
      <c r="C69" s="207" t="s">
        <v>176</v>
      </c>
      <c r="D69" s="207" t="s">
        <v>198</v>
      </c>
      <c r="E69" s="80" t="s">
        <v>199</v>
      </c>
      <c r="F69" s="287" t="s">
        <v>211</v>
      </c>
      <c r="G69" s="288"/>
      <c r="H69" s="82" t="s">
        <v>185</v>
      </c>
      <c r="I69" s="81" t="s">
        <v>11</v>
      </c>
      <c r="J69" s="147"/>
      <c r="K69" s="152"/>
      <c r="L69" s="153"/>
      <c r="M69" s="85"/>
      <c r="N69" s="163"/>
      <c r="O69" s="85"/>
      <c r="P69" s="164"/>
      <c r="Q69" s="85"/>
      <c r="R69" s="85"/>
      <c r="S69" s="165"/>
    </row>
    <row r="70" spans="1:19" ht="15" hidden="1" customHeight="1" outlineLevel="2" x14ac:dyDescent="0.2">
      <c r="A70" s="329"/>
      <c r="B70" s="305"/>
      <c r="C70" s="208"/>
      <c r="D70" s="208"/>
      <c r="E70" s="4" t="s">
        <v>226</v>
      </c>
      <c r="F70" s="289"/>
      <c r="G70" s="290"/>
      <c r="H70" s="91" t="s">
        <v>205</v>
      </c>
      <c r="I70" s="8">
        <v>42122</v>
      </c>
      <c r="J70" s="149"/>
      <c r="K70" s="156"/>
      <c r="L70" s="157"/>
      <c r="M70" s="170"/>
      <c r="N70" s="171"/>
      <c r="O70" s="170"/>
      <c r="P70" s="172"/>
      <c r="Q70" s="170"/>
      <c r="R70" s="170"/>
      <c r="S70" s="173"/>
    </row>
    <row r="71" spans="1:19" ht="15" hidden="1" customHeight="1" outlineLevel="2" x14ac:dyDescent="0.2">
      <c r="A71" s="329"/>
      <c r="B71" s="305"/>
      <c r="C71" s="208"/>
      <c r="D71" s="208"/>
      <c r="E71" s="4" t="s">
        <v>209</v>
      </c>
      <c r="F71" s="289"/>
      <c r="G71" s="290"/>
      <c r="H71" s="4" t="s">
        <v>208</v>
      </c>
      <c r="I71" s="8">
        <v>42305</v>
      </c>
      <c r="J71" s="149"/>
      <c r="K71" s="156"/>
      <c r="L71" s="157"/>
      <c r="M71" s="170"/>
      <c r="N71" s="171"/>
      <c r="O71" s="170"/>
      <c r="P71" s="172"/>
      <c r="Q71" s="170"/>
      <c r="R71" s="170"/>
      <c r="S71" s="173"/>
    </row>
    <row r="72" spans="1:19" ht="22.5" hidden="1" customHeight="1" outlineLevel="2" x14ac:dyDescent="0.2">
      <c r="A72" s="329"/>
      <c r="B72" s="305"/>
      <c r="C72" s="208"/>
      <c r="D72" s="208"/>
      <c r="E72" s="90" t="s">
        <v>212</v>
      </c>
      <c r="F72" s="289"/>
      <c r="G72" s="290"/>
      <c r="H72" s="4" t="s">
        <v>11</v>
      </c>
      <c r="I72" s="93" t="s">
        <v>11</v>
      </c>
      <c r="J72" s="149"/>
      <c r="K72" s="156"/>
      <c r="L72" s="157"/>
      <c r="M72" s="170"/>
      <c r="N72" s="171"/>
      <c r="O72" s="170"/>
      <c r="P72" s="172"/>
      <c r="Q72" s="170"/>
      <c r="R72" s="170"/>
      <c r="S72" s="173"/>
    </row>
    <row r="73" spans="1:19" ht="22.5" hidden="1" customHeight="1" outlineLevel="2" x14ac:dyDescent="0.2">
      <c r="A73" s="329"/>
      <c r="B73" s="305"/>
      <c r="C73" s="208"/>
      <c r="D73" s="208"/>
      <c r="E73" s="90" t="s">
        <v>210</v>
      </c>
      <c r="F73" s="289"/>
      <c r="G73" s="290"/>
      <c r="H73" s="91" t="s">
        <v>202</v>
      </c>
      <c r="I73" s="8">
        <v>42305</v>
      </c>
      <c r="J73" s="149"/>
      <c r="K73" s="156"/>
      <c r="L73" s="157"/>
      <c r="M73" s="170"/>
      <c r="N73" s="171"/>
      <c r="O73" s="170"/>
      <c r="P73" s="172"/>
      <c r="Q73" s="170"/>
      <c r="R73" s="170"/>
      <c r="S73" s="173"/>
    </row>
    <row r="74" spans="1:19" ht="15" hidden="1" customHeight="1" outlineLevel="2" x14ac:dyDescent="0.2">
      <c r="A74" s="329"/>
      <c r="B74" s="305"/>
      <c r="C74" s="209"/>
      <c r="D74" s="209"/>
      <c r="E74" s="4" t="s">
        <v>183</v>
      </c>
      <c r="F74" s="291"/>
      <c r="G74" s="292"/>
      <c r="H74" s="91" t="s">
        <v>203</v>
      </c>
      <c r="I74" s="8">
        <v>43766</v>
      </c>
      <c r="J74" s="148"/>
      <c r="K74" s="154"/>
      <c r="L74" s="155"/>
      <c r="M74" s="166"/>
      <c r="N74" s="167"/>
      <c r="O74" s="166"/>
      <c r="P74" s="168"/>
      <c r="Q74" s="166"/>
      <c r="R74" s="166"/>
      <c r="S74" s="169"/>
    </row>
    <row r="75" spans="1:19" ht="21.95" customHeight="1" outlineLevel="1" collapsed="1" x14ac:dyDescent="0.2">
      <c r="A75" s="123" t="s">
        <v>383</v>
      </c>
      <c r="B75" s="64"/>
      <c r="C75" s="97"/>
      <c r="D75" s="63"/>
      <c r="E75" s="63"/>
      <c r="F75" s="124">
        <v>45000</v>
      </c>
      <c r="G75" s="124" t="s">
        <v>372</v>
      </c>
      <c r="H75" s="63"/>
      <c r="I75" s="65"/>
      <c r="J75" s="146"/>
      <c r="K75" s="150" t="s">
        <v>492</v>
      </c>
      <c r="L75" s="151"/>
      <c r="M75" s="137"/>
      <c r="N75" s="159"/>
      <c r="O75" s="137"/>
      <c r="P75" s="160"/>
      <c r="Q75" s="137"/>
      <c r="R75" s="137"/>
      <c r="S75" s="161"/>
    </row>
    <row r="76" spans="1:19" ht="50.25" hidden="1" customHeight="1" outlineLevel="2" x14ac:dyDescent="0.2">
      <c r="A76" s="131" t="s">
        <v>175</v>
      </c>
      <c r="B76" s="130">
        <v>41940</v>
      </c>
      <c r="C76" s="101" t="s">
        <v>201</v>
      </c>
      <c r="D76" s="4" t="s">
        <v>184</v>
      </c>
      <c r="E76" s="96" t="s">
        <v>206</v>
      </c>
      <c r="F76" s="279" t="s">
        <v>177</v>
      </c>
      <c r="G76" s="280"/>
      <c r="H76" s="4" t="s">
        <v>207</v>
      </c>
      <c r="I76" s="8">
        <v>43766</v>
      </c>
      <c r="J76" s="146"/>
      <c r="K76" s="150"/>
      <c r="L76" s="151"/>
      <c r="M76" s="137"/>
      <c r="N76" s="159"/>
      <c r="O76" s="137"/>
      <c r="P76" s="160"/>
      <c r="Q76" s="137"/>
      <c r="R76" s="137"/>
      <c r="S76" s="161"/>
    </row>
    <row r="77" spans="1:19" ht="21.95" customHeight="1" outlineLevel="1" collapsed="1" x14ac:dyDescent="0.2">
      <c r="A77" s="123" t="s">
        <v>384</v>
      </c>
      <c r="B77" s="64"/>
      <c r="C77" s="97"/>
      <c r="D77" s="63"/>
      <c r="E77" s="63"/>
      <c r="F77" s="124">
        <v>2700000</v>
      </c>
      <c r="G77" s="124" t="s">
        <v>372</v>
      </c>
      <c r="H77" s="63"/>
      <c r="I77" s="65"/>
      <c r="J77" s="146"/>
      <c r="K77" s="150" t="s">
        <v>449</v>
      </c>
      <c r="L77" s="151" t="s">
        <v>486</v>
      </c>
      <c r="M77" s="162" t="s">
        <v>450</v>
      </c>
      <c r="N77" s="159" t="s">
        <v>436</v>
      </c>
      <c r="O77" s="162" t="s">
        <v>451</v>
      </c>
      <c r="P77" s="160">
        <v>22</v>
      </c>
      <c r="Q77" s="137" t="s">
        <v>392</v>
      </c>
      <c r="R77" s="162" t="s">
        <v>446</v>
      </c>
      <c r="S77" s="139" t="s">
        <v>447</v>
      </c>
    </row>
    <row r="78" spans="1:19" ht="45" hidden="1" customHeight="1" outlineLevel="2" x14ac:dyDescent="0.2">
      <c r="A78" s="295" t="s">
        <v>222</v>
      </c>
      <c r="B78" s="304">
        <v>41579</v>
      </c>
      <c r="C78" s="207" t="s">
        <v>237</v>
      </c>
      <c r="D78" s="207" t="s">
        <v>223</v>
      </c>
      <c r="E78" s="92" t="s">
        <v>224</v>
      </c>
      <c r="F78" s="287" t="s">
        <v>227</v>
      </c>
      <c r="G78" s="288"/>
      <c r="H78" s="95" t="s">
        <v>185</v>
      </c>
      <c r="I78" s="93" t="s">
        <v>11</v>
      </c>
      <c r="J78" s="147"/>
      <c r="K78" s="152"/>
      <c r="L78" s="153"/>
      <c r="M78" s="85"/>
      <c r="N78" s="163"/>
      <c r="O78" s="85"/>
      <c r="P78" s="164"/>
      <c r="Q78" s="85"/>
      <c r="R78" s="85"/>
      <c r="S78" s="165"/>
    </row>
    <row r="79" spans="1:19" ht="15" hidden="1" customHeight="1" outlineLevel="2" x14ac:dyDescent="0.2">
      <c r="A79" s="329"/>
      <c r="B79" s="305"/>
      <c r="C79" s="208"/>
      <c r="D79" s="208"/>
      <c r="E79" s="4" t="s">
        <v>225</v>
      </c>
      <c r="F79" s="289"/>
      <c r="G79" s="290"/>
      <c r="H79" s="95" t="s">
        <v>11</v>
      </c>
      <c r="I79" s="9" t="s">
        <v>11</v>
      </c>
      <c r="J79" s="149"/>
      <c r="K79" s="156"/>
      <c r="L79" s="157"/>
      <c r="M79" s="170"/>
      <c r="N79" s="171"/>
      <c r="O79" s="170"/>
      <c r="P79" s="172"/>
      <c r="Q79" s="170"/>
      <c r="R79" s="170"/>
      <c r="S79" s="173"/>
    </row>
    <row r="80" spans="1:19" ht="15" hidden="1" customHeight="1" outlineLevel="2" x14ac:dyDescent="0.2">
      <c r="A80" s="329"/>
      <c r="B80" s="305"/>
      <c r="C80" s="208"/>
      <c r="D80" s="208"/>
      <c r="E80" s="4" t="s">
        <v>226</v>
      </c>
      <c r="F80" s="289"/>
      <c r="G80" s="290"/>
      <c r="H80" s="95" t="s">
        <v>205</v>
      </c>
      <c r="I80" s="8">
        <v>41395</v>
      </c>
      <c r="J80" s="149"/>
      <c r="K80" s="156"/>
      <c r="L80" s="157"/>
      <c r="M80" s="170"/>
      <c r="N80" s="171"/>
      <c r="O80" s="170"/>
      <c r="P80" s="172"/>
      <c r="Q80" s="170"/>
      <c r="R80" s="170"/>
      <c r="S80" s="173"/>
    </row>
    <row r="81" spans="1:22" ht="15" hidden="1" customHeight="1" outlineLevel="2" x14ac:dyDescent="0.2">
      <c r="A81" s="329"/>
      <c r="B81" s="305"/>
      <c r="C81" s="208"/>
      <c r="D81" s="208"/>
      <c r="E81" s="4" t="s">
        <v>331</v>
      </c>
      <c r="F81" s="289"/>
      <c r="G81" s="290"/>
      <c r="H81" s="95" t="s">
        <v>11</v>
      </c>
      <c r="I81" s="8" t="s">
        <v>11</v>
      </c>
      <c r="J81" s="149"/>
      <c r="K81" s="156"/>
      <c r="L81" s="157"/>
      <c r="M81" s="170"/>
      <c r="N81" s="171"/>
      <c r="O81" s="170"/>
      <c r="P81" s="172"/>
      <c r="Q81" s="170"/>
      <c r="R81" s="170"/>
      <c r="S81" s="173"/>
    </row>
    <row r="82" spans="1:22" ht="15" hidden="1" customHeight="1" outlineLevel="2" x14ac:dyDescent="0.2">
      <c r="A82" s="329"/>
      <c r="B82" s="305"/>
      <c r="C82" s="208"/>
      <c r="D82" s="208"/>
      <c r="E82" s="4" t="s">
        <v>181</v>
      </c>
      <c r="F82" s="289"/>
      <c r="G82" s="290"/>
      <c r="H82" s="4" t="s">
        <v>208</v>
      </c>
      <c r="I82" s="106">
        <v>43405</v>
      </c>
      <c r="J82" s="149"/>
      <c r="K82" s="156"/>
      <c r="L82" s="157"/>
      <c r="M82" s="170"/>
      <c r="N82" s="171"/>
      <c r="O82" s="170"/>
      <c r="P82" s="172"/>
      <c r="Q82" s="170"/>
      <c r="R82" s="170"/>
      <c r="S82" s="173"/>
    </row>
    <row r="83" spans="1:22" ht="15" hidden="1" customHeight="1" outlineLevel="2" x14ac:dyDescent="0.2">
      <c r="A83" s="296"/>
      <c r="B83" s="307"/>
      <c r="C83" s="209"/>
      <c r="D83" s="209"/>
      <c r="E83" s="4" t="s">
        <v>182</v>
      </c>
      <c r="F83" s="291"/>
      <c r="G83" s="292"/>
      <c r="H83" s="95" t="s">
        <v>11</v>
      </c>
      <c r="I83" s="106" t="s">
        <v>11</v>
      </c>
      <c r="J83" s="148"/>
      <c r="K83" s="154"/>
      <c r="L83" s="155"/>
      <c r="M83" s="166"/>
      <c r="N83" s="167"/>
      <c r="O83" s="166"/>
      <c r="P83" s="168"/>
      <c r="Q83" s="166"/>
      <c r="R83" s="166"/>
      <c r="S83" s="169"/>
      <c r="V83" s="141"/>
    </row>
    <row r="84" spans="1:22" ht="21.95" customHeight="1" outlineLevel="1" collapsed="1" x14ac:dyDescent="0.2">
      <c r="A84" s="123" t="s">
        <v>528</v>
      </c>
      <c r="B84" s="64"/>
      <c r="C84" s="97"/>
      <c r="D84" s="63"/>
      <c r="E84" s="63"/>
      <c r="F84" s="124">
        <f xml:space="preserve"> 500000 * 2</f>
        <v>1000000</v>
      </c>
      <c r="G84" s="124" t="s">
        <v>372</v>
      </c>
      <c r="H84" s="63"/>
      <c r="I84" s="65"/>
      <c r="J84" s="146"/>
      <c r="K84" s="150"/>
      <c r="L84" s="151"/>
      <c r="M84" s="137"/>
      <c r="N84" s="159"/>
      <c r="O84" s="137"/>
      <c r="P84" s="160"/>
      <c r="Q84" s="137"/>
      <c r="R84" s="137"/>
      <c r="S84" s="161"/>
    </row>
    <row r="85" spans="1:22" ht="34.5" hidden="1" customHeight="1" outlineLevel="2" x14ac:dyDescent="0.2">
      <c r="A85" s="295" t="s">
        <v>360</v>
      </c>
      <c r="B85" s="304">
        <v>41974</v>
      </c>
      <c r="C85" s="207" t="s">
        <v>361</v>
      </c>
      <c r="D85" s="207" t="s">
        <v>194</v>
      </c>
      <c r="E85" s="207" t="s">
        <v>362</v>
      </c>
      <c r="F85" s="287" t="s">
        <v>364</v>
      </c>
      <c r="G85" s="288"/>
      <c r="H85" s="100" t="s">
        <v>363</v>
      </c>
      <c r="I85" s="117" t="s">
        <v>11</v>
      </c>
      <c r="J85" s="147"/>
      <c r="K85" s="152"/>
      <c r="L85" s="153"/>
      <c r="M85" s="85"/>
      <c r="N85" s="163"/>
      <c r="O85" s="85"/>
      <c r="P85" s="164"/>
      <c r="Q85" s="85"/>
      <c r="R85" s="85"/>
      <c r="S85" s="165"/>
    </row>
    <row r="86" spans="1:22" ht="15" hidden="1" customHeight="1" outlineLevel="2" x14ac:dyDescent="0.2">
      <c r="A86" s="296"/>
      <c r="B86" s="307"/>
      <c r="C86" s="209"/>
      <c r="D86" s="209"/>
      <c r="E86" s="209"/>
      <c r="F86" s="291"/>
      <c r="G86" s="292"/>
      <c r="H86" s="4" t="s">
        <v>365</v>
      </c>
      <c r="I86" s="102">
        <v>49279</v>
      </c>
      <c r="J86" s="148"/>
      <c r="K86" s="154"/>
      <c r="L86" s="155"/>
      <c r="M86" s="166"/>
      <c r="N86" s="167"/>
      <c r="O86" s="166"/>
      <c r="P86" s="168"/>
      <c r="Q86" s="166"/>
      <c r="R86" s="166"/>
      <c r="S86" s="169"/>
    </row>
    <row r="87" spans="1:22" ht="21.95" customHeight="1" outlineLevel="1" collapsed="1" x14ac:dyDescent="0.2">
      <c r="A87" s="123" t="s">
        <v>385</v>
      </c>
      <c r="B87" s="64"/>
      <c r="C87" s="97"/>
      <c r="D87" s="63"/>
      <c r="E87" s="63"/>
      <c r="F87" s="124">
        <v>12096000</v>
      </c>
      <c r="G87" s="124" t="s">
        <v>372</v>
      </c>
      <c r="H87" s="63"/>
      <c r="I87" s="65"/>
      <c r="J87" s="146"/>
      <c r="K87" s="150" t="s">
        <v>453</v>
      </c>
      <c r="L87" s="151" t="s">
        <v>487</v>
      </c>
      <c r="M87" s="162" t="s">
        <v>454</v>
      </c>
      <c r="N87" s="159" t="s">
        <v>400</v>
      </c>
      <c r="O87" s="162" t="s">
        <v>455</v>
      </c>
      <c r="P87" s="160">
        <v>70</v>
      </c>
      <c r="Q87" s="137" t="s">
        <v>392</v>
      </c>
      <c r="R87" s="162" t="s">
        <v>452</v>
      </c>
      <c r="S87" s="161" t="s">
        <v>416</v>
      </c>
    </row>
    <row r="88" spans="1:22" ht="36.75" hidden="1" customHeight="1" outlineLevel="2" x14ac:dyDescent="0.2">
      <c r="A88" s="295" t="s">
        <v>353</v>
      </c>
      <c r="B88" s="304">
        <v>42002</v>
      </c>
      <c r="C88" s="207" t="s">
        <v>238</v>
      </c>
      <c r="D88" s="207" t="s">
        <v>355</v>
      </c>
      <c r="E88" s="207" t="s">
        <v>357</v>
      </c>
      <c r="F88" s="287" t="s">
        <v>356</v>
      </c>
      <c r="G88" s="288"/>
      <c r="H88" s="100" t="s">
        <v>358</v>
      </c>
      <c r="I88" s="117" t="s">
        <v>11</v>
      </c>
      <c r="J88" s="147"/>
      <c r="K88" s="152"/>
      <c r="L88" s="153"/>
      <c r="M88" s="85"/>
      <c r="N88" s="163"/>
      <c r="O88" s="85"/>
      <c r="P88" s="164"/>
      <c r="Q88" s="85"/>
      <c r="R88" s="85"/>
      <c r="S88" s="165"/>
    </row>
    <row r="89" spans="1:22" ht="33.75" hidden="1" customHeight="1" outlineLevel="2" x14ac:dyDescent="0.2">
      <c r="A89" s="296"/>
      <c r="B89" s="307"/>
      <c r="C89" s="209"/>
      <c r="D89" s="209"/>
      <c r="E89" s="209"/>
      <c r="F89" s="291"/>
      <c r="G89" s="292"/>
      <c r="H89" s="100" t="s">
        <v>359</v>
      </c>
      <c r="I89" s="117" t="s">
        <v>11</v>
      </c>
      <c r="J89" s="148"/>
      <c r="K89" s="154"/>
      <c r="L89" s="155"/>
      <c r="M89" s="166"/>
      <c r="N89" s="167"/>
      <c r="O89" s="166"/>
      <c r="P89" s="168"/>
      <c r="Q89" s="166"/>
      <c r="R89" s="166"/>
      <c r="S89" s="169"/>
    </row>
    <row r="90" spans="1:22" ht="21.95" customHeight="1" outlineLevel="1" collapsed="1" x14ac:dyDescent="0.2">
      <c r="A90" s="123" t="s">
        <v>386</v>
      </c>
      <c r="B90" s="64"/>
      <c r="C90" s="97"/>
      <c r="D90" s="63"/>
      <c r="E90" s="63"/>
      <c r="F90" s="124">
        <v>2700000</v>
      </c>
      <c r="G90" s="124" t="s">
        <v>372</v>
      </c>
      <c r="H90" s="63"/>
      <c r="I90" s="65"/>
      <c r="J90" s="146"/>
      <c r="K90" s="150" t="s">
        <v>458</v>
      </c>
      <c r="L90" s="151" t="s">
        <v>482</v>
      </c>
      <c r="M90" s="162" t="s">
        <v>459</v>
      </c>
      <c r="N90" s="159" t="s">
        <v>460</v>
      </c>
      <c r="O90" s="162" t="s">
        <v>461</v>
      </c>
      <c r="P90" s="160">
        <v>231</v>
      </c>
      <c r="Q90" s="137" t="s">
        <v>392</v>
      </c>
      <c r="R90" s="162" t="s">
        <v>457</v>
      </c>
      <c r="S90" s="161" t="s">
        <v>416</v>
      </c>
    </row>
    <row r="91" spans="1:22" ht="30" hidden="1" customHeight="1" outlineLevel="2" x14ac:dyDescent="0.2">
      <c r="A91" s="325" t="s">
        <v>18</v>
      </c>
      <c r="B91" s="304">
        <v>42088</v>
      </c>
      <c r="C91" s="207" t="s">
        <v>19</v>
      </c>
      <c r="D91" s="207" t="s">
        <v>194</v>
      </c>
      <c r="E91" s="207" t="s">
        <v>195</v>
      </c>
      <c r="F91" s="287" t="s">
        <v>174</v>
      </c>
      <c r="G91" s="288"/>
      <c r="H91" s="48" t="s">
        <v>126</v>
      </c>
      <c r="I91" s="49" t="s">
        <v>11</v>
      </c>
      <c r="J91" s="147"/>
      <c r="K91" s="152"/>
      <c r="L91" s="153"/>
      <c r="M91" s="85"/>
      <c r="N91" s="163"/>
      <c r="O91" s="85"/>
      <c r="P91" s="164"/>
      <c r="Q91" s="85"/>
      <c r="R91" s="85"/>
      <c r="S91" s="165"/>
    </row>
    <row r="92" spans="1:22" ht="30" hidden="1" customHeight="1" outlineLevel="2" x14ac:dyDescent="0.2">
      <c r="A92" s="325"/>
      <c r="B92" s="307"/>
      <c r="C92" s="209"/>
      <c r="D92" s="209"/>
      <c r="E92" s="209"/>
      <c r="F92" s="291"/>
      <c r="G92" s="292"/>
      <c r="H92" s="48" t="s">
        <v>28</v>
      </c>
      <c r="I92" s="50">
        <v>49393</v>
      </c>
      <c r="J92" s="148"/>
      <c r="K92" s="154"/>
      <c r="L92" s="155"/>
      <c r="M92" s="166"/>
      <c r="N92" s="167"/>
      <c r="O92" s="166"/>
      <c r="P92" s="168"/>
      <c r="Q92" s="166"/>
      <c r="R92" s="166"/>
      <c r="S92" s="169"/>
    </row>
    <row r="93" spans="1:22" ht="21.95" customHeight="1" outlineLevel="1" collapsed="1" x14ac:dyDescent="0.2">
      <c r="A93" s="123" t="s">
        <v>387</v>
      </c>
      <c r="B93" s="64"/>
      <c r="C93" s="97"/>
      <c r="D93" s="63"/>
      <c r="E93" s="63"/>
      <c r="F93" s="124">
        <v>3185000</v>
      </c>
      <c r="G93" s="124" t="s">
        <v>372</v>
      </c>
      <c r="H93" s="63"/>
      <c r="I93" s="65"/>
      <c r="J93" s="146"/>
      <c r="K93" s="150" t="s">
        <v>492</v>
      </c>
      <c r="L93" s="151"/>
      <c r="M93" s="137"/>
      <c r="N93" s="159"/>
      <c r="O93" s="137"/>
      <c r="P93" s="160"/>
      <c r="Q93" s="137"/>
      <c r="R93" s="137"/>
      <c r="S93" s="161"/>
    </row>
    <row r="94" spans="1:22" ht="45" hidden="1" customHeight="1" outlineLevel="2" x14ac:dyDescent="0.2">
      <c r="A94" s="132" t="s">
        <v>18</v>
      </c>
      <c r="B94" s="129">
        <v>42390</v>
      </c>
      <c r="C94" s="126" t="s">
        <v>215</v>
      </c>
      <c r="D94" s="126" t="s">
        <v>196</v>
      </c>
      <c r="E94" s="126" t="s">
        <v>330</v>
      </c>
      <c r="F94" s="293" t="s">
        <v>81</v>
      </c>
      <c r="G94" s="294"/>
      <c r="H94" s="125" t="s">
        <v>197</v>
      </c>
      <c r="I94" s="127">
        <v>13170</v>
      </c>
      <c r="J94" s="146"/>
      <c r="K94" s="150"/>
      <c r="L94" s="151"/>
      <c r="M94" s="137"/>
      <c r="N94" s="159"/>
      <c r="O94" s="137"/>
      <c r="P94" s="160"/>
      <c r="Q94" s="137"/>
      <c r="R94" s="137"/>
      <c r="S94" s="161"/>
    </row>
    <row r="95" spans="1:22" ht="21.95" customHeight="1" outlineLevel="1" collapsed="1" x14ac:dyDescent="0.2">
      <c r="A95" s="123" t="s">
        <v>388</v>
      </c>
      <c r="B95" s="64"/>
      <c r="C95" s="97"/>
      <c r="D95" s="63"/>
      <c r="E95" s="63"/>
      <c r="F95" s="124">
        <v>3400000</v>
      </c>
      <c r="G95" s="124" t="s">
        <v>372</v>
      </c>
      <c r="H95" s="63"/>
      <c r="I95" s="65"/>
      <c r="J95" s="146"/>
      <c r="K95" s="150" t="s">
        <v>390</v>
      </c>
      <c r="L95" s="151" t="s">
        <v>390</v>
      </c>
      <c r="M95" s="162" t="s">
        <v>462</v>
      </c>
      <c r="N95" s="159" t="s">
        <v>416</v>
      </c>
      <c r="O95" s="162" t="s">
        <v>464</v>
      </c>
      <c r="P95" s="160">
        <v>274</v>
      </c>
      <c r="Q95" s="137" t="s">
        <v>463</v>
      </c>
      <c r="R95" s="162" t="s">
        <v>493</v>
      </c>
      <c r="S95" s="161" t="s">
        <v>416</v>
      </c>
    </row>
    <row r="96" spans="1:22" ht="47.25" hidden="1" customHeight="1" outlineLevel="2" x14ac:dyDescent="0.2">
      <c r="A96" s="302" t="s">
        <v>4</v>
      </c>
      <c r="B96" s="304">
        <v>43004</v>
      </c>
      <c r="C96" s="299" t="s">
        <v>7</v>
      </c>
      <c r="D96" s="207" t="s">
        <v>179</v>
      </c>
      <c r="E96" s="4" t="s">
        <v>180</v>
      </c>
      <c r="F96" s="308" t="s">
        <v>15</v>
      </c>
      <c r="G96" s="309"/>
      <c r="H96" s="3" t="s">
        <v>185</v>
      </c>
      <c r="I96" s="9" t="s">
        <v>11</v>
      </c>
      <c r="J96" s="147"/>
      <c r="K96" s="152"/>
      <c r="L96" s="153"/>
      <c r="M96" s="85"/>
      <c r="N96" s="163"/>
      <c r="O96" s="85"/>
      <c r="P96" s="164"/>
      <c r="Q96" s="85"/>
      <c r="R96" s="85"/>
      <c r="S96" s="165"/>
    </row>
    <row r="97" spans="1:19" ht="12" hidden="1" customHeight="1" outlineLevel="2" x14ac:dyDescent="0.2">
      <c r="A97" s="303"/>
      <c r="B97" s="305"/>
      <c r="C97" s="299"/>
      <c r="D97" s="208"/>
      <c r="E97" s="4" t="s">
        <v>226</v>
      </c>
      <c r="F97" s="310"/>
      <c r="G97" s="311"/>
      <c r="H97" s="91" t="s">
        <v>205</v>
      </c>
      <c r="I97" s="8">
        <v>43185</v>
      </c>
      <c r="J97" s="149"/>
      <c r="K97" s="156"/>
      <c r="L97" s="157"/>
      <c r="M97" s="170"/>
      <c r="N97" s="171"/>
      <c r="O97" s="170"/>
      <c r="P97" s="172"/>
      <c r="Q97" s="170"/>
      <c r="R97" s="170"/>
      <c r="S97" s="173"/>
    </row>
    <row r="98" spans="1:19" ht="12" hidden="1" customHeight="1" outlineLevel="2" x14ac:dyDescent="0.2">
      <c r="A98" s="303"/>
      <c r="B98" s="305"/>
      <c r="C98" s="299"/>
      <c r="D98" s="208"/>
      <c r="E98" s="4" t="s">
        <v>181</v>
      </c>
      <c r="F98" s="310"/>
      <c r="G98" s="311"/>
      <c r="H98" s="4" t="s">
        <v>208</v>
      </c>
      <c r="I98" s="8">
        <v>44830</v>
      </c>
      <c r="J98" s="149"/>
      <c r="K98" s="156"/>
      <c r="L98" s="157"/>
      <c r="M98" s="170"/>
      <c r="N98" s="171"/>
      <c r="O98" s="170"/>
      <c r="P98" s="172"/>
      <c r="Q98" s="170"/>
      <c r="R98" s="170"/>
      <c r="S98" s="173"/>
    </row>
    <row r="99" spans="1:19" ht="12" hidden="1" customHeight="1" outlineLevel="2" x14ac:dyDescent="0.2">
      <c r="A99" s="303"/>
      <c r="B99" s="305"/>
      <c r="C99" s="299"/>
      <c r="D99" s="208"/>
      <c r="E99" s="4" t="s">
        <v>182</v>
      </c>
      <c r="F99" s="310"/>
      <c r="G99" s="311"/>
      <c r="H99" s="91" t="s">
        <v>11</v>
      </c>
      <c r="I99" s="9" t="s">
        <v>11</v>
      </c>
      <c r="J99" s="149"/>
      <c r="K99" s="156"/>
      <c r="L99" s="157"/>
      <c r="M99" s="170"/>
      <c r="N99" s="171"/>
      <c r="O99" s="170"/>
      <c r="P99" s="172"/>
      <c r="Q99" s="170"/>
      <c r="R99" s="170"/>
      <c r="S99" s="173"/>
    </row>
    <row r="100" spans="1:19" ht="12" hidden="1" customHeight="1" outlineLevel="2" x14ac:dyDescent="0.2">
      <c r="A100" s="306"/>
      <c r="B100" s="307"/>
      <c r="C100" s="299"/>
      <c r="D100" s="208"/>
      <c r="E100" s="4" t="s">
        <v>183</v>
      </c>
      <c r="F100" s="312"/>
      <c r="G100" s="313"/>
      <c r="H100" s="91" t="s">
        <v>204</v>
      </c>
      <c r="I100" s="8">
        <v>43369</v>
      </c>
      <c r="J100" s="148"/>
      <c r="K100" s="154"/>
      <c r="L100" s="155"/>
      <c r="M100" s="166"/>
      <c r="N100" s="167"/>
      <c r="O100" s="166"/>
      <c r="P100" s="168"/>
      <c r="Q100" s="166"/>
      <c r="R100" s="166"/>
      <c r="S100" s="169"/>
    </row>
    <row r="101" spans="1:19" ht="21.95" customHeight="1" outlineLevel="1" collapsed="1" x14ac:dyDescent="0.2">
      <c r="A101" s="123" t="s">
        <v>389</v>
      </c>
      <c r="B101" s="64"/>
      <c r="C101" s="97"/>
      <c r="D101" s="63"/>
      <c r="E101" s="63"/>
      <c r="F101" s="124">
        <v>45000</v>
      </c>
      <c r="G101" s="124" t="s">
        <v>372</v>
      </c>
      <c r="H101" s="63"/>
      <c r="I101" s="65"/>
      <c r="J101" s="146"/>
      <c r="K101" s="150" t="s">
        <v>492</v>
      </c>
      <c r="L101" s="151"/>
      <c r="M101" s="137"/>
      <c r="N101" s="159"/>
      <c r="O101" s="137"/>
      <c r="P101" s="160"/>
      <c r="Q101" s="137"/>
      <c r="R101" s="137"/>
      <c r="S101" s="161"/>
    </row>
    <row r="102" spans="1:19" ht="45.75" hidden="1" customHeight="1" outlineLevel="2" x14ac:dyDescent="0.2">
      <c r="A102" s="128" t="s">
        <v>4</v>
      </c>
      <c r="B102" s="130">
        <v>43004</v>
      </c>
      <c r="C102" s="104" t="s">
        <v>186</v>
      </c>
      <c r="D102" s="4" t="s">
        <v>184</v>
      </c>
      <c r="E102" s="4" t="s">
        <v>178</v>
      </c>
      <c r="F102" s="279" t="s">
        <v>17</v>
      </c>
      <c r="G102" s="280"/>
      <c r="H102" s="3" t="s">
        <v>8</v>
      </c>
      <c r="I102" s="8">
        <v>43734</v>
      </c>
      <c r="J102" s="146"/>
      <c r="K102" s="150"/>
      <c r="L102" s="151"/>
      <c r="M102" s="137"/>
      <c r="N102" s="159"/>
      <c r="O102" s="137"/>
      <c r="P102" s="160"/>
      <c r="Q102" s="137"/>
      <c r="R102" s="137"/>
      <c r="S102" s="161"/>
    </row>
    <row r="103" spans="1:19" ht="21.95" customHeight="1" outlineLevel="1" collapsed="1" x14ac:dyDescent="0.2">
      <c r="A103" s="133"/>
      <c r="B103" s="134"/>
      <c r="C103" s="88"/>
      <c r="D103" s="135"/>
      <c r="E103" s="135"/>
      <c r="F103" s="135"/>
      <c r="G103" s="135"/>
      <c r="H103" s="135"/>
      <c r="I103" s="136"/>
      <c r="J103" s="147"/>
      <c r="K103" s="152"/>
      <c r="L103" s="153"/>
      <c r="M103" s="85"/>
      <c r="N103" s="163"/>
      <c r="O103" s="85"/>
      <c r="P103" s="164"/>
      <c r="Q103" s="85"/>
      <c r="R103" s="85"/>
      <c r="S103" s="165"/>
    </row>
    <row r="104" spans="1:19" ht="21.95" customHeight="1" x14ac:dyDescent="0.2">
      <c r="A104" s="116"/>
      <c r="B104" s="86"/>
      <c r="C104" s="110"/>
      <c r="D104" s="86"/>
      <c r="E104" s="86"/>
      <c r="F104" s="86"/>
      <c r="G104" s="86"/>
      <c r="H104" s="86"/>
      <c r="I104" s="87"/>
      <c r="J104" s="148"/>
      <c r="K104" s="154"/>
      <c r="L104" s="155"/>
      <c r="M104" s="166"/>
      <c r="N104" s="167"/>
      <c r="O104" s="166"/>
      <c r="P104" s="168"/>
      <c r="Q104" s="166"/>
      <c r="R104" s="166"/>
      <c r="S104" s="169"/>
    </row>
    <row r="105" spans="1:19" s="60" customFormat="1" ht="21.95" customHeight="1" x14ac:dyDescent="0.2">
      <c r="A105" s="138" t="s">
        <v>190</v>
      </c>
      <c r="B105" s="61"/>
      <c r="C105" s="97"/>
      <c r="D105" s="61"/>
      <c r="E105" s="61"/>
      <c r="F105" s="61"/>
      <c r="G105" s="61"/>
      <c r="H105" s="61"/>
      <c r="I105" s="62"/>
      <c r="J105" s="146"/>
      <c r="K105" s="150"/>
      <c r="L105" s="151"/>
      <c r="M105" s="137"/>
      <c r="N105" s="159"/>
      <c r="O105" s="137"/>
      <c r="P105" s="160"/>
      <c r="Q105" s="137"/>
      <c r="R105" s="137"/>
      <c r="S105" s="161"/>
    </row>
    <row r="106" spans="1:19" s="60" customFormat="1" ht="21.95" customHeight="1" x14ac:dyDescent="0.2">
      <c r="A106" s="122" t="s">
        <v>299</v>
      </c>
      <c r="B106" s="61"/>
      <c r="C106" s="97"/>
      <c r="D106" s="61"/>
      <c r="E106" s="61"/>
      <c r="F106" s="61"/>
      <c r="G106" s="61"/>
      <c r="H106" s="61"/>
      <c r="I106" s="62"/>
      <c r="J106" s="146"/>
      <c r="K106" s="150"/>
      <c r="L106" s="151"/>
      <c r="M106" s="137"/>
      <c r="N106" s="159"/>
      <c r="O106" s="137"/>
      <c r="P106" s="160"/>
      <c r="Q106" s="137"/>
      <c r="R106" s="137"/>
      <c r="S106" s="161"/>
    </row>
    <row r="107" spans="1:19" ht="21.95" customHeight="1" outlineLevel="1" collapsed="1" x14ac:dyDescent="0.2">
      <c r="A107" s="123" t="s">
        <v>191</v>
      </c>
      <c r="B107" s="64"/>
      <c r="C107" s="97"/>
      <c r="D107" s="63"/>
      <c r="E107" s="63"/>
      <c r="F107" s="124"/>
      <c r="G107" s="124"/>
      <c r="H107" s="63"/>
      <c r="I107" s="65"/>
      <c r="J107" s="146"/>
      <c r="K107" s="150" t="s">
        <v>465</v>
      </c>
      <c r="L107" s="151" t="s">
        <v>465</v>
      </c>
      <c r="M107" s="162" t="s">
        <v>466</v>
      </c>
      <c r="N107" s="174" t="s">
        <v>418</v>
      </c>
      <c r="O107" s="162" t="s">
        <v>467</v>
      </c>
      <c r="P107" s="160">
        <v>4</v>
      </c>
      <c r="Q107" s="137" t="s">
        <v>392</v>
      </c>
      <c r="R107" s="137"/>
      <c r="S107" s="161"/>
    </row>
    <row r="108" spans="1:19" ht="33.75" hidden="1" customHeight="1" outlineLevel="2" x14ac:dyDescent="0.2">
      <c r="A108" s="302" t="s">
        <v>152</v>
      </c>
      <c r="B108" s="304">
        <v>42005</v>
      </c>
      <c r="C108" s="204" t="s">
        <v>153</v>
      </c>
      <c r="D108" s="204" t="s">
        <v>90</v>
      </c>
      <c r="E108" s="32" t="s">
        <v>155</v>
      </c>
      <c r="F108" s="283" t="s">
        <v>154</v>
      </c>
      <c r="G108" s="284"/>
      <c r="H108" s="207" t="s">
        <v>162</v>
      </c>
      <c r="I108" s="201">
        <v>42370</v>
      </c>
      <c r="J108" s="147"/>
      <c r="K108" s="152"/>
      <c r="L108" s="153"/>
      <c r="M108" s="85"/>
      <c r="N108" s="163"/>
      <c r="O108" s="85"/>
      <c r="P108" s="164"/>
      <c r="Q108" s="85"/>
      <c r="R108" s="85"/>
      <c r="S108" s="165"/>
    </row>
    <row r="109" spans="1:19" ht="12" hidden="1" customHeight="1" outlineLevel="2" x14ac:dyDescent="0.2">
      <c r="A109" s="303"/>
      <c r="B109" s="305"/>
      <c r="C109" s="205"/>
      <c r="D109" s="205"/>
      <c r="E109" s="4" t="s">
        <v>156</v>
      </c>
      <c r="F109" s="283" t="s">
        <v>157</v>
      </c>
      <c r="G109" s="284"/>
      <c r="H109" s="208"/>
      <c r="I109" s="202"/>
      <c r="J109" s="149"/>
      <c r="K109" s="156"/>
      <c r="L109" s="157"/>
      <c r="M109" s="170"/>
      <c r="N109" s="171"/>
      <c r="O109" s="170"/>
      <c r="P109" s="172"/>
      <c r="Q109" s="170"/>
      <c r="R109" s="170"/>
      <c r="S109" s="173"/>
    </row>
    <row r="110" spans="1:19" ht="22.5" hidden="1" customHeight="1" outlineLevel="2" x14ac:dyDescent="0.2">
      <c r="A110" s="303"/>
      <c r="B110" s="305"/>
      <c r="C110" s="205"/>
      <c r="D110" s="205"/>
      <c r="E110" s="74" t="s">
        <v>98</v>
      </c>
      <c r="F110" s="277" t="s">
        <v>158</v>
      </c>
      <c r="G110" s="278"/>
      <c r="H110" s="208"/>
      <c r="I110" s="202"/>
      <c r="J110" s="149"/>
      <c r="K110" s="156"/>
      <c r="L110" s="157"/>
      <c r="M110" s="170"/>
      <c r="N110" s="171"/>
      <c r="O110" s="170"/>
      <c r="P110" s="172"/>
      <c r="Q110" s="170"/>
      <c r="R110" s="170"/>
      <c r="S110" s="173"/>
    </row>
    <row r="111" spans="1:19" ht="22.5" hidden="1" customHeight="1" outlineLevel="2" x14ac:dyDescent="0.2">
      <c r="A111" s="303"/>
      <c r="B111" s="305"/>
      <c r="C111" s="205"/>
      <c r="D111" s="205"/>
      <c r="E111" s="73" t="s">
        <v>99</v>
      </c>
      <c r="F111" s="277" t="s">
        <v>159</v>
      </c>
      <c r="G111" s="278"/>
      <c r="H111" s="208"/>
      <c r="I111" s="202"/>
      <c r="J111" s="149"/>
      <c r="K111" s="156"/>
      <c r="L111" s="157"/>
      <c r="M111" s="170"/>
      <c r="N111" s="171"/>
      <c r="O111" s="170"/>
      <c r="P111" s="172"/>
      <c r="Q111" s="170"/>
      <c r="R111" s="170"/>
      <c r="S111" s="173"/>
    </row>
    <row r="112" spans="1:19" ht="22.5" hidden="1" customHeight="1" outlineLevel="2" x14ac:dyDescent="0.2">
      <c r="A112" s="303"/>
      <c r="B112" s="305"/>
      <c r="C112" s="205"/>
      <c r="D112" s="205"/>
      <c r="E112" s="73" t="s">
        <v>102</v>
      </c>
      <c r="F112" s="277" t="s">
        <v>160</v>
      </c>
      <c r="G112" s="278"/>
      <c r="H112" s="208"/>
      <c r="I112" s="202"/>
      <c r="J112" s="149"/>
      <c r="K112" s="156"/>
      <c r="L112" s="157"/>
      <c r="M112" s="170"/>
      <c r="N112" s="171"/>
      <c r="O112" s="170"/>
      <c r="P112" s="172"/>
      <c r="Q112" s="170"/>
      <c r="R112" s="170"/>
      <c r="S112" s="173"/>
    </row>
    <row r="113" spans="1:19" ht="22.5" hidden="1" customHeight="1" outlineLevel="2" x14ac:dyDescent="0.2">
      <c r="A113" s="303"/>
      <c r="B113" s="307"/>
      <c r="C113" s="206"/>
      <c r="D113" s="206"/>
      <c r="E113" s="73" t="s">
        <v>103</v>
      </c>
      <c r="F113" s="277" t="s">
        <v>161</v>
      </c>
      <c r="G113" s="278"/>
      <c r="H113" s="209"/>
      <c r="I113" s="203"/>
      <c r="J113" s="148"/>
      <c r="K113" s="154"/>
      <c r="L113" s="155"/>
      <c r="M113" s="166"/>
      <c r="N113" s="167"/>
      <c r="O113" s="166"/>
      <c r="P113" s="168"/>
      <c r="Q113" s="166"/>
      <c r="R113" s="166"/>
      <c r="S113" s="169"/>
    </row>
    <row r="114" spans="1:19" ht="21.95" customHeight="1" outlineLevel="1" collapsed="1" x14ac:dyDescent="0.2">
      <c r="A114" s="123" t="s">
        <v>309</v>
      </c>
      <c r="B114" s="64"/>
      <c r="C114" s="97"/>
      <c r="D114" s="63"/>
      <c r="E114" s="63"/>
      <c r="F114" s="63"/>
      <c r="G114" s="63"/>
      <c r="H114" s="63"/>
      <c r="I114" s="65"/>
      <c r="J114" s="146"/>
      <c r="K114" s="150" t="s">
        <v>449</v>
      </c>
      <c r="L114" s="151" t="s">
        <v>486</v>
      </c>
      <c r="M114" s="162" t="s">
        <v>469</v>
      </c>
      <c r="N114" s="159" t="s">
        <v>436</v>
      </c>
      <c r="O114" s="162" t="s">
        <v>470</v>
      </c>
      <c r="P114" s="160" t="s">
        <v>416</v>
      </c>
      <c r="Q114" s="137" t="s">
        <v>392</v>
      </c>
      <c r="R114" s="162" t="s">
        <v>468</v>
      </c>
      <c r="S114" s="161" t="s">
        <v>416</v>
      </c>
    </row>
    <row r="115" spans="1:19" ht="104.25" hidden="1" customHeight="1" outlineLevel="2" x14ac:dyDescent="0.2">
      <c r="A115" s="115" t="s">
        <v>354</v>
      </c>
      <c r="B115" s="111">
        <v>41719</v>
      </c>
      <c r="C115" s="98" t="s">
        <v>300</v>
      </c>
      <c r="D115" s="100" t="s">
        <v>302</v>
      </c>
      <c r="E115" s="105" t="s">
        <v>307</v>
      </c>
      <c r="F115" s="283" t="s">
        <v>308</v>
      </c>
      <c r="G115" s="284"/>
      <c r="H115" s="4" t="s">
        <v>162</v>
      </c>
      <c r="I115" s="99">
        <v>42084</v>
      </c>
      <c r="J115" s="146"/>
      <c r="K115" s="150"/>
      <c r="L115" s="151"/>
      <c r="M115" s="137"/>
      <c r="N115" s="159"/>
      <c r="O115" s="137"/>
      <c r="P115" s="160"/>
      <c r="Q115" s="137"/>
      <c r="R115" s="137"/>
      <c r="S115" s="161"/>
    </row>
    <row r="116" spans="1:19" ht="21.95" customHeight="1" outlineLevel="1" collapsed="1" x14ac:dyDescent="0.2">
      <c r="A116" s="123" t="s">
        <v>310</v>
      </c>
      <c r="B116" s="64"/>
      <c r="C116" s="97"/>
      <c r="D116" s="63"/>
      <c r="E116" s="63"/>
      <c r="F116" s="63"/>
      <c r="G116" s="63"/>
      <c r="H116" s="63"/>
      <c r="I116" s="65"/>
      <c r="J116" s="146"/>
      <c r="K116" s="150" t="s">
        <v>474</v>
      </c>
      <c r="L116" s="151" t="s">
        <v>482</v>
      </c>
      <c r="M116" s="162" t="s">
        <v>471</v>
      </c>
      <c r="N116" s="174" t="s">
        <v>413</v>
      </c>
      <c r="O116" s="162" t="s">
        <v>472</v>
      </c>
      <c r="P116" s="160">
        <v>20</v>
      </c>
      <c r="Q116" s="137" t="s">
        <v>392</v>
      </c>
      <c r="R116" s="137"/>
      <c r="S116" s="161"/>
    </row>
    <row r="117" spans="1:19" ht="22.5" hidden="1" customHeight="1" outlineLevel="2" x14ac:dyDescent="0.2">
      <c r="A117" s="303" t="s">
        <v>294</v>
      </c>
      <c r="B117" s="305">
        <v>43110</v>
      </c>
      <c r="C117" s="204" t="s">
        <v>295</v>
      </c>
      <c r="D117" s="204" t="s">
        <v>260</v>
      </c>
      <c r="E117" s="104" t="s">
        <v>246</v>
      </c>
      <c r="F117" s="317" t="s">
        <v>11</v>
      </c>
      <c r="G117" s="318"/>
      <c r="H117" s="204" t="s">
        <v>298</v>
      </c>
      <c r="I117" s="201">
        <v>43190</v>
      </c>
      <c r="J117" s="147"/>
      <c r="K117" s="152"/>
      <c r="L117" s="153"/>
      <c r="M117" s="85"/>
      <c r="N117" s="163"/>
      <c r="O117" s="85"/>
      <c r="P117" s="164"/>
      <c r="Q117" s="85"/>
      <c r="R117" s="85"/>
      <c r="S117" s="165"/>
    </row>
    <row r="118" spans="1:19" ht="22.5" hidden="1" customHeight="1" outlineLevel="2" x14ac:dyDescent="0.2">
      <c r="A118" s="303"/>
      <c r="B118" s="305"/>
      <c r="C118" s="205"/>
      <c r="D118" s="205"/>
      <c r="E118" s="107" t="s">
        <v>296</v>
      </c>
      <c r="F118" s="283" t="s">
        <v>297</v>
      </c>
      <c r="G118" s="284"/>
      <c r="H118" s="205"/>
      <c r="I118" s="202"/>
      <c r="J118" s="148"/>
      <c r="K118" s="154"/>
      <c r="L118" s="155"/>
      <c r="M118" s="166"/>
      <c r="N118" s="167"/>
      <c r="O118" s="166"/>
      <c r="P118" s="168"/>
      <c r="Q118" s="166"/>
      <c r="R118" s="166"/>
      <c r="S118" s="169"/>
    </row>
    <row r="119" spans="1:19" ht="21.95" customHeight="1" outlineLevel="1" collapsed="1" x14ac:dyDescent="0.2">
      <c r="A119" s="133"/>
      <c r="B119" s="134"/>
      <c r="C119" s="88"/>
      <c r="D119" s="135"/>
      <c r="E119" s="135"/>
      <c r="F119" s="135"/>
      <c r="G119" s="135"/>
      <c r="H119" s="135"/>
      <c r="I119" s="136"/>
      <c r="J119" s="146"/>
      <c r="K119" s="150"/>
      <c r="L119" s="151"/>
      <c r="M119" s="137"/>
      <c r="N119" s="159"/>
      <c r="O119" s="137"/>
      <c r="P119" s="160"/>
      <c r="Q119" s="137"/>
      <c r="R119" s="137"/>
      <c r="S119" s="161"/>
    </row>
    <row r="120" spans="1:19" ht="21.95" customHeight="1" x14ac:dyDescent="0.2">
      <c r="A120" s="122" t="s">
        <v>332</v>
      </c>
      <c r="B120" s="64"/>
      <c r="C120" s="97"/>
      <c r="D120" s="63"/>
      <c r="E120" s="63"/>
      <c r="F120" s="63"/>
      <c r="G120" s="63"/>
      <c r="H120" s="63"/>
      <c r="I120" s="65"/>
      <c r="J120" s="146"/>
      <c r="K120" s="150"/>
      <c r="L120" s="151"/>
      <c r="M120" s="137"/>
      <c r="N120" s="159"/>
      <c r="O120" s="137"/>
      <c r="P120" s="160"/>
      <c r="Q120" s="137"/>
      <c r="R120" s="137"/>
      <c r="S120" s="161"/>
    </row>
    <row r="121" spans="1:19" ht="21.95" customHeight="1" outlineLevel="1" collapsed="1" x14ac:dyDescent="0.2">
      <c r="A121" s="123" t="s">
        <v>192</v>
      </c>
      <c r="B121" s="64"/>
      <c r="C121" s="97"/>
      <c r="D121" s="63"/>
      <c r="E121" s="63"/>
      <c r="F121" s="63"/>
      <c r="G121" s="63"/>
      <c r="H121" s="63"/>
      <c r="I121" s="65"/>
      <c r="J121" s="146"/>
      <c r="K121" s="150" t="s">
        <v>492</v>
      </c>
      <c r="L121" s="151"/>
      <c r="M121" s="137"/>
      <c r="N121" s="159"/>
      <c r="O121" s="137"/>
      <c r="P121" s="160"/>
      <c r="Q121" s="137"/>
      <c r="R121" s="137"/>
      <c r="S121" s="161"/>
    </row>
    <row r="122" spans="1:19" ht="22.5" hidden="1" customHeight="1" outlineLevel="2" x14ac:dyDescent="0.2">
      <c r="A122" s="302" t="s">
        <v>152</v>
      </c>
      <c r="B122" s="304">
        <v>42309</v>
      </c>
      <c r="C122" s="204" t="s">
        <v>163</v>
      </c>
      <c r="D122" s="207" t="s">
        <v>170</v>
      </c>
      <c r="E122" s="320" t="s">
        <v>164</v>
      </c>
      <c r="F122" s="213" t="s">
        <v>165</v>
      </c>
      <c r="G122" s="274"/>
      <c r="H122" s="4" t="s">
        <v>167</v>
      </c>
      <c r="I122" s="89">
        <v>42735</v>
      </c>
      <c r="J122" s="147"/>
      <c r="K122" s="152"/>
      <c r="L122" s="153"/>
      <c r="M122" s="85"/>
      <c r="N122" s="163"/>
      <c r="O122" s="85"/>
      <c r="P122" s="164"/>
      <c r="Q122" s="85"/>
      <c r="R122" s="85"/>
      <c r="S122" s="165"/>
    </row>
    <row r="123" spans="1:19" ht="38.25" hidden="1" customHeight="1" outlineLevel="2" x14ac:dyDescent="0.2">
      <c r="A123" s="303"/>
      <c r="B123" s="305"/>
      <c r="C123" s="205"/>
      <c r="D123" s="208"/>
      <c r="E123" s="321"/>
      <c r="F123" s="214"/>
      <c r="G123" s="275"/>
      <c r="H123" s="4" t="s">
        <v>168</v>
      </c>
      <c r="I123" s="89">
        <v>43405</v>
      </c>
      <c r="J123" s="149"/>
      <c r="K123" s="156"/>
      <c r="L123" s="157"/>
      <c r="M123" s="170"/>
      <c r="N123" s="171"/>
      <c r="O123" s="170"/>
      <c r="P123" s="172"/>
      <c r="Q123" s="170"/>
      <c r="R123" s="170"/>
      <c r="S123" s="173"/>
    </row>
    <row r="124" spans="1:19" ht="22.5" hidden="1" customHeight="1" outlineLevel="2" x14ac:dyDescent="0.2">
      <c r="A124" s="306"/>
      <c r="B124" s="307"/>
      <c r="C124" s="206"/>
      <c r="D124" s="209"/>
      <c r="E124" s="322"/>
      <c r="F124" s="215"/>
      <c r="G124" s="276"/>
      <c r="H124" s="4" t="s">
        <v>166</v>
      </c>
      <c r="I124" s="89">
        <v>42323</v>
      </c>
      <c r="J124" s="148"/>
      <c r="K124" s="154"/>
      <c r="L124" s="155"/>
      <c r="M124" s="166"/>
      <c r="N124" s="167"/>
      <c r="O124" s="166"/>
      <c r="P124" s="168"/>
      <c r="Q124" s="166"/>
      <c r="R124" s="166"/>
      <c r="S124" s="169"/>
    </row>
    <row r="125" spans="1:19" ht="21.95" customHeight="1" outlineLevel="1" collapsed="1" x14ac:dyDescent="0.2">
      <c r="A125" s="123" t="s">
        <v>193</v>
      </c>
      <c r="B125" s="64"/>
      <c r="C125" s="97"/>
      <c r="D125" s="63"/>
      <c r="E125" s="63"/>
      <c r="F125" s="63"/>
      <c r="G125" s="63"/>
      <c r="H125" s="63"/>
      <c r="I125" s="65"/>
      <c r="J125" s="146"/>
      <c r="K125" s="150" t="s">
        <v>477</v>
      </c>
      <c r="L125" s="151" t="s">
        <v>482</v>
      </c>
      <c r="M125" s="162" t="s">
        <v>475</v>
      </c>
      <c r="N125" s="159" t="s">
        <v>400</v>
      </c>
      <c r="O125" s="162" t="s">
        <v>476</v>
      </c>
      <c r="P125" s="160">
        <v>67</v>
      </c>
      <c r="Q125" s="137" t="s">
        <v>392</v>
      </c>
      <c r="R125" s="137"/>
      <c r="S125" s="161"/>
    </row>
    <row r="126" spans="1:19" ht="64.5" hidden="1" customHeight="1" outlineLevel="2" x14ac:dyDescent="0.2">
      <c r="A126" s="323" t="s">
        <v>350</v>
      </c>
      <c r="B126" s="304">
        <v>42922</v>
      </c>
      <c r="C126" s="204" t="s">
        <v>169</v>
      </c>
      <c r="D126" s="207" t="s">
        <v>351</v>
      </c>
      <c r="E126" s="320" t="s">
        <v>352</v>
      </c>
      <c r="F126" s="213" t="s">
        <v>171</v>
      </c>
      <c r="G126" s="274"/>
      <c r="H126" s="4" t="s">
        <v>173</v>
      </c>
      <c r="I126" s="89">
        <v>42962</v>
      </c>
      <c r="J126" s="147"/>
      <c r="K126" s="152"/>
      <c r="L126" s="153"/>
      <c r="M126" s="85"/>
      <c r="N126" s="163"/>
      <c r="O126" s="85"/>
      <c r="P126" s="164"/>
      <c r="Q126" s="85"/>
      <c r="R126" s="85"/>
      <c r="S126" s="165"/>
    </row>
    <row r="127" spans="1:19" ht="15" hidden="1" customHeight="1" outlineLevel="2" x14ac:dyDescent="0.2">
      <c r="A127" s="324"/>
      <c r="B127" s="307"/>
      <c r="C127" s="206"/>
      <c r="D127" s="209"/>
      <c r="E127" s="322"/>
      <c r="F127" s="215"/>
      <c r="G127" s="276"/>
      <c r="H127" s="4" t="s">
        <v>172</v>
      </c>
      <c r="I127" s="89">
        <v>43652</v>
      </c>
      <c r="J127" s="148"/>
      <c r="K127" s="154"/>
      <c r="L127" s="155"/>
      <c r="M127" s="166"/>
      <c r="N127" s="167"/>
      <c r="O127" s="166"/>
      <c r="P127" s="168"/>
      <c r="Q127" s="166"/>
      <c r="R127" s="166"/>
      <c r="S127" s="169"/>
    </row>
    <row r="128" spans="1:19" ht="21.95" customHeight="1" outlineLevel="1" collapsed="1" x14ac:dyDescent="0.2">
      <c r="A128" s="123" t="s">
        <v>213</v>
      </c>
      <c r="B128" s="64"/>
      <c r="C128" s="97"/>
      <c r="D128" s="63"/>
      <c r="E128" s="63"/>
      <c r="F128" s="63"/>
      <c r="G128" s="63"/>
      <c r="H128" s="63"/>
      <c r="I128" s="65"/>
      <c r="J128" s="146"/>
      <c r="K128" s="150" t="s">
        <v>492</v>
      </c>
      <c r="L128" s="151"/>
      <c r="M128" s="137"/>
      <c r="N128" s="159"/>
      <c r="O128" s="137"/>
      <c r="P128" s="160"/>
      <c r="Q128" s="137"/>
      <c r="R128" s="137"/>
      <c r="S128" s="161"/>
    </row>
    <row r="129" spans="1:19" ht="15" hidden="1" customHeight="1" outlineLevel="2" x14ac:dyDescent="0.2">
      <c r="A129" s="302" t="s">
        <v>175</v>
      </c>
      <c r="B129" s="304">
        <v>42600</v>
      </c>
      <c r="C129" s="204" t="s">
        <v>214</v>
      </c>
      <c r="D129" s="207" t="s">
        <v>216</v>
      </c>
      <c r="E129" s="94" t="s">
        <v>218</v>
      </c>
      <c r="F129" s="213" t="s">
        <v>221</v>
      </c>
      <c r="G129" s="274"/>
      <c r="H129" s="4" t="s">
        <v>219</v>
      </c>
      <c r="I129" s="89">
        <v>42614</v>
      </c>
      <c r="J129" s="147"/>
      <c r="K129" s="152"/>
      <c r="L129" s="153"/>
      <c r="M129" s="85"/>
      <c r="N129" s="163"/>
      <c r="O129" s="85"/>
      <c r="P129" s="164"/>
      <c r="Q129" s="85"/>
      <c r="R129" s="85"/>
      <c r="S129" s="165"/>
    </row>
    <row r="130" spans="1:19" ht="45" hidden="1" customHeight="1" outlineLevel="2" x14ac:dyDescent="0.2">
      <c r="A130" s="306"/>
      <c r="B130" s="307"/>
      <c r="C130" s="206"/>
      <c r="D130" s="209"/>
      <c r="E130" s="94" t="s">
        <v>217</v>
      </c>
      <c r="F130" s="215"/>
      <c r="G130" s="276"/>
      <c r="H130" s="4" t="s">
        <v>220</v>
      </c>
      <c r="I130" s="89">
        <v>42663</v>
      </c>
      <c r="J130" s="148"/>
      <c r="K130" s="154"/>
      <c r="L130" s="155"/>
      <c r="M130" s="166"/>
      <c r="N130" s="167"/>
      <c r="O130" s="166"/>
      <c r="P130" s="168"/>
      <c r="Q130" s="166"/>
      <c r="R130" s="166"/>
      <c r="S130" s="169"/>
    </row>
    <row r="131" spans="1:19" ht="21.95" customHeight="1" outlineLevel="1" collapsed="1" x14ac:dyDescent="0.2">
      <c r="A131" s="123" t="s">
        <v>228</v>
      </c>
      <c r="B131" s="64"/>
      <c r="C131" s="97"/>
      <c r="D131" s="63"/>
      <c r="E131" s="63"/>
      <c r="F131" s="63"/>
      <c r="G131" s="63"/>
      <c r="H131" s="63"/>
      <c r="I131" s="65"/>
      <c r="J131" s="146"/>
      <c r="K131" s="150" t="s">
        <v>492</v>
      </c>
      <c r="L131" s="151"/>
      <c r="M131" s="137"/>
      <c r="N131" s="159"/>
      <c r="O131" s="137"/>
      <c r="P131" s="160"/>
      <c r="Q131" s="137"/>
      <c r="R131" s="137"/>
      <c r="S131" s="161"/>
    </row>
    <row r="132" spans="1:19" ht="101.25" hidden="1" customHeight="1" outlineLevel="2" x14ac:dyDescent="0.2">
      <c r="A132" s="115" t="s">
        <v>222</v>
      </c>
      <c r="B132" s="111">
        <v>42607</v>
      </c>
      <c r="C132" s="98" t="s">
        <v>229</v>
      </c>
      <c r="D132" s="92" t="s">
        <v>311</v>
      </c>
      <c r="E132" s="94" t="s">
        <v>230</v>
      </c>
      <c r="F132" s="283" t="s">
        <v>235</v>
      </c>
      <c r="G132" s="284"/>
      <c r="H132" s="4" t="s">
        <v>236</v>
      </c>
      <c r="I132" s="89" t="s">
        <v>11</v>
      </c>
      <c r="J132" s="146"/>
      <c r="K132" s="150"/>
      <c r="L132" s="151"/>
      <c r="M132" s="137"/>
      <c r="N132" s="159"/>
      <c r="O132" s="137"/>
      <c r="P132" s="160"/>
      <c r="Q132" s="137"/>
      <c r="R132" s="137"/>
      <c r="S132" s="161"/>
    </row>
    <row r="133" spans="1:19" ht="21.95" customHeight="1" outlineLevel="1" collapsed="1" x14ac:dyDescent="0.2">
      <c r="A133" s="123" t="s">
        <v>305</v>
      </c>
      <c r="B133" s="64"/>
      <c r="C133" s="97"/>
      <c r="D133" s="63"/>
      <c r="E133" s="63"/>
      <c r="F133" s="63"/>
      <c r="G133" s="63"/>
      <c r="H133" s="63"/>
      <c r="I133" s="65"/>
      <c r="J133" s="146"/>
      <c r="K133" s="150" t="s">
        <v>492</v>
      </c>
      <c r="L133" s="151"/>
      <c r="M133" s="137"/>
      <c r="N133" s="159"/>
      <c r="O133" s="137"/>
      <c r="P133" s="160"/>
      <c r="Q133" s="137"/>
      <c r="R133" s="137"/>
      <c r="S133" s="161"/>
    </row>
    <row r="134" spans="1:19" ht="87.75" hidden="1" customHeight="1" outlineLevel="2" x14ac:dyDescent="0.2">
      <c r="A134" s="115" t="s">
        <v>354</v>
      </c>
      <c r="B134" s="111">
        <v>41719</v>
      </c>
      <c r="C134" s="98" t="s">
        <v>301</v>
      </c>
      <c r="D134" s="100" t="s">
        <v>312</v>
      </c>
      <c r="E134" s="105" t="s">
        <v>306</v>
      </c>
      <c r="F134" s="283" t="s">
        <v>303</v>
      </c>
      <c r="G134" s="284"/>
      <c r="H134" s="4" t="s">
        <v>304</v>
      </c>
      <c r="I134" s="89">
        <v>41754</v>
      </c>
      <c r="J134" s="146"/>
      <c r="K134" s="150"/>
      <c r="L134" s="151"/>
      <c r="M134" s="137"/>
      <c r="N134" s="159"/>
      <c r="O134" s="137"/>
      <c r="P134" s="160"/>
      <c r="Q134" s="137"/>
      <c r="R134" s="137"/>
      <c r="S134" s="161"/>
    </row>
    <row r="135" spans="1:19" ht="21.95" customHeight="1" outlineLevel="1" collapsed="1" x14ac:dyDescent="0.2">
      <c r="A135" s="123" t="s">
        <v>313</v>
      </c>
      <c r="B135" s="64"/>
      <c r="C135" s="97"/>
      <c r="D135" s="63"/>
      <c r="E135" s="63"/>
      <c r="F135" s="63"/>
      <c r="G135" s="63"/>
      <c r="H135" s="63"/>
      <c r="I135" s="65"/>
      <c r="J135" s="146"/>
      <c r="K135" s="150" t="s">
        <v>478</v>
      </c>
      <c r="L135" s="151" t="s">
        <v>486</v>
      </c>
      <c r="M135" s="162" t="s">
        <v>480</v>
      </c>
      <c r="N135" s="159" t="s">
        <v>436</v>
      </c>
      <c r="O135" s="162" t="s">
        <v>481</v>
      </c>
      <c r="P135" s="160" t="s">
        <v>416</v>
      </c>
      <c r="Q135" s="137" t="s">
        <v>392</v>
      </c>
      <c r="R135" s="162" t="s">
        <v>479</v>
      </c>
      <c r="S135" s="161" t="s">
        <v>416</v>
      </c>
    </row>
    <row r="136" spans="1:19" ht="22.5" hidden="1" customHeight="1" outlineLevel="2" x14ac:dyDescent="0.2">
      <c r="A136" s="302" t="s">
        <v>314</v>
      </c>
      <c r="B136" s="304">
        <v>41935</v>
      </c>
      <c r="C136" s="204" t="s">
        <v>315</v>
      </c>
      <c r="D136" s="207" t="s">
        <v>316</v>
      </c>
      <c r="E136" s="320" t="s">
        <v>530</v>
      </c>
      <c r="F136" s="213" t="s">
        <v>317</v>
      </c>
      <c r="G136" s="274"/>
      <c r="H136" s="4" t="s">
        <v>319</v>
      </c>
      <c r="I136" s="89">
        <v>42086</v>
      </c>
      <c r="J136" s="147"/>
      <c r="K136" s="152"/>
      <c r="L136" s="153"/>
      <c r="M136" s="85"/>
      <c r="N136" s="163"/>
      <c r="O136" s="85"/>
      <c r="P136" s="164"/>
      <c r="Q136" s="85"/>
      <c r="R136" s="85"/>
      <c r="S136" s="165"/>
    </row>
    <row r="137" spans="1:19" ht="22.5" hidden="1" customHeight="1" outlineLevel="2" x14ac:dyDescent="0.2">
      <c r="A137" s="306"/>
      <c r="B137" s="307"/>
      <c r="C137" s="206"/>
      <c r="D137" s="209"/>
      <c r="E137" s="322"/>
      <c r="F137" s="215"/>
      <c r="G137" s="276"/>
      <c r="H137" s="4" t="s">
        <v>318</v>
      </c>
      <c r="I137" s="89">
        <v>42262</v>
      </c>
      <c r="J137" s="148"/>
      <c r="K137" s="154"/>
      <c r="L137" s="155"/>
      <c r="M137" s="166"/>
      <c r="N137" s="167"/>
      <c r="O137" s="166"/>
      <c r="P137" s="168"/>
      <c r="Q137" s="166"/>
      <c r="R137" s="166"/>
      <c r="S137" s="169"/>
    </row>
    <row r="138" spans="1:19" ht="21.95" customHeight="1" outlineLevel="1" collapsed="1" x14ac:dyDescent="0.2">
      <c r="A138" s="123" t="s">
        <v>377</v>
      </c>
      <c r="B138" s="64"/>
      <c r="C138" s="97"/>
      <c r="D138" s="63"/>
      <c r="E138" s="63"/>
      <c r="F138" s="124"/>
      <c r="G138" s="124"/>
      <c r="H138" s="63"/>
      <c r="I138" s="65"/>
      <c r="J138" s="146"/>
      <c r="K138" s="150" t="s">
        <v>482</v>
      </c>
      <c r="L138" s="151" t="s">
        <v>482</v>
      </c>
      <c r="M138" s="162" t="s">
        <v>483</v>
      </c>
      <c r="N138" s="159" t="s">
        <v>400</v>
      </c>
      <c r="O138" s="162" t="s">
        <v>484</v>
      </c>
      <c r="P138" s="160">
        <v>39</v>
      </c>
      <c r="Q138" s="137" t="s">
        <v>485</v>
      </c>
      <c r="R138" s="137" t="s">
        <v>416</v>
      </c>
      <c r="S138" s="161"/>
    </row>
    <row r="139" spans="1:19" ht="33.75" hidden="1" customHeight="1" outlineLevel="2" x14ac:dyDescent="0.2">
      <c r="A139" s="302" t="s">
        <v>328</v>
      </c>
      <c r="B139" s="304">
        <v>41907</v>
      </c>
      <c r="C139" s="204" t="s">
        <v>329</v>
      </c>
      <c r="D139" s="207" t="s">
        <v>529</v>
      </c>
      <c r="E139" s="207" t="s">
        <v>341</v>
      </c>
      <c r="F139" s="213" t="s">
        <v>335</v>
      </c>
      <c r="G139" s="274"/>
      <c r="H139" s="4" t="s">
        <v>333</v>
      </c>
      <c r="I139" s="89" t="s">
        <v>11</v>
      </c>
      <c r="J139" s="147"/>
      <c r="K139" s="152"/>
      <c r="L139" s="153"/>
      <c r="M139" s="85"/>
      <c r="N139" s="163"/>
      <c r="O139" s="85"/>
      <c r="P139" s="164"/>
      <c r="Q139" s="85"/>
      <c r="R139" s="85"/>
      <c r="S139" s="165"/>
    </row>
    <row r="140" spans="1:19" ht="22.5" hidden="1" customHeight="1" outlineLevel="2" x14ac:dyDescent="0.2">
      <c r="A140" s="303"/>
      <c r="B140" s="305"/>
      <c r="C140" s="205"/>
      <c r="D140" s="208"/>
      <c r="E140" s="208"/>
      <c r="F140" s="214"/>
      <c r="G140" s="275"/>
      <c r="H140" s="4" t="s">
        <v>337</v>
      </c>
      <c r="I140" s="89">
        <v>42308</v>
      </c>
      <c r="J140" s="149"/>
      <c r="K140" s="156"/>
      <c r="L140" s="157"/>
      <c r="M140" s="170"/>
      <c r="N140" s="171"/>
      <c r="O140" s="170"/>
      <c r="P140" s="172"/>
      <c r="Q140" s="170"/>
      <c r="R140" s="170"/>
      <c r="S140" s="173"/>
    </row>
    <row r="141" spans="1:19" ht="45" hidden="1" customHeight="1" outlineLevel="2" x14ac:dyDescent="0.2">
      <c r="A141" s="303"/>
      <c r="B141" s="305"/>
      <c r="C141" s="205"/>
      <c r="D141" s="208"/>
      <c r="E141" s="209"/>
      <c r="F141" s="214"/>
      <c r="G141" s="275"/>
      <c r="H141" s="4" t="s">
        <v>338</v>
      </c>
      <c r="I141" s="89" t="s">
        <v>11</v>
      </c>
      <c r="J141" s="149"/>
      <c r="K141" s="156"/>
      <c r="L141" s="157"/>
      <c r="M141" s="170"/>
      <c r="N141" s="171"/>
      <c r="O141" s="170"/>
      <c r="P141" s="172"/>
      <c r="Q141" s="170"/>
      <c r="R141" s="170"/>
      <c r="S141" s="173"/>
    </row>
    <row r="142" spans="1:19" ht="33.75" hidden="1" customHeight="1" outlineLevel="2" x14ac:dyDescent="0.2">
      <c r="A142" s="303"/>
      <c r="B142" s="305"/>
      <c r="C142" s="205"/>
      <c r="D142" s="208"/>
      <c r="E142" s="100" t="s">
        <v>336</v>
      </c>
      <c r="F142" s="214"/>
      <c r="G142" s="275"/>
      <c r="H142" s="4" t="s">
        <v>346</v>
      </c>
      <c r="I142" s="89" t="s">
        <v>11</v>
      </c>
      <c r="J142" s="149"/>
      <c r="K142" s="156"/>
      <c r="L142" s="157"/>
      <c r="M142" s="170"/>
      <c r="N142" s="171"/>
      <c r="O142" s="170"/>
      <c r="P142" s="172"/>
      <c r="Q142" s="170"/>
      <c r="R142" s="170"/>
      <c r="S142" s="173"/>
    </row>
    <row r="143" spans="1:19" ht="22.5" hidden="1" customHeight="1" outlineLevel="2" x14ac:dyDescent="0.2">
      <c r="A143" s="306"/>
      <c r="B143" s="307"/>
      <c r="C143" s="206"/>
      <c r="D143" s="209"/>
      <c r="E143" s="4" t="s">
        <v>334</v>
      </c>
      <c r="F143" s="215"/>
      <c r="G143" s="276"/>
      <c r="H143" s="4" t="s">
        <v>345</v>
      </c>
      <c r="I143" s="89" t="s">
        <v>11</v>
      </c>
      <c r="J143" s="148"/>
      <c r="K143" s="154"/>
      <c r="L143" s="155"/>
      <c r="M143" s="166"/>
      <c r="N143" s="167"/>
      <c r="O143" s="166"/>
      <c r="P143" s="168"/>
      <c r="Q143" s="166"/>
      <c r="R143" s="166"/>
      <c r="S143" s="169"/>
    </row>
    <row r="144" spans="1:19" ht="21.95" customHeight="1" outlineLevel="1" collapsed="1" x14ac:dyDescent="0.2">
      <c r="A144" s="123" t="s">
        <v>378</v>
      </c>
      <c r="B144" s="64"/>
      <c r="C144" s="97"/>
      <c r="D144" s="63"/>
      <c r="E144" s="63"/>
      <c r="F144" s="124"/>
      <c r="G144" s="124"/>
      <c r="H144" s="63"/>
      <c r="I144" s="65"/>
      <c r="J144" s="146"/>
      <c r="K144" s="150" t="s">
        <v>492</v>
      </c>
      <c r="L144" s="151"/>
      <c r="M144" s="137"/>
      <c r="N144" s="159"/>
      <c r="O144" s="137"/>
      <c r="P144" s="160"/>
      <c r="Q144" s="137"/>
      <c r="R144" s="137"/>
      <c r="S144" s="161"/>
    </row>
    <row r="145" spans="1:19" ht="33.75" hidden="1" customHeight="1" outlineLevel="2" x14ac:dyDescent="0.2">
      <c r="A145" s="302" t="s">
        <v>328</v>
      </c>
      <c r="B145" s="304">
        <v>42233</v>
      </c>
      <c r="C145" s="204" t="s">
        <v>339</v>
      </c>
      <c r="D145" s="207" t="s">
        <v>340</v>
      </c>
      <c r="E145" s="207" t="s">
        <v>344</v>
      </c>
      <c r="F145" s="213" t="s">
        <v>342</v>
      </c>
      <c r="G145" s="274"/>
      <c r="H145" s="4" t="s">
        <v>333</v>
      </c>
      <c r="I145" s="89" t="s">
        <v>11</v>
      </c>
      <c r="J145" s="142"/>
      <c r="K145" s="152"/>
      <c r="L145" s="153"/>
      <c r="M145" s="85"/>
      <c r="N145" s="163"/>
      <c r="O145" s="85"/>
      <c r="P145" s="164"/>
      <c r="Q145" s="85"/>
      <c r="R145" s="85"/>
      <c r="S145" s="165"/>
    </row>
    <row r="146" spans="1:19" ht="22.5" hidden="1" customHeight="1" outlineLevel="2" x14ac:dyDescent="0.2">
      <c r="A146" s="303"/>
      <c r="B146" s="305"/>
      <c r="C146" s="205"/>
      <c r="D146" s="208"/>
      <c r="E146" s="208"/>
      <c r="F146" s="214"/>
      <c r="G146" s="275"/>
      <c r="H146" s="4" t="s">
        <v>348</v>
      </c>
      <c r="I146" s="89">
        <v>42521</v>
      </c>
      <c r="J146" s="144"/>
      <c r="K146" s="156"/>
      <c r="L146" s="157"/>
      <c r="M146" s="170"/>
      <c r="N146" s="171"/>
      <c r="O146" s="170"/>
      <c r="P146" s="172"/>
      <c r="Q146" s="170"/>
      <c r="R146" s="170"/>
      <c r="S146" s="173"/>
    </row>
    <row r="147" spans="1:19" ht="45" hidden="1" customHeight="1" outlineLevel="2" x14ac:dyDescent="0.2">
      <c r="A147" s="303"/>
      <c r="B147" s="305"/>
      <c r="C147" s="205"/>
      <c r="D147" s="208"/>
      <c r="E147" s="209"/>
      <c r="F147" s="214"/>
      <c r="G147" s="275"/>
      <c r="H147" s="4" t="s">
        <v>338</v>
      </c>
      <c r="I147" s="89" t="s">
        <v>11</v>
      </c>
      <c r="J147" s="144"/>
      <c r="K147" s="156"/>
      <c r="L147" s="157"/>
      <c r="M147" s="170"/>
      <c r="N147" s="171"/>
      <c r="O147" s="170"/>
      <c r="P147" s="172"/>
      <c r="Q147" s="170"/>
      <c r="R147" s="170"/>
      <c r="S147" s="173"/>
    </row>
    <row r="148" spans="1:19" ht="33.75" hidden="1" customHeight="1" outlineLevel="2" x14ac:dyDescent="0.2">
      <c r="A148" s="306"/>
      <c r="B148" s="307"/>
      <c r="C148" s="206"/>
      <c r="D148" s="209"/>
      <c r="E148" s="4" t="s">
        <v>343</v>
      </c>
      <c r="F148" s="215"/>
      <c r="G148" s="276"/>
      <c r="H148" s="4" t="s">
        <v>347</v>
      </c>
      <c r="I148" s="89" t="s">
        <v>11</v>
      </c>
      <c r="J148" s="143"/>
      <c r="K148" s="154"/>
      <c r="L148" s="155"/>
      <c r="M148" s="166"/>
      <c r="N148" s="167"/>
      <c r="O148" s="166"/>
      <c r="P148" s="168"/>
      <c r="Q148" s="166"/>
      <c r="R148" s="166"/>
      <c r="S148" s="169"/>
    </row>
    <row r="149" spans="1:19" ht="21.95" customHeight="1" outlineLevel="1" collapsed="1" x14ac:dyDescent="0.2"/>
    <row r="150" spans="1:19" ht="21.95" customHeight="1" x14ac:dyDescent="0.2"/>
    <row r="151" spans="1:19" ht="21.95" customHeight="1" x14ac:dyDescent="0.2"/>
  </sheetData>
  <autoFilter ref="K1:L151"/>
  <mergeCells count="217">
    <mergeCell ref="F132:G132"/>
    <mergeCell ref="F134:G134"/>
    <mergeCell ref="F136:G137"/>
    <mergeCell ref="E88:E89"/>
    <mergeCell ref="D88:D89"/>
    <mergeCell ref="A85:A86"/>
    <mergeCell ref="B85:B86"/>
    <mergeCell ref="C85:C86"/>
    <mergeCell ref="F48:G48"/>
    <mergeCell ref="F49:G49"/>
    <mergeCell ref="F50:G50"/>
    <mergeCell ref="F52:G52"/>
    <mergeCell ref="F53:G53"/>
    <mergeCell ref="F54:G54"/>
    <mergeCell ref="F55:G55"/>
    <mergeCell ref="F56:G56"/>
    <mergeCell ref="A136:A137"/>
    <mergeCell ref="B136:B137"/>
    <mergeCell ref="C136:C137"/>
    <mergeCell ref="D136:D137"/>
    <mergeCell ref="E136:E137"/>
    <mergeCell ref="C96:C100"/>
    <mergeCell ref="D91:D92"/>
    <mergeCell ref="E91:E92"/>
    <mergeCell ref="E145:E147"/>
    <mergeCell ref="E139:E141"/>
    <mergeCell ref="A139:A143"/>
    <mergeCell ref="B139:B143"/>
    <mergeCell ref="C139:C143"/>
    <mergeCell ref="D139:D143"/>
    <mergeCell ref="A145:A148"/>
    <mergeCell ref="B145:B148"/>
    <mergeCell ref="C145:C148"/>
    <mergeCell ref="D145:D148"/>
    <mergeCell ref="A117:A118"/>
    <mergeCell ref="B117:B118"/>
    <mergeCell ref="C117:C118"/>
    <mergeCell ref="D117:D118"/>
    <mergeCell ref="A91:A92"/>
    <mergeCell ref="D78:D83"/>
    <mergeCell ref="A35:A36"/>
    <mergeCell ref="A59:A65"/>
    <mergeCell ref="B59:B65"/>
    <mergeCell ref="C59:C65"/>
    <mergeCell ref="D59:D65"/>
    <mergeCell ref="A78:A83"/>
    <mergeCell ref="B78:B83"/>
    <mergeCell ref="C78:C83"/>
    <mergeCell ref="A69:A74"/>
    <mergeCell ref="A96:A100"/>
    <mergeCell ref="H21:H30"/>
    <mergeCell ref="I21:I30"/>
    <mergeCell ref="H117:H118"/>
    <mergeCell ref="I117:I118"/>
    <mergeCell ref="D85:D86"/>
    <mergeCell ref="D69:D74"/>
    <mergeCell ref="H32:H33"/>
    <mergeCell ref="I32:I33"/>
    <mergeCell ref="B35:B36"/>
    <mergeCell ref="C35:C36"/>
    <mergeCell ref="D35:D36"/>
    <mergeCell ref="H35:H36"/>
    <mergeCell ref="I35:I36"/>
    <mergeCell ref="H40:H50"/>
    <mergeCell ref="I40:I50"/>
    <mergeCell ref="C40:C50"/>
    <mergeCell ref="D40:D50"/>
    <mergeCell ref="C52:C56"/>
    <mergeCell ref="D52:D56"/>
    <mergeCell ref="H52:H56"/>
    <mergeCell ref="I52:I56"/>
    <mergeCell ref="F35:G35"/>
    <mergeCell ref="F115:G115"/>
    <mergeCell ref="F117:G117"/>
    <mergeCell ref="I15:I16"/>
    <mergeCell ref="H15:H16"/>
    <mergeCell ref="C129:C130"/>
    <mergeCell ref="D129:D130"/>
    <mergeCell ref="I108:I113"/>
    <mergeCell ref="A122:A124"/>
    <mergeCell ref="C122:C124"/>
    <mergeCell ref="B122:B124"/>
    <mergeCell ref="D122:D124"/>
    <mergeCell ref="E122:E124"/>
    <mergeCell ref="A108:A113"/>
    <mergeCell ref="C108:C113"/>
    <mergeCell ref="B108:B113"/>
    <mergeCell ref="D108:D113"/>
    <mergeCell ref="H108:H113"/>
    <mergeCell ref="A126:A127"/>
    <mergeCell ref="F122:G124"/>
    <mergeCell ref="F126:G127"/>
    <mergeCell ref="F129:G130"/>
    <mergeCell ref="A129:A130"/>
    <mergeCell ref="F118:G118"/>
    <mergeCell ref="D126:D127"/>
    <mergeCell ref="E126:E127"/>
    <mergeCell ref="C126:C127"/>
    <mergeCell ref="D6:D7"/>
    <mergeCell ref="H6:H7"/>
    <mergeCell ref="I6:I7"/>
    <mergeCell ref="F9:G9"/>
    <mergeCell ref="F10:G10"/>
    <mergeCell ref="F11:G11"/>
    <mergeCell ref="F12:G12"/>
    <mergeCell ref="A9:A13"/>
    <mergeCell ref="B9:B13"/>
    <mergeCell ref="C9:C13"/>
    <mergeCell ref="D9:D13"/>
    <mergeCell ref="F6:G6"/>
    <mergeCell ref="H18:H19"/>
    <mergeCell ref="I18:I19"/>
    <mergeCell ref="A1:A2"/>
    <mergeCell ref="B1:B2"/>
    <mergeCell ref="C1:C2"/>
    <mergeCell ref="D1:D2"/>
    <mergeCell ref="E1:E2"/>
    <mergeCell ref="H1:H2"/>
    <mergeCell ref="I1:I2"/>
    <mergeCell ref="F7:G7"/>
    <mergeCell ref="F13:G13"/>
    <mergeCell ref="F15:G15"/>
    <mergeCell ref="F16:G16"/>
    <mergeCell ref="F18:G18"/>
    <mergeCell ref="F19:G19"/>
    <mergeCell ref="H9:H13"/>
    <mergeCell ref="I9:I13"/>
    <mergeCell ref="A6:A7"/>
    <mergeCell ref="B6:B7"/>
    <mergeCell ref="C6:C7"/>
    <mergeCell ref="A15:A16"/>
    <mergeCell ref="B15:B16"/>
    <mergeCell ref="C15:C16"/>
    <mergeCell ref="D15:D16"/>
    <mergeCell ref="F29:G29"/>
    <mergeCell ref="F42:G42"/>
    <mergeCell ref="F43:G43"/>
    <mergeCell ref="B21:B30"/>
    <mergeCell ref="D21:D30"/>
    <mergeCell ref="A32:A33"/>
    <mergeCell ref="B32:B33"/>
    <mergeCell ref="C32:C33"/>
    <mergeCell ref="D32:D33"/>
    <mergeCell ref="A21:A30"/>
    <mergeCell ref="C21:C30"/>
    <mergeCell ref="B129:B130"/>
    <mergeCell ref="F60:G60"/>
    <mergeCell ref="F61:G61"/>
    <mergeCell ref="F62:G62"/>
    <mergeCell ref="F63:G63"/>
    <mergeCell ref="F64:G64"/>
    <mergeCell ref="F65:G65"/>
    <mergeCell ref="B126:B127"/>
    <mergeCell ref="E85:E86"/>
    <mergeCell ref="C69:C74"/>
    <mergeCell ref="F96:G100"/>
    <mergeCell ref="C88:C89"/>
    <mergeCell ref="D96:D100"/>
    <mergeCell ref="B88:B89"/>
    <mergeCell ref="C91:C92"/>
    <mergeCell ref="B91:B92"/>
    <mergeCell ref="B69:B74"/>
    <mergeCell ref="B96:B100"/>
    <mergeCell ref="F108:G108"/>
    <mergeCell ref="F109:G109"/>
    <mergeCell ref="F110:G110"/>
    <mergeCell ref="F111:G111"/>
    <mergeCell ref="F112:G112"/>
    <mergeCell ref="F69:G74"/>
    <mergeCell ref="F76:G76"/>
    <mergeCell ref="F78:G83"/>
    <mergeCell ref="F85:G86"/>
    <mergeCell ref="F88:G89"/>
    <mergeCell ref="F91:G92"/>
    <mergeCell ref="F94:G94"/>
    <mergeCell ref="F102:G102"/>
    <mergeCell ref="A88:A89"/>
    <mergeCell ref="K1:K2"/>
    <mergeCell ref="A18:A19"/>
    <mergeCell ref="B18:B19"/>
    <mergeCell ref="C18:C19"/>
    <mergeCell ref="D18:D19"/>
    <mergeCell ref="F21:G21"/>
    <mergeCell ref="F22:G22"/>
    <mergeCell ref="F23:G23"/>
    <mergeCell ref="F24:G24"/>
    <mergeCell ref="F25:G25"/>
    <mergeCell ref="F27:G27"/>
    <mergeCell ref="F28:G28"/>
    <mergeCell ref="A40:A50"/>
    <mergeCell ref="B40:B50"/>
    <mergeCell ref="A52:A56"/>
    <mergeCell ref="B52:B56"/>
    <mergeCell ref="L1:L2"/>
    <mergeCell ref="Q1:Q2"/>
    <mergeCell ref="R1:R2"/>
    <mergeCell ref="S1:S2"/>
    <mergeCell ref="H59:H65"/>
    <mergeCell ref="I59:I65"/>
    <mergeCell ref="F139:G143"/>
    <mergeCell ref="F145:G148"/>
    <mergeCell ref="F113:G113"/>
    <mergeCell ref="F44:G44"/>
    <mergeCell ref="F45:G45"/>
    <mergeCell ref="F46:G46"/>
    <mergeCell ref="F47:G47"/>
    <mergeCell ref="F36:G36"/>
    <mergeCell ref="F38:G38"/>
    <mergeCell ref="F40:G40"/>
    <mergeCell ref="F41:G41"/>
    <mergeCell ref="F58:G58"/>
    <mergeCell ref="F59:G59"/>
    <mergeCell ref="F30:G30"/>
    <mergeCell ref="F32:G32"/>
    <mergeCell ref="F33:G33"/>
    <mergeCell ref="F26:G26"/>
    <mergeCell ref="J1:J2"/>
  </mergeCells>
  <hyperlinks>
    <hyperlink ref="R5" r:id="rId1"/>
    <hyperlink ref="M5" r:id="rId2"/>
    <hyperlink ref="M8" r:id="rId3"/>
    <hyperlink ref="R8" r:id="rId4"/>
    <hyperlink ref="O8" r:id="rId5"/>
    <hyperlink ref="R14" r:id="rId6"/>
    <hyperlink ref="M14" r:id="rId7"/>
    <hyperlink ref="O14" r:id="rId8"/>
    <hyperlink ref="O5" r:id="rId9"/>
    <hyperlink ref="M17" r:id="rId10"/>
    <hyperlink ref="O17" r:id="rId11"/>
    <hyperlink ref="M20" r:id="rId12"/>
    <hyperlink ref="O20" r:id="rId13"/>
    <hyperlink ref="M31" r:id="rId14"/>
    <hyperlink ref="R31" r:id="rId15"/>
    <hyperlink ref="O31" r:id="rId16"/>
    <hyperlink ref="M34" r:id="rId17"/>
    <hyperlink ref="O34" r:id="rId18"/>
    <hyperlink ref="M37" r:id="rId19"/>
    <hyperlink ref="O37" r:id="rId20"/>
    <hyperlink ref="M39" r:id="rId21"/>
    <hyperlink ref="O39" r:id="rId22"/>
    <hyperlink ref="R39" r:id="rId23"/>
    <hyperlink ref="R57" r:id="rId24"/>
    <hyperlink ref="M57" r:id="rId25"/>
    <hyperlink ref="O57" r:id="rId26"/>
    <hyperlink ref="M68" r:id="rId27"/>
    <hyperlink ref="O68" r:id="rId28"/>
    <hyperlink ref="R68" r:id="rId29"/>
    <hyperlink ref="R77" r:id="rId30"/>
    <hyperlink ref="M77" r:id="rId31"/>
    <hyperlink ref="O77" r:id="rId32"/>
    <hyperlink ref="R87" r:id="rId33"/>
    <hyperlink ref="M87" r:id="rId34"/>
    <hyperlink ref="O87" r:id="rId35"/>
    <hyperlink ref="R90" r:id="rId36"/>
    <hyperlink ref="M90" r:id="rId37"/>
    <hyperlink ref="O90" r:id="rId38"/>
    <hyperlink ref="M95" r:id="rId39"/>
    <hyperlink ref="O95" r:id="rId40"/>
    <hyperlink ref="M107" r:id="rId41"/>
    <hyperlink ref="O107" r:id="rId42"/>
    <hyperlink ref="R114" r:id="rId43"/>
    <hyperlink ref="M114" r:id="rId44"/>
    <hyperlink ref="O114" r:id="rId45"/>
    <hyperlink ref="M116" r:id="rId46"/>
    <hyperlink ref="O116" r:id="rId47"/>
    <hyperlink ref="M125" r:id="rId48"/>
    <hyperlink ref="O125" r:id="rId49"/>
    <hyperlink ref="R135" r:id="rId50"/>
    <hyperlink ref="M135" r:id="rId51"/>
    <hyperlink ref="O135" r:id="rId52"/>
    <hyperlink ref="M138" r:id="rId53"/>
    <hyperlink ref="O138" r:id="rId54"/>
    <hyperlink ref="R95" r:id="rId55"/>
  </hyperlinks>
  <pageMargins left="0.23622047244094491" right="0.23622047244094491" top="0.74803149606299213" bottom="0.74803149606299213" header="0.31496062992125984" footer="0.31496062992125984"/>
  <pageSetup orientation="landscape" horizontalDpi="300" verticalDpi="300" r:id="rId56"/>
  <cellWatches>
    <cellWatch r="F122"/>
  </cellWatches>
  <legacyDrawing r:id="rId5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6"/>
  <sheetViews>
    <sheetView showGridLines="0" showRuler="0" zoomScaleNormal="100" zoomScaleSheetLayoutView="85" workbookViewId="0">
      <pane xSplit="1" ySplit="4" topLeftCell="B5" activePane="bottomRight" state="frozen"/>
      <selection pane="topRight" activeCell="B1" sqref="B1"/>
      <selection pane="bottomLeft" activeCell="A5" sqref="A5"/>
      <selection pane="bottomRight" activeCell="G22" sqref="G22"/>
    </sheetView>
  </sheetViews>
  <sheetFormatPr defaultColWidth="9" defaultRowHeight="15" x14ac:dyDescent="0.25"/>
  <cols>
    <col min="1" max="1" width="7" style="1" customWidth="1"/>
    <col min="2" max="2" width="34" style="1" customWidth="1"/>
    <col min="3" max="3" width="7.140625" style="1" customWidth="1"/>
    <col min="4" max="10" width="7.5703125" style="1" customWidth="1"/>
    <col min="11" max="14" width="7.7109375" style="1" customWidth="1"/>
    <col min="15" max="16384" width="9" style="1"/>
  </cols>
  <sheetData>
    <row r="1" spans="1:14" ht="20.25" customHeight="1" x14ac:dyDescent="0.25">
      <c r="A1" s="216" t="s">
        <v>14</v>
      </c>
      <c r="B1" s="5" t="s">
        <v>75</v>
      </c>
      <c r="C1" s="5"/>
      <c r="D1" s="14"/>
      <c r="E1" s="14"/>
      <c r="F1" s="14"/>
      <c r="G1" s="14"/>
      <c r="H1" s="14"/>
      <c r="I1" s="14"/>
      <c r="J1" s="14"/>
      <c r="K1" s="273" t="s">
        <v>76</v>
      </c>
      <c r="L1" s="273"/>
      <c r="M1" s="273"/>
      <c r="N1" s="273"/>
    </row>
    <row r="2" spans="1:14" ht="15" customHeight="1" x14ac:dyDescent="0.25">
      <c r="A2" s="217"/>
      <c r="B2" s="330" t="s">
        <v>29</v>
      </c>
      <c r="C2" s="216" t="s">
        <v>71</v>
      </c>
      <c r="D2" s="5" t="s">
        <v>72</v>
      </c>
      <c r="E2" s="14"/>
      <c r="F2" s="14"/>
      <c r="G2" s="14"/>
      <c r="H2" s="14"/>
      <c r="I2" s="14"/>
      <c r="J2" s="14"/>
      <c r="K2" s="273"/>
      <c r="L2" s="273"/>
      <c r="M2" s="273"/>
      <c r="N2" s="273"/>
    </row>
    <row r="3" spans="1:14" x14ac:dyDescent="0.25">
      <c r="A3" s="217"/>
      <c r="B3" s="330"/>
      <c r="C3" s="217"/>
      <c r="D3" s="7" t="s">
        <v>30</v>
      </c>
      <c r="E3" s="7" t="s">
        <v>31</v>
      </c>
      <c r="F3" s="7" t="s">
        <v>32</v>
      </c>
      <c r="G3" s="7" t="s">
        <v>33</v>
      </c>
      <c r="H3" s="7" t="s">
        <v>34</v>
      </c>
      <c r="I3" s="7" t="s">
        <v>35</v>
      </c>
      <c r="J3" s="23" t="s">
        <v>39</v>
      </c>
      <c r="K3" s="216" t="s">
        <v>70</v>
      </c>
      <c r="L3" s="273" t="s">
        <v>68</v>
      </c>
      <c r="M3" s="273"/>
      <c r="N3" s="216" t="s">
        <v>67</v>
      </c>
    </row>
    <row r="4" spans="1:14" x14ac:dyDescent="0.25">
      <c r="A4" s="218"/>
      <c r="B4" s="330"/>
      <c r="C4" s="218"/>
      <c r="D4" s="13" t="s">
        <v>85</v>
      </c>
      <c r="E4" s="13" t="s">
        <v>85</v>
      </c>
      <c r="F4" s="13" t="s">
        <v>85</v>
      </c>
      <c r="G4" s="13" t="s">
        <v>85</v>
      </c>
      <c r="H4" s="13" t="s">
        <v>85</v>
      </c>
      <c r="I4" s="13" t="s">
        <v>85</v>
      </c>
      <c r="J4" s="13" t="s">
        <v>85</v>
      </c>
      <c r="K4" s="218"/>
      <c r="L4" s="36" t="s">
        <v>38</v>
      </c>
      <c r="M4" s="36" t="s">
        <v>69</v>
      </c>
      <c r="N4" s="218"/>
    </row>
    <row r="5" spans="1:14" ht="17.100000000000001" customHeight="1" x14ac:dyDescent="0.25">
      <c r="A5" s="204" t="s">
        <v>18</v>
      </c>
      <c r="B5" s="3" t="s">
        <v>86</v>
      </c>
      <c r="C5" s="24"/>
      <c r="D5" s="24"/>
      <c r="E5" s="24"/>
      <c r="F5" s="24"/>
      <c r="G5" s="24"/>
      <c r="H5" s="24"/>
      <c r="I5" s="24"/>
      <c r="J5" s="24"/>
      <c r="K5" s="207"/>
      <c r="L5" s="207"/>
      <c r="M5" s="207"/>
      <c r="N5" s="207"/>
    </row>
    <row r="6" spans="1:14" ht="17.100000000000001" customHeight="1" x14ac:dyDescent="0.25">
      <c r="A6" s="205"/>
      <c r="B6" s="3" t="s">
        <v>87</v>
      </c>
      <c r="C6" s="24"/>
      <c r="D6" s="24"/>
      <c r="E6" s="24"/>
      <c r="F6" s="24"/>
      <c r="G6" s="24"/>
      <c r="H6" s="24"/>
      <c r="I6" s="24"/>
      <c r="J6" s="24"/>
      <c r="K6" s="208"/>
      <c r="L6" s="208"/>
      <c r="M6" s="208"/>
      <c r="N6" s="208"/>
    </row>
    <row r="7" spans="1:14" ht="17.100000000000001" customHeight="1" x14ac:dyDescent="0.25">
      <c r="A7" s="205"/>
      <c r="B7" s="3" t="s">
        <v>37</v>
      </c>
      <c r="C7" s="24"/>
      <c r="D7" s="24"/>
      <c r="E7" s="24"/>
      <c r="F7" s="24"/>
      <c r="G7" s="24"/>
      <c r="H7" s="24"/>
      <c r="I7" s="24"/>
      <c r="J7" s="24"/>
      <c r="K7" s="208"/>
      <c r="L7" s="208"/>
      <c r="M7" s="208"/>
      <c r="N7" s="208"/>
    </row>
    <row r="8" spans="1:14" ht="17.100000000000001" customHeight="1" x14ac:dyDescent="0.25">
      <c r="A8" s="205"/>
      <c r="B8" s="3" t="s">
        <v>36</v>
      </c>
      <c r="C8" s="24"/>
      <c r="D8" s="24"/>
      <c r="E8" s="24"/>
      <c r="F8" s="24"/>
      <c r="G8" s="24"/>
      <c r="H8" s="24"/>
      <c r="I8" s="24"/>
      <c r="J8" s="24"/>
      <c r="K8" s="208"/>
      <c r="L8" s="208"/>
      <c r="M8" s="208"/>
      <c r="N8" s="208"/>
    </row>
    <row r="9" spans="1:14" ht="22.5" customHeight="1" x14ac:dyDescent="0.25">
      <c r="A9" s="205"/>
      <c r="B9" s="3" t="s">
        <v>73</v>
      </c>
      <c r="C9" s="24"/>
      <c r="D9" s="25"/>
      <c r="E9" s="25"/>
      <c r="F9" s="25"/>
      <c r="G9" s="25"/>
      <c r="H9" s="25"/>
      <c r="I9" s="25"/>
      <c r="J9" s="25"/>
      <c r="K9" s="208"/>
      <c r="L9" s="208"/>
      <c r="M9" s="208"/>
      <c r="N9" s="208"/>
    </row>
    <row r="10" spans="1:14" ht="22.5" customHeight="1" x14ac:dyDescent="0.25">
      <c r="A10" s="206"/>
      <c r="B10" s="3" t="s">
        <v>74</v>
      </c>
      <c r="C10" s="24"/>
      <c r="D10" s="25"/>
      <c r="E10" s="25"/>
      <c r="F10" s="25"/>
      <c r="G10" s="25"/>
      <c r="H10" s="25"/>
      <c r="I10" s="25"/>
      <c r="J10" s="25"/>
      <c r="K10" s="209"/>
      <c r="L10" s="209"/>
      <c r="M10" s="209"/>
      <c r="N10" s="209"/>
    </row>
    <row r="11" spans="1:14" ht="15" customHeight="1" x14ac:dyDescent="0.25">
      <c r="A11" s="204" t="s">
        <v>12</v>
      </c>
      <c r="B11" s="3" t="s">
        <v>86</v>
      </c>
      <c r="C11" s="24"/>
      <c r="D11" s="25"/>
      <c r="E11" s="25"/>
      <c r="F11" s="25"/>
      <c r="G11" s="25"/>
      <c r="H11" s="25"/>
      <c r="I11" s="25"/>
      <c r="J11" s="25"/>
      <c r="K11" s="207"/>
      <c r="L11" s="207"/>
      <c r="M11" s="207"/>
      <c r="N11" s="207"/>
    </row>
    <row r="12" spans="1:14" ht="15" customHeight="1" x14ac:dyDescent="0.25">
      <c r="A12" s="205"/>
      <c r="B12" s="3" t="s">
        <v>87</v>
      </c>
      <c r="C12" s="24"/>
      <c r="D12" s="25"/>
      <c r="E12" s="25"/>
      <c r="F12" s="25"/>
      <c r="G12" s="25"/>
      <c r="H12" s="25"/>
      <c r="I12" s="25"/>
      <c r="J12" s="25"/>
      <c r="K12" s="208"/>
      <c r="L12" s="208"/>
      <c r="M12" s="208"/>
      <c r="N12" s="208"/>
    </row>
    <row r="13" spans="1:14" ht="15" customHeight="1" x14ac:dyDescent="0.25">
      <c r="A13" s="205"/>
      <c r="B13" s="3" t="s">
        <v>37</v>
      </c>
      <c r="C13" s="24"/>
      <c r="D13" s="25"/>
      <c r="E13" s="25"/>
      <c r="F13" s="25"/>
      <c r="G13" s="25"/>
      <c r="H13" s="25"/>
      <c r="I13" s="25"/>
      <c r="J13" s="25"/>
      <c r="K13" s="208"/>
      <c r="L13" s="208"/>
      <c r="M13" s="208"/>
      <c r="N13" s="208"/>
    </row>
    <row r="14" spans="1:14" ht="15" customHeight="1" x14ac:dyDescent="0.25">
      <c r="A14" s="205"/>
      <c r="B14" s="3" t="s">
        <v>36</v>
      </c>
      <c r="C14" s="24"/>
      <c r="D14" s="25"/>
      <c r="E14" s="25"/>
      <c r="F14" s="25"/>
      <c r="G14" s="25"/>
      <c r="H14" s="25"/>
      <c r="I14" s="25"/>
      <c r="J14" s="25"/>
      <c r="K14" s="208"/>
      <c r="L14" s="208"/>
      <c r="M14" s="208"/>
      <c r="N14" s="208"/>
    </row>
    <row r="15" spans="1:14" ht="15" customHeight="1" x14ac:dyDescent="0.25">
      <c r="A15" s="205"/>
      <c r="B15" s="3" t="s">
        <v>73</v>
      </c>
      <c r="C15" s="24"/>
      <c r="D15" s="25"/>
      <c r="E15" s="25"/>
      <c r="F15" s="25"/>
      <c r="G15" s="25"/>
      <c r="H15" s="25"/>
      <c r="I15" s="25"/>
      <c r="J15" s="25"/>
      <c r="K15" s="208"/>
      <c r="L15" s="208"/>
      <c r="M15" s="208"/>
      <c r="N15" s="208"/>
    </row>
    <row r="16" spans="1:14" ht="15" customHeight="1" x14ac:dyDescent="0.25">
      <c r="A16" s="206"/>
      <c r="B16" s="3" t="s">
        <v>74</v>
      </c>
      <c r="C16" s="24"/>
      <c r="D16" s="25"/>
      <c r="E16" s="25"/>
      <c r="F16" s="25"/>
      <c r="G16" s="25"/>
      <c r="H16" s="25"/>
      <c r="I16" s="25"/>
      <c r="J16" s="25"/>
      <c r="K16" s="209"/>
      <c r="L16" s="209"/>
      <c r="M16" s="209"/>
      <c r="N16" s="209"/>
    </row>
    <row r="17" spans="1:15" ht="22.5" customHeight="1" x14ac:dyDescent="0.25">
      <c r="A17" s="38"/>
      <c r="B17" s="26" t="s">
        <v>77</v>
      </c>
      <c r="C17" s="26"/>
      <c r="D17" s="26"/>
      <c r="E17" s="26"/>
      <c r="F17" s="26"/>
      <c r="G17" s="26"/>
      <c r="H17" s="26"/>
      <c r="I17" s="26"/>
      <c r="J17" s="26"/>
      <c r="K17" s="26"/>
      <c r="L17" s="26"/>
      <c r="M17" s="26"/>
      <c r="N17" s="26"/>
      <c r="O17" s="28"/>
    </row>
    <row r="18" spans="1:15" ht="24.75" customHeight="1" x14ac:dyDescent="0.25">
      <c r="A18" s="30"/>
      <c r="B18" s="27"/>
      <c r="C18" s="27"/>
      <c r="D18" s="27"/>
      <c r="E18" s="27"/>
      <c r="F18" s="27"/>
      <c r="G18" s="27"/>
      <c r="H18" s="27"/>
      <c r="I18" s="27"/>
      <c r="J18" s="27"/>
      <c r="K18" s="27"/>
      <c r="L18" s="27"/>
      <c r="M18" s="27"/>
      <c r="N18" s="27"/>
      <c r="O18" s="28"/>
    </row>
    <row r="19" spans="1:15" ht="24.75" customHeight="1" x14ac:dyDescent="0.25">
      <c r="A19" s="30"/>
      <c r="B19" s="27"/>
      <c r="C19" s="27"/>
      <c r="D19" s="27"/>
      <c r="E19" s="27"/>
      <c r="F19" s="27"/>
      <c r="G19" s="27"/>
      <c r="H19" s="27"/>
      <c r="I19" s="27"/>
      <c r="J19" s="27"/>
      <c r="K19" s="27"/>
      <c r="L19" s="27"/>
      <c r="M19" s="27"/>
      <c r="N19" s="27"/>
      <c r="O19" s="28"/>
    </row>
    <row r="20" spans="1:15" ht="58.5" customHeight="1" x14ac:dyDescent="0.25">
      <c r="A20" s="30"/>
      <c r="B20" s="28"/>
      <c r="C20" s="28"/>
      <c r="D20" s="28"/>
      <c r="E20" s="28"/>
      <c r="F20" s="28"/>
      <c r="G20" s="28"/>
      <c r="H20" s="28"/>
      <c r="I20" s="28"/>
      <c r="J20" s="28"/>
      <c r="K20" s="28"/>
      <c r="L20" s="28"/>
      <c r="M20" s="28"/>
      <c r="N20" s="28"/>
      <c r="O20" s="28"/>
    </row>
    <row r="21" spans="1:15" x14ac:dyDescent="0.25">
      <c r="A21" s="30"/>
      <c r="B21" s="27"/>
      <c r="C21" s="27"/>
      <c r="D21" s="27"/>
      <c r="E21" s="27"/>
      <c r="F21" s="27"/>
      <c r="G21" s="27"/>
      <c r="H21" s="27"/>
      <c r="I21" s="27"/>
      <c r="J21" s="27"/>
      <c r="K21" s="27"/>
      <c r="L21" s="27"/>
      <c r="M21" s="27"/>
      <c r="N21" s="27"/>
      <c r="O21" s="28"/>
    </row>
    <row r="22" spans="1:15" ht="15" customHeight="1" x14ac:dyDescent="0.25">
      <c r="A22" s="30"/>
      <c r="B22" s="27"/>
      <c r="C22" s="27"/>
      <c r="D22" s="27"/>
      <c r="E22" s="27"/>
      <c r="F22" s="27"/>
      <c r="G22" s="27"/>
      <c r="H22" s="27"/>
      <c r="I22" s="27"/>
      <c r="J22" s="27"/>
      <c r="K22" s="27"/>
      <c r="L22" s="27"/>
      <c r="M22" s="27"/>
      <c r="N22" s="27"/>
      <c r="O22" s="28"/>
    </row>
    <row r="23" spans="1:15" ht="15" customHeight="1" x14ac:dyDescent="0.25">
      <c r="B23" s="27"/>
      <c r="C23" s="27"/>
      <c r="D23" s="27"/>
      <c r="E23" s="27"/>
      <c r="F23" s="27"/>
      <c r="G23" s="27"/>
      <c r="H23" s="27"/>
      <c r="I23" s="27"/>
      <c r="J23" s="27"/>
      <c r="K23" s="27"/>
      <c r="L23" s="27"/>
      <c r="M23" s="27"/>
      <c r="N23" s="27"/>
      <c r="O23" s="28"/>
    </row>
    <row r="24" spans="1:15" x14ac:dyDescent="0.25">
      <c r="B24" s="27"/>
      <c r="C24" s="27"/>
      <c r="D24" s="27"/>
      <c r="E24" s="27"/>
      <c r="F24" s="27"/>
      <c r="G24" s="27"/>
      <c r="H24" s="27"/>
      <c r="I24" s="27"/>
      <c r="J24" s="27"/>
      <c r="K24" s="27"/>
      <c r="L24" s="27"/>
      <c r="M24" s="27"/>
      <c r="N24" s="27"/>
      <c r="O24" s="28"/>
    </row>
    <row r="25" spans="1:15" ht="22.5" customHeight="1" x14ac:dyDescent="0.25">
      <c r="B25" s="27"/>
      <c r="C25" s="27"/>
      <c r="D25" s="27"/>
      <c r="E25" s="27"/>
      <c r="F25" s="27"/>
      <c r="G25" s="27"/>
      <c r="H25" s="27"/>
      <c r="I25" s="27"/>
      <c r="J25" s="27"/>
      <c r="K25" s="27"/>
      <c r="L25" s="27"/>
      <c r="M25" s="27"/>
      <c r="N25" s="27"/>
    </row>
    <row r="26" spans="1:15" ht="22.5" customHeight="1" x14ac:dyDescent="0.25">
      <c r="B26" s="27"/>
      <c r="C26" s="27"/>
      <c r="D26" s="27"/>
      <c r="E26" s="27"/>
      <c r="F26" s="27"/>
      <c r="G26" s="27"/>
      <c r="H26" s="27"/>
      <c r="I26" s="27"/>
      <c r="J26" s="27"/>
      <c r="K26" s="27"/>
      <c r="L26" s="27"/>
      <c r="M26" s="27"/>
      <c r="N26" s="27"/>
    </row>
  </sheetData>
  <mergeCells count="17">
    <mergeCell ref="K3:K4"/>
    <mergeCell ref="L3:M3"/>
    <mergeCell ref="N3:N4"/>
    <mergeCell ref="A1:A4"/>
    <mergeCell ref="K1:N2"/>
    <mergeCell ref="B2:B4"/>
    <mergeCell ref="C2:C4"/>
    <mergeCell ref="N11:N16"/>
    <mergeCell ref="A11:A16"/>
    <mergeCell ref="K11:K16"/>
    <mergeCell ref="L11:L16"/>
    <mergeCell ref="M11:M16"/>
    <mergeCell ref="M5:M10"/>
    <mergeCell ref="N5:N10"/>
    <mergeCell ref="A5:A10"/>
    <mergeCell ref="K5:K10"/>
    <mergeCell ref="L5:L10"/>
  </mergeCells>
  <pageMargins left="0.23622047244094491" right="0.23622047244094491" top="0.74803149606299213" bottom="0.74803149606299213" header="0.31496062992125984" footer="0.31496062992125984"/>
  <pageSetup orientation="landscape"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1156"/>
  <sheetViews>
    <sheetView showGridLines="0" zoomScaleNormal="100" workbookViewId="0">
      <pane ySplit="1" topLeftCell="A2" activePane="bottomLeft" state="frozen"/>
      <selection pane="bottomLeft" activeCell="A2" sqref="A2"/>
    </sheetView>
  </sheetViews>
  <sheetFormatPr defaultRowHeight="15" x14ac:dyDescent="0.25"/>
  <cols>
    <col min="1" max="1" width="10.85546875" style="20" bestFit="1" customWidth="1"/>
    <col min="2" max="2" width="11.42578125" style="16" bestFit="1" customWidth="1"/>
    <col min="3" max="3" width="10.140625" style="16" bestFit="1" customWidth="1"/>
    <col min="4" max="4" width="17.28515625" style="16" bestFit="1" customWidth="1"/>
    <col min="5" max="5" width="29.140625" style="16" bestFit="1" customWidth="1"/>
    <col min="6" max="9" width="0" style="16" hidden="1" customWidth="1"/>
    <col min="10" max="10" width="9.140625" style="16"/>
    <col min="11" max="13" width="0" style="16" hidden="1" customWidth="1"/>
    <col min="14" max="15" width="9.140625" style="16"/>
    <col min="16" max="18" width="9.140625" style="16" customWidth="1"/>
    <col min="19" max="1024" width="9.140625" style="16"/>
    <col min="1025" max="16384" width="9.140625" style="21"/>
  </cols>
  <sheetData>
    <row r="1" spans="1:22" x14ac:dyDescent="0.25">
      <c r="A1" s="15" t="s">
        <v>3</v>
      </c>
      <c r="B1" s="15" t="s">
        <v>60</v>
      </c>
      <c r="C1" s="15" t="s">
        <v>61</v>
      </c>
      <c r="D1" s="15" t="s">
        <v>62</v>
      </c>
      <c r="E1" s="15" t="s">
        <v>63</v>
      </c>
      <c r="F1" s="16" t="s">
        <v>64</v>
      </c>
      <c r="G1" s="17">
        <f>SUM(D2:D684)</f>
        <v>16.40213583375974</v>
      </c>
      <c r="H1" s="16" t="s">
        <v>65</v>
      </c>
      <c r="I1" s="17">
        <f>G1 / 8</f>
        <v>2.0502669792199675</v>
      </c>
      <c r="J1" s="16" t="s">
        <v>66</v>
      </c>
      <c r="K1" s="18">
        <f>I1 / 22</f>
        <v>9.3193953600907611E-2</v>
      </c>
      <c r="L1" s="16">
        <f>HOUR(K1)</f>
        <v>2</v>
      </c>
      <c r="M1" s="19">
        <f xml:space="preserve"> MINUTE(K1)</f>
        <v>14</v>
      </c>
      <c r="N1" s="22">
        <f xml:space="preserve"> L1 + M1 / 60</f>
        <v>2.2333333333333334</v>
      </c>
      <c r="O1" s="19"/>
      <c r="V1" s="19"/>
    </row>
    <row r="2" spans="1:22" x14ac:dyDescent="0.25">
      <c r="A2" s="20">
        <v>43048</v>
      </c>
      <c r="B2" s="18">
        <v>0.80138888888888893</v>
      </c>
      <c r="C2" s="18">
        <v>0.82152777777777775</v>
      </c>
      <c r="D2" s="18">
        <f t="shared" ref="D2:D65" si="0">C2-B2</f>
        <v>2.0138888888888817E-2</v>
      </c>
      <c r="E2" s="16" t="s">
        <v>40</v>
      </c>
    </row>
    <row r="3" spans="1:22" x14ac:dyDescent="0.25">
      <c r="A3" s="20">
        <v>43110</v>
      </c>
      <c r="B3" s="18">
        <v>0.8208333333333333</v>
      </c>
      <c r="C3" s="18">
        <v>0.83194444444444438</v>
      </c>
      <c r="D3" s="18">
        <f t="shared" si="0"/>
        <v>1.1111111111111072E-2</v>
      </c>
      <c r="E3" s="16" t="s">
        <v>40</v>
      </c>
    </row>
    <row r="4" spans="1:22" x14ac:dyDescent="0.25">
      <c r="A4" s="20">
        <v>43111</v>
      </c>
      <c r="B4" s="18">
        <v>0.36944444444444446</v>
      </c>
      <c r="C4" s="18">
        <v>0.37291666666666662</v>
      </c>
      <c r="D4" s="18">
        <f t="shared" si="0"/>
        <v>3.4722222222221544E-3</v>
      </c>
      <c r="E4" s="16" t="s">
        <v>41</v>
      </c>
    </row>
    <row r="5" spans="1:22" x14ac:dyDescent="0.25">
      <c r="A5" s="20">
        <v>43111</v>
      </c>
      <c r="B5" s="18">
        <v>0.37291666666666662</v>
      </c>
      <c r="C5" s="18">
        <v>0.3840277777777778</v>
      </c>
      <c r="D5" s="18">
        <f t="shared" si="0"/>
        <v>1.1111111111111183E-2</v>
      </c>
      <c r="E5" s="16" t="s">
        <v>42</v>
      </c>
    </row>
    <row r="6" spans="1:22" x14ac:dyDescent="0.25">
      <c r="A6" s="20">
        <v>43122</v>
      </c>
      <c r="B6" s="18">
        <v>0.80555555555555547</v>
      </c>
      <c r="C6" s="18">
        <v>0.81111111111111101</v>
      </c>
      <c r="D6" s="18">
        <f t="shared" si="0"/>
        <v>5.5555555555555358E-3</v>
      </c>
      <c r="E6" s="16" t="s">
        <v>43</v>
      </c>
    </row>
    <row r="7" spans="1:22" x14ac:dyDescent="0.25">
      <c r="A7" s="20">
        <v>43122</v>
      </c>
      <c r="B7" s="18">
        <v>0.81388888888888899</v>
      </c>
      <c r="C7" s="18">
        <v>0.84375</v>
      </c>
      <c r="D7" s="18">
        <f t="shared" si="0"/>
        <v>2.9861111111111005E-2</v>
      </c>
      <c r="E7" s="16" t="s">
        <v>40</v>
      </c>
    </row>
    <row r="8" spans="1:22" x14ac:dyDescent="0.25">
      <c r="A8" s="20">
        <v>43122</v>
      </c>
      <c r="B8" s="18">
        <v>0.84375</v>
      </c>
      <c r="C8" s="18">
        <v>0.85763888888888884</v>
      </c>
      <c r="D8" s="18">
        <f t="shared" si="0"/>
        <v>1.388888888888884E-2</v>
      </c>
      <c r="E8" s="16" t="s">
        <v>41</v>
      </c>
    </row>
    <row r="9" spans="1:22" x14ac:dyDescent="0.25">
      <c r="A9" s="20">
        <v>43122</v>
      </c>
      <c r="B9" s="18">
        <v>0.91666666666666663</v>
      </c>
      <c r="C9" s="18">
        <v>0.95833333333333337</v>
      </c>
      <c r="D9" s="18">
        <f t="shared" si="0"/>
        <v>4.1666666666666741E-2</v>
      </c>
      <c r="E9" s="16" t="s">
        <v>44</v>
      </c>
    </row>
    <row r="10" spans="1:22" x14ac:dyDescent="0.25">
      <c r="A10" s="20">
        <v>43123</v>
      </c>
      <c r="B10" s="18">
        <v>0.62152777777777779</v>
      </c>
      <c r="C10" s="18">
        <v>0.70833333333333337</v>
      </c>
      <c r="D10" s="18">
        <f t="shared" si="0"/>
        <v>8.680555555555558E-2</v>
      </c>
      <c r="E10" s="16" t="s">
        <v>43</v>
      </c>
    </row>
    <row r="11" spans="1:22" x14ac:dyDescent="0.25">
      <c r="A11" s="20">
        <v>43123</v>
      </c>
      <c r="B11" s="18">
        <v>0.70833333333333337</v>
      </c>
      <c r="C11" s="18">
        <v>0.78680555555555554</v>
      </c>
      <c r="D11" s="18">
        <f t="shared" si="0"/>
        <v>7.8472222222222165E-2</v>
      </c>
      <c r="E11" s="16" t="s">
        <v>45</v>
      </c>
    </row>
    <row r="12" spans="1:22" x14ac:dyDescent="0.25">
      <c r="A12" s="20">
        <v>43123</v>
      </c>
      <c r="B12" s="18">
        <v>0.8125</v>
      </c>
      <c r="C12" s="18">
        <v>0.87708333333333333</v>
      </c>
      <c r="D12" s="18">
        <f t="shared" si="0"/>
        <v>6.4583333333333326E-2</v>
      </c>
      <c r="E12" s="16" t="s">
        <v>45</v>
      </c>
    </row>
    <row r="13" spans="1:22" x14ac:dyDescent="0.25">
      <c r="A13" s="20">
        <v>43124</v>
      </c>
      <c r="B13" s="18">
        <v>0.47500000000000003</v>
      </c>
      <c r="C13" s="18">
        <v>0.53402777777777777</v>
      </c>
      <c r="D13" s="18">
        <f t="shared" si="0"/>
        <v>5.9027777777777735E-2</v>
      </c>
      <c r="E13" s="16" t="s">
        <v>45</v>
      </c>
    </row>
    <row r="14" spans="1:22" x14ac:dyDescent="0.25">
      <c r="A14" s="20">
        <v>43124</v>
      </c>
      <c r="B14" s="18">
        <v>0.55069444444444449</v>
      </c>
      <c r="C14" s="18">
        <v>0.58958333333333335</v>
      </c>
      <c r="D14" s="18">
        <f t="shared" si="0"/>
        <v>3.8888888888888862E-2</v>
      </c>
      <c r="E14" s="16" t="s">
        <v>45</v>
      </c>
    </row>
    <row r="15" spans="1:22" x14ac:dyDescent="0.25">
      <c r="A15" s="20">
        <v>43124</v>
      </c>
      <c r="B15" s="18">
        <v>0.60902777777777783</v>
      </c>
      <c r="C15" s="18">
        <v>0.69791666666666663</v>
      </c>
      <c r="D15" s="18">
        <f t="shared" si="0"/>
        <v>8.8888888888888795E-2</v>
      </c>
      <c r="E15" s="16" t="s">
        <v>45</v>
      </c>
    </row>
    <row r="16" spans="1:22" x14ac:dyDescent="0.25">
      <c r="A16" s="20">
        <v>43124</v>
      </c>
      <c r="B16" s="18">
        <v>0.72291666666666676</v>
      </c>
      <c r="C16" s="18">
        <v>0.73472222222222217</v>
      </c>
      <c r="D16" s="18">
        <f t="shared" si="0"/>
        <v>1.1805555555555403E-2</v>
      </c>
      <c r="E16" s="16" t="s">
        <v>45</v>
      </c>
    </row>
    <row r="17" spans="1:5" x14ac:dyDescent="0.25">
      <c r="A17" s="20">
        <v>43124</v>
      </c>
      <c r="B17" s="18">
        <v>0.76111111111111107</v>
      </c>
      <c r="C17" s="18">
        <v>0.80138888888888893</v>
      </c>
      <c r="D17" s="18">
        <f t="shared" si="0"/>
        <v>4.0277777777777857E-2</v>
      </c>
      <c r="E17" s="16" t="s">
        <v>45</v>
      </c>
    </row>
    <row r="18" spans="1:5" x14ac:dyDescent="0.25">
      <c r="A18" s="20">
        <v>43124</v>
      </c>
      <c r="B18" s="18">
        <v>0.83472222222222225</v>
      </c>
      <c r="C18" s="18">
        <v>0.94097222222222221</v>
      </c>
      <c r="D18" s="18">
        <f t="shared" si="0"/>
        <v>0.10624999999999996</v>
      </c>
      <c r="E18" s="16" t="s">
        <v>45</v>
      </c>
    </row>
    <row r="19" spans="1:5" x14ac:dyDescent="0.25">
      <c r="A19" s="20">
        <v>43125</v>
      </c>
      <c r="B19" s="18">
        <v>0.52013888888888882</v>
      </c>
      <c r="C19" s="18">
        <v>0.52986111111111112</v>
      </c>
      <c r="D19" s="18">
        <f t="shared" si="0"/>
        <v>9.7222222222222987E-3</v>
      </c>
      <c r="E19" s="16" t="s">
        <v>45</v>
      </c>
    </row>
    <row r="20" spans="1:5" x14ac:dyDescent="0.25">
      <c r="A20" s="20">
        <v>43125</v>
      </c>
      <c r="B20" s="18">
        <v>0.53333333333333333</v>
      </c>
      <c r="C20" s="18">
        <v>0.54027777777777775</v>
      </c>
      <c r="D20" s="18">
        <f t="shared" si="0"/>
        <v>6.9444444444444198E-3</v>
      </c>
      <c r="E20" s="16" t="s">
        <v>45</v>
      </c>
    </row>
    <row r="21" spans="1:5" x14ac:dyDescent="0.25">
      <c r="A21" s="20">
        <v>43125</v>
      </c>
      <c r="B21" s="18">
        <v>0.56597222222222221</v>
      </c>
      <c r="C21" s="18">
        <v>0.57291666666666663</v>
      </c>
      <c r="D21" s="18">
        <f t="shared" si="0"/>
        <v>6.9444444444444198E-3</v>
      </c>
      <c r="E21" s="16" t="s">
        <v>45</v>
      </c>
    </row>
    <row r="22" spans="1:5" x14ac:dyDescent="0.25">
      <c r="A22" s="20">
        <v>43125</v>
      </c>
      <c r="B22" s="18">
        <v>0.59097222222222223</v>
      </c>
      <c r="C22" s="18">
        <v>0.6</v>
      </c>
      <c r="D22" s="18">
        <f t="shared" si="0"/>
        <v>9.0277777777777457E-3</v>
      </c>
      <c r="E22" s="16" t="s">
        <v>45</v>
      </c>
    </row>
    <row r="23" spans="1:5" x14ac:dyDescent="0.25">
      <c r="A23" s="20">
        <v>43125</v>
      </c>
      <c r="B23" s="18">
        <v>0.65763888888888888</v>
      </c>
      <c r="C23" s="18">
        <v>0.66597222222222219</v>
      </c>
      <c r="D23" s="18">
        <f t="shared" si="0"/>
        <v>8.3333333333333037E-3</v>
      </c>
      <c r="E23" s="16" t="s">
        <v>45</v>
      </c>
    </row>
    <row r="24" spans="1:5" x14ac:dyDescent="0.25">
      <c r="A24" s="20">
        <v>43125</v>
      </c>
      <c r="B24" s="18">
        <v>0.74791666666666667</v>
      </c>
      <c r="C24" s="18">
        <v>0.77986111111111101</v>
      </c>
      <c r="D24" s="18">
        <f t="shared" si="0"/>
        <v>3.1944444444444331E-2</v>
      </c>
      <c r="E24" s="16" t="s">
        <v>42</v>
      </c>
    </row>
    <row r="25" spans="1:5" x14ac:dyDescent="0.25">
      <c r="A25" s="20">
        <v>43125</v>
      </c>
      <c r="B25" s="18">
        <v>0.82152777777777775</v>
      </c>
      <c r="C25" s="18">
        <v>0.98819444444444438</v>
      </c>
      <c r="D25" s="18">
        <f t="shared" si="0"/>
        <v>0.16666666666666663</v>
      </c>
      <c r="E25" s="16" t="s">
        <v>45</v>
      </c>
    </row>
    <row r="26" spans="1:5" x14ac:dyDescent="0.25">
      <c r="A26" s="20">
        <v>43126</v>
      </c>
      <c r="B26" s="18">
        <v>0.36041666666666666</v>
      </c>
      <c r="C26" s="18">
        <v>0.36388888888888887</v>
      </c>
      <c r="D26" s="18">
        <f t="shared" si="0"/>
        <v>3.4722222222222099E-3</v>
      </c>
      <c r="E26" s="16" t="s">
        <v>45</v>
      </c>
    </row>
    <row r="27" spans="1:5" x14ac:dyDescent="0.25">
      <c r="A27" s="20">
        <v>43126</v>
      </c>
      <c r="B27" s="18">
        <v>0.38541666666666669</v>
      </c>
      <c r="C27" s="18">
        <v>0.4069444444444445</v>
      </c>
      <c r="D27" s="18">
        <f t="shared" si="0"/>
        <v>2.1527777777777812E-2</v>
      </c>
      <c r="E27" s="16" t="s">
        <v>45</v>
      </c>
    </row>
    <row r="28" spans="1:5" x14ac:dyDescent="0.25">
      <c r="A28" s="20">
        <v>43126</v>
      </c>
      <c r="B28" s="18">
        <v>0.80138888888888893</v>
      </c>
      <c r="C28" s="18">
        <v>0.82152777777777775</v>
      </c>
      <c r="D28" s="18">
        <f t="shared" si="0"/>
        <v>2.0138888888888817E-2</v>
      </c>
      <c r="E28" s="16" t="s">
        <v>42</v>
      </c>
    </row>
    <row r="29" spans="1:5" x14ac:dyDescent="0.25">
      <c r="A29" s="20">
        <v>43126</v>
      </c>
      <c r="B29" s="18">
        <v>0.82708333333333339</v>
      </c>
      <c r="C29" s="18">
        <v>0.83194444444444438</v>
      </c>
      <c r="D29" s="18">
        <f t="shared" si="0"/>
        <v>4.8611111111109828E-3</v>
      </c>
      <c r="E29" s="16" t="s">
        <v>41</v>
      </c>
    </row>
    <row r="30" spans="1:5" x14ac:dyDescent="0.25">
      <c r="A30" s="20">
        <v>43132</v>
      </c>
      <c r="B30" s="18">
        <v>0.75</v>
      </c>
      <c r="C30" s="18">
        <v>0.75694444444444453</v>
      </c>
      <c r="D30" s="18">
        <f t="shared" si="0"/>
        <v>6.9444444444445308E-3</v>
      </c>
      <c r="E30" s="16" t="s">
        <v>41</v>
      </c>
    </row>
    <row r="31" spans="1:5" x14ac:dyDescent="0.25">
      <c r="A31" s="20">
        <v>43132</v>
      </c>
      <c r="B31" s="18">
        <v>0.86319444444444438</v>
      </c>
      <c r="C31" s="18">
        <v>0.92847222222222225</v>
      </c>
      <c r="D31" s="18">
        <f t="shared" si="0"/>
        <v>6.5277777777777879E-2</v>
      </c>
      <c r="E31" s="16" t="s">
        <v>46</v>
      </c>
    </row>
    <row r="32" spans="1:5" x14ac:dyDescent="0.25">
      <c r="A32" s="20">
        <v>43132</v>
      </c>
      <c r="B32" s="18">
        <v>0.95347222222222217</v>
      </c>
      <c r="C32" s="18">
        <v>0.96527777777777779</v>
      </c>
      <c r="D32" s="18">
        <f t="shared" si="0"/>
        <v>1.1805555555555625E-2</v>
      </c>
      <c r="E32" s="16" t="s">
        <v>46</v>
      </c>
    </row>
    <row r="33" spans="1:5" x14ac:dyDescent="0.25">
      <c r="A33" s="20">
        <v>43134</v>
      </c>
      <c r="B33" s="18">
        <v>0.50972222222222219</v>
      </c>
      <c r="C33" s="18">
        <v>0.54166666666666663</v>
      </c>
      <c r="D33" s="18">
        <f t="shared" si="0"/>
        <v>3.1944444444444442E-2</v>
      </c>
      <c r="E33" s="16" t="s">
        <v>47</v>
      </c>
    </row>
    <row r="34" spans="1:5" x14ac:dyDescent="0.25">
      <c r="A34" s="20">
        <v>43134</v>
      </c>
      <c r="B34" s="18">
        <v>0.59166666666666667</v>
      </c>
      <c r="C34" s="18">
        <v>0.6743055555555556</v>
      </c>
      <c r="D34" s="18">
        <f t="shared" si="0"/>
        <v>8.2638888888888928E-2</v>
      </c>
      <c r="E34" s="16" t="s">
        <v>47</v>
      </c>
    </row>
    <row r="35" spans="1:5" x14ac:dyDescent="0.25">
      <c r="A35" s="20">
        <v>43134</v>
      </c>
      <c r="B35" s="18">
        <v>0.71597222222222223</v>
      </c>
      <c r="C35" s="18">
        <v>0.81666666666666676</v>
      </c>
      <c r="D35" s="18">
        <f t="shared" si="0"/>
        <v>0.10069444444444453</v>
      </c>
      <c r="E35" s="16" t="s">
        <v>46</v>
      </c>
    </row>
    <row r="36" spans="1:5" x14ac:dyDescent="0.25">
      <c r="A36" s="20">
        <v>43134</v>
      </c>
      <c r="B36" s="18">
        <v>0.84930555555555554</v>
      </c>
      <c r="C36" s="18">
        <v>0.85069444444444453</v>
      </c>
      <c r="D36" s="18">
        <f t="shared" si="0"/>
        <v>1.388888888888995E-3</v>
      </c>
      <c r="E36" s="16" t="s">
        <v>46</v>
      </c>
    </row>
    <row r="37" spans="1:5" x14ac:dyDescent="0.25">
      <c r="A37" s="20">
        <v>43134</v>
      </c>
      <c r="B37" s="18">
        <v>0.85069444444444453</v>
      </c>
      <c r="C37" s="18">
        <v>0.97499999999999998</v>
      </c>
      <c r="D37" s="18">
        <f t="shared" si="0"/>
        <v>0.12430555555555545</v>
      </c>
      <c r="E37" s="16" t="s">
        <v>48</v>
      </c>
    </row>
    <row r="38" spans="1:5" x14ac:dyDescent="0.25">
      <c r="A38" s="20">
        <v>43135</v>
      </c>
      <c r="B38" s="18">
        <v>0.39652777777777781</v>
      </c>
      <c r="C38" s="18">
        <v>0.4680555555555555</v>
      </c>
      <c r="D38" s="18">
        <f t="shared" si="0"/>
        <v>7.152777777777769E-2</v>
      </c>
      <c r="E38" s="16" t="s">
        <v>48</v>
      </c>
    </row>
    <row r="39" spans="1:5" x14ac:dyDescent="0.25">
      <c r="A39" s="20">
        <v>43135</v>
      </c>
      <c r="B39" s="18">
        <v>0.5083333333333333</v>
      </c>
      <c r="C39" s="18">
        <v>0.52500000000000002</v>
      </c>
      <c r="D39" s="18">
        <f t="shared" si="0"/>
        <v>1.6666666666666718E-2</v>
      </c>
      <c r="E39" s="16" t="s">
        <v>48</v>
      </c>
    </row>
    <row r="40" spans="1:5" x14ac:dyDescent="0.25">
      <c r="A40" s="20">
        <v>43135</v>
      </c>
      <c r="B40" s="18">
        <v>0.68888888888888899</v>
      </c>
      <c r="C40" s="18">
        <v>0.72986111111111107</v>
      </c>
      <c r="D40" s="18">
        <f t="shared" si="0"/>
        <v>4.0972222222222077E-2</v>
      </c>
      <c r="E40" s="16" t="s">
        <v>48</v>
      </c>
    </row>
    <row r="41" spans="1:5" x14ac:dyDescent="0.25">
      <c r="A41" s="20">
        <v>43135</v>
      </c>
      <c r="B41" s="18">
        <v>0.89027777777777783</v>
      </c>
      <c r="C41" s="18">
        <v>0.95000000000000007</v>
      </c>
      <c r="D41" s="18">
        <f t="shared" si="0"/>
        <v>5.9722222222222232E-2</v>
      </c>
      <c r="E41" s="16" t="s">
        <v>48</v>
      </c>
    </row>
    <row r="42" spans="1:5" x14ac:dyDescent="0.25">
      <c r="A42" s="20">
        <v>43136</v>
      </c>
      <c r="B42" s="18">
        <v>0.57916666666666672</v>
      </c>
      <c r="C42" s="18">
        <v>0.64097222222222217</v>
      </c>
      <c r="D42" s="18">
        <f t="shared" si="0"/>
        <v>6.1805555555555447E-2</v>
      </c>
      <c r="E42" s="16" t="s">
        <v>48</v>
      </c>
    </row>
    <row r="43" spans="1:5" x14ac:dyDescent="0.25">
      <c r="A43" s="20">
        <v>43136</v>
      </c>
      <c r="B43" s="18">
        <v>0.71597222222222223</v>
      </c>
      <c r="C43" s="18">
        <v>0.77083333333333337</v>
      </c>
      <c r="D43" s="18">
        <f t="shared" si="0"/>
        <v>5.4861111111111138E-2</v>
      </c>
      <c r="E43" s="16" t="s">
        <v>48</v>
      </c>
    </row>
    <row r="44" spans="1:5" x14ac:dyDescent="0.25">
      <c r="A44" s="20">
        <v>43136</v>
      </c>
      <c r="B44" s="18">
        <v>0.8340277777777777</v>
      </c>
      <c r="C44" s="18">
        <v>0.94513888888888886</v>
      </c>
      <c r="D44" s="18">
        <f t="shared" si="0"/>
        <v>0.11111111111111116</v>
      </c>
      <c r="E44" s="16" t="s">
        <v>48</v>
      </c>
    </row>
    <row r="45" spans="1:5" x14ac:dyDescent="0.25">
      <c r="A45" s="20">
        <v>43137</v>
      </c>
      <c r="B45" s="18">
        <v>0.56736111111111109</v>
      </c>
      <c r="C45" s="18">
        <v>0.69930555555555562</v>
      </c>
      <c r="D45" s="18">
        <f t="shared" si="0"/>
        <v>0.13194444444444453</v>
      </c>
      <c r="E45" s="16" t="s">
        <v>48</v>
      </c>
    </row>
    <row r="46" spans="1:5" x14ac:dyDescent="0.25">
      <c r="A46" s="20">
        <v>43137</v>
      </c>
      <c r="B46" s="18">
        <v>0.7284722222222223</v>
      </c>
      <c r="C46" s="18">
        <v>0.9555555555555556</v>
      </c>
      <c r="D46" s="18">
        <f t="shared" si="0"/>
        <v>0.2270833333333333</v>
      </c>
      <c r="E46" s="16" t="s">
        <v>48</v>
      </c>
    </row>
    <row r="47" spans="1:5" x14ac:dyDescent="0.25">
      <c r="A47" s="20">
        <v>43138</v>
      </c>
      <c r="B47" s="18">
        <v>0.58611111111111114</v>
      </c>
      <c r="C47" s="18">
        <v>0.63402777777777775</v>
      </c>
      <c r="D47" s="18">
        <f t="shared" si="0"/>
        <v>4.7916666666666607E-2</v>
      </c>
      <c r="E47" s="16" t="s">
        <v>48</v>
      </c>
    </row>
    <row r="48" spans="1:5" x14ac:dyDescent="0.25">
      <c r="A48" s="20">
        <v>43138</v>
      </c>
      <c r="B48" s="18">
        <v>0.65833333333333333</v>
      </c>
      <c r="C48" s="18">
        <v>0.6958333333333333</v>
      </c>
      <c r="D48" s="18">
        <f t="shared" si="0"/>
        <v>3.7499999999999978E-2</v>
      </c>
      <c r="E48" s="16" t="s">
        <v>48</v>
      </c>
    </row>
    <row r="49" spans="1:5" x14ac:dyDescent="0.25">
      <c r="A49" s="20">
        <v>43138</v>
      </c>
      <c r="B49" s="18">
        <v>0.84097222222222223</v>
      </c>
      <c r="C49" s="18">
        <v>0.87916666666666676</v>
      </c>
      <c r="D49" s="18">
        <f t="shared" si="0"/>
        <v>3.8194444444444531E-2</v>
      </c>
      <c r="E49" s="16" t="s">
        <v>48</v>
      </c>
    </row>
    <row r="50" spans="1:5" x14ac:dyDescent="0.25">
      <c r="A50" s="20">
        <v>43138</v>
      </c>
      <c r="B50" s="18">
        <v>0.87986111111111109</v>
      </c>
      <c r="C50" s="18">
        <v>0.97430555555555554</v>
      </c>
      <c r="D50" s="18">
        <f t="shared" si="0"/>
        <v>9.4444444444444442E-2</v>
      </c>
      <c r="E50" s="16" t="s">
        <v>49</v>
      </c>
    </row>
    <row r="51" spans="1:5" x14ac:dyDescent="0.25">
      <c r="A51" s="20">
        <v>43139</v>
      </c>
      <c r="B51" s="18">
        <v>0.73958333333333337</v>
      </c>
      <c r="C51" s="18">
        <v>0.75763888888888886</v>
      </c>
      <c r="D51" s="18">
        <f t="shared" si="0"/>
        <v>1.8055555555555491E-2</v>
      </c>
      <c r="E51" s="16" t="s">
        <v>42</v>
      </c>
    </row>
    <row r="52" spans="1:5" x14ac:dyDescent="0.25">
      <c r="A52" s="20">
        <v>43139</v>
      </c>
      <c r="B52" s="18">
        <v>0.7680555555555556</v>
      </c>
      <c r="C52" s="18">
        <v>0.79236111111111107</v>
      </c>
      <c r="D52" s="18">
        <f t="shared" si="0"/>
        <v>2.4305555555555469E-2</v>
      </c>
      <c r="E52" s="16" t="s">
        <v>42</v>
      </c>
    </row>
    <row r="53" spans="1:5" x14ac:dyDescent="0.25">
      <c r="A53" s="20">
        <v>43139</v>
      </c>
      <c r="B53" s="18">
        <v>0.79236111111111107</v>
      </c>
      <c r="C53" s="18">
        <v>0.90555555555555556</v>
      </c>
      <c r="D53" s="18">
        <f t="shared" si="0"/>
        <v>0.11319444444444449</v>
      </c>
      <c r="E53" s="16" t="s">
        <v>49</v>
      </c>
    </row>
    <row r="54" spans="1:5" x14ac:dyDescent="0.25">
      <c r="A54" s="20">
        <v>43140</v>
      </c>
      <c r="B54" s="18">
        <v>0.60555555555555551</v>
      </c>
      <c r="C54" s="18">
        <v>0.60902777777777783</v>
      </c>
      <c r="D54" s="18">
        <f t="shared" si="0"/>
        <v>3.4722222222223209E-3</v>
      </c>
      <c r="E54" s="16" t="s">
        <v>48</v>
      </c>
    </row>
    <row r="55" spans="1:5" x14ac:dyDescent="0.25">
      <c r="A55" s="20">
        <v>43140</v>
      </c>
      <c r="B55" s="18">
        <v>0.64444444444444449</v>
      </c>
      <c r="C55" s="18">
        <v>0.65625</v>
      </c>
      <c r="D55" s="18">
        <f t="shared" si="0"/>
        <v>1.1805555555555514E-2</v>
      </c>
      <c r="E55" s="16" t="s">
        <v>48</v>
      </c>
    </row>
    <row r="56" spans="1:5" x14ac:dyDescent="0.25">
      <c r="A56" s="20">
        <v>43140</v>
      </c>
      <c r="B56" s="18">
        <v>0.72083333333333333</v>
      </c>
      <c r="C56" s="18">
        <v>0.75902777777777775</v>
      </c>
      <c r="D56" s="18">
        <f t="shared" si="0"/>
        <v>3.819444444444442E-2</v>
      </c>
      <c r="E56" s="16" t="s">
        <v>48</v>
      </c>
    </row>
    <row r="57" spans="1:5" x14ac:dyDescent="0.25">
      <c r="A57" s="20">
        <v>43140</v>
      </c>
      <c r="B57" s="18">
        <v>0.78819444444444453</v>
      </c>
      <c r="C57" s="18">
        <v>0.84305555555555556</v>
      </c>
      <c r="D57" s="18">
        <f t="shared" si="0"/>
        <v>5.4861111111111027E-2</v>
      </c>
      <c r="E57" s="16" t="s">
        <v>48</v>
      </c>
    </row>
    <row r="58" spans="1:5" x14ac:dyDescent="0.25">
      <c r="A58" s="20">
        <v>43141</v>
      </c>
      <c r="B58" s="18">
        <v>0.57430555555555551</v>
      </c>
      <c r="C58" s="18">
        <v>0.75416666666666676</v>
      </c>
      <c r="D58" s="18">
        <f t="shared" si="0"/>
        <v>0.17986111111111125</v>
      </c>
      <c r="E58" s="16" t="s">
        <v>48</v>
      </c>
    </row>
    <row r="59" spans="1:5" x14ac:dyDescent="0.25">
      <c r="A59" s="20">
        <v>43141</v>
      </c>
      <c r="B59" s="18">
        <v>0.79652777777777783</v>
      </c>
      <c r="C59" s="18">
        <v>0.96180555555555547</v>
      </c>
      <c r="D59" s="18">
        <f t="shared" si="0"/>
        <v>0.16527777777777763</v>
      </c>
      <c r="E59" s="16" t="s">
        <v>48</v>
      </c>
    </row>
    <row r="60" spans="1:5" x14ac:dyDescent="0.25">
      <c r="A60" s="20">
        <v>43142</v>
      </c>
      <c r="B60" s="18">
        <v>0.49374999999999997</v>
      </c>
      <c r="C60" s="18">
        <v>0.51180555555555551</v>
      </c>
      <c r="D60" s="18">
        <f t="shared" si="0"/>
        <v>1.8055555555555547E-2</v>
      </c>
      <c r="E60" s="16" t="s">
        <v>48</v>
      </c>
    </row>
    <row r="61" spans="1:5" x14ac:dyDescent="0.25">
      <c r="A61" s="20">
        <v>43142</v>
      </c>
      <c r="B61" s="18">
        <v>0.85486111111111107</v>
      </c>
      <c r="C61" s="18">
        <v>0.9604166666666667</v>
      </c>
      <c r="D61" s="18">
        <f t="shared" si="0"/>
        <v>0.10555555555555562</v>
      </c>
      <c r="E61" s="16" t="s">
        <v>48</v>
      </c>
    </row>
    <row r="62" spans="1:5" x14ac:dyDescent="0.25">
      <c r="A62" s="20">
        <v>43143</v>
      </c>
      <c r="B62" s="18">
        <v>0.67638888888888893</v>
      </c>
      <c r="C62" s="18">
        <v>0.71736111111111101</v>
      </c>
      <c r="D62" s="18">
        <f t="shared" si="0"/>
        <v>4.0972222222222077E-2</v>
      </c>
      <c r="E62" s="16" t="s">
        <v>48</v>
      </c>
    </row>
    <row r="63" spans="1:5" x14ac:dyDescent="0.25">
      <c r="A63" s="20">
        <v>43143</v>
      </c>
      <c r="B63" s="18">
        <v>0.75555555555555554</v>
      </c>
      <c r="C63" s="18">
        <v>0.98611111111111116</v>
      </c>
      <c r="D63" s="18">
        <f t="shared" si="0"/>
        <v>0.23055555555555562</v>
      </c>
      <c r="E63" s="16" t="s">
        <v>48</v>
      </c>
    </row>
    <row r="64" spans="1:5" x14ac:dyDescent="0.25">
      <c r="A64" s="20">
        <v>43144</v>
      </c>
      <c r="B64" s="18">
        <v>0.71736111111111101</v>
      </c>
      <c r="C64" s="18">
        <v>0.96736111111111101</v>
      </c>
      <c r="D64" s="18">
        <f t="shared" si="0"/>
        <v>0.25</v>
      </c>
      <c r="E64" s="16" t="s">
        <v>48</v>
      </c>
    </row>
    <row r="65" spans="1:5" x14ac:dyDescent="0.25">
      <c r="A65" s="20">
        <v>43145</v>
      </c>
      <c r="B65" s="18">
        <v>0.63124999999999998</v>
      </c>
      <c r="C65" s="18">
        <v>0.68055555555555547</v>
      </c>
      <c r="D65" s="18">
        <f t="shared" si="0"/>
        <v>4.9305555555555491E-2</v>
      </c>
      <c r="E65" s="16" t="s">
        <v>48</v>
      </c>
    </row>
    <row r="66" spans="1:5" x14ac:dyDescent="0.25">
      <c r="A66" s="20">
        <v>43145</v>
      </c>
      <c r="B66" s="18">
        <v>0.72777777777777775</v>
      </c>
      <c r="C66" s="18">
        <v>0.8125</v>
      </c>
      <c r="D66" s="18">
        <f t="shared" ref="D66:D129" si="1">C66-B66</f>
        <v>8.4722222222222254E-2</v>
      </c>
      <c r="E66" s="16" t="s">
        <v>48</v>
      </c>
    </row>
    <row r="67" spans="1:5" x14ac:dyDescent="0.25">
      <c r="A67" s="20">
        <v>43145</v>
      </c>
      <c r="B67" s="18">
        <v>0.81805555555555554</v>
      </c>
      <c r="C67" s="18">
        <v>0.82152777777777775</v>
      </c>
      <c r="D67" s="18">
        <f t="shared" si="1"/>
        <v>3.4722222222222099E-3</v>
      </c>
      <c r="E67" s="16" t="s">
        <v>48</v>
      </c>
    </row>
    <row r="68" spans="1:5" x14ac:dyDescent="0.25">
      <c r="A68" s="20">
        <v>43145</v>
      </c>
      <c r="B68" s="18">
        <v>0.9458333333333333</v>
      </c>
      <c r="C68" s="18">
        <v>0.95000000000000007</v>
      </c>
      <c r="D68" s="18">
        <f t="shared" si="1"/>
        <v>4.1666666666667629E-3</v>
      </c>
      <c r="E68" s="16" t="s">
        <v>48</v>
      </c>
    </row>
    <row r="69" spans="1:5" x14ac:dyDescent="0.25">
      <c r="A69" s="20">
        <v>43146</v>
      </c>
      <c r="B69" s="18">
        <v>0.62430555555555556</v>
      </c>
      <c r="C69" s="18">
        <v>0.64861111111111114</v>
      </c>
      <c r="D69" s="18">
        <f t="shared" si="1"/>
        <v>2.430555555555558E-2</v>
      </c>
      <c r="E69" s="16" t="s">
        <v>50</v>
      </c>
    </row>
    <row r="70" spans="1:5" x14ac:dyDescent="0.25">
      <c r="A70" s="20">
        <v>43146</v>
      </c>
      <c r="B70" s="18">
        <v>0.7104166666666667</v>
      </c>
      <c r="C70" s="18">
        <v>0.95000000000000007</v>
      </c>
      <c r="D70" s="18">
        <f t="shared" si="1"/>
        <v>0.23958333333333337</v>
      </c>
      <c r="E70" s="16" t="s">
        <v>50</v>
      </c>
    </row>
    <row r="71" spans="1:5" x14ac:dyDescent="0.25">
      <c r="A71" s="20">
        <v>43147</v>
      </c>
      <c r="B71" s="18">
        <v>0.30208333333333331</v>
      </c>
      <c r="C71" s="18">
        <v>0.38958333333333334</v>
      </c>
      <c r="D71" s="18">
        <f t="shared" si="1"/>
        <v>8.7500000000000022E-2</v>
      </c>
      <c r="E71" s="16" t="s">
        <v>50</v>
      </c>
    </row>
    <row r="72" spans="1:5" x14ac:dyDescent="0.25">
      <c r="A72" s="20">
        <v>43147</v>
      </c>
      <c r="B72" s="18">
        <v>0.54166666666666663</v>
      </c>
      <c r="C72" s="18">
        <v>0.54722222222222217</v>
      </c>
      <c r="D72" s="18">
        <f t="shared" si="1"/>
        <v>5.5555555555555358E-3</v>
      </c>
      <c r="E72" s="16" t="s">
        <v>42</v>
      </c>
    </row>
    <row r="73" spans="1:5" x14ac:dyDescent="0.25">
      <c r="A73" s="20">
        <v>43147</v>
      </c>
      <c r="B73" s="18">
        <v>0.55902777777777779</v>
      </c>
      <c r="C73" s="18">
        <v>0.5625</v>
      </c>
      <c r="D73" s="18">
        <f t="shared" si="1"/>
        <v>3.4722222222222099E-3</v>
      </c>
      <c r="E73" s="16" t="s">
        <v>42</v>
      </c>
    </row>
    <row r="74" spans="1:5" x14ac:dyDescent="0.25">
      <c r="A74" s="20">
        <v>43147</v>
      </c>
      <c r="B74" s="18">
        <v>0.57708333333333328</v>
      </c>
      <c r="C74" s="18">
        <v>0.60138888888888886</v>
      </c>
      <c r="D74" s="18">
        <f t="shared" si="1"/>
        <v>2.430555555555558E-2</v>
      </c>
      <c r="E74" s="16" t="s">
        <v>50</v>
      </c>
    </row>
    <row r="75" spans="1:5" x14ac:dyDescent="0.25">
      <c r="A75" s="20">
        <v>43147</v>
      </c>
      <c r="B75" s="18">
        <v>0.61041666666666672</v>
      </c>
      <c r="C75" s="18">
        <v>0.64861111111111114</v>
      </c>
      <c r="D75" s="18">
        <f t="shared" si="1"/>
        <v>3.819444444444442E-2</v>
      </c>
      <c r="E75" s="16" t="s">
        <v>48</v>
      </c>
    </row>
    <row r="76" spans="1:5" x14ac:dyDescent="0.25">
      <c r="A76" s="20">
        <v>43147</v>
      </c>
      <c r="B76" s="18">
        <v>0.67083333333333339</v>
      </c>
      <c r="C76" s="18">
        <v>0.7270833333333333</v>
      </c>
      <c r="D76" s="18">
        <f t="shared" si="1"/>
        <v>5.6249999999999911E-2</v>
      </c>
      <c r="E76" s="16" t="s">
        <v>48</v>
      </c>
    </row>
    <row r="77" spans="1:5" x14ac:dyDescent="0.25">
      <c r="A77" s="20">
        <v>43147</v>
      </c>
      <c r="B77" s="18">
        <v>0.7270833333333333</v>
      </c>
      <c r="C77" s="18">
        <v>0.79027777777777775</v>
      </c>
      <c r="D77" s="18">
        <f t="shared" si="1"/>
        <v>6.3194444444444442E-2</v>
      </c>
      <c r="E77" s="16" t="s">
        <v>51</v>
      </c>
    </row>
    <row r="78" spans="1:5" x14ac:dyDescent="0.25">
      <c r="A78" s="20">
        <v>43147</v>
      </c>
      <c r="B78" s="18">
        <v>0.79027777777777775</v>
      </c>
      <c r="C78" s="18">
        <v>0.80625000000000002</v>
      </c>
      <c r="D78" s="18">
        <f t="shared" si="1"/>
        <v>1.5972222222222276E-2</v>
      </c>
      <c r="E78" s="16" t="s">
        <v>51</v>
      </c>
    </row>
    <row r="79" spans="1:5" x14ac:dyDescent="0.25">
      <c r="A79" s="20">
        <v>43147</v>
      </c>
      <c r="B79" s="18">
        <v>0.80625000000000002</v>
      </c>
      <c r="C79" s="18">
        <v>0.82847222222222217</v>
      </c>
      <c r="D79" s="18">
        <f t="shared" si="1"/>
        <v>2.2222222222222143E-2</v>
      </c>
      <c r="E79" s="16" t="s">
        <v>40</v>
      </c>
    </row>
    <row r="80" spans="1:5" x14ac:dyDescent="0.25">
      <c r="A80" s="20">
        <v>43147</v>
      </c>
      <c r="B80" s="18">
        <v>0.86249999999999993</v>
      </c>
      <c r="C80" s="18">
        <v>0.9868055555555556</v>
      </c>
      <c r="D80" s="18">
        <f t="shared" si="1"/>
        <v>0.12430555555555567</v>
      </c>
      <c r="E80" s="16" t="s">
        <v>51</v>
      </c>
    </row>
    <row r="81" spans="1:5" x14ac:dyDescent="0.25">
      <c r="A81" s="20">
        <v>43148</v>
      </c>
      <c r="B81" s="18">
        <v>0.31527777777777777</v>
      </c>
      <c r="C81" s="18">
        <v>0.43263888888888885</v>
      </c>
      <c r="D81" s="18">
        <f t="shared" si="1"/>
        <v>0.11736111111111108</v>
      </c>
      <c r="E81" s="16" t="s">
        <v>51</v>
      </c>
    </row>
    <row r="82" spans="1:5" x14ac:dyDescent="0.25">
      <c r="A82" s="20">
        <v>43148</v>
      </c>
      <c r="B82" s="18">
        <v>0.46388888888888885</v>
      </c>
      <c r="C82" s="18">
        <v>0.64236111111111105</v>
      </c>
      <c r="D82" s="18">
        <f t="shared" si="1"/>
        <v>0.1784722222222222</v>
      </c>
      <c r="E82" s="16" t="s">
        <v>51</v>
      </c>
    </row>
    <row r="83" spans="1:5" x14ac:dyDescent="0.25">
      <c r="A83" s="20">
        <v>43148</v>
      </c>
      <c r="B83" s="18">
        <v>0.64236111111111105</v>
      </c>
      <c r="C83" s="18">
        <v>0.74513888888888891</v>
      </c>
      <c r="D83" s="18">
        <f t="shared" si="1"/>
        <v>0.10277777777777786</v>
      </c>
      <c r="E83" s="16" t="s">
        <v>48</v>
      </c>
    </row>
    <row r="84" spans="1:5" x14ac:dyDescent="0.25">
      <c r="A84" s="20">
        <v>43148</v>
      </c>
      <c r="B84" s="18">
        <v>0.79652777777777783</v>
      </c>
      <c r="C84" s="18">
        <v>0.95694444444444438</v>
      </c>
      <c r="D84" s="18">
        <f t="shared" si="1"/>
        <v>0.16041666666666654</v>
      </c>
      <c r="E84" s="16" t="s">
        <v>50</v>
      </c>
    </row>
    <row r="85" spans="1:5" x14ac:dyDescent="0.25">
      <c r="A85" s="20">
        <v>43149</v>
      </c>
      <c r="B85" s="18">
        <v>0.34722222222222227</v>
      </c>
      <c r="C85" s="18">
        <v>0.4465277777777778</v>
      </c>
      <c r="D85" s="18">
        <f t="shared" si="1"/>
        <v>9.9305555555555536E-2</v>
      </c>
      <c r="E85" s="16" t="s">
        <v>50</v>
      </c>
    </row>
    <row r="86" spans="1:5" x14ac:dyDescent="0.25">
      <c r="A86" s="20">
        <v>43149</v>
      </c>
      <c r="B86" s="18">
        <v>0.4465277777777778</v>
      </c>
      <c r="C86" s="18">
        <v>0.48402777777777778</v>
      </c>
      <c r="D86" s="18">
        <f t="shared" si="1"/>
        <v>3.7499999999999978E-2</v>
      </c>
      <c r="E86" s="16" t="s">
        <v>52</v>
      </c>
    </row>
    <row r="87" spans="1:5" x14ac:dyDescent="0.25">
      <c r="A87" s="20">
        <v>43149</v>
      </c>
      <c r="B87" s="18">
        <v>0.53055555555555556</v>
      </c>
      <c r="C87" s="18">
        <v>0.59444444444444444</v>
      </c>
      <c r="D87" s="18">
        <f t="shared" si="1"/>
        <v>6.3888888888888884E-2</v>
      </c>
      <c r="E87" s="16" t="s">
        <v>53</v>
      </c>
    </row>
    <row r="88" spans="1:5" x14ac:dyDescent="0.25">
      <c r="A88" s="20">
        <v>43149</v>
      </c>
      <c r="B88" s="18">
        <v>0.63680555555555551</v>
      </c>
      <c r="C88" s="18">
        <v>0.69097222222222221</v>
      </c>
      <c r="D88" s="18">
        <f t="shared" si="1"/>
        <v>5.4166666666666696E-2</v>
      </c>
      <c r="E88" s="16" t="s">
        <v>53</v>
      </c>
    </row>
    <row r="89" spans="1:5" x14ac:dyDescent="0.25">
      <c r="A89" s="20">
        <v>43149</v>
      </c>
      <c r="B89" s="18">
        <v>0.72152777777777777</v>
      </c>
      <c r="C89" s="18">
        <v>0.74513888888888891</v>
      </c>
      <c r="D89" s="18">
        <f t="shared" si="1"/>
        <v>2.3611111111111138E-2</v>
      </c>
      <c r="E89" s="16" t="s">
        <v>45</v>
      </c>
    </row>
    <row r="90" spans="1:5" x14ac:dyDescent="0.25">
      <c r="A90" s="20">
        <v>43149</v>
      </c>
      <c r="B90" s="18">
        <v>0.80763888888888891</v>
      </c>
      <c r="C90" s="18">
        <v>0.82430555555555562</v>
      </c>
      <c r="D90" s="18">
        <f t="shared" si="1"/>
        <v>1.6666666666666718E-2</v>
      </c>
      <c r="E90" s="16" t="s">
        <v>45</v>
      </c>
    </row>
    <row r="91" spans="1:5" x14ac:dyDescent="0.25">
      <c r="A91" s="20">
        <v>43149</v>
      </c>
      <c r="B91" s="18">
        <v>0.84305555555555556</v>
      </c>
      <c r="C91" s="18">
        <v>0.87569444444444444</v>
      </c>
      <c r="D91" s="18">
        <f t="shared" si="1"/>
        <v>3.2638888888888884E-2</v>
      </c>
      <c r="E91" s="16" t="s">
        <v>45</v>
      </c>
    </row>
    <row r="92" spans="1:5" x14ac:dyDescent="0.25">
      <c r="A92" s="20">
        <v>43149</v>
      </c>
      <c r="B92" s="18">
        <v>0.89444444444444438</v>
      </c>
      <c r="C92" s="18">
        <v>0.93472222222222223</v>
      </c>
      <c r="D92" s="18">
        <f t="shared" si="1"/>
        <v>4.0277777777777857E-2</v>
      </c>
      <c r="E92" s="16" t="s">
        <v>45</v>
      </c>
    </row>
    <row r="93" spans="1:5" x14ac:dyDescent="0.25">
      <c r="A93" s="20">
        <v>43150</v>
      </c>
      <c r="B93" s="18">
        <v>0.34166666666666662</v>
      </c>
      <c r="C93" s="18">
        <v>0.44513888888888892</v>
      </c>
      <c r="D93" s="18">
        <f t="shared" si="1"/>
        <v>0.1034722222222223</v>
      </c>
      <c r="E93" s="16" t="s">
        <v>45</v>
      </c>
    </row>
    <row r="94" spans="1:5" x14ac:dyDescent="0.25">
      <c r="A94" s="20">
        <v>43150</v>
      </c>
      <c r="B94" s="18">
        <v>0.49861111111111112</v>
      </c>
      <c r="C94" s="18">
        <v>0.56944444444444442</v>
      </c>
      <c r="D94" s="18">
        <f t="shared" si="1"/>
        <v>7.0833333333333304E-2</v>
      </c>
      <c r="E94" s="16" t="s">
        <v>45</v>
      </c>
    </row>
    <row r="95" spans="1:5" x14ac:dyDescent="0.25">
      <c r="A95" s="20">
        <v>43150</v>
      </c>
      <c r="B95" s="18">
        <v>0.79861111111111116</v>
      </c>
      <c r="C95" s="18">
        <v>0.98125000000000007</v>
      </c>
      <c r="D95" s="18">
        <f t="shared" si="1"/>
        <v>0.18263888888888891</v>
      </c>
      <c r="E95" s="16" t="s">
        <v>45</v>
      </c>
    </row>
    <row r="96" spans="1:5" x14ac:dyDescent="0.25">
      <c r="A96" s="20">
        <v>43151</v>
      </c>
      <c r="B96" s="18">
        <v>0.34930555555555554</v>
      </c>
      <c r="C96" s="18">
        <v>0.38958333333333334</v>
      </c>
      <c r="D96" s="18">
        <f t="shared" si="1"/>
        <v>4.0277777777777801E-2</v>
      </c>
      <c r="E96" s="16" t="s">
        <v>45</v>
      </c>
    </row>
    <row r="97" spans="1:5" x14ac:dyDescent="0.25">
      <c r="A97" s="20">
        <v>43151</v>
      </c>
      <c r="B97" s="18">
        <v>0.5131944444444444</v>
      </c>
      <c r="C97" s="18">
        <v>0.7006944444444444</v>
      </c>
      <c r="D97" s="18">
        <f t="shared" si="1"/>
        <v>0.1875</v>
      </c>
      <c r="E97" s="16" t="s">
        <v>45</v>
      </c>
    </row>
    <row r="98" spans="1:5" x14ac:dyDescent="0.25">
      <c r="A98" s="20">
        <v>43151</v>
      </c>
      <c r="B98" s="18">
        <v>0.73263888888888884</v>
      </c>
      <c r="C98" s="18">
        <v>0.81458333333333333</v>
      </c>
      <c r="D98" s="18">
        <f t="shared" si="1"/>
        <v>8.1944444444444486E-2</v>
      </c>
      <c r="E98" s="16" t="s">
        <v>45</v>
      </c>
    </row>
    <row r="99" spans="1:5" x14ac:dyDescent="0.25">
      <c r="A99" s="20">
        <v>43151</v>
      </c>
      <c r="B99" s="18">
        <v>0.81458333333333333</v>
      </c>
      <c r="C99" s="18">
        <v>0.84027777777777779</v>
      </c>
      <c r="D99" s="18">
        <f t="shared" si="1"/>
        <v>2.5694444444444464E-2</v>
      </c>
      <c r="E99" s="16" t="s">
        <v>42</v>
      </c>
    </row>
    <row r="100" spans="1:5" x14ac:dyDescent="0.25">
      <c r="A100" s="20">
        <v>43151</v>
      </c>
      <c r="B100" s="18">
        <v>0.84027777777777779</v>
      </c>
      <c r="C100" s="18">
        <v>0.85555555555555562</v>
      </c>
      <c r="D100" s="18">
        <f t="shared" si="1"/>
        <v>1.5277777777777835E-2</v>
      </c>
      <c r="E100" s="16" t="s">
        <v>45</v>
      </c>
    </row>
    <row r="101" spans="1:5" x14ac:dyDescent="0.25">
      <c r="A101" s="20">
        <v>43151</v>
      </c>
      <c r="B101" s="18">
        <v>0.8847222222222223</v>
      </c>
      <c r="C101" s="18">
        <v>0.95833333333333337</v>
      </c>
      <c r="D101" s="18">
        <f t="shared" si="1"/>
        <v>7.3611111111111072E-2</v>
      </c>
      <c r="E101" s="16" t="s">
        <v>45</v>
      </c>
    </row>
    <row r="102" spans="1:5" x14ac:dyDescent="0.25">
      <c r="A102" s="20">
        <v>43152</v>
      </c>
      <c r="B102" s="18">
        <v>0.35694444444444445</v>
      </c>
      <c r="C102" s="18">
        <v>0.41736111111111113</v>
      </c>
      <c r="D102" s="18">
        <f t="shared" si="1"/>
        <v>6.0416666666666674E-2</v>
      </c>
      <c r="E102" s="16" t="s">
        <v>45</v>
      </c>
    </row>
    <row r="103" spans="1:5" x14ac:dyDescent="0.25">
      <c r="A103" s="20">
        <v>43152</v>
      </c>
      <c r="B103" s="18">
        <v>0.41736111111111113</v>
      </c>
      <c r="C103" s="18">
        <v>0.43541666666666662</v>
      </c>
      <c r="D103" s="18">
        <f t="shared" si="1"/>
        <v>1.8055555555555491E-2</v>
      </c>
      <c r="E103" s="16" t="s">
        <v>54</v>
      </c>
    </row>
    <row r="104" spans="1:5" x14ac:dyDescent="0.25">
      <c r="A104" s="20">
        <v>43152</v>
      </c>
      <c r="B104" s="18">
        <v>0.4770833333333333</v>
      </c>
      <c r="C104" s="18">
        <v>0.50138888888888888</v>
      </c>
      <c r="D104" s="18">
        <f t="shared" si="1"/>
        <v>2.430555555555558E-2</v>
      </c>
      <c r="E104" s="16" t="s">
        <v>54</v>
      </c>
    </row>
    <row r="105" spans="1:5" x14ac:dyDescent="0.25">
      <c r="A105" s="20">
        <v>43152</v>
      </c>
      <c r="B105" s="18">
        <v>0.65277777777777779</v>
      </c>
      <c r="C105" s="18">
        <v>0.67708333333333337</v>
      </c>
      <c r="D105" s="18">
        <f t="shared" si="1"/>
        <v>2.430555555555558E-2</v>
      </c>
      <c r="E105" s="16" t="s">
        <v>54</v>
      </c>
    </row>
    <row r="106" spans="1:5" x14ac:dyDescent="0.25">
      <c r="A106" s="20">
        <v>43152</v>
      </c>
      <c r="B106" s="18">
        <v>0.7104166666666667</v>
      </c>
      <c r="C106" s="18">
        <v>0.9145833333333333</v>
      </c>
      <c r="D106" s="18">
        <f t="shared" si="1"/>
        <v>0.20416666666666661</v>
      </c>
      <c r="E106" s="16" t="s">
        <v>54</v>
      </c>
    </row>
    <row r="107" spans="1:5" x14ac:dyDescent="0.25">
      <c r="A107" s="20">
        <v>43153</v>
      </c>
      <c r="B107" s="18">
        <v>0.35069444444444442</v>
      </c>
      <c r="C107" s="18">
        <v>0.41388888888888892</v>
      </c>
      <c r="D107" s="18">
        <f t="shared" si="1"/>
        <v>6.3194444444444497E-2</v>
      </c>
      <c r="E107" s="16" t="s">
        <v>54</v>
      </c>
    </row>
    <row r="108" spans="1:5" x14ac:dyDescent="0.25">
      <c r="A108" s="20">
        <v>43153</v>
      </c>
      <c r="B108" s="18">
        <v>0.82847222222222217</v>
      </c>
      <c r="C108" s="18">
        <v>0.87013888888888891</v>
      </c>
      <c r="D108" s="18">
        <f t="shared" si="1"/>
        <v>4.1666666666666741E-2</v>
      </c>
      <c r="E108" s="16" t="s">
        <v>54</v>
      </c>
    </row>
    <row r="109" spans="1:5" x14ac:dyDescent="0.25">
      <c r="A109" s="20">
        <v>43153</v>
      </c>
      <c r="B109" s="18">
        <v>0.89930555555555547</v>
      </c>
      <c r="C109" s="18">
        <v>0.97152777777777777</v>
      </c>
      <c r="D109" s="18">
        <f t="shared" si="1"/>
        <v>7.2222222222222299E-2</v>
      </c>
      <c r="E109" s="16" t="s">
        <v>45</v>
      </c>
    </row>
    <row r="110" spans="1:5" x14ac:dyDescent="0.25">
      <c r="A110" s="20">
        <v>43154</v>
      </c>
      <c r="B110" s="18">
        <v>0.40138888888888885</v>
      </c>
      <c r="C110" s="18">
        <v>0.43055555555555558</v>
      </c>
      <c r="D110" s="18">
        <f t="shared" si="1"/>
        <v>2.916666666666673E-2</v>
      </c>
      <c r="E110" s="16" t="s">
        <v>42</v>
      </c>
    </row>
    <row r="111" spans="1:5" x14ac:dyDescent="0.25">
      <c r="A111" s="20">
        <v>43154</v>
      </c>
      <c r="B111" s="18">
        <v>0.55625000000000002</v>
      </c>
      <c r="C111" s="18">
        <v>0.60555555555555551</v>
      </c>
      <c r="D111" s="18">
        <f t="shared" si="1"/>
        <v>4.9305555555555491E-2</v>
      </c>
      <c r="E111" s="16" t="s">
        <v>42</v>
      </c>
    </row>
    <row r="112" spans="1:5" x14ac:dyDescent="0.25">
      <c r="A112" s="20">
        <v>43154</v>
      </c>
      <c r="B112" s="18">
        <v>0.60555555555555551</v>
      </c>
      <c r="C112" s="18">
        <v>0.64861111111111114</v>
      </c>
      <c r="D112" s="18">
        <f t="shared" si="1"/>
        <v>4.3055555555555625E-2</v>
      </c>
      <c r="E112" s="16" t="s">
        <v>54</v>
      </c>
    </row>
    <row r="113" spans="1:5" x14ac:dyDescent="0.25">
      <c r="A113" s="20">
        <v>43154</v>
      </c>
      <c r="B113" s="18">
        <v>0.67291666666666661</v>
      </c>
      <c r="C113" s="18">
        <v>0.75</v>
      </c>
      <c r="D113" s="18">
        <f t="shared" si="1"/>
        <v>7.7083333333333393E-2</v>
      </c>
      <c r="E113" s="16" t="s">
        <v>54</v>
      </c>
    </row>
    <row r="114" spans="1:5" x14ac:dyDescent="0.25">
      <c r="A114" s="20">
        <v>43154</v>
      </c>
      <c r="B114" s="18">
        <v>0.90416666666666667</v>
      </c>
      <c r="C114" s="18">
        <v>0.93333333333333324</v>
      </c>
      <c r="D114" s="18">
        <f t="shared" si="1"/>
        <v>2.9166666666666563E-2</v>
      </c>
      <c r="E114" s="16" t="s">
        <v>54</v>
      </c>
    </row>
    <row r="115" spans="1:5" x14ac:dyDescent="0.25">
      <c r="A115" s="20">
        <v>43154</v>
      </c>
      <c r="B115" s="18">
        <v>0.94930555555555562</v>
      </c>
      <c r="C115" s="18">
        <v>0.99861111111111101</v>
      </c>
      <c r="D115" s="18">
        <f t="shared" si="1"/>
        <v>4.930555555555538E-2</v>
      </c>
      <c r="E115" s="16" t="s">
        <v>54</v>
      </c>
    </row>
    <row r="116" spans="1:5" x14ac:dyDescent="0.25">
      <c r="A116" s="20">
        <v>43155</v>
      </c>
      <c r="B116" s="18">
        <v>0.34861111111111115</v>
      </c>
      <c r="C116" s="18">
        <v>0.3520833333333333</v>
      </c>
      <c r="D116" s="18">
        <f t="shared" si="1"/>
        <v>3.4722222222221544E-3</v>
      </c>
      <c r="E116" s="16" t="s">
        <v>54</v>
      </c>
    </row>
    <row r="117" spans="1:5" x14ac:dyDescent="0.25">
      <c r="A117" s="20">
        <v>43155</v>
      </c>
      <c r="B117" s="18">
        <v>0.52013888888888882</v>
      </c>
      <c r="C117" s="18">
        <v>0.63958333333333328</v>
      </c>
      <c r="D117" s="18">
        <f t="shared" si="1"/>
        <v>0.11944444444444446</v>
      </c>
      <c r="E117" s="16" t="s">
        <v>54</v>
      </c>
    </row>
    <row r="118" spans="1:5" x14ac:dyDescent="0.25">
      <c r="A118" s="20">
        <v>43155</v>
      </c>
      <c r="B118" s="18">
        <v>0.80347222222222225</v>
      </c>
      <c r="C118" s="18">
        <v>0.80625000000000002</v>
      </c>
      <c r="D118" s="18">
        <f t="shared" si="1"/>
        <v>2.7777777777777679E-3</v>
      </c>
      <c r="E118" s="16" t="s">
        <v>54</v>
      </c>
    </row>
    <row r="119" spans="1:5" x14ac:dyDescent="0.25">
      <c r="A119" s="20">
        <v>43155</v>
      </c>
      <c r="B119" s="18">
        <v>0.93611111111111101</v>
      </c>
      <c r="C119" s="18">
        <v>0.97083333333333333</v>
      </c>
      <c r="D119" s="18">
        <f t="shared" si="1"/>
        <v>3.4722222222222321E-2</v>
      </c>
      <c r="E119" s="16" t="s">
        <v>54</v>
      </c>
    </row>
    <row r="120" spans="1:5" x14ac:dyDescent="0.25">
      <c r="A120" s="20">
        <v>43156</v>
      </c>
      <c r="B120" s="18">
        <v>0.35000000000000003</v>
      </c>
      <c r="C120" s="18">
        <v>0.46527777777777773</v>
      </c>
      <c r="D120" s="18">
        <f t="shared" si="1"/>
        <v>0.1152777777777777</v>
      </c>
      <c r="E120" s="16" t="s">
        <v>54</v>
      </c>
    </row>
    <row r="121" spans="1:5" x14ac:dyDescent="0.25">
      <c r="A121" s="20">
        <v>43156</v>
      </c>
      <c r="B121" s="18">
        <v>0.49027777777777781</v>
      </c>
      <c r="C121" s="18">
        <v>0.7104166666666667</v>
      </c>
      <c r="D121" s="18">
        <f t="shared" si="1"/>
        <v>0.22013888888888888</v>
      </c>
      <c r="E121" s="16" t="s">
        <v>54</v>
      </c>
    </row>
    <row r="122" spans="1:5" x14ac:dyDescent="0.25">
      <c r="A122" s="20">
        <v>43156</v>
      </c>
      <c r="B122" s="18">
        <v>0.76041666666666663</v>
      </c>
      <c r="C122" s="18">
        <v>0.99236111111111114</v>
      </c>
      <c r="D122" s="18">
        <f t="shared" si="1"/>
        <v>0.23194444444444451</v>
      </c>
      <c r="E122" s="16" t="s">
        <v>48</v>
      </c>
    </row>
    <row r="123" spans="1:5" x14ac:dyDescent="0.25">
      <c r="A123" s="20">
        <v>43157</v>
      </c>
      <c r="B123" s="18">
        <v>0.36527777777777781</v>
      </c>
      <c r="C123" s="18">
        <v>0.3979166666666667</v>
      </c>
      <c r="D123" s="18">
        <f t="shared" si="1"/>
        <v>3.2638888888888884E-2</v>
      </c>
      <c r="E123" s="16" t="s">
        <v>48</v>
      </c>
    </row>
    <row r="124" spans="1:5" x14ac:dyDescent="0.25">
      <c r="A124" s="20">
        <v>43157</v>
      </c>
      <c r="B124" s="18">
        <v>0.46736111111111112</v>
      </c>
      <c r="C124" s="18">
        <v>0.66111111111111109</v>
      </c>
      <c r="D124" s="18">
        <f t="shared" si="1"/>
        <v>0.19374999999999998</v>
      </c>
      <c r="E124" s="16" t="s">
        <v>48</v>
      </c>
    </row>
    <row r="125" spans="1:5" x14ac:dyDescent="0.25">
      <c r="A125" s="20">
        <v>43157</v>
      </c>
      <c r="B125" s="18">
        <v>0.66111111111111109</v>
      </c>
      <c r="C125" s="18">
        <v>0.69236111111111109</v>
      </c>
      <c r="D125" s="18">
        <f t="shared" si="1"/>
        <v>3.125E-2</v>
      </c>
      <c r="E125" s="16" t="s">
        <v>42</v>
      </c>
    </row>
    <row r="126" spans="1:5" x14ac:dyDescent="0.25">
      <c r="A126" s="20">
        <v>43157</v>
      </c>
      <c r="B126" s="18">
        <v>0.69236111111111109</v>
      </c>
      <c r="C126" s="18">
        <v>0.69513888888888886</v>
      </c>
      <c r="D126" s="18">
        <f t="shared" si="1"/>
        <v>2.7777777777777679E-3</v>
      </c>
      <c r="E126" s="16" t="s">
        <v>45</v>
      </c>
    </row>
    <row r="127" spans="1:5" x14ac:dyDescent="0.25">
      <c r="A127" s="20">
        <v>43157</v>
      </c>
      <c r="B127" s="18">
        <v>0.72222222222222221</v>
      </c>
      <c r="C127" s="18">
        <v>0.875</v>
      </c>
      <c r="D127" s="18">
        <f t="shared" si="1"/>
        <v>0.15277777777777779</v>
      </c>
      <c r="E127" s="16" t="s">
        <v>45</v>
      </c>
    </row>
    <row r="128" spans="1:5" x14ac:dyDescent="0.25">
      <c r="A128" s="20">
        <v>43157</v>
      </c>
      <c r="B128" s="18">
        <v>0.875</v>
      </c>
      <c r="C128" s="18">
        <v>0.95833333333333337</v>
      </c>
      <c r="D128" s="18">
        <f t="shared" si="1"/>
        <v>8.333333333333337E-2</v>
      </c>
      <c r="E128" s="16" t="s">
        <v>48</v>
      </c>
    </row>
    <row r="129" spans="1:5" x14ac:dyDescent="0.25">
      <c r="A129" s="20">
        <v>43158</v>
      </c>
      <c r="B129" s="18">
        <v>0.35486111111111113</v>
      </c>
      <c r="C129" s="18">
        <v>0.4368055555555555</v>
      </c>
      <c r="D129" s="18">
        <f t="shared" si="1"/>
        <v>8.1944444444444375E-2</v>
      </c>
      <c r="E129" s="16" t="s">
        <v>54</v>
      </c>
    </row>
    <row r="130" spans="1:5" x14ac:dyDescent="0.25">
      <c r="A130" s="20">
        <v>43158</v>
      </c>
      <c r="B130" s="18">
        <v>0.48680555555555555</v>
      </c>
      <c r="C130" s="18">
        <v>0.4993055555555555</v>
      </c>
      <c r="D130" s="18">
        <f t="shared" ref="D130:D193" si="2">C130-B130</f>
        <v>1.2499999999999956E-2</v>
      </c>
      <c r="E130" s="16" t="s">
        <v>54</v>
      </c>
    </row>
    <row r="131" spans="1:5" x14ac:dyDescent="0.25">
      <c r="A131" s="20">
        <v>43158</v>
      </c>
      <c r="B131" s="18">
        <v>0.60416666666666663</v>
      </c>
      <c r="C131" s="18">
        <v>0.62638888888888888</v>
      </c>
      <c r="D131" s="18">
        <f t="shared" si="2"/>
        <v>2.2222222222222254E-2</v>
      </c>
      <c r="E131" s="16" t="s">
        <v>48</v>
      </c>
    </row>
    <row r="132" spans="1:5" x14ac:dyDescent="0.25">
      <c r="A132" s="20">
        <v>43158</v>
      </c>
      <c r="B132" s="18">
        <v>0.62638888888888888</v>
      </c>
      <c r="C132" s="18">
        <v>0.73125000000000007</v>
      </c>
      <c r="D132" s="18">
        <f t="shared" si="2"/>
        <v>0.10486111111111118</v>
      </c>
      <c r="E132" s="16" t="s">
        <v>54</v>
      </c>
    </row>
    <row r="133" spans="1:5" x14ac:dyDescent="0.25">
      <c r="A133" s="20">
        <v>43158</v>
      </c>
      <c r="B133" s="18">
        <v>0.7715277777777777</v>
      </c>
      <c r="C133" s="18">
        <v>0.97222222222222221</v>
      </c>
      <c r="D133" s="18">
        <f t="shared" si="2"/>
        <v>0.20069444444444451</v>
      </c>
      <c r="E133" s="16" t="s">
        <v>54</v>
      </c>
    </row>
    <row r="134" spans="1:5" x14ac:dyDescent="0.25">
      <c r="A134" s="20">
        <v>43159</v>
      </c>
      <c r="B134" s="18">
        <v>0.34791666666666665</v>
      </c>
      <c r="C134" s="18">
        <v>0.51250000000000007</v>
      </c>
      <c r="D134" s="18">
        <f t="shared" si="2"/>
        <v>0.16458333333333341</v>
      </c>
      <c r="E134" s="16" t="s">
        <v>54</v>
      </c>
    </row>
    <row r="135" spans="1:5" x14ac:dyDescent="0.25">
      <c r="A135" s="20">
        <v>43159</v>
      </c>
      <c r="B135" s="18">
        <v>0.54652777777777783</v>
      </c>
      <c r="C135" s="18">
        <v>0.61875000000000002</v>
      </c>
      <c r="D135" s="18">
        <f t="shared" si="2"/>
        <v>7.2222222222222188E-2</v>
      </c>
      <c r="E135" s="16" t="s">
        <v>54</v>
      </c>
    </row>
    <row r="136" spans="1:5" x14ac:dyDescent="0.25">
      <c r="A136" s="20">
        <v>43159</v>
      </c>
      <c r="B136" s="18">
        <v>0.77847222222222223</v>
      </c>
      <c r="C136" s="18">
        <v>0.83611111111111114</v>
      </c>
      <c r="D136" s="18">
        <f t="shared" si="2"/>
        <v>5.7638888888888906E-2</v>
      </c>
      <c r="E136" s="16" t="s">
        <v>54</v>
      </c>
    </row>
    <row r="137" spans="1:5" x14ac:dyDescent="0.25">
      <c r="A137" s="20">
        <v>43159</v>
      </c>
      <c r="B137" s="18">
        <v>0.83611111111111114</v>
      </c>
      <c r="C137" s="18">
        <v>0.91041666666666676</v>
      </c>
      <c r="D137" s="18">
        <f t="shared" si="2"/>
        <v>7.4305555555555625E-2</v>
      </c>
      <c r="E137" s="16" t="s">
        <v>42</v>
      </c>
    </row>
    <row r="138" spans="1:5" x14ac:dyDescent="0.25">
      <c r="A138" s="20">
        <v>43159</v>
      </c>
      <c r="B138" s="18">
        <v>0.91041666666666676</v>
      </c>
      <c r="C138" s="18">
        <v>0.95277777777777783</v>
      </c>
      <c r="D138" s="18">
        <f t="shared" si="2"/>
        <v>4.2361111111111072E-2</v>
      </c>
      <c r="E138" s="16" t="s">
        <v>54</v>
      </c>
    </row>
    <row r="139" spans="1:5" x14ac:dyDescent="0.25">
      <c r="A139" s="20">
        <v>43160</v>
      </c>
      <c r="B139" s="18">
        <v>0.31805555555555554</v>
      </c>
      <c r="C139" s="18">
        <v>0.39861111111111108</v>
      </c>
      <c r="D139" s="18">
        <f t="shared" si="2"/>
        <v>8.0555555555555547E-2</v>
      </c>
      <c r="E139" s="16" t="s">
        <v>54</v>
      </c>
    </row>
    <row r="140" spans="1:5" x14ac:dyDescent="0.25">
      <c r="A140" s="20">
        <v>43160</v>
      </c>
      <c r="B140" s="18">
        <v>0.56805555555555554</v>
      </c>
      <c r="C140" s="18">
        <v>0.76180555555555562</v>
      </c>
      <c r="D140" s="18">
        <f t="shared" si="2"/>
        <v>0.19375000000000009</v>
      </c>
      <c r="E140" s="16" t="s">
        <v>54</v>
      </c>
    </row>
    <row r="141" spans="1:5" x14ac:dyDescent="0.25">
      <c r="A141" s="20">
        <v>43160</v>
      </c>
      <c r="B141" s="18">
        <v>0.8256944444444444</v>
      </c>
      <c r="C141" s="18">
        <v>0.99930555555555556</v>
      </c>
      <c r="D141" s="18">
        <f t="shared" si="2"/>
        <v>0.17361111111111116</v>
      </c>
      <c r="E141" s="16" t="s">
        <v>54</v>
      </c>
    </row>
    <row r="142" spans="1:5" x14ac:dyDescent="0.25">
      <c r="A142" s="20">
        <v>43161</v>
      </c>
      <c r="B142" s="18">
        <v>0</v>
      </c>
      <c r="C142" s="18">
        <v>0.59027777777777779</v>
      </c>
      <c r="D142" s="18">
        <f t="shared" si="2"/>
        <v>0.59027777777777779</v>
      </c>
      <c r="E142" s="16" t="s">
        <v>54</v>
      </c>
    </row>
    <row r="143" spans="1:5" x14ac:dyDescent="0.25">
      <c r="A143" s="20">
        <v>43161</v>
      </c>
      <c r="B143" s="18">
        <v>0.62708333333333333</v>
      </c>
      <c r="C143" s="18">
        <v>0.63124999999999998</v>
      </c>
      <c r="D143" s="18">
        <f t="shared" si="2"/>
        <v>4.1666666666666519E-3</v>
      </c>
      <c r="E143" s="16" t="s">
        <v>42</v>
      </c>
    </row>
    <row r="144" spans="1:5" x14ac:dyDescent="0.25">
      <c r="A144" s="20">
        <v>43161</v>
      </c>
      <c r="B144" s="18">
        <v>0.73402777777777783</v>
      </c>
      <c r="C144" s="18">
        <v>0.9902777777777777</v>
      </c>
      <c r="D144" s="18">
        <f t="shared" si="2"/>
        <v>0.25624999999999987</v>
      </c>
      <c r="E144" s="16" t="s">
        <v>54</v>
      </c>
    </row>
    <row r="145" spans="1:5" x14ac:dyDescent="0.25">
      <c r="A145" s="20">
        <v>43162</v>
      </c>
      <c r="B145" s="18">
        <v>0.37291666666666662</v>
      </c>
      <c r="C145" s="18">
        <v>0.3923611111111111</v>
      </c>
      <c r="D145" s="18">
        <f t="shared" si="2"/>
        <v>1.9444444444444486E-2</v>
      </c>
      <c r="E145" s="16" t="s">
        <v>54</v>
      </c>
    </row>
    <row r="146" spans="1:5" x14ac:dyDescent="0.25">
      <c r="A146" s="20">
        <v>43162</v>
      </c>
      <c r="B146" s="18">
        <v>0.94791666666666663</v>
      </c>
      <c r="C146" s="18">
        <v>0.96597222222222223</v>
      </c>
      <c r="D146" s="18">
        <f t="shared" si="2"/>
        <v>1.8055555555555602E-2</v>
      </c>
      <c r="E146" s="16" t="s">
        <v>54</v>
      </c>
    </row>
    <row r="147" spans="1:5" x14ac:dyDescent="0.25">
      <c r="A147" s="20">
        <v>43163</v>
      </c>
      <c r="B147" s="18">
        <v>0.33680555555555558</v>
      </c>
      <c r="C147" s="18">
        <v>0.4055555555555555</v>
      </c>
      <c r="D147" s="18">
        <f t="shared" si="2"/>
        <v>6.8749999999999922E-2</v>
      </c>
      <c r="E147" s="16" t="s">
        <v>54</v>
      </c>
    </row>
    <row r="148" spans="1:5" x14ac:dyDescent="0.25">
      <c r="A148" s="20">
        <v>43163</v>
      </c>
      <c r="B148" s="18">
        <v>0.44375000000000003</v>
      </c>
      <c r="C148" s="18">
        <v>0.4694444444444445</v>
      </c>
      <c r="D148" s="18">
        <f t="shared" si="2"/>
        <v>2.5694444444444464E-2</v>
      </c>
      <c r="E148" s="16" t="s">
        <v>54</v>
      </c>
    </row>
    <row r="149" spans="1:5" x14ac:dyDescent="0.25">
      <c r="A149" s="20">
        <v>43163</v>
      </c>
      <c r="B149" s="18">
        <v>0.47986111111111113</v>
      </c>
      <c r="C149" s="18">
        <v>0.60069444444444442</v>
      </c>
      <c r="D149" s="18">
        <f t="shared" si="2"/>
        <v>0.12083333333333329</v>
      </c>
      <c r="E149" s="16" t="s">
        <v>54</v>
      </c>
    </row>
    <row r="150" spans="1:5" x14ac:dyDescent="0.25">
      <c r="A150" s="20">
        <v>43163</v>
      </c>
      <c r="B150" s="18">
        <v>0.61736111111111114</v>
      </c>
      <c r="C150" s="18">
        <v>0.63124999999999998</v>
      </c>
      <c r="D150" s="18">
        <f t="shared" si="2"/>
        <v>1.388888888888884E-2</v>
      </c>
      <c r="E150" s="16" t="s">
        <v>54</v>
      </c>
    </row>
    <row r="151" spans="1:5" x14ac:dyDescent="0.25">
      <c r="A151" s="20">
        <v>43163</v>
      </c>
      <c r="B151" s="18">
        <v>0.65625</v>
      </c>
      <c r="C151" s="18">
        <v>0.68888888888888899</v>
      </c>
      <c r="D151" s="18">
        <f t="shared" si="2"/>
        <v>3.2638888888888995E-2</v>
      </c>
      <c r="E151" s="16" t="s">
        <v>54</v>
      </c>
    </row>
    <row r="152" spans="1:5" x14ac:dyDescent="0.25">
      <c r="A152" s="20">
        <v>43163</v>
      </c>
      <c r="B152" s="18">
        <v>0.69652777777777775</v>
      </c>
      <c r="C152" s="18">
        <v>0.70138888888888884</v>
      </c>
      <c r="D152" s="18">
        <f t="shared" si="2"/>
        <v>4.8611111111110938E-3</v>
      </c>
      <c r="E152" s="16" t="s">
        <v>54</v>
      </c>
    </row>
    <row r="153" spans="1:5" x14ac:dyDescent="0.25">
      <c r="A153" s="20">
        <v>43163</v>
      </c>
      <c r="B153" s="18">
        <v>0.76874999999999993</v>
      </c>
      <c r="C153" s="18">
        <v>0.81666666666666676</v>
      </c>
      <c r="D153" s="18">
        <f t="shared" si="2"/>
        <v>4.7916666666666829E-2</v>
      </c>
      <c r="E153" s="16" t="s">
        <v>54</v>
      </c>
    </row>
    <row r="154" spans="1:5" x14ac:dyDescent="0.25">
      <c r="A154" s="20">
        <v>43163</v>
      </c>
      <c r="B154" s="18">
        <v>0.83611111111111114</v>
      </c>
      <c r="C154" s="18">
        <v>0.91527777777777775</v>
      </c>
      <c r="D154" s="18">
        <f t="shared" si="2"/>
        <v>7.9166666666666607E-2</v>
      </c>
      <c r="E154" s="16" t="s">
        <v>54</v>
      </c>
    </row>
    <row r="155" spans="1:5" x14ac:dyDescent="0.25">
      <c r="A155" s="20">
        <v>43164</v>
      </c>
      <c r="B155" s="18">
        <v>0.31388888888888888</v>
      </c>
      <c r="C155" s="18">
        <v>0.33194444444444443</v>
      </c>
      <c r="D155" s="18">
        <f t="shared" si="2"/>
        <v>1.8055555555555547E-2</v>
      </c>
      <c r="E155" s="16" t="s">
        <v>54</v>
      </c>
    </row>
    <row r="156" spans="1:5" x14ac:dyDescent="0.25">
      <c r="A156" s="20">
        <v>43164</v>
      </c>
      <c r="B156" s="18">
        <v>0.33194444444444443</v>
      </c>
      <c r="C156" s="18">
        <v>0.34791666666666665</v>
      </c>
      <c r="D156" s="18">
        <f t="shared" si="2"/>
        <v>1.5972222222222221E-2</v>
      </c>
      <c r="E156" s="16" t="s">
        <v>48</v>
      </c>
    </row>
    <row r="157" spans="1:5" x14ac:dyDescent="0.25">
      <c r="A157" s="20">
        <v>43164</v>
      </c>
      <c r="B157" s="18">
        <v>0.44375000000000003</v>
      </c>
      <c r="C157" s="18">
        <v>0.68125000000000002</v>
      </c>
      <c r="D157" s="18">
        <f t="shared" si="2"/>
        <v>0.23749999999999999</v>
      </c>
      <c r="E157" s="16" t="s">
        <v>55</v>
      </c>
    </row>
    <row r="158" spans="1:5" x14ac:dyDescent="0.25">
      <c r="A158" s="20">
        <v>43164</v>
      </c>
      <c r="B158" s="18">
        <v>0.8618055555555556</v>
      </c>
      <c r="C158" s="18">
        <v>0.86875000000000002</v>
      </c>
      <c r="D158" s="18">
        <f t="shared" si="2"/>
        <v>6.9444444444444198E-3</v>
      </c>
      <c r="E158" s="16" t="s">
        <v>55</v>
      </c>
    </row>
    <row r="159" spans="1:5" x14ac:dyDescent="0.25">
      <c r="A159" s="20">
        <v>43164</v>
      </c>
      <c r="B159" s="18">
        <v>0.86875000000000002</v>
      </c>
      <c r="C159" s="18">
        <v>0.90208333333333324</v>
      </c>
      <c r="D159" s="18">
        <f t="shared" si="2"/>
        <v>3.3333333333333215E-2</v>
      </c>
      <c r="E159" s="16" t="s">
        <v>48</v>
      </c>
    </row>
    <row r="160" spans="1:5" x14ac:dyDescent="0.25">
      <c r="A160" s="20">
        <v>43165</v>
      </c>
      <c r="B160" s="18">
        <v>0.80208333333333337</v>
      </c>
      <c r="C160" s="18">
        <v>0.81944444444444453</v>
      </c>
      <c r="D160" s="18">
        <f t="shared" si="2"/>
        <v>1.736111111111116E-2</v>
      </c>
      <c r="E160" s="16" t="s">
        <v>54</v>
      </c>
    </row>
    <row r="161" spans="1:5" x14ac:dyDescent="0.25">
      <c r="A161" s="20">
        <v>43165</v>
      </c>
      <c r="B161" s="18">
        <v>0.82986111111111116</v>
      </c>
      <c r="C161" s="18">
        <v>0.9159722222222223</v>
      </c>
      <c r="D161" s="18">
        <f t="shared" si="2"/>
        <v>8.6111111111111138E-2</v>
      </c>
      <c r="E161" s="16" t="s">
        <v>54</v>
      </c>
    </row>
    <row r="162" spans="1:5" x14ac:dyDescent="0.25">
      <c r="A162" s="20">
        <v>43166</v>
      </c>
      <c r="B162" s="18">
        <v>0.72222222222222221</v>
      </c>
      <c r="C162" s="18">
        <v>0.81458333333333333</v>
      </c>
      <c r="D162" s="18">
        <f t="shared" si="2"/>
        <v>9.2361111111111116E-2</v>
      </c>
      <c r="E162" s="16" t="s">
        <v>54</v>
      </c>
    </row>
    <row r="163" spans="1:5" x14ac:dyDescent="0.25">
      <c r="A163" s="20">
        <v>43166</v>
      </c>
      <c r="B163" s="18">
        <v>0.8534722222222223</v>
      </c>
      <c r="C163" s="18">
        <v>0.98472222222222217</v>
      </c>
      <c r="D163" s="18">
        <f t="shared" si="2"/>
        <v>0.13124999999999987</v>
      </c>
      <c r="E163" s="16" t="s">
        <v>54</v>
      </c>
    </row>
    <row r="164" spans="1:5" x14ac:dyDescent="0.25">
      <c r="A164" s="20">
        <v>43167</v>
      </c>
      <c r="B164" s="18">
        <v>0.33611111111111108</v>
      </c>
      <c r="C164" s="18">
        <v>0.35416666666666669</v>
      </c>
      <c r="D164" s="18">
        <f t="shared" si="2"/>
        <v>1.8055555555555602E-2</v>
      </c>
      <c r="E164" s="16" t="s">
        <v>54</v>
      </c>
    </row>
    <row r="165" spans="1:5" x14ac:dyDescent="0.25">
      <c r="A165" s="20">
        <v>43167</v>
      </c>
      <c r="B165" s="18">
        <v>0.39097222222222222</v>
      </c>
      <c r="C165" s="18">
        <v>0.41180555555555554</v>
      </c>
      <c r="D165" s="18">
        <f t="shared" si="2"/>
        <v>2.0833333333333315E-2</v>
      </c>
      <c r="E165" s="16" t="s">
        <v>54</v>
      </c>
    </row>
    <row r="166" spans="1:5" x14ac:dyDescent="0.25">
      <c r="A166" s="20">
        <v>43167</v>
      </c>
      <c r="B166" s="18">
        <v>0.43124999999999997</v>
      </c>
      <c r="C166" s="18">
        <v>0.43958333333333338</v>
      </c>
      <c r="D166" s="18">
        <f t="shared" si="2"/>
        <v>8.3333333333334147E-3</v>
      </c>
      <c r="E166" s="16" t="s">
        <v>54</v>
      </c>
    </row>
    <row r="167" spans="1:5" x14ac:dyDescent="0.25">
      <c r="A167" s="20">
        <v>43167</v>
      </c>
      <c r="B167" s="18">
        <v>0.45069444444444445</v>
      </c>
      <c r="C167" s="18">
        <v>0.47083333333333338</v>
      </c>
      <c r="D167" s="18">
        <f t="shared" si="2"/>
        <v>2.0138888888888928E-2</v>
      </c>
      <c r="E167" s="16" t="s">
        <v>54</v>
      </c>
    </row>
    <row r="168" spans="1:5" x14ac:dyDescent="0.25">
      <c r="A168" s="20">
        <v>43167</v>
      </c>
      <c r="B168" s="18">
        <v>0.52500000000000002</v>
      </c>
      <c r="C168" s="18">
        <v>0.82013888888888886</v>
      </c>
      <c r="D168" s="18">
        <f t="shared" si="2"/>
        <v>0.29513888888888884</v>
      </c>
      <c r="E168" s="16" t="s">
        <v>54</v>
      </c>
    </row>
    <row r="169" spans="1:5" x14ac:dyDescent="0.25">
      <c r="A169" s="20">
        <v>43171</v>
      </c>
      <c r="B169" s="18">
        <v>0.9472222222222223</v>
      </c>
      <c r="C169" s="18">
        <v>0.95138888888888884</v>
      </c>
      <c r="D169" s="18">
        <f t="shared" si="2"/>
        <v>4.1666666666665408E-3</v>
      </c>
      <c r="E169" s="16" t="s">
        <v>55</v>
      </c>
    </row>
    <row r="170" spans="1:5" x14ac:dyDescent="0.25">
      <c r="A170" s="20">
        <v>43172</v>
      </c>
      <c r="B170" s="18">
        <v>0.31736111111111115</v>
      </c>
      <c r="C170" s="18">
        <v>0.38472222222222219</v>
      </c>
      <c r="D170" s="18">
        <f t="shared" si="2"/>
        <v>6.7361111111111038E-2</v>
      </c>
      <c r="E170" s="16" t="s">
        <v>55</v>
      </c>
    </row>
    <row r="171" spans="1:5" x14ac:dyDescent="0.25">
      <c r="A171" s="20">
        <v>43172</v>
      </c>
      <c r="B171" s="18">
        <v>0.40347222222222223</v>
      </c>
      <c r="C171" s="18">
        <v>0.41319444444444442</v>
      </c>
      <c r="D171" s="18">
        <f t="shared" si="2"/>
        <v>9.7222222222221877E-3</v>
      </c>
      <c r="E171" s="16" t="s">
        <v>42</v>
      </c>
    </row>
    <row r="172" spans="1:5" x14ac:dyDescent="0.25">
      <c r="A172" s="20">
        <v>43172</v>
      </c>
      <c r="B172" s="18">
        <v>0.55763888888888891</v>
      </c>
      <c r="C172" s="18">
        <v>0.62569444444444444</v>
      </c>
      <c r="D172" s="18">
        <f t="shared" si="2"/>
        <v>6.8055555555555536E-2</v>
      </c>
      <c r="E172" s="16" t="s">
        <v>55</v>
      </c>
    </row>
    <row r="173" spans="1:5" x14ac:dyDescent="0.25">
      <c r="A173" s="20">
        <v>43172</v>
      </c>
      <c r="B173" s="18">
        <v>0.75208333333333333</v>
      </c>
      <c r="C173" s="18">
        <v>0.75763888888888886</v>
      </c>
      <c r="D173" s="18">
        <f t="shared" si="2"/>
        <v>5.5555555555555358E-3</v>
      </c>
      <c r="E173" s="16" t="s">
        <v>55</v>
      </c>
    </row>
    <row r="174" spans="1:5" x14ac:dyDescent="0.25">
      <c r="A174" s="20">
        <v>43172</v>
      </c>
      <c r="B174" s="18">
        <v>0.79513888888888884</v>
      </c>
      <c r="C174" s="18">
        <v>0.84444444444444444</v>
      </c>
      <c r="D174" s="18">
        <f t="shared" si="2"/>
        <v>4.9305555555555602E-2</v>
      </c>
      <c r="E174" s="16" t="s">
        <v>55</v>
      </c>
    </row>
    <row r="175" spans="1:5" x14ac:dyDescent="0.25">
      <c r="A175" s="20">
        <v>43173</v>
      </c>
      <c r="B175" s="18">
        <v>0.4201388888888889</v>
      </c>
      <c r="C175" s="18">
        <v>0.44791666666666669</v>
      </c>
      <c r="D175" s="18">
        <f t="shared" si="2"/>
        <v>2.777777777777779E-2</v>
      </c>
      <c r="E175" s="16" t="s">
        <v>54</v>
      </c>
    </row>
    <row r="176" spans="1:5" x14ac:dyDescent="0.25">
      <c r="A176" s="20">
        <v>43173</v>
      </c>
      <c r="B176" s="18">
        <v>0.58194444444444449</v>
      </c>
      <c r="C176" s="18">
        <v>0.5854166666666667</v>
      </c>
      <c r="D176" s="18">
        <f t="shared" si="2"/>
        <v>3.4722222222222099E-3</v>
      </c>
      <c r="E176" s="16" t="s">
        <v>42</v>
      </c>
    </row>
    <row r="177" spans="1:5" x14ac:dyDescent="0.25">
      <c r="A177" s="20">
        <v>43178</v>
      </c>
      <c r="B177" s="18">
        <v>0.63194444444444442</v>
      </c>
      <c r="C177" s="18">
        <v>0.71180555555555547</v>
      </c>
      <c r="D177" s="18">
        <f t="shared" si="2"/>
        <v>7.9861111111111049E-2</v>
      </c>
      <c r="E177" s="16" t="s">
        <v>54</v>
      </c>
    </row>
    <row r="178" spans="1:5" x14ac:dyDescent="0.25">
      <c r="A178" s="20">
        <v>43186</v>
      </c>
      <c r="B178" s="18">
        <v>0.79999999999999993</v>
      </c>
      <c r="C178" s="18">
        <v>0.86319444444444438</v>
      </c>
      <c r="D178" s="18">
        <f t="shared" si="2"/>
        <v>6.3194444444444442E-2</v>
      </c>
      <c r="E178" s="16" t="s">
        <v>56</v>
      </c>
    </row>
    <row r="179" spans="1:5" x14ac:dyDescent="0.25">
      <c r="A179" s="20">
        <v>43187</v>
      </c>
      <c r="B179" s="18">
        <v>0.57777777777777783</v>
      </c>
      <c r="C179" s="18">
        <v>0.71666666666666667</v>
      </c>
      <c r="D179" s="18">
        <f t="shared" si="2"/>
        <v>0.13888888888888884</v>
      </c>
      <c r="E179" s="16" t="s">
        <v>56</v>
      </c>
    </row>
    <row r="180" spans="1:5" x14ac:dyDescent="0.25">
      <c r="A180" s="20">
        <v>43188</v>
      </c>
      <c r="B180" s="18">
        <v>0.65833333333333333</v>
      </c>
      <c r="C180" s="18">
        <v>0.7055555555555556</v>
      </c>
      <c r="D180" s="18">
        <f t="shared" si="2"/>
        <v>4.7222222222222276E-2</v>
      </c>
      <c r="E180" s="16" t="s">
        <v>56</v>
      </c>
    </row>
    <row r="181" spans="1:5" x14ac:dyDescent="0.25">
      <c r="A181" s="20">
        <v>43188</v>
      </c>
      <c r="B181" s="18">
        <v>0.7368055555555556</v>
      </c>
      <c r="C181" s="18">
        <v>0.83333333333333337</v>
      </c>
      <c r="D181" s="18">
        <f t="shared" si="2"/>
        <v>9.6527777777777768E-2</v>
      </c>
      <c r="E181" s="16" t="s">
        <v>56</v>
      </c>
    </row>
    <row r="182" spans="1:5" x14ac:dyDescent="0.25">
      <c r="A182" s="20">
        <v>43194</v>
      </c>
      <c r="B182" s="18">
        <v>0.88402777777777775</v>
      </c>
      <c r="C182" s="18">
        <v>0.90902777777777777</v>
      </c>
      <c r="D182" s="18">
        <f t="shared" si="2"/>
        <v>2.5000000000000022E-2</v>
      </c>
      <c r="E182" s="16" t="s">
        <v>47</v>
      </c>
    </row>
    <row r="183" spans="1:5" x14ac:dyDescent="0.25">
      <c r="A183" s="20">
        <v>43206</v>
      </c>
      <c r="B183" s="18">
        <v>0.57638888888888895</v>
      </c>
      <c r="C183" s="18">
        <v>0.64652777777777781</v>
      </c>
      <c r="D183" s="18">
        <f t="shared" si="2"/>
        <v>7.0138888888888862E-2</v>
      </c>
      <c r="E183" s="16" t="s">
        <v>57</v>
      </c>
    </row>
    <row r="184" spans="1:5" x14ac:dyDescent="0.25">
      <c r="A184" s="20">
        <v>43206</v>
      </c>
      <c r="B184" s="18">
        <v>0.83472222222222225</v>
      </c>
      <c r="C184" s="18">
        <v>0.9277777777777777</v>
      </c>
      <c r="D184" s="18">
        <f t="shared" si="2"/>
        <v>9.3055555555555447E-2</v>
      </c>
      <c r="E184" s="16" t="s">
        <v>57</v>
      </c>
    </row>
    <row r="185" spans="1:5" x14ac:dyDescent="0.25">
      <c r="A185" s="20">
        <v>43207</v>
      </c>
      <c r="B185" s="18">
        <v>0.68333333333333324</v>
      </c>
      <c r="C185" s="18">
        <v>0.70624999999999993</v>
      </c>
      <c r="D185" s="18">
        <f t="shared" si="2"/>
        <v>2.2916666666666696E-2</v>
      </c>
      <c r="E185" s="16" t="s">
        <v>57</v>
      </c>
    </row>
    <row r="186" spans="1:5" x14ac:dyDescent="0.25">
      <c r="A186" s="20">
        <v>43207</v>
      </c>
      <c r="B186" s="18">
        <v>0.77083333333333337</v>
      </c>
      <c r="C186" s="18">
        <v>0.84930555555555554</v>
      </c>
      <c r="D186" s="18">
        <f t="shared" si="2"/>
        <v>7.8472222222222165E-2</v>
      </c>
      <c r="E186" s="16" t="s">
        <v>57</v>
      </c>
    </row>
    <row r="187" spans="1:5" x14ac:dyDescent="0.25">
      <c r="A187" s="20">
        <v>43207</v>
      </c>
      <c r="B187" s="18">
        <v>0.89513888888888893</v>
      </c>
      <c r="C187" s="18">
        <v>0.9277777777777777</v>
      </c>
      <c r="D187" s="18">
        <f t="shared" si="2"/>
        <v>3.2638888888888773E-2</v>
      </c>
      <c r="E187" s="16" t="s">
        <v>57</v>
      </c>
    </row>
    <row r="188" spans="1:5" x14ac:dyDescent="0.25">
      <c r="A188" s="20">
        <v>43208</v>
      </c>
      <c r="B188" s="18">
        <v>0.48194444444444445</v>
      </c>
      <c r="C188" s="18">
        <v>0.49027777777777781</v>
      </c>
      <c r="D188" s="18">
        <f t="shared" si="2"/>
        <v>8.3333333333333592E-3</v>
      </c>
      <c r="E188" s="16" t="s">
        <v>57</v>
      </c>
    </row>
    <row r="189" spans="1:5" x14ac:dyDescent="0.25">
      <c r="A189" s="20">
        <v>43208</v>
      </c>
      <c r="B189" s="18">
        <v>0.66180555555555554</v>
      </c>
      <c r="C189" s="18">
        <v>0.68888888888888899</v>
      </c>
      <c r="D189" s="18">
        <f t="shared" si="2"/>
        <v>2.7083333333333459E-2</v>
      </c>
      <c r="E189" s="16" t="s">
        <v>57</v>
      </c>
    </row>
    <row r="190" spans="1:5" x14ac:dyDescent="0.25">
      <c r="A190" s="20">
        <v>43208</v>
      </c>
      <c r="B190" s="18">
        <v>0.75902777777777775</v>
      </c>
      <c r="C190" s="18">
        <v>0.78263888888888899</v>
      </c>
      <c r="D190" s="18">
        <f t="shared" si="2"/>
        <v>2.3611111111111249E-2</v>
      </c>
      <c r="E190" s="16" t="s">
        <v>42</v>
      </c>
    </row>
    <row r="191" spans="1:5" x14ac:dyDescent="0.25">
      <c r="A191" s="20">
        <v>43208</v>
      </c>
      <c r="B191" s="18">
        <v>0.79722222222222217</v>
      </c>
      <c r="C191" s="18">
        <v>0.81666666666666676</v>
      </c>
      <c r="D191" s="18">
        <f t="shared" si="2"/>
        <v>1.9444444444444597E-2</v>
      </c>
      <c r="E191" s="16" t="s">
        <v>57</v>
      </c>
    </row>
    <row r="192" spans="1:5" x14ac:dyDescent="0.25">
      <c r="A192" s="20">
        <v>43208</v>
      </c>
      <c r="B192" s="18">
        <v>0.8222222222222223</v>
      </c>
      <c r="C192" s="18">
        <v>0.92083333333333339</v>
      </c>
      <c r="D192" s="18">
        <f t="shared" si="2"/>
        <v>9.8611111111111094E-2</v>
      </c>
      <c r="E192" s="16" t="s">
        <v>57</v>
      </c>
    </row>
    <row r="193" spans="1:5" x14ac:dyDescent="0.25">
      <c r="A193" s="20">
        <v>43209</v>
      </c>
      <c r="B193" s="18">
        <v>0.27777777777777779</v>
      </c>
      <c r="C193" s="18">
        <v>0.29791666666666666</v>
      </c>
      <c r="D193" s="18">
        <f t="shared" si="2"/>
        <v>2.0138888888888873E-2</v>
      </c>
      <c r="E193" s="16" t="s">
        <v>57</v>
      </c>
    </row>
    <row r="194" spans="1:5" x14ac:dyDescent="0.25">
      <c r="A194" s="20">
        <v>43209</v>
      </c>
      <c r="B194" s="18">
        <v>0.3347222222222222</v>
      </c>
      <c r="C194" s="18">
        <v>0.35000000000000003</v>
      </c>
      <c r="D194" s="18">
        <f t="shared" ref="D194:D257" si="3">C194-B194</f>
        <v>1.5277777777777835E-2</v>
      </c>
      <c r="E194" s="16" t="s">
        <v>57</v>
      </c>
    </row>
    <row r="195" spans="1:5" x14ac:dyDescent="0.25">
      <c r="A195" s="20">
        <v>43209</v>
      </c>
      <c r="B195" s="18">
        <v>0.43194444444444446</v>
      </c>
      <c r="C195" s="18">
        <v>0.46736111111111112</v>
      </c>
      <c r="D195" s="18">
        <f t="shared" si="3"/>
        <v>3.5416666666666652E-2</v>
      </c>
      <c r="E195" s="16" t="s">
        <v>57</v>
      </c>
    </row>
    <row r="196" spans="1:5" x14ac:dyDescent="0.25">
      <c r="A196" s="20">
        <v>43209</v>
      </c>
      <c r="B196" s="18">
        <v>0.52500000000000002</v>
      </c>
      <c r="C196" s="18">
        <v>0.52638888888888891</v>
      </c>
      <c r="D196" s="18">
        <f t="shared" si="3"/>
        <v>1.388888888888884E-3</v>
      </c>
      <c r="E196" s="16" t="s">
        <v>57</v>
      </c>
    </row>
    <row r="197" spans="1:5" x14ac:dyDescent="0.25">
      <c r="A197" s="20">
        <v>43209</v>
      </c>
      <c r="B197" s="18">
        <v>0.86736111111111114</v>
      </c>
      <c r="C197" s="18">
        <v>0.87430555555555556</v>
      </c>
      <c r="D197" s="18">
        <f t="shared" si="3"/>
        <v>6.9444444444444198E-3</v>
      </c>
      <c r="E197" s="16" t="s">
        <v>57</v>
      </c>
    </row>
    <row r="198" spans="1:5" x14ac:dyDescent="0.25">
      <c r="A198" s="20">
        <v>43209</v>
      </c>
      <c r="B198" s="18">
        <v>0.87986111111111109</v>
      </c>
      <c r="C198" s="18">
        <v>0.91875000000000007</v>
      </c>
      <c r="D198" s="18">
        <f t="shared" si="3"/>
        <v>3.8888888888888973E-2</v>
      </c>
      <c r="E198" s="16" t="s">
        <v>57</v>
      </c>
    </row>
    <row r="199" spans="1:5" x14ac:dyDescent="0.25">
      <c r="A199" s="20">
        <v>43210</v>
      </c>
      <c r="B199" s="18">
        <v>0.31805555555555554</v>
      </c>
      <c r="C199" s="18">
        <v>0.32361111111111113</v>
      </c>
      <c r="D199" s="18">
        <f t="shared" si="3"/>
        <v>5.5555555555555913E-3</v>
      </c>
      <c r="E199" s="16" t="s">
        <v>57</v>
      </c>
    </row>
    <row r="200" spans="1:5" x14ac:dyDescent="0.25">
      <c r="A200" s="20">
        <v>43210</v>
      </c>
      <c r="B200" s="18">
        <v>0.35694444444444445</v>
      </c>
      <c r="C200" s="18">
        <v>0.37916666666666665</v>
      </c>
      <c r="D200" s="18">
        <f t="shared" si="3"/>
        <v>2.2222222222222199E-2</v>
      </c>
      <c r="E200" s="16" t="s">
        <v>57</v>
      </c>
    </row>
    <row r="201" spans="1:5" x14ac:dyDescent="0.25">
      <c r="A201" s="20">
        <v>43210</v>
      </c>
      <c r="B201" s="18">
        <v>0.71180555555555547</v>
      </c>
      <c r="C201" s="18">
        <v>0.76597222222222217</v>
      </c>
      <c r="D201" s="18">
        <f t="shared" si="3"/>
        <v>5.4166666666666696E-2</v>
      </c>
      <c r="E201" s="16" t="s">
        <v>57</v>
      </c>
    </row>
    <row r="202" spans="1:5" x14ac:dyDescent="0.25">
      <c r="A202" s="20">
        <v>43210</v>
      </c>
      <c r="B202" s="18">
        <v>0.77361111111111114</v>
      </c>
      <c r="C202" s="18">
        <v>0.7944444444444444</v>
      </c>
      <c r="D202" s="18">
        <f t="shared" si="3"/>
        <v>2.0833333333333259E-2</v>
      </c>
      <c r="E202" s="16" t="s">
        <v>57</v>
      </c>
    </row>
    <row r="203" spans="1:5" x14ac:dyDescent="0.25">
      <c r="A203" s="20">
        <v>43211</v>
      </c>
      <c r="B203" s="18">
        <v>0.38125000000000003</v>
      </c>
      <c r="C203" s="18">
        <v>0.4291666666666667</v>
      </c>
      <c r="D203" s="18">
        <f t="shared" si="3"/>
        <v>4.7916666666666663E-2</v>
      </c>
      <c r="E203" s="16" t="s">
        <v>57</v>
      </c>
    </row>
    <row r="204" spans="1:5" x14ac:dyDescent="0.25">
      <c r="A204" s="20">
        <v>43211</v>
      </c>
      <c r="B204" s="18">
        <v>0.47083333333333338</v>
      </c>
      <c r="C204" s="18">
        <v>0.51944444444444449</v>
      </c>
      <c r="D204" s="18">
        <f t="shared" si="3"/>
        <v>4.8611111111111105E-2</v>
      </c>
      <c r="E204" s="16" t="s">
        <v>57</v>
      </c>
    </row>
    <row r="205" spans="1:5" x14ac:dyDescent="0.25">
      <c r="A205" s="20">
        <v>43211</v>
      </c>
      <c r="B205" s="18">
        <v>0.53819444444444442</v>
      </c>
      <c r="C205" s="18">
        <v>0.55694444444444446</v>
      </c>
      <c r="D205" s="18">
        <f t="shared" si="3"/>
        <v>1.8750000000000044E-2</v>
      </c>
      <c r="E205" s="16" t="s">
        <v>57</v>
      </c>
    </row>
    <row r="206" spans="1:5" x14ac:dyDescent="0.25">
      <c r="A206" s="20">
        <v>43211</v>
      </c>
      <c r="B206" s="18">
        <v>0.62638888888888888</v>
      </c>
      <c r="C206" s="18">
        <v>0.63472222222222219</v>
      </c>
      <c r="D206" s="18">
        <f t="shared" si="3"/>
        <v>8.3333333333333037E-3</v>
      </c>
      <c r="E206" s="16" t="s">
        <v>57</v>
      </c>
    </row>
    <row r="207" spans="1:5" x14ac:dyDescent="0.25">
      <c r="A207" s="20">
        <v>43211</v>
      </c>
      <c r="B207" s="18">
        <v>0.74791666666666667</v>
      </c>
      <c r="C207" s="18">
        <v>0.75347222222222221</v>
      </c>
      <c r="D207" s="18">
        <f t="shared" si="3"/>
        <v>5.5555555555555358E-3</v>
      </c>
      <c r="E207" s="16" t="s">
        <v>57</v>
      </c>
    </row>
    <row r="208" spans="1:5" x14ac:dyDescent="0.25">
      <c r="A208" s="20">
        <v>43212</v>
      </c>
      <c r="B208" s="18">
        <v>0.55347222222222225</v>
      </c>
      <c r="C208" s="18">
        <v>0.56111111111111112</v>
      </c>
      <c r="D208" s="18">
        <f t="shared" si="3"/>
        <v>7.6388888888888618E-3</v>
      </c>
      <c r="E208" s="16" t="s">
        <v>57</v>
      </c>
    </row>
    <row r="209" spans="1:5" x14ac:dyDescent="0.25">
      <c r="A209" s="20">
        <v>43212</v>
      </c>
      <c r="B209" s="18">
        <v>0.67361111111111116</v>
      </c>
      <c r="C209" s="18">
        <v>0.68125000000000002</v>
      </c>
      <c r="D209" s="18">
        <f t="shared" si="3"/>
        <v>7.6388888888888618E-3</v>
      </c>
      <c r="E209" s="16" t="s">
        <v>57</v>
      </c>
    </row>
    <row r="210" spans="1:5" x14ac:dyDescent="0.25">
      <c r="A210" s="20">
        <v>43212</v>
      </c>
      <c r="B210" s="18">
        <v>0.70486111111111116</v>
      </c>
      <c r="C210" s="18">
        <v>0.7368055555555556</v>
      </c>
      <c r="D210" s="18">
        <f t="shared" si="3"/>
        <v>3.1944444444444442E-2</v>
      </c>
      <c r="E210" s="16" t="s">
        <v>57</v>
      </c>
    </row>
    <row r="211" spans="1:5" x14ac:dyDescent="0.25">
      <c r="A211" s="20">
        <v>43212</v>
      </c>
      <c r="B211" s="18">
        <v>0.77777777777777779</v>
      </c>
      <c r="C211" s="18">
        <v>0.79583333333333339</v>
      </c>
      <c r="D211" s="18">
        <f t="shared" si="3"/>
        <v>1.8055555555555602E-2</v>
      </c>
      <c r="E211" s="16" t="s">
        <v>57</v>
      </c>
    </row>
    <row r="212" spans="1:5" x14ac:dyDescent="0.25">
      <c r="A212" s="20">
        <v>43212</v>
      </c>
      <c r="B212" s="18">
        <v>0.80208333333333337</v>
      </c>
      <c r="C212" s="18">
        <v>0.83333333333333337</v>
      </c>
      <c r="D212" s="18">
        <f t="shared" si="3"/>
        <v>3.125E-2</v>
      </c>
      <c r="E212" s="16" t="s">
        <v>57</v>
      </c>
    </row>
    <row r="213" spans="1:5" x14ac:dyDescent="0.25">
      <c r="A213" s="20">
        <v>43213</v>
      </c>
      <c r="B213" s="18">
        <v>0.29583333333333334</v>
      </c>
      <c r="C213" s="18">
        <v>0.30277777777777776</v>
      </c>
      <c r="D213" s="18">
        <f t="shared" si="3"/>
        <v>6.9444444444444198E-3</v>
      </c>
      <c r="E213" s="16" t="s">
        <v>57</v>
      </c>
    </row>
    <row r="214" spans="1:5" x14ac:dyDescent="0.25">
      <c r="A214" s="20">
        <v>43213</v>
      </c>
      <c r="B214" s="18">
        <v>0.3263888888888889</v>
      </c>
      <c r="C214" s="18">
        <v>0.38958333333333334</v>
      </c>
      <c r="D214" s="18">
        <f t="shared" si="3"/>
        <v>6.3194444444444442E-2</v>
      </c>
      <c r="E214" s="16" t="s">
        <v>57</v>
      </c>
    </row>
    <row r="215" spans="1:5" x14ac:dyDescent="0.25">
      <c r="A215" s="20">
        <v>43213</v>
      </c>
      <c r="B215" s="18">
        <v>0.4152777777777778</v>
      </c>
      <c r="C215" s="18">
        <v>0.51388888888888895</v>
      </c>
      <c r="D215" s="18">
        <f t="shared" si="3"/>
        <v>9.8611111111111149E-2</v>
      </c>
      <c r="E215" s="16" t="s">
        <v>57</v>
      </c>
    </row>
    <row r="216" spans="1:5" x14ac:dyDescent="0.25">
      <c r="A216" s="20">
        <v>43213</v>
      </c>
      <c r="B216" s="18">
        <v>0.54513888888888895</v>
      </c>
      <c r="C216" s="18">
        <v>0.68958333333333333</v>
      </c>
      <c r="D216" s="18">
        <f t="shared" si="3"/>
        <v>0.14444444444444438</v>
      </c>
      <c r="E216" s="16" t="s">
        <v>57</v>
      </c>
    </row>
    <row r="217" spans="1:5" x14ac:dyDescent="0.25">
      <c r="A217" s="20">
        <v>43213</v>
      </c>
      <c r="B217" s="18">
        <v>0.71666666666666667</v>
      </c>
      <c r="C217" s="18">
        <v>0.78125</v>
      </c>
      <c r="D217" s="18">
        <f t="shared" si="3"/>
        <v>6.4583333333333326E-2</v>
      </c>
      <c r="E217" s="16" t="s">
        <v>57</v>
      </c>
    </row>
    <row r="218" spans="1:5" x14ac:dyDescent="0.25">
      <c r="A218" s="20">
        <v>43213</v>
      </c>
      <c r="B218" s="18">
        <v>0.81736111111111109</v>
      </c>
      <c r="C218" s="18">
        <v>0.82361111111111107</v>
      </c>
      <c r="D218" s="18">
        <f t="shared" si="3"/>
        <v>6.2499999999999778E-3</v>
      </c>
      <c r="E218" s="16" t="s">
        <v>57</v>
      </c>
    </row>
    <row r="219" spans="1:5" x14ac:dyDescent="0.25">
      <c r="A219" s="20">
        <v>43213</v>
      </c>
      <c r="B219" s="18">
        <v>0.83333333333333337</v>
      </c>
      <c r="C219" s="18">
        <v>0.90416666666666667</v>
      </c>
      <c r="D219" s="18">
        <f t="shared" si="3"/>
        <v>7.0833333333333304E-2</v>
      </c>
      <c r="E219" s="16" t="s">
        <v>57</v>
      </c>
    </row>
    <row r="220" spans="1:5" x14ac:dyDescent="0.25">
      <c r="A220" s="20">
        <v>43214</v>
      </c>
      <c r="B220" s="18">
        <v>0.32777777777777778</v>
      </c>
      <c r="C220" s="18">
        <v>0.40138888888888885</v>
      </c>
      <c r="D220" s="18">
        <f t="shared" si="3"/>
        <v>7.3611111111111072E-2</v>
      </c>
      <c r="E220" s="16" t="s">
        <v>57</v>
      </c>
    </row>
    <row r="221" spans="1:5" x14ac:dyDescent="0.25">
      <c r="A221" s="20">
        <v>43214</v>
      </c>
      <c r="B221" s="18">
        <v>0.44375000000000003</v>
      </c>
      <c r="C221" s="18">
        <v>0.45069444444444445</v>
      </c>
      <c r="D221" s="18">
        <f t="shared" si="3"/>
        <v>6.9444444444444198E-3</v>
      </c>
      <c r="E221" s="16" t="s">
        <v>57</v>
      </c>
    </row>
    <row r="222" spans="1:5" x14ac:dyDescent="0.25">
      <c r="A222" s="20">
        <v>43214</v>
      </c>
      <c r="B222" s="18">
        <v>0.4777777777777778</v>
      </c>
      <c r="C222" s="18">
        <v>0.48958333333333331</v>
      </c>
      <c r="D222" s="18">
        <f t="shared" si="3"/>
        <v>1.1805555555555514E-2</v>
      </c>
      <c r="E222" s="16" t="s">
        <v>57</v>
      </c>
    </row>
    <row r="223" spans="1:5" x14ac:dyDescent="0.25">
      <c r="A223" s="20">
        <v>43214</v>
      </c>
      <c r="B223" s="18">
        <v>0.50902777777777775</v>
      </c>
      <c r="C223" s="18">
        <v>0.5229166666666667</v>
      </c>
      <c r="D223" s="18">
        <f t="shared" si="3"/>
        <v>1.3888888888888951E-2</v>
      </c>
      <c r="E223" s="16" t="s">
        <v>57</v>
      </c>
    </row>
    <row r="224" spans="1:5" x14ac:dyDescent="0.25">
      <c r="A224" s="20">
        <v>43214</v>
      </c>
      <c r="B224" s="18">
        <v>0.53402777777777777</v>
      </c>
      <c r="C224" s="18">
        <v>0.64374999999999993</v>
      </c>
      <c r="D224" s="18">
        <f t="shared" si="3"/>
        <v>0.10972222222222217</v>
      </c>
      <c r="E224" s="16" t="s">
        <v>57</v>
      </c>
    </row>
    <row r="225" spans="1:5" x14ac:dyDescent="0.25">
      <c r="A225" s="20">
        <v>43214</v>
      </c>
      <c r="B225" s="18">
        <v>0.70486111111111116</v>
      </c>
      <c r="C225" s="18">
        <v>0.72361111111111109</v>
      </c>
      <c r="D225" s="18">
        <f t="shared" si="3"/>
        <v>1.8749999999999933E-2</v>
      </c>
      <c r="E225" s="16" t="s">
        <v>57</v>
      </c>
    </row>
    <row r="226" spans="1:5" x14ac:dyDescent="0.25">
      <c r="A226" s="20">
        <v>43214</v>
      </c>
      <c r="B226" s="18">
        <v>0.76944444444444438</v>
      </c>
      <c r="C226" s="18">
        <v>0.77500000000000002</v>
      </c>
      <c r="D226" s="18">
        <f t="shared" si="3"/>
        <v>5.5555555555556468E-3</v>
      </c>
      <c r="E226" s="16" t="s">
        <v>57</v>
      </c>
    </row>
    <row r="227" spans="1:5" x14ac:dyDescent="0.25">
      <c r="A227" s="20">
        <v>43214</v>
      </c>
      <c r="B227" s="18">
        <v>0.8305555555555556</v>
      </c>
      <c r="C227" s="18">
        <v>0.84444444444444444</v>
      </c>
      <c r="D227" s="18">
        <f t="shared" si="3"/>
        <v>1.388888888888884E-2</v>
      </c>
      <c r="E227" s="16" t="s">
        <v>57</v>
      </c>
    </row>
    <row r="228" spans="1:5" x14ac:dyDescent="0.25">
      <c r="A228" s="20">
        <v>43215</v>
      </c>
      <c r="B228" s="18">
        <v>0.32430555555555557</v>
      </c>
      <c r="C228" s="18">
        <v>0.39374999999999999</v>
      </c>
      <c r="D228" s="18">
        <f t="shared" si="3"/>
        <v>6.944444444444442E-2</v>
      </c>
      <c r="E228" s="16" t="s">
        <v>57</v>
      </c>
    </row>
    <row r="229" spans="1:5" x14ac:dyDescent="0.25">
      <c r="A229" s="20">
        <v>43215</v>
      </c>
      <c r="B229" s="18">
        <v>0.48541666666666666</v>
      </c>
      <c r="C229" s="18">
        <v>0.54375000000000007</v>
      </c>
      <c r="D229" s="18">
        <f t="shared" si="3"/>
        <v>5.8333333333333404E-2</v>
      </c>
      <c r="E229" s="16" t="s">
        <v>57</v>
      </c>
    </row>
    <row r="230" spans="1:5" x14ac:dyDescent="0.25">
      <c r="A230" s="20">
        <v>43215</v>
      </c>
      <c r="B230" s="18">
        <v>0.57361111111111118</v>
      </c>
      <c r="C230" s="18">
        <v>0.5756944444444444</v>
      </c>
      <c r="D230" s="18">
        <f t="shared" si="3"/>
        <v>2.0833333333332149E-3</v>
      </c>
      <c r="E230" s="16" t="s">
        <v>57</v>
      </c>
    </row>
    <row r="231" spans="1:5" x14ac:dyDescent="0.25">
      <c r="A231" s="20">
        <v>43215</v>
      </c>
      <c r="B231" s="18">
        <v>0.60555555555555551</v>
      </c>
      <c r="C231" s="18">
        <v>0.69652777777777775</v>
      </c>
      <c r="D231" s="18">
        <f t="shared" si="3"/>
        <v>9.0972222222222232E-2</v>
      </c>
      <c r="E231" s="16" t="s">
        <v>57</v>
      </c>
    </row>
    <row r="232" spans="1:5" x14ac:dyDescent="0.25">
      <c r="A232" s="20">
        <v>43215</v>
      </c>
      <c r="B232" s="18">
        <v>0.72499999999999998</v>
      </c>
      <c r="C232" s="18">
        <v>0.77222222222222225</v>
      </c>
      <c r="D232" s="18">
        <f t="shared" si="3"/>
        <v>4.7222222222222276E-2</v>
      </c>
      <c r="E232" s="16" t="s">
        <v>42</v>
      </c>
    </row>
    <row r="233" spans="1:5" x14ac:dyDescent="0.25">
      <c r="A233" s="20">
        <v>43215</v>
      </c>
      <c r="B233" s="18">
        <v>0.86111111111111116</v>
      </c>
      <c r="C233" s="18">
        <v>0.88194444444444453</v>
      </c>
      <c r="D233" s="18">
        <f t="shared" si="3"/>
        <v>2.083333333333337E-2</v>
      </c>
      <c r="E233" s="16" t="s">
        <v>58</v>
      </c>
    </row>
    <row r="234" spans="1:5" x14ac:dyDescent="0.25">
      <c r="A234" s="20">
        <v>43216</v>
      </c>
      <c r="B234" s="18">
        <v>0.35902777777777778</v>
      </c>
      <c r="C234" s="18">
        <v>0.3666666666666667</v>
      </c>
      <c r="D234" s="18">
        <f t="shared" si="3"/>
        <v>7.6388888888889173E-3</v>
      </c>
      <c r="E234" s="16" t="s">
        <v>58</v>
      </c>
    </row>
    <row r="235" spans="1:5" x14ac:dyDescent="0.25">
      <c r="A235" s="20">
        <v>43216</v>
      </c>
      <c r="B235" s="18">
        <v>0.43124999999999997</v>
      </c>
      <c r="C235" s="18">
        <v>0.48819444444444443</v>
      </c>
      <c r="D235" s="18">
        <f t="shared" si="3"/>
        <v>5.6944444444444464E-2</v>
      </c>
      <c r="E235" s="16" t="s">
        <v>58</v>
      </c>
    </row>
    <row r="236" spans="1:5" x14ac:dyDescent="0.25">
      <c r="A236" s="20">
        <v>43216</v>
      </c>
      <c r="B236" s="18">
        <v>0.57291666666666663</v>
      </c>
      <c r="C236" s="18">
        <v>0.59513888888888888</v>
      </c>
      <c r="D236" s="18">
        <f t="shared" si="3"/>
        <v>2.2222222222222254E-2</v>
      </c>
      <c r="E236" s="16" t="s">
        <v>42</v>
      </c>
    </row>
    <row r="237" spans="1:5" x14ac:dyDescent="0.25">
      <c r="A237" s="20">
        <v>43216</v>
      </c>
      <c r="B237" s="18">
        <v>0.63611111111111118</v>
      </c>
      <c r="C237" s="18">
        <v>0.64236111111111105</v>
      </c>
      <c r="D237" s="18">
        <f t="shared" si="3"/>
        <v>6.2499999999998668E-3</v>
      </c>
      <c r="E237" s="16" t="s">
        <v>57</v>
      </c>
    </row>
    <row r="238" spans="1:5" x14ac:dyDescent="0.25">
      <c r="A238" s="20">
        <v>43216</v>
      </c>
      <c r="B238" s="18">
        <v>0.69027777777777777</v>
      </c>
      <c r="C238" s="18">
        <v>0.69444444444444453</v>
      </c>
      <c r="D238" s="18">
        <f t="shared" si="3"/>
        <v>4.1666666666667629E-3</v>
      </c>
      <c r="E238" s="16" t="s">
        <v>57</v>
      </c>
    </row>
    <row r="239" spans="1:5" x14ac:dyDescent="0.25">
      <c r="A239" s="20">
        <v>43217</v>
      </c>
      <c r="B239" s="18">
        <v>0.5625</v>
      </c>
      <c r="C239" s="18">
        <v>0.56805555555555554</v>
      </c>
      <c r="D239" s="18">
        <f t="shared" si="3"/>
        <v>5.5555555555555358E-3</v>
      </c>
      <c r="E239" s="16" t="s">
        <v>57</v>
      </c>
    </row>
    <row r="240" spans="1:5" x14ac:dyDescent="0.25">
      <c r="A240" s="20">
        <v>43217</v>
      </c>
      <c r="B240" s="18">
        <v>0.91180555555555554</v>
      </c>
      <c r="C240" s="18">
        <v>0.9243055555555556</v>
      </c>
      <c r="D240" s="18">
        <f t="shared" si="3"/>
        <v>1.2500000000000067E-2</v>
      </c>
      <c r="E240" s="16" t="s">
        <v>57</v>
      </c>
    </row>
    <row r="241" spans="1:5" x14ac:dyDescent="0.25">
      <c r="A241" s="20">
        <v>43218</v>
      </c>
      <c r="B241" s="18">
        <v>0.33124999999999999</v>
      </c>
      <c r="C241" s="18">
        <v>0.40416666666666662</v>
      </c>
      <c r="D241" s="18">
        <f t="shared" si="3"/>
        <v>7.291666666666663E-2</v>
      </c>
      <c r="E241" s="16" t="s">
        <v>57</v>
      </c>
    </row>
    <row r="242" spans="1:5" x14ac:dyDescent="0.25">
      <c r="A242" s="20">
        <v>43218</v>
      </c>
      <c r="B242" s="18">
        <v>0.43124999999999997</v>
      </c>
      <c r="C242" s="18">
        <v>0.44861111111111113</v>
      </c>
      <c r="D242" s="18">
        <f t="shared" si="3"/>
        <v>1.736111111111116E-2</v>
      </c>
      <c r="E242" s="16" t="s">
        <v>57</v>
      </c>
    </row>
    <row r="243" spans="1:5" x14ac:dyDescent="0.25">
      <c r="A243" s="20">
        <v>43218</v>
      </c>
      <c r="B243" s="18">
        <v>0.46666666666666662</v>
      </c>
      <c r="C243" s="18">
        <v>0.55555555555555558</v>
      </c>
      <c r="D243" s="18">
        <f t="shared" si="3"/>
        <v>8.8888888888888962E-2</v>
      </c>
      <c r="E243" s="16" t="s">
        <v>57</v>
      </c>
    </row>
    <row r="244" spans="1:5" x14ac:dyDescent="0.25">
      <c r="A244" s="20">
        <v>43218</v>
      </c>
      <c r="B244" s="18">
        <v>0.57430555555555551</v>
      </c>
      <c r="C244" s="18">
        <v>0.68402777777777779</v>
      </c>
      <c r="D244" s="18">
        <f t="shared" si="3"/>
        <v>0.10972222222222228</v>
      </c>
      <c r="E244" s="16" t="s">
        <v>57</v>
      </c>
    </row>
    <row r="245" spans="1:5" x14ac:dyDescent="0.25">
      <c r="A245" s="20">
        <v>43218</v>
      </c>
      <c r="B245" s="18">
        <v>0.71736111111111101</v>
      </c>
      <c r="C245" s="18">
        <v>0.80625000000000002</v>
      </c>
      <c r="D245" s="18">
        <f t="shared" si="3"/>
        <v>8.8888888888889017E-2</v>
      </c>
      <c r="E245" s="16" t="s">
        <v>57</v>
      </c>
    </row>
    <row r="246" spans="1:5" x14ac:dyDescent="0.25">
      <c r="A246" s="20">
        <v>43218</v>
      </c>
      <c r="B246" s="18">
        <v>0.86944444444444446</v>
      </c>
      <c r="C246" s="18">
        <v>0.97430555555555554</v>
      </c>
      <c r="D246" s="18">
        <f t="shared" si="3"/>
        <v>0.10486111111111107</v>
      </c>
      <c r="E246" s="16" t="s">
        <v>57</v>
      </c>
    </row>
    <row r="247" spans="1:5" x14ac:dyDescent="0.25">
      <c r="A247" s="20">
        <v>43219</v>
      </c>
      <c r="B247" s="18">
        <v>0.3888888888888889</v>
      </c>
      <c r="C247" s="18">
        <v>0.39999999999999997</v>
      </c>
      <c r="D247" s="18">
        <f t="shared" si="3"/>
        <v>1.1111111111111072E-2</v>
      </c>
      <c r="E247" s="16" t="s">
        <v>57</v>
      </c>
    </row>
    <row r="248" spans="1:5" x14ac:dyDescent="0.25">
      <c r="A248" s="20">
        <v>43219</v>
      </c>
      <c r="B248" s="18">
        <v>0.42222222222222222</v>
      </c>
      <c r="C248" s="18">
        <v>0.45</v>
      </c>
      <c r="D248" s="18">
        <f t="shared" si="3"/>
        <v>2.777777777777779E-2</v>
      </c>
      <c r="E248" s="16" t="s">
        <v>57</v>
      </c>
    </row>
    <row r="249" spans="1:5" x14ac:dyDescent="0.25">
      <c r="A249" s="20">
        <v>43219</v>
      </c>
      <c r="B249" s="18">
        <v>0.49027777777777781</v>
      </c>
      <c r="C249" s="18">
        <v>0.62222222222222223</v>
      </c>
      <c r="D249" s="18">
        <f t="shared" si="3"/>
        <v>0.13194444444444442</v>
      </c>
      <c r="E249" s="16" t="s">
        <v>57</v>
      </c>
    </row>
    <row r="250" spans="1:5" x14ac:dyDescent="0.25">
      <c r="A250" s="20">
        <v>43219</v>
      </c>
      <c r="B250" s="18">
        <v>0.69861111111111107</v>
      </c>
      <c r="C250" s="18">
        <v>0.72152777777777777</v>
      </c>
      <c r="D250" s="18">
        <f t="shared" si="3"/>
        <v>2.2916666666666696E-2</v>
      </c>
      <c r="E250" s="16" t="s">
        <v>57</v>
      </c>
    </row>
    <row r="251" spans="1:5" x14ac:dyDescent="0.25">
      <c r="A251" s="20">
        <v>43219</v>
      </c>
      <c r="B251" s="18">
        <v>0.75902777777777775</v>
      </c>
      <c r="C251" s="18">
        <v>0.76874999999999993</v>
      </c>
      <c r="D251" s="18">
        <f t="shared" si="3"/>
        <v>9.7222222222221877E-3</v>
      </c>
      <c r="E251" s="16" t="s">
        <v>57</v>
      </c>
    </row>
    <row r="252" spans="1:5" x14ac:dyDescent="0.25">
      <c r="A252" s="20">
        <v>43219</v>
      </c>
      <c r="B252" s="18">
        <v>0.78402777777777777</v>
      </c>
      <c r="C252" s="18">
        <v>0.79305555555555562</v>
      </c>
      <c r="D252" s="18">
        <f t="shared" si="3"/>
        <v>9.0277777777778567E-3</v>
      </c>
      <c r="E252" s="16" t="s">
        <v>57</v>
      </c>
    </row>
    <row r="253" spans="1:5" x14ac:dyDescent="0.25">
      <c r="A253" s="20">
        <v>43220</v>
      </c>
      <c r="B253" s="18">
        <v>0.50416666666666665</v>
      </c>
      <c r="C253" s="18">
        <v>0.53125</v>
      </c>
      <c r="D253" s="18">
        <f t="shared" si="3"/>
        <v>2.7083333333333348E-2</v>
      </c>
      <c r="E253" s="16" t="s">
        <v>57</v>
      </c>
    </row>
    <row r="254" spans="1:5" x14ac:dyDescent="0.25">
      <c r="A254" s="20">
        <v>43220</v>
      </c>
      <c r="B254" s="18">
        <v>0.64930555555555558</v>
      </c>
      <c r="C254" s="18">
        <v>0.67222222222222217</v>
      </c>
      <c r="D254" s="18">
        <f t="shared" si="3"/>
        <v>2.2916666666666585E-2</v>
      </c>
      <c r="E254" s="16" t="s">
        <v>57</v>
      </c>
    </row>
    <row r="255" spans="1:5" x14ac:dyDescent="0.25">
      <c r="A255" s="20">
        <v>43220</v>
      </c>
      <c r="B255" s="18">
        <v>0.73611111111111116</v>
      </c>
      <c r="C255" s="18">
        <v>0.76250000000000007</v>
      </c>
      <c r="D255" s="18">
        <f t="shared" si="3"/>
        <v>2.6388888888888906E-2</v>
      </c>
      <c r="E255" s="16" t="s">
        <v>42</v>
      </c>
    </row>
    <row r="256" spans="1:5" x14ac:dyDescent="0.25">
      <c r="A256" s="20">
        <v>43235</v>
      </c>
      <c r="B256" s="18">
        <v>0.64652777777777781</v>
      </c>
      <c r="C256" s="18">
        <v>0.73749999999999993</v>
      </c>
      <c r="D256" s="18">
        <f t="shared" si="3"/>
        <v>9.0972222222222121E-2</v>
      </c>
      <c r="E256" s="16" t="s">
        <v>57</v>
      </c>
    </row>
    <row r="257" spans="1:5" x14ac:dyDescent="0.25">
      <c r="A257" s="20">
        <v>43235</v>
      </c>
      <c r="B257" s="18">
        <v>0.82986111111111116</v>
      </c>
      <c r="C257" s="18">
        <v>0.84583333333333333</v>
      </c>
      <c r="D257" s="18">
        <f t="shared" si="3"/>
        <v>1.5972222222222165E-2</v>
      </c>
      <c r="E257" s="16" t="s">
        <v>57</v>
      </c>
    </row>
    <row r="258" spans="1:5" x14ac:dyDescent="0.25">
      <c r="A258" s="20">
        <v>43236</v>
      </c>
      <c r="B258" s="18">
        <v>0.35486111111111113</v>
      </c>
      <c r="C258" s="18">
        <v>0.39027777777777778</v>
      </c>
      <c r="D258" s="18">
        <f t="shared" ref="D258:D264" si="4">C258-B258</f>
        <v>3.5416666666666652E-2</v>
      </c>
      <c r="E258" s="16" t="s">
        <v>57</v>
      </c>
    </row>
    <row r="259" spans="1:5" x14ac:dyDescent="0.25">
      <c r="A259" s="20">
        <v>43236</v>
      </c>
      <c r="B259" s="18">
        <v>0.59166666666666667</v>
      </c>
      <c r="C259" s="18">
        <v>0.61388888888888882</v>
      </c>
      <c r="D259" s="18">
        <f t="shared" si="4"/>
        <v>2.2222222222222143E-2</v>
      </c>
      <c r="E259" s="16" t="s">
        <v>57</v>
      </c>
    </row>
    <row r="260" spans="1:5" x14ac:dyDescent="0.25">
      <c r="A260" s="20">
        <v>43236</v>
      </c>
      <c r="B260" s="18">
        <v>0.62222222222222223</v>
      </c>
      <c r="C260" s="18">
        <v>0.62916666666666665</v>
      </c>
      <c r="D260" s="18">
        <f t="shared" si="4"/>
        <v>6.9444444444444198E-3</v>
      </c>
      <c r="E260" s="16" t="s">
        <v>57</v>
      </c>
    </row>
    <row r="261" spans="1:5" x14ac:dyDescent="0.25">
      <c r="A261" s="20">
        <v>43236</v>
      </c>
      <c r="B261" s="18">
        <v>0.66388888888888886</v>
      </c>
      <c r="C261" s="18">
        <v>0.75347222222222221</v>
      </c>
      <c r="D261" s="18">
        <f t="shared" si="4"/>
        <v>8.9583333333333348E-2</v>
      </c>
      <c r="E261" s="16" t="s">
        <v>57</v>
      </c>
    </row>
    <row r="262" spans="1:5" x14ac:dyDescent="0.25">
      <c r="A262" s="20">
        <v>43236</v>
      </c>
      <c r="B262" s="18">
        <v>0.87708333333333333</v>
      </c>
      <c r="C262" s="18">
        <v>0.91666666666666663</v>
      </c>
      <c r="D262" s="18">
        <f t="shared" si="4"/>
        <v>3.9583333333333304E-2</v>
      </c>
      <c r="E262" s="16" t="s">
        <v>57</v>
      </c>
    </row>
    <row r="263" spans="1:5" x14ac:dyDescent="0.25">
      <c r="A263" s="20">
        <v>43237</v>
      </c>
      <c r="B263" s="18">
        <v>0.31597222222222221</v>
      </c>
      <c r="C263" s="18">
        <v>0.46180555555555558</v>
      </c>
      <c r="D263" s="18">
        <f t="shared" si="4"/>
        <v>0.14583333333333337</v>
      </c>
      <c r="E263" s="16" t="s">
        <v>57</v>
      </c>
    </row>
    <row r="264" spans="1:5" x14ac:dyDescent="0.25">
      <c r="A264" s="20">
        <v>43237</v>
      </c>
      <c r="B264" s="18">
        <v>0.4993055555555555</v>
      </c>
      <c r="C264" s="18">
        <v>0.64861111111111114</v>
      </c>
      <c r="D264" s="18">
        <f t="shared" si="4"/>
        <v>0.14930555555555564</v>
      </c>
      <c r="E264" s="16" t="s">
        <v>57</v>
      </c>
    </row>
    <row r="265" spans="1:5" x14ac:dyDescent="0.25">
      <c r="A265" s="20">
        <v>43238</v>
      </c>
      <c r="B265" s="18">
        <v>0.63472222222222197</v>
      </c>
      <c r="C265" s="18">
        <v>0.65005250042638896</v>
      </c>
      <c r="D265" s="18">
        <v>1.5330278204166992E-2</v>
      </c>
      <c r="E265" s="16" t="s">
        <v>59</v>
      </c>
    </row>
    <row r="266" spans="1:5" x14ac:dyDescent="0.25">
      <c r="A266" s="20">
        <v>43244</v>
      </c>
      <c r="B266" s="18">
        <v>0.55555555555555558</v>
      </c>
      <c r="C266" s="18">
        <v>0.56805555555555554</v>
      </c>
      <c r="D266" s="18">
        <f t="shared" ref="D266:D278" si="5">C266-B266</f>
        <v>1.2499999999999956E-2</v>
      </c>
      <c r="E266" s="16" t="s">
        <v>57</v>
      </c>
    </row>
    <row r="267" spans="1:5" x14ac:dyDescent="0.25">
      <c r="A267" s="20">
        <v>43244</v>
      </c>
      <c r="B267" s="18">
        <v>0.58958333333333335</v>
      </c>
      <c r="C267" s="18">
        <v>0.59583333333333333</v>
      </c>
      <c r="D267" s="18">
        <f t="shared" si="5"/>
        <v>6.2499999999999778E-3</v>
      </c>
      <c r="E267" s="16" t="s">
        <v>42</v>
      </c>
    </row>
    <row r="268" spans="1:5" x14ac:dyDescent="0.25">
      <c r="A268" s="20">
        <v>43251</v>
      </c>
      <c r="B268" s="18">
        <v>0.38680555555555557</v>
      </c>
      <c r="C268" s="18">
        <v>0.40277777777777773</v>
      </c>
      <c r="D268" s="18">
        <f t="shared" si="5"/>
        <v>1.5972222222222165E-2</v>
      </c>
      <c r="E268" s="16" t="s">
        <v>42</v>
      </c>
    </row>
    <row r="269" spans="1:5" x14ac:dyDescent="0.25">
      <c r="A269" s="20">
        <v>43255</v>
      </c>
      <c r="B269" s="18">
        <v>0.55208333333333337</v>
      </c>
      <c r="C269" s="18">
        <v>0.6743055555555556</v>
      </c>
      <c r="D269" s="18">
        <f t="shared" si="5"/>
        <v>0.12222222222222223</v>
      </c>
      <c r="E269" s="16" t="s">
        <v>42</v>
      </c>
    </row>
    <row r="270" spans="1:5" x14ac:dyDescent="0.25">
      <c r="A270" s="20">
        <v>43255</v>
      </c>
      <c r="B270" s="18">
        <v>0.82916666666666661</v>
      </c>
      <c r="C270" s="18">
        <v>0.87569444444444444</v>
      </c>
      <c r="D270" s="18">
        <f t="shared" si="5"/>
        <v>4.6527777777777835E-2</v>
      </c>
      <c r="E270" s="16" t="s">
        <v>42</v>
      </c>
    </row>
    <row r="271" spans="1:5" x14ac:dyDescent="0.25">
      <c r="A271" s="20">
        <v>43292</v>
      </c>
      <c r="B271" s="18">
        <v>0.83958333333333324</v>
      </c>
      <c r="C271" s="18">
        <v>0.85763888888888884</v>
      </c>
      <c r="D271" s="18">
        <f t="shared" si="5"/>
        <v>1.8055555555555602E-2</v>
      </c>
      <c r="E271" s="16" t="s">
        <v>57</v>
      </c>
    </row>
    <row r="272" spans="1:5" x14ac:dyDescent="0.25">
      <c r="A272" s="20">
        <v>43292</v>
      </c>
      <c r="B272" s="18">
        <v>0.87152777777777779</v>
      </c>
      <c r="C272" s="18">
        <v>0.88541666666666663</v>
      </c>
      <c r="D272" s="18">
        <f t="shared" si="5"/>
        <v>1.388888888888884E-2</v>
      </c>
      <c r="E272" s="16" t="s">
        <v>59</v>
      </c>
    </row>
    <row r="273" spans="1:5" x14ac:dyDescent="0.25">
      <c r="A273" s="20">
        <v>43293</v>
      </c>
      <c r="B273" s="18">
        <v>0.44097222222222227</v>
      </c>
      <c r="C273" s="18">
        <v>0.47847222222222219</v>
      </c>
      <c r="D273" s="18">
        <f t="shared" si="5"/>
        <v>3.7499999999999922E-2</v>
      </c>
      <c r="E273" s="16" t="s">
        <v>42</v>
      </c>
    </row>
    <row r="274" spans="1:5" x14ac:dyDescent="0.25">
      <c r="A274" s="20">
        <v>43294</v>
      </c>
      <c r="B274" s="18">
        <v>0.41875000000000001</v>
      </c>
      <c r="C274" s="18">
        <v>0.4236111111111111</v>
      </c>
      <c r="D274" s="18">
        <f t="shared" si="5"/>
        <v>4.8611111111110938E-3</v>
      </c>
      <c r="E274" s="16" t="s">
        <v>59</v>
      </c>
    </row>
    <row r="275" spans="1:5" x14ac:dyDescent="0.25">
      <c r="A275" s="20">
        <v>43294</v>
      </c>
      <c r="B275" s="18">
        <v>0.45833333333333331</v>
      </c>
      <c r="C275" s="18">
        <v>0.46319444444444446</v>
      </c>
      <c r="D275" s="18">
        <f t="shared" si="5"/>
        <v>4.8611111111111494E-3</v>
      </c>
      <c r="E275" s="16" t="s">
        <v>42</v>
      </c>
    </row>
    <row r="276" spans="1:5" x14ac:dyDescent="0.25">
      <c r="A276" s="20">
        <v>43294</v>
      </c>
      <c r="B276" s="18">
        <v>0.76527777777777783</v>
      </c>
      <c r="C276" s="18">
        <v>0.76874999999999993</v>
      </c>
      <c r="D276" s="18">
        <f t="shared" si="5"/>
        <v>3.4722222222220989E-3</v>
      </c>
      <c r="E276" s="16" t="s">
        <v>59</v>
      </c>
    </row>
    <row r="277" spans="1:5" x14ac:dyDescent="0.25">
      <c r="A277" s="20">
        <v>43294</v>
      </c>
      <c r="B277" s="18">
        <v>0.82430555555555562</v>
      </c>
      <c r="C277" s="18">
        <v>0.95833333333333337</v>
      </c>
      <c r="D277" s="18">
        <f t="shared" si="5"/>
        <v>0.13402777777777775</v>
      </c>
      <c r="E277" s="16" t="s">
        <v>57</v>
      </c>
    </row>
    <row r="278" spans="1:5" x14ac:dyDescent="0.25">
      <c r="A278" s="20">
        <v>43295</v>
      </c>
      <c r="B278" s="18">
        <v>0.53333333333333333</v>
      </c>
      <c r="C278" s="18">
        <v>0.60902777777777783</v>
      </c>
      <c r="D278" s="18">
        <f t="shared" si="5"/>
        <v>7.5694444444444509E-2</v>
      </c>
      <c r="E278" s="16" t="s">
        <v>57</v>
      </c>
    </row>
    <row r="279" spans="1:5" x14ac:dyDescent="0.25">
      <c r="D279" s="18"/>
    </row>
    <row r="280" spans="1:5" x14ac:dyDescent="0.25">
      <c r="D280" s="18"/>
    </row>
    <row r="281" spans="1:5" x14ac:dyDescent="0.25">
      <c r="D281" s="18"/>
    </row>
    <row r="282" spans="1:5" x14ac:dyDescent="0.25">
      <c r="D282" s="18"/>
    </row>
    <row r="283" spans="1:5" x14ac:dyDescent="0.25">
      <c r="D283" s="18"/>
    </row>
    <row r="284" spans="1:5" x14ac:dyDescent="0.25">
      <c r="D284" s="18"/>
    </row>
    <row r="285" spans="1:5" x14ac:dyDescent="0.25">
      <c r="D285" s="18"/>
    </row>
    <row r="286" spans="1:5" x14ac:dyDescent="0.25">
      <c r="D286" s="18"/>
    </row>
    <row r="287" spans="1:5" x14ac:dyDescent="0.25">
      <c r="D287" s="18"/>
    </row>
    <row r="288" spans="1:5" x14ac:dyDescent="0.25">
      <c r="D288" s="18"/>
    </row>
    <row r="289" spans="4:4" x14ac:dyDescent="0.25">
      <c r="D289" s="18"/>
    </row>
    <row r="290" spans="4:4" x14ac:dyDescent="0.25">
      <c r="D290" s="18"/>
    </row>
    <row r="291" spans="4:4" x14ac:dyDescent="0.25">
      <c r="D291" s="18"/>
    </row>
    <row r="292" spans="4:4" x14ac:dyDescent="0.25">
      <c r="D292" s="18"/>
    </row>
    <row r="293" spans="4:4" x14ac:dyDescent="0.25">
      <c r="D293" s="18"/>
    </row>
    <row r="294" spans="4:4" x14ac:dyDescent="0.25">
      <c r="D294" s="18"/>
    </row>
    <row r="295" spans="4:4" x14ac:dyDescent="0.25">
      <c r="D295" s="18"/>
    </row>
    <row r="296" spans="4:4" x14ac:dyDescent="0.25">
      <c r="D296" s="18"/>
    </row>
    <row r="297" spans="4:4" x14ac:dyDescent="0.25">
      <c r="D297" s="18"/>
    </row>
    <row r="298" spans="4:4" x14ac:dyDescent="0.25">
      <c r="D298" s="18"/>
    </row>
    <row r="299" spans="4:4" x14ac:dyDescent="0.25">
      <c r="D299" s="18"/>
    </row>
    <row r="300" spans="4:4" x14ac:dyDescent="0.25">
      <c r="D300" s="18"/>
    </row>
    <row r="301" spans="4:4" x14ac:dyDescent="0.25">
      <c r="D301" s="18"/>
    </row>
    <row r="302" spans="4:4" x14ac:dyDescent="0.25">
      <c r="D302" s="18"/>
    </row>
    <row r="303" spans="4:4" x14ac:dyDescent="0.25">
      <c r="D303" s="18"/>
    </row>
    <row r="304" spans="4:4" x14ac:dyDescent="0.25">
      <c r="D304" s="18"/>
    </row>
    <row r="305" spans="4:4" x14ac:dyDescent="0.25">
      <c r="D305" s="18"/>
    </row>
    <row r="306" spans="4:4" x14ac:dyDescent="0.25">
      <c r="D306" s="18"/>
    </row>
    <row r="307" spans="4:4" x14ac:dyDescent="0.25">
      <c r="D307" s="18"/>
    </row>
    <row r="308" spans="4:4" x14ac:dyDescent="0.25">
      <c r="D308" s="18"/>
    </row>
    <row r="309" spans="4:4" x14ac:dyDescent="0.25">
      <c r="D309" s="18"/>
    </row>
    <row r="310" spans="4:4" x14ac:dyDescent="0.25">
      <c r="D310" s="18"/>
    </row>
    <row r="311" spans="4:4" x14ac:dyDescent="0.25">
      <c r="D311" s="18"/>
    </row>
    <row r="312" spans="4:4" x14ac:dyDescent="0.25">
      <c r="D312" s="18"/>
    </row>
    <row r="313" spans="4:4" x14ac:dyDescent="0.25">
      <c r="D313" s="18"/>
    </row>
    <row r="314" spans="4:4" x14ac:dyDescent="0.25">
      <c r="D314" s="18"/>
    </row>
    <row r="315" spans="4:4" x14ac:dyDescent="0.25">
      <c r="D315" s="18"/>
    </row>
    <row r="316" spans="4:4" x14ac:dyDescent="0.25">
      <c r="D316" s="18"/>
    </row>
    <row r="317" spans="4:4" x14ac:dyDescent="0.25">
      <c r="D317" s="18"/>
    </row>
    <row r="318" spans="4:4" x14ac:dyDescent="0.25">
      <c r="D318" s="18"/>
    </row>
    <row r="319" spans="4:4" x14ac:dyDescent="0.25">
      <c r="D319" s="18"/>
    </row>
    <row r="320" spans="4:4" x14ac:dyDescent="0.25">
      <c r="D320" s="18"/>
    </row>
    <row r="321" spans="4:4" x14ac:dyDescent="0.25">
      <c r="D321" s="18"/>
    </row>
    <row r="322" spans="4:4" x14ac:dyDescent="0.25">
      <c r="D322" s="18"/>
    </row>
    <row r="323" spans="4:4" x14ac:dyDescent="0.25">
      <c r="D323" s="18"/>
    </row>
    <row r="324" spans="4:4" x14ac:dyDescent="0.25">
      <c r="D324" s="18"/>
    </row>
    <row r="325" spans="4:4" x14ac:dyDescent="0.25">
      <c r="D325" s="18"/>
    </row>
    <row r="326" spans="4:4" x14ac:dyDescent="0.25">
      <c r="D326" s="18"/>
    </row>
    <row r="327" spans="4:4" x14ac:dyDescent="0.25">
      <c r="D327" s="18"/>
    </row>
    <row r="328" spans="4:4" x14ac:dyDescent="0.25">
      <c r="D328" s="18"/>
    </row>
    <row r="329" spans="4:4" x14ac:dyDescent="0.25">
      <c r="D329" s="18"/>
    </row>
    <row r="330" spans="4:4" x14ac:dyDescent="0.25">
      <c r="D330" s="18"/>
    </row>
    <row r="331" spans="4:4" x14ac:dyDescent="0.25">
      <c r="D331" s="18"/>
    </row>
    <row r="332" spans="4:4" x14ac:dyDescent="0.25">
      <c r="D332" s="18"/>
    </row>
    <row r="333" spans="4:4" x14ac:dyDescent="0.25">
      <c r="D333" s="18"/>
    </row>
    <row r="334" spans="4:4" x14ac:dyDescent="0.25">
      <c r="D334" s="18"/>
    </row>
    <row r="335" spans="4:4" x14ac:dyDescent="0.25">
      <c r="D335" s="18"/>
    </row>
    <row r="336" spans="4:4" x14ac:dyDescent="0.25">
      <c r="D336" s="18"/>
    </row>
    <row r="337" spans="4:4" x14ac:dyDescent="0.25">
      <c r="D337" s="18"/>
    </row>
    <row r="338" spans="4:4" x14ac:dyDescent="0.25">
      <c r="D338" s="18"/>
    </row>
    <row r="339" spans="4:4" x14ac:dyDescent="0.25">
      <c r="D339" s="18"/>
    </row>
    <row r="340" spans="4:4" x14ac:dyDescent="0.25">
      <c r="D340" s="18"/>
    </row>
    <row r="341" spans="4:4" x14ac:dyDescent="0.25">
      <c r="D341" s="18"/>
    </row>
    <row r="342" spans="4:4" x14ac:dyDescent="0.25">
      <c r="D342" s="18"/>
    </row>
    <row r="343" spans="4:4" x14ac:dyDescent="0.25">
      <c r="D343" s="18"/>
    </row>
    <row r="344" spans="4:4" x14ac:dyDescent="0.25">
      <c r="D344" s="18"/>
    </row>
    <row r="345" spans="4:4" x14ac:dyDescent="0.25">
      <c r="D345" s="18"/>
    </row>
    <row r="346" spans="4:4" x14ac:dyDescent="0.25">
      <c r="D346" s="18"/>
    </row>
    <row r="347" spans="4:4" x14ac:dyDescent="0.25">
      <c r="D347" s="18"/>
    </row>
    <row r="348" spans="4:4" x14ac:dyDescent="0.25">
      <c r="D348" s="18"/>
    </row>
    <row r="349" spans="4:4" x14ac:dyDescent="0.25">
      <c r="D349" s="18"/>
    </row>
    <row r="350" spans="4:4" x14ac:dyDescent="0.25">
      <c r="D350" s="18"/>
    </row>
    <row r="351" spans="4:4" x14ac:dyDescent="0.25">
      <c r="D351" s="18"/>
    </row>
    <row r="352" spans="4:4" x14ac:dyDescent="0.25">
      <c r="D352" s="18"/>
    </row>
    <row r="353" spans="4:4" x14ac:dyDescent="0.25">
      <c r="D353" s="18"/>
    </row>
    <row r="354" spans="4:4" x14ac:dyDescent="0.25">
      <c r="D354" s="18"/>
    </row>
    <row r="355" spans="4:4" x14ac:dyDescent="0.25">
      <c r="D355" s="18"/>
    </row>
    <row r="356" spans="4:4" x14ac:dyDescent="0.25">
      <c r="D356" s="18"/>
    </row>
    <row r="357" spans="4:4" x14ac:dyDescent="0.25">
      <c r="D357" s="18"/>
    </row>
    <row r="358" spans="4:4" x14ac:dyDescent="0.25">
      <c r="D358" s="18"/>
    </row>
    <row r="359" spans="4:4" x14ac:dyDescent="0.25">
      <c r="D359" s="18"/>
    </row>
    <row r="360" spans="4:4" x14ac:dyDescent="0.25">
      <c r="D360" s="18"/>
    </row>
    <row r="361" spans="4:4" x14ac:dyDescent="0.25">
      <c r="D361" s="18"/>
    </row>
    <row r="362" spans="4:4" x14ac:dyDescent="0.25">
      <c r="D362" s="18"/>
    </row>
    <row r="363" spans="4:4" x14ac:dyDescent="0.25">
      <c r="D363" s="18"/>
    </row>
    <row r="364" spans="4:4" x14ac:dyDescent="0.25">
      <c r="D364" s="18"/>
    </row>
    <row r="365" spans="4:4" x14ac:dyDescent="0.25">
      <c r="D365" s="18"/>
    </row>
    <row r="366" spans="4:4" x14ac:dyDescent="0.25">
      <c r="D366" s="18"/>
    </row>
    <row r="367" spans="4:4" x14ac:dyDescent="0.25">
      <c r="D367" s="18"/>
    </row>
    <row r="368" spans="4:4" x14ac:dyDescent="0.25">
      <c r="D368" s="18"/>
    </row>
    <row r="369" spans="4:4" x14ac:dyDescent="0.25">
      <c r="D369" s="18"/>
    </row>
    <row r="370" spans="4:4" x14ac:dyDescent="0.25">
      <c r="D370" s="18"/>
    </row>
    <row r="371" spans="4:4" x14ac:dyDescent="0.25">
      <c r="D371" s="18"/>
    </row>
    <row r="372" spans="4:4" x14ac:dyDescent="0.25">
      <c r="D372" s="18"/>
    </row>
    <row r="373" spans="4:4" x14ac:dyDescent="0.25">
      <c r="D373" s="18"/>
    </row>
    <row r="374" spans="4:4" x14ac:dyDescent="0.25">
      <c r="D374" s="18"/>
    </row>
    <row r="375" spans="4:4" x14ac:dyDescent="0.25">
      <c r="D375" s="18"/>
    </row>
    <row r="376" spans="4:4" x14ac:dyDescent="0.25">
      <c r="D376" s="18"/>
    </row>
    <row r="377" spans="4:4" x14ac:dyDescent="0.25">
      <c r="D377" s="18"/>
    </row>
    <row r="378" spans="4:4" x14ac:dyDescent="0.25">
      <c r="D378" s="18"/>
    </row>
    <row r="379" spans="4:4" x14ac:dyDescent="0.25">
      <c r="D379" s="18"/>
    </row>
    <row r="380" spans="4:4" x14ac:dyDescent="0.25">
      <c r="D380" s="18"/>
    </row>
    <row r="381" spans="4:4" x14ac:dyDescent="0.25">
      <c r="D381" s="18"/>
    </row>
    <row r="382" spans="4:4" x14ac:dyDescent="0.25">
      <c r="D382" s="18"/>
    </row>
    <row r="383" spans="4:4" x14ac:dyDescent="0.25">
      <c r="D383" s="18"/>
    </row>
    <row r="384" spans="4:4" x14ac:dyDescent="0.25">
      <c r="D384" s="18"/>
    </row>
    <row r="385" spans="4:4" x14ac:dyDescent="0.25">
      <c r="D385" s="18"/>
    </row>
    <row r="386" spans="4:4" x14ac:dyDescent="0.25">
      <c r="D386" s="18"/>
    </row>
    <row r="387" spans="4:4" x14ac:dyDescent="0.25">
      <c r="D387" s="18"/>
    </row>
    <row r="388" spans="4:4" x14ac:dyDescent="0.25">
      <c r="D388" s="18"/>
    </row>
    <row r="389" spans="4:4" x14ac:dyDescent="0.25">
      <c r="D389" s="18"/>
    </row>
    <row r="390" spans="4:4" x14ac:dyDescent="0.25">
      <c r="D390" s="18"/>
    </row>
    <row r="391" spans="4:4" x14ac:dyDescent="0.25">
      <c r="D391" s="18"/>
    </row>
    <row r="392" spans="4:4" x14ac:dyDescent="0.25">
      <c r="D392" s="18"/>
    </row>
    <row r="393" spans="4:4" x14ac:dyDescent="0.25">
      <c r="D393" s="18"/>
    </row>
    <row r="394" spans="4:4" x14ac:dyDescent="0.25">
      <c r="D394" s="18"/>
    </row>
    <row r="395" spans="4:4" x14ac:dyDescent="0.25">
      <c r="D395" s="18"/>
    </row>
    <row r="396" spans="4:4" x14ac:dyDescent="0.25">
      <c r="D396" s="18"/>
    </row>
    <row r="397" spans="4:4" x14ac:dyDescent="0.25">
      <c r="D397" s="18"/>
    </row>
    <row r="398" spans="4:4" x14ac:dyDescent="0.25">
      <c r="D398" s="18"/>
    </row>
    <row r="399" spans="4:4" x14ac:dyDescent="0.25">
      <c r="D399" s="18"/>
    </row>
    <row r="400" spans="4:4" x14ac:dyDescent="0.25">
      <c r="D400" s="18"/>
    </row>
    <row r="401" spans="4:4" x14ac:dyDescent="0.25">
      <c r="D401" s="18"/>
    </row>
    <row r="402" spans="4:4" x14ac:dyDescent="0.25">
      <c r="D402" s="18"/>
    </row>
    <row r="403" spans="4:4" x14ac:dyDescent="0.25">
      <c r="D403" s="18"/>
    </row>
    <row r="404" spans="4:4" x14ac:dyDescent="0.25">
      <c r="D404" s="18"/>
    </row>
    <row r="405" spans="4:4" x14ac:dyDescent="0.25">
      <c r="D405" s="18"/>
    </row>
    <row r="406" spans="4:4" x14ac:dyDescent="0.25">
      <c r="D406" s="18"/>
    </row>
    <row r="407" spans="4:4" x14ac:dyDescent="0.25">
      <c r="D407" s="18"/>
    </row>
    <row r="408" spans="4:4" x14ac:dyDescent="0.25">
      <c r="D408" s="18"/>
    </row>
    <row r="409" spans="4:4" x14ac:dyDescent="0.25">
      <c r="D409" s="18"/>
    </row>
    <row r="410" spans="4:4" x14ac:dyDescent="0.25">
      <c r="D410" s="18"/>
    </row>
    <row r="411" spans="4:4" x14ac:dyDescent="0.25">
      <c r="D411" s="18"/>
    </row>
    <row r="412" spans="4:4" x14ac:dyDescent="0.25">
      <c r="D412" s="18"/>
    </row>
    <row r="413" spans="4:4" x14ac:dyDescent="0.25">
      <c r="D413" s="18"/>
    </row>
    <row r="414" spans="4:4" x14ac:dyDescent="0.25">
      <c r="D414" s="18"/>
    </row>
    <row r="415" spans="4:4" x14ac:dyDescent="0.25">
      <c r="D415" s="18"/>
    </row>
    <row r="416" spans="4:4" x14ac:dyDescent="0.25">
      <c r="D416" s="18"/>
    </row>
    <row r="417" spans="4:4" x14ac:dyDescent="0.25">
      <c r="D417" s="18"/>
    </row>
    <row r="418" spans="4:4" x14ac:dyDescent="0.25">
      <c r="D418" s="18"/>
    </row>
    <row r="419" spans="4:4" x14ac:dyDescent="0.25">
      <c r="D419" s="18"/>
    </row>
    <row r="420" spans="4:4" x14ac:dyDescent="0.25">
      <c r="D420" s="18"/>
    </row>
    <row r="421" spans="4:4" x14ac:dyDescent="0.25">
      <c r="D421" s="18"/>
    </row>
    <row r="422" spans="4:4" x14ac:dyDescent="0.25">
      <c r="D422" s="18"/>
    </row>
    <row r="423" spans="4:4" x14ac:dyDescent="0.25">
      <c r="D423" s="18"/>
    </row>
    <row r="424" spans="4:4" x14ac:dyDescent="0.25">
      <c r="D424" s="18"/>
    </row>
    <row r="425" spans="4:4" x14ac:dyDescent="0.25">
      <c r="D425" s="18"/>
    </row>
    <row r="426" spans="4:4" x14ac:dyDescent="0.25">
      <c r="D426" s="18"/>
    </row>
    <row r="427" spans="4:4" x14ac:dyDescent="0.25">
      <c r="D427" s="18"/>
    </row>
    <row r="428" spans="4:4" x14ac:dyDescent="0.25">
      <c r="D428" s="18"/>
    </row>
    <row r="429" spans="4:4" x14ac:dyDescent="0.25">
      <c r="D429" s="18"/>
    </row>
    <row r="430" spans="4:4" x14ac:dyDescent="0.25">
      <c r="D430" s="18"/>
    </row>
    <row r="431" spans="4:4" x14ac:dyDescent="0.25">
      <c r="D431" s="18"/>
    </row>
    <row r="432" spans="4:4" x14ac:dyDescent="0.25">
      <c r="D432" s="18"/>
    </row>
    <row r="433" spans="4:4" x14ac:dyDescent="0.25">
      <c r="D433" s="18"/>
    </row>
    <row r="434" spans="4:4" x14ac:dyDescent="0.25">
      <c r="D434" s="18"/>
    </row>
    <row r="435" spans="4:4" x14ac:dyDescent="0.25">
      <c r="D435" s="18"/>
    </row>
    <row r="436" spans="4:4" x14ac:dyDescent="0.25">
      <c r="D436" s="18"/>
    </row>
    <row r="437" spans="4:4" x14ac:dyDescent="0.25">
      <c r="D437" s="18"/>
    </row>
    <row r="438" spans="4:4" x14ac:dyDescent="0.25">
      <c r="D438" s="18"/>
    </row>
    <row r="439" spans="4:4" x14ac:dyDescent="0.25">
      <c r="D439" s="18"/>
    </row>
    <row r="440" spans="4:4" x14ac:dyDescent="0.25">
      <c r="D440" s="18"/>
    </row>
    <row r="441" spans="4:4" x14ac:dyDescent="0.25">
      <c r="D441" s="18"/>
    </row>
    <row r="442" spans="4:4" x14ac:dyDescent="0.25">
      <c r="D442" s="18"/>
    </row>
    <row r="443" spans="4:4" x14ac:dyDescent="0.25">
      <c r="D443" s="18"/>
    </row>
    <row r="444" spans="4:4" x14ac:dyDescent="0.25">
      <c r="D444" s="18"/>
    </row>
    <row r="445" spans="4:4" x14ac:dyDescent="0.25">
      <c r="D445" s="18"/>
    </row>
    <row r="446" spans="4:4" x14ac:dyDescent="0.25">
      <c r="D446" s="18"/>
    </row>
    <row r="447" spans="4:4" x14ac:dyDescent="0.25">
      <c r="D447" s="18"/>
    </row>
    <row r="448" spans="4:4" x14ac:dyDescent="0.25">
      <c r="D448" s="18"/>
    </row>
    <row r="449" spans="4:4" x14ac:dyDescent="0.25">
      <c r="D449" s="18"/>
    </row>
    <row r="450" spans="4:4" x14ac:dyDescent="0.25">
      <c r="D450" s="18"/>
    </row>
    <row r="451" spans="4:4" x14ac:dyDescent="0.25">
      <c r="D451" s="18"/>
    </row>
    <row r="452" spans="4:4" x14ac:dyDescent="0.25">
      <c r="D452" s="18"/>
    </row>
    <row r="453" spans="4:4" x14ac:dyDescent="0.25">
      <c r="D453" s="18"/>
    </row>
    <row r="454" spans="4:4" x14ac:dyDescent="0.25">
      <c r="D454" s="18"/>
    </row>
    <row r="455" spans="4:4" x14ac:dyDescent="0.25">
      <c r="D455" s="18"/>
    </row>
    <row r="456" spans="4:4" x14ac:dyDescent="0.25">
      <c r="D456" s="18"/>
    </row>
    <row r="457" spans="4:4" x14ac:dyDescent="0.25">
      <c r="D457" s="18"/>
    </row>
    <row r="458" spans="4:4" x14ac:dyDescent="0.25">
      <c r="D458" s="18"/>
    </row>
    <row r="459" spans="4:4" x14ac:dyDescent="0.25">
      <c r="D459" s="18"/>
    </row>
    <row r="460" spans="4:4" x14ac:dyDescent="0.25">
      <c r="D460" s="18"/>
    </row>
    <row r="461" spans="4:4" x14ac:dyDescent="0.25">
      <c r="D461" s="18"/>
    </row>
    <row r="462" spans="4:4" x14ac:dyDescent="0.25">
      <c r="D462" s="18"/>
    </row>
    <row r="463" spans="4:4" x14ac:dyDescent="0.25">
      <c r="D463" s="18"/>
    </row>
    <row r="464" spans="4:4" x14ac:dyDescent="0.25">
      <c r="D464" s="18"/>
    </row>
    <row r="465" spans="4:4" x14ac:dyDescent="0.25">
      <c r="D465" s="18"/>
    </row>
    <row r="466" spans="4:4" x14ac:dyDescent="0.25">
      <c r="D466" s="18"/>
    </row>
    <row r="467" spans="4:4" x14ac:dyDescent="0.25">
      <c r="D467" s="18"/>
    </row>
    <row r="468" spans="4:4" x14ac:dyDescent="0.25">
      <c r="D468" s="18"/>
    </row>
    <row r="469" spans="4:4" x14ac:dyDescent="0.25">
      <c r="D469" s="18"/>
    </row>
    <row r="470" spans="4:4" x14ac:dyDescent="0.25">
      <c r="D470" s="18"/>
    </row>
    <row r="471" spans="4:4" x14ac:dyDescent="0.25">
      <c r="D471" s="18"/>
    </row>
    <row r="472" spans="4:4" x14ac:dyDescent="0.25">
      <c r="D472" s="18"/>
    </row>
    <row r="473" spans="4:4" x14ac:dyDescent="0.25">
      <c r="D473" s="18"/>
    </row>
    <row r="474" spans="4:4" x14ac:dyDescent="0.25">
      <c r="D474" s="18"/>
    </row>
    <row r="475" spans="4:4" x14ac:dyDescent="0.25">
      <c r="D475" s="18"/>
    </row>
    <row r="476" spans="4:4" x14ac:dyDescent="0.25">
      <c r="D476" s="18"/>
    </row>
    <row r="477" spans="4:4" x14ac:dyDescent="0.25">
      <c r="D477" s="18"/>
    </row>
    <row r="478" spans="4:4" x14ac:dyDescent="0.25">
      <c r="D478" s="18"/>
    </row>
    <row r="479" spans="4:4" x14ac:dyDescent="0.25">
      <c r="D479" s="18"/>
    </row>
    <row r="480" spans="4:4" x14ac:dyDescent="0.25">
      <c r="D480" s="18"/>
    </row>
    <row r="481" spans="4:4" x14ac:dyDescent="0.25">
      <c r="D481" s="18"/>
    </row>
    <row r="482" spans="4:4" x14ac:dyDescent="0.25">
      <c r="D482" s="18"/>
    </row>
    <row r="483" spans="4:4" x14ac:dyDescent="0.25">
      <c r="D483" s="18"/>
    </row>
    <row r="484" spans="4:4" x14ac:dyDescent="0.25">
      <c r="D484" s="18"/>
    </row>
    <row r="485" spans="4:4" x14ac:dyDescent="0.25">
      <c r="D485" s="18"/>
    </row>
    <row r="486" spans="4:4" x14ac:dyDescent="0.25">
      <c r="D486" s="18"/>
    </row>
    <row r="487" spans="4:4" x14ac:dyDescent="0.25">
      <c r="D487" s="18"/>
    </row>
    <row r="488" spans="4:4" x14ac:dyDescent="0.25">
      <c r="D488" s="18"/>
    </row>
    <row r="489" spans="4:4" x14ac:dyDescent="0.25">
      <c r="D489" s="18"/>
    </row>
    <row r="490" spans="4:4" x14ac:dyDescent="0.25">
      <c r="D490" s="18"/>
    </row>
    <row r="491" spans="4:4" x14ac:dyDescent="0.25">
      <c r="D491" s="18"/>
    </row>
    <row r="492" spans="4:4" x14ac:dyDescent="0.25">
      <c r="D492" s="18"/>
    </row>
    <row r="493" spans="4:4" x14ac:dyDescent="0.25">
      <c r="D493" s="18"/>
    </row>
    <row r="494" spans="4:4" x14ac:dyDescent="0.25">
      <c r="D494" s="18"/>
    </row>
    <row r="495" spans="4:4" x14ac:dyDescent="0.25">
      <c r="D495" s="18"/>
    </row>
    <row r="496" spans="4:4" x14ac:dyDescent="0.25">
      <c r="D496" s="18"/>
    </row>
    <row r="497" spans="4:4" x14ac:dyDescent="0.25">
      <c r="D497" s="18"/>
    </row>
    <row r="498" spans="4:4" x14ac:dyDescent="0.25">
      <c r="D498" s="18"/>
    </row>
    <row r="499" spans="4:4" x14ac:dyDescent="0.25">
      <c r="D499" s="18"/>
    </row>
    <row r="500" spans="4:4" x14ac:dyDescent="0.25">
      <c r="D500" s="18"/>
    </row>
    <row r="501" spans="4:4" x14ac:dyDescent="0.25">
      <c r="D501" s="18"/>
    </row>
    <row r="502" spans="4:4" x14ac:dyDescent="0.25">
      <c r="D502" s="18"/>
    </row>
    <row r="503" spans="4:4" x14ac:dyDescent="0.25">
      <c r="D503" s="18"/>
    </row>
    <row r="504" spans="4:4" x14ac:dyDescent="0.25">
      <c r="D504" s="18"/>
    </row>
    <row r="505" spans="4:4" x14ac:dyDescent="0.25">
      <c r="D505" s="18"/>
    </row>
    <row r="506" spans="4:4" x14ac:dyDescent="0.25">
      <c r="D506" s="18"/>
    </row>
    <row r="507" spans="4:4" x14ac:dyDescent="0.25">
      <c r="D507" s="18"/>
    </row>
    <row r="508" spans="4:4" x14ac:dyDescent="0.25">
      <c r="D508" s="18"/>
    </row>
    <row r="509" spans="4:4" x14ac:dyDescent="0.25">
      <c r="D509" s="18"/>
    </row>
    <row r="510" spans="4:4" x14ac:dyDescent="0.25">
      <c r="D510" s="18"/>
    </row>
    <row r="511" spans="4:4" x14ac:dyDescent="0.25">
      <c r="D511" s="18"/>
    </row>
    <row r="512" spans="4:4" x14ac:dyDescent="0.25">
      <c r="D512" s="18"/>
    </row>
    <row r="513" spans="4:4" x14ac:dyDescent="0.25">
      <c r="D513" s="18"/>
    </row>
    <row r="514" spans="4:4" x14ac:dyDescent="0.25">
      <c r="D514" s="18"/>
    </row>
    <row r="515" spans="4:4" x14ac:dyDescent="0.25">
      <c r="D515" s="18"/>
    </row>
    <row r="516" spans="4:4" x14ac:dyDescent="0.25">
      <c r="D516" s="18"/>
    </row>
    <row r="517" spans="4:4" x14ac:dyDescent="0.25">
      <c r="D517" s="18"/>
    </row>
    <row r="518" spans="4:4" x14ac:dyDescent="0.25">
      <c r="D518" s="18"/>
    </row>
    <row r="519" spans="4:4" x14ac:dyDescent="0.25">
      <c r="D519" s="18"/>
    </row>
    <row r="520" spans="4:4" x14ac:dyDescent="0.25">
      <c r="D520" s="18"/>
    </row>
    <row r="521" spans="4:4" x14ac:dyDescent="0.25">
      <c r="D521" s="18"/>
    </row>
    <row r="522" spans="4:4" x14ac:dyDescent="0.25">
      <c r="D522" s="18"/>
    </row>
    <row r="523" spans="4:4" x14ac:dyDescent="0.25">
      <c r="D523" s="18"/>
    </row>
    <row r="524" spans="4:4" x14ac:dyDescent="0.25">
      <c r="D524" s="18"/>
    </row>
    <row r="525" spans="4:4" x14ac:dyDescent="0.25">
      <c r="D525" s="18"/>
    </row>
    <row r="526" spans="4:4" x14ac:dyDescent="0.25">
      <c r="D526" s="18"/>
    </row>
    <row r="527" spans="4:4" x14ac:dyDescent="0.25">
      <c r="D527" s="18"/>
    </row>
    <row r="528" spans="4:4" x14ac:dyDescent="0.25">
      <c r="D528" s="18"/>
    </row>
    <row r="529" spans="4:4" x14ac:dyDescent="0.25">
      <c r="D529" s="18"/>
    </row>
    <row r="530" spans="4:4" x14ac:dyDescent="0.25">
      <c r="D530" s="18"/>
    </row>
    <row r="531" spans="4:4" x14ac:dyDescent="0.25">
      <c r="D531" s="18"/>
    </row>
    <row r="532" spans="4:4" x14ac:dyDescent="0.25">
      <c r="D532" s="18"/>
    </row>
    <row r="533" spans="4:4" x14ac:dyDescent="0.25">
      <c r="D533" s="18"/>
    </row>
    <row r="534" spans="4:4" x14ac:dyDescent="0.25">
      <c r="D534" s="18"/>
    </row>
    <row r="535" spans="4:4" x14ac:dyDescent="0.25">
      <c r="D535" s="18"/>
    </row>
    <row r="536" spans="4:4" x14ac:dyDescent="0.25">
      <c r="D536" s="18"/>
    </row>
    <row r="537" spans="4:4" x14ac:dyDescent="0.25">
      <c r="D537" s="18"/>
    </row>
    <row r="538" spans="4:4" x14ac:dyDescent="0.25">
      <c r="D538" s="18"/>
    </row>
    <row r="539" spans="4:4" x14ac:dyDescent="0.25">
      <c r="D539" s="18"/>
    </row>
    <row r="540" spans="4:4" x14ac:dyDescent="0.25">
      <c r="D540" s="18"/>
    </row>
    <row r="541" spans="4:4" x14ac:dyDescent="0.25">
      <c r="D541" s="18"/>
    </row>
    <row r="542" spans="4:4" x14ac:dyDescent="0.25">
      <c r="D542" s="18"/>
    </row>
    <row r="543" spans="4:4" x14ac:dyDescent="0.25">
      <c r="D543" s="18"/>
    </row>
    <row r="544" spans="4:4" x14ac:dyDescent="0.25">
      <c r="D544" s="18"/>
    </row>
    <row r="545" spans="4:4" x14ac:dyDescent="0.25">
      <c r="D545" s="18"/>
    </row>
    <row r="546" spans="4:4" x14ac:dyDescent="0.25">
      <c r="D546" s="18"/>
    </row>
    <row r="547" spans="4:4" x14ac:dyDescent="0.25">
      <c r="D547" s="18"/>
    </row>
    <row r="548" spans="4:4" x14ac:dyDescent="0.25">
      <c r="D548" s="18"/>
    </row>
    <row r="549" spans="4:4" x14ac:dyDescent="0.25">
      <c r="D549" s="18"/>
    </row>
    <row r="550" spans="4:4" x14ac:dyDescent="0.25">
      <c r="D550" s="18"/>
    </row>
    <row r="551" spans="4:4" x14ac:dyDescent="0.25">
      <c r="D551" s="18"/>
    </row>
    <row r="552" spans="4:4" x14ac:dyDescent="0.25">
      <c r="D552" s="18"/>
    </row>
    <row r="553" spans="4:4" x14ac:dyDescent="0.25">
      <c r="D553" s="18"/>
    </row>
    <row r="554" spans="4:4" x14ac:dyDescent="0.25">
      <c r="D554" s="18"/>
    </row>
    <row r="555" spans="4:4" x14ac:dyDescent="0.25">
      <c r="D555" s="18"/>
    </row>
    <row r="556" spans="4:4" x14ac:dyDescent="0.25">
      <c r="D556" s="18"/>
    </row>
    <row r="557" spans="4:4" x14ac:dyDescent="0.25">
      <c r="D557" s="18"/>
    </row>
    <row r="558" spans="4:4" x14ac:dyDescent="0.25">
      <c r="D558" s="18"/>
    </row>
    <row r="559" spans="4:4" x14ac:dyDescent="0.25">
      <c r="D559" s="18"/>
    </row>
    <row r="560" spans="4:4" x14ac:dyDescent="0.25">
      <c r="D560" s="18"/>
    </row>
    <row r="561" spans="4:4" x14ac:dyDescent="0.25">
      <c r="D561" s="18"/>
    </row>
    <row r="562" spans="4:4" x14ac:dyDescent="0.25">
      <c r="D562" s="18"/>
    </row>
    <row r="563" spans="4:4" x14ac:dyDescent="0.25">
      <c r="D563" s="18"/>
    </row>
    <row r="564" spans="4:4" x14ac:dyDescent="0.25">
      <c r="D564" s="18"/>
    </row>
    <row r="565" spans="4:4" x14ac:dyDescent="0.25">
      <c r="D565" s="18"/>
    </row>
    <row r="566" spans="4:4" x14ac:dyDescent="0.25">
      <c r="D566" s="18"/>
    </row>
    <row r="567" spans="4:4" x14ac:dyDescent="0.25">
      <c r="D567" s="18"/>
    </row>
    <row r="568" spans="4:4" x14ac:dyDescent="0.25">
      <c r="D568" s="18"/>
    </row>
    <row r="569" spans="4:4" x14ac:dyDescent="0.25">
      <c r="D569" s="18"/>
    </row>
    <row r="570" spans="4:4" x14ac:dyDescent="0.25">
      <c r="D570" s="18"/>
    </row>
    <row r="571" spans="4:4" x14ac:dyDescent="0.25">
      <c r="D571" s="18"/>
    </row>
    <row r="572" spans="4:4" x14ac:dyDescent="0.25">
      <c r="D572" s="18"/>
    </row>
    <row r="573" spans="4:4" x14ac:dyDescent="0.25">
      <c r="D573" s="18"/>
    </row>
    <row r="574" spans="4:4" x14ac:dyDescent="0.25">
      <c r="D574" s="18"/>
    </row>
    <row r="575" spans="4:4" x14ac:dyDescent="0.25">
      <c r="D575" s="18"/>
    </row>
    <row r="576" spans="4:4" x14ac:dyDescent="0.25">
      <c r="D576" s="18"/>
    </row>
    <row r="577" spans="4:4" x14ac:dyDescent="0.25">
      <c r="D577" s="18"/>
    </row>
    <row r="578" spans="4:4" x14ac:dyDescent="0.25">
      <c r="D578" s="18"/>
    </row>
    <row r="579" spans="4:4" x14ac:dyDescent="0.25">
      <c r="D579" s="18"/>
    </row>
    <row r="580" spans="4:4" x14ac:dyDescent="0.25">
      <c r="D580" s="18"/>
    </row>
    <row r="581" spans="4:4" x14ac:dyDescent="0.25">
      <c r="D581" s="18"/>
    </row>
    <row r="582" spans="4:4" x14ac:dyDescent="0.25">
      <c r="D582" s="18"/>
    </row>
    <row r="583" spans="4:4" x14ac:dyDescent="0.25">
      <c r="D583" s="18"/>
    </row>
    <row r="584" spans="4:4" x14ac:dyDescent="0.25">
      <c r="D584" s="18"/>
    </row>
    <row r="585" spans="4:4" x14ac:dyDescent="0.25">
      <c r="D585" s="18"/>
    </row>
    <row r="586" spans="4:4" x14ac:dyDescent="0.25">
      <c r="D586" s="18"/>
    </row>
    <row r="587" spans="4:4" x14ac:dyDescent="0.25">
      <c r="D587" s="18"/>
    </row>
    <row r="588" spans="4:4" x14ac:dyDescent="0.25">
      <c r="D588" s="18"/>
    </row>
    <row r="589" spans="4:4" x14ac:dyDescent="0.25">
      <c r="D589" s="18"/>
    </row>
    <row r="590" spans="4:4" x14ac:dyDescent="0.25">
      <c r="D590" s="18"/>
    </row>
    <row r="591" spans="4:4" x14ac:dyDescent="0.25">
      <c r="D591" s="18"/>
    </row>
    <row r="592" spans="4:4" x14ac:dyDescent="0.25">
      <c r="D592" s="18"/>
    </row>
    <row r="593" spans="4:4" x14ac:dyDescent="0.25">
      <c r="D593" s="18"/>
    </row>
    <row r="594" spans="4:4" x14ac:dyDescent="0.25">
      <c r="D594" s="18"/>
    </row>
    <row r="595" spans="4:4" x14ac:dyDescent="0.25">
      <c r="D595" s="18"/>
    </row>
    <row r="596" spans="4:4" x14ac:dyDescent="0.25">
      <c r="D596" s="18"/>
    </row>
    <row r="597" spans="4:4" x14ac:dyDescent="0.25">
      <c r="D597" s="18"/>
    </row>
    <row r="598" spans="4:4" x14ac:dyDescent="0.25">
      <c r="D598" s="18"/>
    </row>
    <row r="599" spans="4:4" x14ac:dyDescent="0.25">
      <c r="D599" s="18"/>
    </row>
    <row r="600" spans="4:4" x14ac:dyDescent="0.25">
      <c r="D600" s="18"/>
    </row>
    <row r="601" spans="4:4" x14ac:dyDescent="0.25">
      <c r="D601" s="18"/>
    </row>
    <row r="602" spans="4:4" x14ac:dyDescent="0.25">
      <c r="D602" s="18"/>
    </row>
    <row r="603" spans="4:4" x14ac:dyDescent="0.25">
      <c r="D603" s="18"/>
    </row>
    <row r="604" spans="4:4" x14ac:dyDescent="0.25">
      <c r="D604" s="18"/>
    </row>
    <row r="605" spans="4:4" x14ac:dyDescent="0.25">
      <c r="D605" s="18"/>
    </row>
    <row r="606" spans="4:4" x14ac:dyDescent="0.25">
      <c r="D606" s="18"/>
    </row>
    <row r="607" spans="4:4" x14ac:dyDescent="0.25">
      <c r="D607" s="18"/>
    </row>
    <row r="608" spans="4:4" x14ac:dyDescent="0.25">
      <c r="D608" s="18"/>
    </row>
    <row r="609" spans="4:4" x14ac:dyDescent="0.25">
      <c r="D609" s="18"/>
    </row>
    <row r="610" spans="4:4" x14ac:dyDescent="0.25">
      <c r="D610" s="18"/>
    </row>
    <row r="611" spans="4:4" x14ac:dyDescent="0.25">
      <c r="D611" s="18"/>
    </row>
    <row r="612" spans="4:4" x14ac:dyDescent="0.25">
      <c r="D612" s="18"/>
    </row>
    <row r="613" spans="4:4" x14ac:dyDescent="0.25">
      <c r="D613" s="18"/>
    </row>
    <row r="614" spans="4:4" x14ac:dyDescent="0.25">
      <c r="D614" s="18"/>
    </row>
    <row r="615" spans="4:4" x14ac:dyDescent="0.25">
      <c r="D615" s="18"/>
    </row>
    <row r="616" spans="4:4" x14ac:dyDescent="0.25">
      <c r="D616" s="18"/>
    </row>
    <row r="617" spans="4:4" x14ac:dyDescent="0.25">
      <c r="D617" s="18"/>
    </row>
    <row r="618" spans="4:4" x14ac:dyDescent="0.25">
      <c r="D618" s="18"/>
    </row>
    <row r="619" spans="4:4" x14ac:dyDescent="0.25">
      <c r="D619" s="18"/>
    </row>
    <row r="620" spans="4:4" x14ac:dyDescent="0.25">
      <c r="D620" s="18"/>
    </row>
    <row r="621" spans="4:4" x14ac:dyDescent="0.25">
      <c r="D621" s="18"/>
    </row>
    <row r="622" spans="4:4" x14ac:dyDescent="0.25">
      <c r="D622" s="18"/>
    </row>
    <row r="623" spans="4:4" x14ac:dyDescent="0.25">
      <c r="D623" s="18"/>
    </row>
    <row r="624" spans="4:4" x14ac:dyDescent="0.25">
      <c r="D624" s="18"/>
    </row>
    <row r="625" spans="4:4" x14ac:dyDescent="0.25">
      <c r="D625" s="18"/>
    </row>
    <row r="626" spans="4:4" x14ac:dyDescent="0.25">
      <c r="D626" s="18"/>
    </row>
    <row r="627" spans="4:4" x14ac:dyDescent="0.25">
      <c r="D627" s="18"/>
    </row>
    <row r="628" spans="4:4" x14ac:dyDescent="0.25">
      <c r="D628" s="18"/>
    </row>
    <row r="629" spans="4:4" x14ac:dyDescent="0.25">
      <c r="D629" s="18"/>
    </row>
    <row r="630" spans="4:4" x14ac:dyDescent="0.25">
      <c r="D630" s="18"/>
    </row>
    <row r="631" spans="4:4" x14ac:dyDescent="0.25">
      <c r="D631" s="18"/>
    </row>
    <row r="632" spans="4:4" x14ac:dyDescent="0.25">
      <c r="D632" s="18"/>
    </row>
    <row r="633" spans="4:4" x14ac:dyDescent="0.25">
      <c r="D633" s="18"/>
    </row>
    <row r="634" spans="4:4" x14ac:dyDescent="0.25">
      <c r="D634" s="18"/>
    </row>
    <row r="635" spans="4:4" x14ac:dyDescent="0.25">
      <c r="D635" s="18"/>
    </row>
    <row r="636" spans="4:4" x14ac:dyDescent="0.25">
      <c r="D636" s="18"/>
    </row>
    <row r="637" spans="4:4" x14ac:dyDescent="0.25">
      <c r="D637" s="18"/>
    </row>
    <row r="638" spans="4:4" x14ac:dyDescent="0.25">
      <c r="D638" s="18"/>
    </row>
    <row r="639" spans="4:4" x14ac:dyDescent="0.25">
      <c r="D639" s="18"/>
    </row>
    <row r="640" spans="4:4" x14ac:dyDescent="0.25">
      <c r="D640" s="18"/>
    </row>
    <row r="641" spans="4:4" x14ac:dyDescent="0.25">
      <c r="D641" s="18"/>
    </row>
    <row r="642" spans="4:4" x14ac:dyDescent="0.25">
      <c r="D642" s="18"/>
    </row>
    <row r="643" spans="4:4" x14ac:dyDescent="0.25">
      <c r="D643" s="18"/>
    </row>
    <row r="644" spans="4:4" x14ac:dyDescent="0.25">
      <c r="D644" s="18"/>
    </row>
    <row r="645" spans="4:4" x14ac:dyDescent="0.25">
      <c r="D645" s="18"/>
    </row>
    <row r="646" spans="4:4" x14ac:dyDescent="0.25">
      <c r="D646" s="18"/>
    </row>
    <row r="647" spans="4:4" x14ac:dyDescent="0.25">
      <c r="D647" s="18"/>
    </row>
    <row r="648" spans="4:4" x14ac:dyDescent="0.25">
      <c r="D648" s="18"/>
    </row>
    <row r="649" spans="4:4" x14ac:dyDescent="0.25">
      <c r="D649" s="18"/>
    </row>
    <row r="650" spans="4:4" x14ac:dyDescent="0.25">
      <c r="D650" s="18"/>
    </row>
    <row r="651" spans="4:4" x14ac:dyDescent="0.25">
      <c r="D651" s="18"/>
    </row>
    <row r="652" spans="4:4" x14ac:dyDescent="0.25">
      <c r="D652" s="18"/>
    </row>
    <row r="653" spans="4:4" x14ac:dyDescent="0.25">
      <c r="D653" s="18"/>
    </row>
    <row r="654" spans="4:4" x14ac:dyDescent="0.25">
      <c r="D654" s="18"/>
    </row>
    <row r="655" spans="4:4" x14ac:dyDescent="0.25">
      <c r="D655" s="18"/>
    </row>
    <row r="656" spans="4:4" x14ac:dyDescent="0.25">
      <c r="D656" s="18"/>
    </row>
    <row r="657" spans="4:4" x14ac:dyDescent="0.25">
      <c r="D657" s="18"/>
    </row>
    <row r="658" spans="4:4" x14ac:dyDescent="0.25">
      <c r="D658" s="18"/>
    </row>
    <row r="659" spans="4:4" x14ac:dyDescent="0.25">
      <c r="D659" s="18"/>
    </row>
    <row r="660" spans="4:4" x14ac:dyDescent="0.25">
      <c r="D660" s="18"/>
    </row>
    <row r="661" spans="4:4" x14ac:dyDescent="0.25">
      <c r="D661" s="18"/>
    </row>
    <row r="662" spans="4:4" x14ac:dyDescent="0.25">
      <c r="D662" s="18"/>
    </row>
    <row r="663" spans="4:4" x14ac:dyDescent="0.25">
      <c r="D663" s="18"/>
    </row>
    <row r="664" spans="4:4" x14ac:dyDescent="0.25">
      <c r="D664" s="18"/>
    </row>
    <row r="665" spans="4:4" x14ac:dyDescent="0.25">
      <c r="D665" s="18"/>
    </row>
    <row r="666" spans="4:4" x14ac:dyDescent="0.25">
      <c r="D666" s="18"/>
    </row>
    <row r="667" spans="4:4" x14ac:dyDescent="0.25">
      <c r="D667" s="18"/>
    </row>
    <row r="668" spans="4:4" x14ac:dyDescent="0.25">
      <c r="D668" s="18"/>
    </row>
    <row r="669" spans="4:4" x14ac:dyDescent="0.25">
      <c r="D669" s="18"/>
    </row>
    <row r="670" spans="4:4" x14ac:dyDescent="0.25">
      <c r="D670" s="18"/>
    </row>
    <row r="671" spans="4:4" x14ac:dyDescent="0.25">
      <c r="D671" s="18"/>
    </row>
    <row r="672" spans="4:4" x14ac:dyDescent="0.25">
      <c r="D672" s="18"/>
    </row>
    <row r="673" spans="4:4" x14ac:dyDescent="0.25">
      <c r="D673" s="18"/>
    </row>
    <row r="674" spans="4:4" x14ac:dyDescent="0.25">
      <c r="D674" s="18"/>
    </row>
    <row r="675" spans="4:4" x14ac:dyDescent="0.25">
      <c r="D675" s="18"/>
    </row>
    <row r="676" spans="4:4" x14ac:dyDescent="0.25">
      <c r="D676" s="18"/>
    </row>
    <row r="677" spans="4:4" x14ac:dyDescent="0.25">
      <c r="D677" s="18"/>
    </row>
    <row r="678" spans="4:4" x14ac:dyDescent="0.25">
      <c r="D678" s="18"/>
    </row>
    <row r="679" spans="4:4" x14ac:dyDescent="0.25">
      <c r="D679" s="18"/>
    </row>
    <row r="680" spans="4:4" x14ac:dyDescent="0.25">
      <c r="D680" s="18"/>
    </row>
    <row r="681" spans="4:4" x14ac:dyDescent="0.25">
      <c r="D681" s="18"/>
    </row>
    <row r="682" spans="4:4" x14ac:dyDescent="0.25">
      <c r="D682" s="18"/>
    </row>
    <row r="683" spans="4:4" x14ac:dyDescent="0.25">
      <c r="D683" s="18"/>
    </row>
    <row r="684" spans="4:4" x14ac:dyDescent="0.25">
      <c r="D684" s="18"/>
    </row>
    <row r="685" spans="4:4" x14ac:dyDescent="0.25">
      <c r="D685" s="18"/>
    </row>
    <row r="686" spans="4:4" x14ac:dyDescent="0.25">
      <c r="D686" s="18"/>
    </row>
    <row r="687" spans="4:4" x14ac:dyDescent="0.25">
      <c r="D687" s="18"/>
    </row>
    <row r="688" spans="4:4" x14ac:dyDescent="0.25">
      <c r="D688" s="18"/>
    </row>
    <row r="689" spans="4:4" x14ac:dyDescent="0.25">
      <c r="D689" s="18"/>
    </row>
    <row r="690" spans="4:4" x14ac:dyDescent="0.25">
      <c r="D690" s="18"/>
    </row>
    <row r="691" spans="4:4" x14ac:dyDescent="0.25">
      <c r="D691" s="18"/>
    </row>
    <row r="692" spans="4:4" x14ac:dyDescent="0.25">
      <c r="D692" s="18"/>
    </row>
    <row r="693" spans="4:4" x14ac:dyDescent="0.25">
      <c r="D693" s="18"/>
    </row>
    <row r="694" spans="4:4" x14ac:dyDescent="0.25">
      <c r="D694" s="18"/>
    </row>
    <row r="695" spans="4:4" x14ac:dyDescent="0.25">
      <c r="D695" s="18"/>
    </row>
    <row r="696" spans="4:4" x14ac:dyDescent="0.25">
      <c r="D696" s="18"/>
    </row>
    <row r="697" spans="4:4" x14ac:dyDescent="0.25">
      <c r="D697" s="18"/>
    </row>
    <row r="698" spans="4:4" x14ac:dyDescent="0.25">
      <c r="D698" s="18"/>
    </row>
    <row r="699" spans="4:4" x14ac:dyDescent="0.25">
      <c r="D699" s="18"/>
    </row>
    <row r="700" spans="4:4" x14ac:dyDescent="0.25">
      <c r="D700" s="18"/>
    </row>
    <row r="701" spans="4:4" x14ac:dyDescent="0.25">
      <c r="D701" s="18"/>
    </row>
    <row r="702" spans="4:4" x14ac:dyDescent="0.25">
      <c r="D702" s="18"/>
    </row>
    <row r="703" spans="4:4" x14ac:dyDescent="0.25">
      <c r="D703" s="18"/>
    </row>
    <row r="704" spans="4:4" x14ac:dyDescent="0.25">
      <c r="D704" s="18"/>
    </row>
    <row r="705" spans="4:4" x14ac:dyDescent="0.25">
      <c r="D705" s="18"/>
    </row>
    <row r="706" spans="4:4" x14ac:dyDescent="0.25">
      <c r="D706" s="18"/>
    </row>
    <row r="707" spans="4:4" x14ac:dyDescent="0.25">
      <c r="D707" s="18"/>
    </row>
    <row r="708" spans="4:4" x14ac:dyDescent="0.25">
      <c r="D708" s="18"/>
    </row>
    <row r="709" spans="4:4" x14ac:dyDescent="0.25">
      <c r="D709" s="18"/>
    </row>
    <row r="710" spans="4:4" x14ac:dyDescent="0.25">
      <c r="D710" s="18"/>
    </row>
    <row r="711" spans="4:4" x14ac:dyDescent="0.25">
      <c r="D711" s="18"/>
    </row>
    <row r="712" spans="4:4" x14ac:dyDescent="0.25">
      <c r="D712" s="18"/>
    </row>
    <row r="713" spans="4:4" x14ac:dyDescent="0.25">
      <c r="D713" s="18"/>
    </row>
    <row r="714" spans="4:4" x14ac:dyDescent="0.25">
      <c r="D714" s="18"/>
    </row>
    <row r="715" spans="4:4" x14ac:dyDescent="0.25">
      <c r="D715" s="18"/>
    </row>
    <row r="716" spans="4:4" x14ac:dyDescent="0.25">
      <c r="D716" s="18"/>
    </row>
    <row r="717" spans="4:4" x14ac:dyDescent="0.25">
      <c r="D717" s="18"/>
    </row>
    <row r="718" spans="4:4" x14ac:dyDescent="0.25">
      <c r="D718" s="18"/>
    </row>
    <row r="719" spans="4:4" x14ac:dyDescent="0.25">
      <c r="D719" s="18"/>
    </row>
    <row r="720" spans="4:4" x14ac:dyDescent="0.25">
      <c r="D720" s="18"/>
    </row>
    <row r="721" spans="4:4" x14ac:dyDescent="0.25">
      <c r="D721" s="18"/>
    </row>
    <row r="722" spans="4:4" x14ac:dyDescent="0.25">
      <c r="D722" s="18"/>
    </row>
    <row r="723" spans="4:4" x14ac:dyDescent="0.25">
      <c r="D723" s="18"/>
    </row>
    <row r="724" spans="4:4" x14ac:dyDescent="0.25">
      <c r="D724" s="18"/>
    </row>
    <row r="725" spans="4:4" x14ac:dyDescent="0.25">
      <c r="D725" s="18"/>
    </row>
    <row r="726" spans="4:4" x14ac:dyDescent="0.25">
      <c r="D726" s="18"/>
    </row>
    <row r="727" spans="4:4" x14ac:dyDescent="0.25">
      <c r="D727" s="18"/>
    </row>
    <row r="728" spans="4:4" x14ac:dyDescent="0.25">
      <c r="D728" s="18"/>
    </row>
    <row r="729" spans="4:4" x14ac:dyDescent="0.25">
      <c r="D729" s="18"/>
    </row>
    <row r="730" spans="4:4" x14ac:dyDescent="0.25">
      <c r="D730" s="18"/>
    </row>
    <row r="731" spans="4:4" x14ac:dyDescent="0.25">
      <c r="D731" s="18"/>
    </row>
    <row r="732" spans="4:4" x14ac:dyDescent="0.25">
      <c r="D732" s="18"/>
    </row>
    <row r="733" spans="4:4" x14ac:dyDescent="0.25">
      <c r="D733" s="18"/>
    </row>
    <row r="734" spans="4:4" x14ac:dyDescent="0.25">
      <c r="D734" s="18"/>
    </row>
    <row r="735" spans="4:4" x14ac:dyDescent="0.25">
      <c r="D735" s="18"/>
    </row>
    <row r="736" spans="4:4" x14ac:dyDescent="0.25">
      <c r="D736" s="18"/>
    </row>
    <row r="737" spans="4:4" x14ac:dyDescent="0.25">
      <c r="D737" s="18"/>
    </row>
    <row r="738" spans="4:4" x14ac:dyDescent="0.25">
      <c r="D738" s="18"/>
    </row>
    <row r="739" spans="4:4" x14ac:dyDescent="0.25">
      <c r="D739" s="18"/>
    </row>
    <row r="740" spans="4:4" x14ac:dyDescent="0.25">
      <c r="D740" s="18"/>
    </row>
    <row r="741" spans="4:4" x14ac:dyDescent="0.25">
      <c r="D741" s="18"/>
    </row>
    <row r="742" spans="4:4" x14ac:dyDescent="0.25">
      <c r="D742" s="18"/>
    </row>
    <row r="743" spans="4:4" x14ac:dyDescent="0.25">
      <c r="D743" s="18"/>
    </row>
    <row r="744" spans="4:4" x14ac:dyDescent="0.25">
      <c r="D744" s="18"/>
    </row>
    <row r="745" spans="4:4" x14ac:dyDescent="0.25">
      <c r="D745" s="18"/>
    </row>
    <row r="746" spans="4:4" x14ac:dyDescent="0.25">
      <c r="D746" s="18"/>
    </row>
    <row r="747" spans="4:4" x14ac:dyDescent="0.25">
      <c r="D747" s="18"/>
    </row>
    <row r="748" spans="4:4" x14ac:dyDescent="0.25">
      <c r="D748" s="18"/>
    </row>
    <row r="749" spans="4:4" x14ac:dyDescent="0.25">
      <c r="D749" s="18"/>
    </row>
    <row r="750" spans="4:4" x14ac:dyDescent="0.25">
      <c r="D750" s="18"/>
    </row>
    <row r="751" spans="4:4" x14ac:dyDescent="0.25">
      <c r="D751" s="18"/>
    </row>
    <row r="752" spans="4:4" x14ac:dyDescent="0.25">
      <c r="D752" s="18"/>
    </row>
    <row r="753" spans="4:4" x14ac:dyDescent="0.25">
      <c r="D753" s="18"/>
    </row>
    <row r="754" spans="4:4" x14ac:dyDescent="0.25">
      <c r="D754" s="18"/>
    </row>
    <row r="755" spans="4:4" x14ac:dyDescent="0.25">
      <c r="D755" s="18"/>
    </row>
    <row r="756" spans="4:4" x14ac:dyDescent="0.25">
      <c r="D756" s="18"/>
    </row>
    <row r="757" spans="4:4" x14ac:dyDescent="0.25">
      <c r="D757" s="18"/>
    </row>
    <row r="758" spans="4:4" x14ac:dyDescent="0.25">
      <c r="D758" s="18"/>
    </row>
    <row r="759" spans="4:4" x14ac:dyDescent="0.25">
      <c r="D759" s="18"/>
    </row>
    <row r="760" spans="4:4" x14ac:dyDescent="0.25">
      <c r="D760" s="18"/>
    </row>
    <row r="761" spans="4:4" x14ac:dyDescent="0.25">
      <c r="D761" s="18"/>
    </row>
    <row r="762" spans="4:4" x14ac:dyDescent="0.25">
      <c r="D762" s="18"/>
    </row>
    <row r="763" spans="4:4" x14ac:dyDescent="0.25">
      <c r="D763" s="18"/>
    </row>
    <row r="764" spans="4:4" x14ac:dyDescent="0.25">
      <c r="D764" s="18"/>
    </row>
    <row r="765" spans="4:4" x14ac:dyDescent="0.25">
      <c r="D765" s="18"/>
    </row>
    <row r="766" spans="4:4" x14ac:dyDescent="0.25">
      <c r="D766" s="18"/>
    </row>
    <row r="767" spans="4:4" x14ac:dyDescent="0.25">
      <c r="D767" s="18"/>
    </row>
    <row r="768" spans="4:4" x14ac:dyDescent="0.25">
      <c r="D768" s="18"/>
    </row>
    <row r="769" spans="4:4" x14ac:dyDescent="0.25">
      <c r="D769" s="18"/>
    </row>
    <row r="770" spans="4:4" x14ac:dyDescent="0.25">
      <c r="D770" s="18"/>
    </row>
    <row r="771" spans="4:4" x14ac:dyDescent="0.25">
      <c r="D771" s="18"/>
    </row>
    <row r="772" spans="4:4" x14ac:dyDescent="0.25">
      <c r="D772" s="18"/>
    </row>
    <row r="773" spans="4:4" x14ac:dyDescent="0.25">
      <c r="D773" s="18"/>
    </row>
    <row r="774" spans="4:4" x14ac:dyDescent="0.25">
      <c r="D774" s="18"/>
    </row>
    <row r="775" spans="4:4" x14ac:dyDescent="0.25">
      <c r="D775" s="18"/>
    </row>
    <row r="776" spans="4:4" x14ac:dyDescent="0.25">
      <c r="D776" s="18"/>
    </row>
    <row r="777" spans="4:4" x14ac:dyDescent="0.25">
      <c r="D777" s="18"/>
    </row>
    <row r="778" spans="4:4" x14ac:dyDescent="0.25">
      <c r="D778" s="18"/>
    </row>
    <row r="779" spans="4:4" x14ac:dyDescent="0.25">
      <c r="D779" s="18"/>
    </row>
    <row r="780" spans="4:4" x14ac:dyDescent="0.25">
      <c r="D780" s="18"/>
    </row>
    <row r="781" spans="4:4" x14ac:dyDescent="0.25">
      <c r="D781" s="18"/>
    </row>
    <row r="782" spans="4:4" x14ac:dyDescent="0.25">
      <c r="D782" s="18"/>
    </row>
    <row r="783" spans="4:4" x14ac:dyDescent="0.25">
      <c r="D783" s="18"/>
    </row>
    <row r="784" spans="4:4" x14ac:dyDescent="0.25">
      <c r="D784" s="18"/>
    </row>
    <row r="785" spans="4:4" x14ac:dyDescent="0.25">
      <c r="D785" s="18"/>
    </row>
    <row r="786" spans="4:4" x14ac:dyDescent="0.25">
      <c r="D786" s="18"/>
    </row>
    <row r="787" spans="4:4" x14ac:dyDescent="0.25">
      <c r="D787" s="18"/>
    </row>
    <row r="788" spans="4:4" x14ac:dyDescent="0.25">
      <c r="D788" s="18"/>
    </row>
    <row r="789" spans="4:4" x14ac:dyDescent="0.25">
      <c r="D789" s="18"/>
    </row>
    <row r="790" spans="4:4" x14ac:dyDescent="0.25">
      <c r="D790" s="18"/>
    </row>
    <row r="791" spans="4:4" x14ac:dyDescent="0.25">
      <c r="D791" s="18"/>
    </row>
    <row r="792" spans="4:4" x14ac:dyDescent="0.25">
      <c r="D792" s="18"/>
    </row>
    <row r="793" spans="4:4" x14ac:dyDescent="0.25">
      <c r="D793" s="18"/>
    </row>
    <row r="794" spans="4:4" x14ac:dyDescent="0.25">
      <c r="D794" s="18"/>
    </row>
    <row r="795" spans="4:4" x14ac:dyDescent="0.25">
      <c r="D795" s="18"/>
    </row>
    <row r="796" spans="4:4" x14ac:dyDescent="0.25">
      <c r="D796" s="18"/>
    </row>
    <row r="797" spans="4:4" x14ac:dyDescent="0.25">
      <c r="D797" s="18"/>
    </row>
    <row r="798" spans="4:4" x14ac:dyDescent="0.25">
      <c r="D798" s="18"/>
    </row>
    <row r="799" spans="4:4" x14ac:dyDescent="0.25">
      <c r="D799" s="18"/>
    </row>
    <row r="800" spans="4:4" x14ac:dyDescent="0.25">
      <c r="D800" s="18"/>
    </row>
    <row r="801" spans="4:4" x14ac:dyDescent="0.25">
      <c r="D801" s="18"/>
    </row>
    <row r="802" spans="4:4" x14ac:dyDescent="0.25">
      <c r="D802" s="18"/>
    </row>
    <row r="803" spans="4:4" x14ac:dyDescent="0.25">
      <c r="D803" s="18"/>
    </row>
    <row r="804" spans="4:4" x14ac:dyDescent="0.25">
      <c r="D804" s="18"/>
    </row>
    <row r="805" spans="4:4" x14ac:dyDescent="0.25">
      <c r="D805" s="18"/>
    </row>
    <row r="806" spans="4:4" x14ac:dyDescent="0.25">
      <c r="D806" s="18"/>
    </row>
    <row r="807" spans="4:4" x14ac:dyDescent="0.25">
      <c r="D807" s="18"/>
    </row>
    <row r="808" spans="4:4" x14ac:dyDescent="0.25">
      <c r="D808" s="18"/>
    </row>
    <row r="809" spans="4:4" x14ac:dyDescent="0.25">
      <c r="D809" s="18"/>
    </row>
    <row r="810" spans="4:4" x14ac:dyDescent="0.25">
      <c r="D810" s="18"/>
    </row>
    <row r="811" spans="4:4" x14ac:dyDescent="0.25">
      <c r="D811" s="18"/>
    </row>
    <row r="812" spans="4:4" x14ac:dyDescent="0.25">
      <c r="D812" s="18"/>
    </row>
    <row r="813" spans="4:4" x14ac:dyDescent="0.25">
      <c r="D813" s="18"/>
    </row>
    <row r="814" spans="4:4" x14ac:dyDescent="0.25">
      <c r="D814" s="18"/>
    </row>
    <row r="815" spans="4:4" x14ac:dyDescent="0.25">
      <c r="D815" s="18"/>
    </row>
    <row r="816" spans="4:4" x14ac:dyDescent="0.25">
      <c r="D816" s="18"/>
    </row>
    <row r="817" spans="4:4" x14ac:dyDescent="0.25">
      <c r="D817" s="18"/>
    </row>
    <row r="818" spans="4:4" x14ac:dyDescent="0.25">
      <c r="D818" s="18"/>
    </row>
    <row r="819" spans="4:4" x14ac:dyDescent="0.25">
      <c r="D819" s="18"/>
    </row>
    <row r="820" spans="4:4" x14ac:dyDescent="0.25">
      <c r="D820" s="18"/>
    </row>
    <row r="821" spans="4:4" x14ac:dyDescent="0.25">
      <c r="D821" s="18"/>
    </row>
    <row r="822" spans="4:4" x14ac:dyDescent="0.25">
      <c r="D822" s="18"/>
    </row>
    <row r="823" spans="4:4" x14ac:dyDescent="0.25">
      <c r="D823" s="18"/>
    </row>
    <row r="824" spans="4:4" x14ac:dyDescent="0.25">
      <c r="D824" s="18"/>
    </row>
    <row r="825" spans="4:4" x14ac:dyDescent="0.25">
      <c r="D825" s="18"/>
    </row>
    <row r="826" spans="4:4" x14ac:dyDescent="0.25">
      <c r="D826" s="18"/>
    </row>
    <row r="827" spans="4:4" x14ac:dyDescent="0.25">
      <c r="D827" s="18"/>
    </row>
    <row r="828" spans="4:4" x14ac:dyDescent="0.25">
      <c r="D828" s="18"/>
    </row>
    <row r="829" spans="4:4" x14ac:dyDescent="0.25">
      <c r="D829" s="18"/>
    </row>
    <row r="830" spans="4:4" x14ac:dyDescent="0.25">
      <c r="D830" s="18"/>
    </row>
    <row r="831" spans="4:4" x14ac:dyDescent="0.25">
      <c r="D831" s="18"/>
    </row>
    <row r="832" spans="4:4" x14ac:dyDescent="0.25">
      <c r="D832" s="18"/>
    </row>
    <row r="833" spans="4:4" x14ac:dyDescent="0.25">
      <c r="D833" s="18"/>
    </row>
    <row r="834" spans="4:4" x14ac:dyDescent="0.25">
      <c r="D834" s="18"/>
    </row>
    <row r="835" spans="4:4" x14ac:dyDescent="0.25">
      <c r="D835" s="18"/>
    </row>
    <row r="836" spans="4:4" x14ac:dyDescent="0.25">
      <c r="D836" s="18"/>
    </row>
    <row r="837" spans="4:4" x14ac:dyDescent="0.25">
      <c r="D837" s="18"/>
    </row>
    <row r="838" spans="4:4" x14ac:dyDescent="0.25">
      <c r="D838" s="18"/>
    </row>
    <row r="839" spans="4:4" x14ac:dyDescent="0.25">
      <c r="D839" s="18"/>
    </row>
    <row r="840" spans="4:4" x14ac:dyDescent="0.25">
      <c r="D840" s="18"/>
    </row>
    <row r="841" spans="4:4" x14ac:dyDescent="0.25">
      <c r="D841" s="18"/>
    </row>
    <row r="842" spans="4:4" x14ac:dyDescent="0.25">
      <c r="D842" s="18"/>
    </row>
    <row r="843" spans="4:4" x14ac:dyDescent="0.25">
      <c r="D843" s="18"/>
    </row>
    <row r="844" spans="4:4" x14ac:dyDescent="0.25">
      <c r="D844" s="18"/>
    </row>
    <row r="845" spans="4:4" x14ac:dyDescent="0.25">
      <c r="D845" s="18"/>
    </row>
    <row r="846" spans="4:4" x14ac:dyDescent="0.25">
      <c r="D846" s="18"/>
    </row>
    <row r="847" spans="4:4" x14ac:dyDescent="0.25">
      <c r="D847" s="18"/>
    </row>
    <row r="848" spans="4:4" x14ac:dyDescent="0.25">
      <c r="D848" s="18"/>
    </row>
    <row r="849" spans="4:4" x14ac:dyDescent="0.25">
      <c r="D849" s="18"/>
    </row>
    <row r="850" spans="4:4" x14ac:dyDescent="0.25">
      <c r="D850" s="18"/>
    </row>
    <row r="851" spans="4:4" x14ac:dyDescent="0.25">
      <c r="D851" s="18"/>
    </row>
    <row r="852" spans="4:4" x14ac:dyDescent="0.25">
      <c r="D852" s="18"/>
    </row>
    <row r="853" spans="4:4" x14ac:dyDescent="0.25">
      <c r="D853" s="18"/>
    </row>
    <row r="854" spans="4:4" x14ac:dyDescent="0.25">
      <c r="D854" s="18"/>
    </row>
    <row r="855" spans="4:4" x14ac:dyDescent="0.25">
      <c r="D855" s="18"/>
    </row>
    <row r="856" spans="4:4" x14ac:dyDescent="0.25">
      <c r="D856" s="18"/>
    </row>
    <row r="857" spans="4:4" x14ac:dyDescent="0.25">
      <c r="D857" s="18"/>
    </row>
    <row r="858" spans="4:4" x14ac:dyDescent="0.25">
      <c r="D858" s="18"/>
    </row>
    <row r="859" spans="4:4" x14ac:dyDescent="0.25">
      <c r="D859" s="18"/>
    </row>
    <row r="860" spans="4:4" x14ac:dyDescent="0.25">
      <c r="D860" s="18"/>
    </row>
    <row r="861" spans="4:4" x14ac:dyDescent="0.25">
      <c r="D861" s="18"/>
    </row>
    <row r="862" spans="4:4" x14ac:dyDescent="0.25">
      <c r="D862" s="18"/>
    </row>
    <row r="863" spans="4:4" x14ac:dyDescent="0.25">
      <c r="D863" s="18"/>
    </row>
    <row r="864" spans="4:4" x14ac:dyDescent="0.25">
      <c r="D864" s="18"/>
    </row>
    <row r="865" spans="4:4" x14ac:dyDescent="0.25">
      <c r="D865" s="18"/>
    </row>
    <row r="866" spans="4:4" x14ac:dyDescent="0.25">
      <c r="D866" s="18"/>
    </row>
    <row r="867" spans="4:4" x14ac:dyDescent="0.25">
      <c r="D867" s="18"/>
    </row>
    <row r="868" spans="4:4" x14ac:dyDescent="0.25">
      <c r="D868" s="18"/>
    </row>
    <row r="869" spans="4:4" x14ac:dyDescent="0.25">
      <c r="D869" s="18"/>
    </row>
    <row r="870" spans="4:4" x14ac:dyDescent="0.25">
      <c r="D870" s="18"/>
    </row>
    <row r="871" spans="4:4" x14ac:dyDescent="0.25">
      <c r="D871" s="18"/>
    </row>
    <row r="872" spans="4:4" x14ac:dyDescent="0.25">
      <c r="D872" s="18"/>
    </row>
    <row r="873" spans="4:4" x14ac:dyDescent="0.25">
      <c r="D873" s="18"/>
    </row>
    <row r="874" spans="4:4" x14ac:dyDescent="0.25">
      <c r="D874" s="18"/>
    </row>
    <row r="875" spans="4:4" x14ac:dyDescent="0.25">
      <c r="D875" s="18"/>
    </row>
    <row r="876" spans="4:4" x14ac:dyDescent="0.25">
      <c r="D876" s="18"/>
    </row>
    <row r="877" spans="4:4" x14ac:dyDescent="0.25">
      <c r="D877" s="18"/>
    </row>
    <row r="878" spans="4:4" x14ac:dyDescent="0.25">
      <c r="D878" s="18"/>
    </row>
    <row r="879" spans="4:4" x14ac:dyDescent="0.25">
      <c r="D879" s="18"/>
    </row>
    <row r="880" spans="4:4" x14ac:dyDescent="0.25">
      <c r="D880" s="18"/>
    </row>
    <row r="881" spans="4:4" x14ac:dyDescent="0.25">
      <c r="D881" s="18"/>
    </row>
    <row r="882" spans="4:4" x14ac:dyDescent="0.25">
      <c r="D882" s="18"/>
    </row>
    <row r="883" spans="4:4" x14ac:dyDescent="0.25">
      <c r="D883" s="18"/>
    </row>
    <row r="884" spans="4:4" x14ac:dyDescent="0.25">
      <c r="D884" s="18"/>
    </row>
    <row r="885" spans="4:4" x14ac:dyDescent="0.25">
      <c r="D885" s="18"/>
    </row>
    <row r="886" spans="4:4" x14ac:dyDescent="0.25">
      <c r="D886" s="18"/>
    </row>
    <row r="887" spans="4:4" x14ac:dyDescent="0.25">
      <c r="D887" s="18"/>
    </row>
    <row r="888" spans="4:4" x14ac:dyDescent="0.25">
      <c r="D888" s="18"/>
    </row>
    <row r="889" spans="4:4" x14ac:dyDescent="0.25">
      <c r="D889" s="18"/>
    </row>
    <row r="890" spans="4:4" x14ac:dyDescent="0.25">
      <c r="D890" s="18"/>
    </row>
    <row r="891" spans="4:4" x14ac:dyDescent="0.25">
      <c r="D891" s="18"/>
    </row>
    <row r="892" spans="4:4" x14ac:dyDescent="0.25">
      <c r="D892" s="18"/>
    </row>
    <row r="893" spans="4:4" x14ac:dyDescent="0.25">
      <c r="D893" s="18"/>
    </row>
    <row r="894" spans="4:4" x14ac:dyDescent="0.25">
      <c r="D894" s="18"/>
    </row>
    <row r="895" spans="4:4" x14ac:dyDescent="0.25">
      <c r="D895" s="18"/>
    </row>
    <row r="896" spans="4:4" x14ac:dyDescent="0.25">
      <c r="D896" s="18"/>
    </row>
    <row r="897" spans="4:4" x14ac:dyDescent="0.25">
      <c r="D897" s="18"/>
    </row>
    <row r="898" spans="4:4" x14ac:dyDescent="0.25">
      <c r="D898" s="18"/>
    </row>
    <row r="899" spans="4:4" x14ac:dyDescent="0.25">
      <c r="D899" s="18"/>
    </row>
    <row r="900" spans="4:4" x14ac:dyDescent="0.25">
      <c r="D900" s="18"/>
    </row>
    <row r="901" spans="4:4" x14ac:dyDescent="0.25">
      <c r="D901" s="18"/>
    </row>
    <row r="902" spans="4:4" x14ac:dyDescent="0.25">
      <c r="D902" s="18"/>
    </row>
    <row r="903" spans="4:4" x14ac:dyDescent="0.25">
      <c r="D903" s="18"/>
    </row>
    <row r="904" spans="4:4" x14ac:dyDescent="0.25">
      <c r="D904" s="18"/>
    </row>
    <row r="905" spans="4:4" x14ac:dyDescent="0.25">
      <c r="D905" s="18"/>
    </row>
    <row r="906" spans="4:4" x14ac:dyDescent="0.25">
      <c r="D906" s="18"/>
    </row>
    <row r="907" spans="4:4" x14ac:dyDescent="0.25">
      <c r="D907" s="18"/>
    </row>
    <row r="908" spans="4:4" x14ac:dyDescent="0.25">
      <c r="D908" s="18"/>
    </row>
    <row r="909" spans="4:4" x14ac:dyDescent="0.25">
      <c r="D909" s="18"/>
    </row>
    <row r="910" spans="4:4" x14ac:dyDescent="0.25">
      <c r="D910" s="18"/>
    </row>
    <row r="911" spans="4:4" x14ac:dyDescent="0.25">
      <c r="D911" s="18"/>
    </row>
    <row r="912" spans="4:4" x14ac:dyDescent="0.25">
      <c r="D912" s="18"/>
    </row>
    <row r="913" spans="4:4" x14ac:dyDescent="0.25">
      <c r="D913" s="18"/>
    </row>
    <row r="914" spans="4:4" x14ac:dyDescent="0.25">
      <c r="D914" s="18"/>
    </row>
    <row r="915" spans="4:4" x14ac:dyDescent="0.25">
      <c r="D915" s="18"/>
    </row>
    <row r="916" spans="4:4" x14ac:dyDescent="0.25">
      <c r="D916" s="18"/>
    </row>
    <row r="917" spans="4:4" x14ac:dyDescent="0.25">
      <c r="D917" s="18"/>
    </row>
    <row r="918" spans="4:4" x14ac:dyDescent="0.25">
      <c r="D918" s="18"/>
    </row>
    <row r="919" spans="4:4" x14ac:dyDescent="0.25">
      <c r="D919" s="18"/>
    </row>
    <row r="920" spans="4:4" x14ac:dyDescent="0.25">
      <c r="D920" s="18"/>
    </row>
    <row r="921" spans="4:4" x14ac:dyDescent="0.25">
      <c r="D921" s="18"/>
    </row>
    <row r="922" spans="4:4" x14ac:dyDescent="0.25">
      <c r="D922" s="18"/>
    </row>
    <row r="923" spans="4:4" x14ac:dyDescent="0.25">
      <c r="D923" s="18"/>
    </row>
    <row r="924" spans="4:4" x14ac:dyDescent="0.25">
      <c r="D924" s="18"/>
    </row>
    <row r="925" spans="4:4" x14ac:dyDescent="0.25">
      <c r="D925" s="18"/>
    </row>
    <row r="926" spans="4:4" x14ac:dyDescent="0.25">
      <c r="D926" s="18"/>
    </row>
    <row r="927" spans="4:4" x14ac:dyDescent="0.25">
      <c r="D927" s="18"/>
    </row>
    <row r="928" spans="4:4" x14ac:dyDescent="0.25">
      <c r="D928" s="18"/>
    </row>
    <row r="929" spans="4:4" x14ac:dyDescent="0.25">
      <c r="D929" s="18"/>
    </row>
    <row r="930" spans="4:4" x14ac:dyDescent="0.25">
      <c r="D930" s="18"/>
    </row>
    <row r="931" spans="4:4" x14ac:dyDescent="0.25">
      <c r="D931" s="18"/>
    </row>
    <row r="932" spans="4:4" x14ac:dyDescent="0.25">
      <c r="D932" s="18"/>
    </row>
    <row r="933" spans="4:4" x14ac:dyDescent="0.25">
      <c r="D933" s="18"/>
    </row>
    <row r="934" spans="4:4" x14ac:dyDescent="0.25">
      <c r="D934" s="18"/>
    </row>
    <row r="935" spans="4:4" x14ac:dyDescent="0.25">
      <c r="D935" s="18"/>
    </row>
    <row r="936" spans="4:4" x14ac:dyDescent="0.25">
      <c r="D936" s="18"/>
    </row>
    <row r="937" spans="4:4" x14ac:dyDescent="0.25">
      <c r="D937" s="18"/>
    </row>
    <row r="938" spans="4:4" x14ac:dyDescent="0.25">
      <c r="D938" s="18"/>
    </row>
    <row r="939" spans="4:4" x14ac:dyDescent="0.25">
      <c r="D939" s="18"/>
    </row>
    <row r="940" spans="4:4" x14ac:dyDescent="0.25">
      <c r="D940" s="18"/>
    </row>
    <row r="941" spans="4:4" x14ac:dyDescent="0.25">
      <c r="D941" s="18"/>
    </row>
    <row r="942" spans="4:4" x14ac:dyDescent="0.25">
      <c r="D942" s="18"/>
    </row>
    <row r="943" spans="4:4" x14ac:dyDescent="0.25">
      <c r="D943" s="18"/>
    </row>
    <row r="944" spans="4:4" x14ac:dyDescent="0.25">
      <c r="D944" s="18"/>
    </row>
    <row r="945" spans="4:4" x14ac:dyDescent="0.25">
      <c r="D945" s="18"/>
    </row>
    <row r="946" spans="4:4" x14ac:dyDescent="0.25">
      <c r="D946" s="18"/>
    </row>
    <row r="947" spans="4:4" x14ac:dyDescent="0.25">
      <c r="D947" s="18"/>
    </row>
    <row r="948" spans="4:4" x14ac:dyDescent="0.25">
      <c r="D948" s="18"/>
    </row>
    <row r="949" spans="4:4" x14ac:dyDescent="0.25">
      <c r="D949" s="18"/>
    </row>
    <row r="950" spans="4:4" x14ac:dyDescent="0.25">
      <c r="D950" s="18"/>
    </row>
    <row r="951" spans="4:4" x14ac:dyDescent="0.25">
      <c r="D951" s="18"/>
    </row>
    <row r="952" spans="4:4" x14ac:dyDescent="0.25">
      <c r="D952" s="18"/>
    </row>
    <row r="953" spans="4:4" x14ac:dyDescent="0.25">
      <c r="D953" s="18"/>
    </row>
    <row r="954" spans="4:4" x14ac:dyDescent="0.25">
      <c r="D954" s="18"/>
    </row>
    <row r="955" spans="4:4" x14ac:dyDescent="0.25">
      <c r="D955" s="18"/>
    </row>
    <row r="956" spans="4:4" x14ac:dyDescent="0.25">
      <c r="D956" s="18"/>
    </row>
    <row r="957" spans="4:4" x14ac:dyDescent="0.25">
      <c r="D957" s="18"/>
    </row>
    <row r="958" spans="4:4" x14ac:dyDescent="0.25">
      <c r="D958" s="18"/>
    </row>
    <row r="959" spans="4:4" x14ac:dyDescent="0.25">
      <c r="D959" s="18"/>
    </row>
    <row r="960" spans="4:4" x14ac:dyDescent="0.25">
      <c r="D960" s="18"/>
    </row>
    <row r="961" spans="4:4" x14ac:dyDescent="0.25">
      <c r="D961" s="18"/>
    </row>
    <row r="962" spans="4:4" x14ac:dyDescent="0.25">
      <c r="D962" s="18"/>
    </row>
    <row r="963" spans="4:4" x14ac:dyDescent="0.25">
      <c r="D963" s="18"/>
    </row>
    <row r="964" spans="4:4" x14ac:dyDescent="0.25">
      <c r="D964" s="18"/>
    </row>
    <row r="965" spans="4:4" x14ac:dyDescent="0.25">
      <c r="D965" s="18"/>
    </row>
    <row r="966" spans="4:4" x14ac:dyDescent="0.25">
      <c r="D966" s="18"/>
    </row>
    <row r="967" spans="4:4" x14ac:dyDescent="0.25">
      <c r="D967" s="18"/>
    </row>
    <row r="968" spans="4:4" x14ac:dyDescent="0.25">
      <c r="D968" s="18"/>
    </row>
    <row r="969" spans="4:4" x14ac:dyDescent="0.25">
      <c r="D969" s="18"/>
    </row>
    <row r="970" spans="4:4" x14ac:dyDescent="0.25">
      <c r="D970" s="18"/>
    </row>
    <row r="971" spans="4:4" x14ac:dyDescent="0.25">
      <c r="D971" s="18"/>
    </row>
    <row r="972" spans="4:4" x14ac:dyDescent="0.25">
      <c r="D972" s="18"/>
    </row>
    <row r="973" spans="4:4" x14ac:dyDescent="0.25">
      <c r="D973" s="18"/>
    </row>
    <row r="974" spans="4:4" x14ac:dyDescent="0.25">
      <c r="D974" s="18"/>
    </row>
    <row r="975" spans="4:4" x14ac:dyDescent="0.25">
      <c r="D975" s="18"/>
    </row>
    <row r="976" spans="4:4" x14ac:dyDescent="0.25">
      <c r="D976" s="18"/>
    </row>
    <row r="977" spans="4:4" x14ac:dyDescent="0.25">
      <c r="D977" s="18"/>
    </row>
    <row r="978" spans="4:4" x14ac:dyDescent="0.25">
      <c r="D978" s="18"/>
    </row>
    <row r="979" spans="4:4" x14ac:dyDescent="0.25">
      <c r="D979" s="18"/>
    </row>
    <row r="980" spans="4:4" x14ac:dyDescent="0.25">
      <c r="D980" s="18"/>
    </row>
    <row r="981" spans="4:4" x14ac:dyDescent="0.25">
      <c r="D981" s="18"/>
    </row>
    <row r="982" spans="4:4" x14ac:dyDescent="0.25">
      <c r="D982" s="18"/>
    </row>
    <row r="983" spans="4:4" x14ac:dyDescent="0.25">
      <c r="D983" s="18"/>
    </row>
    <row r="984" spans="4:4" x14ac:dyDescent="0.25">
      <c r="D984" s="18"/>
    </row>
    <row r="985" spans="4:4" x14ac:dyDescent="0.25">
      <c r="D985" s="18"/>
    </row>
    <row r="986" spans="4:4" x14ac:dyDescent="0.25">
      <c r="D986" s="18"/>
    </row>
    <row r="987" spans="4:4" x14ac:dyDescent="0.25">
      <c r="D987" s="18"/>
    </row>
    <row r="988" spans="4:4" x14ac:dyDescent="0.25">
      <c r="D988" s="18"/>
    </row>
    <row r="989" spans="4:4" x14ac:dyDescent="0.25">
      <c r="D989" s="18"/>
    </row>
    <row r="990" spans="4:4" x14ac:dyDescent="0.25">
      <c r="D990" s="18"/>
    </row>
    <row r="991" spans="4:4" x14ac:dyDescent="0.25">
      <c r="D991" s="18"/>
    </row>
    <row r="992" spans="4:4" x14ac:dyDescent="0.25">
      <c r="D992" s="18"/>
    </row>
    <row r="993" spans="4:4" x14ac:dyDescent="0.25">
      <c r="D993" s="18"/>
    </row>
    <row r="994" spans="4:4" x14ac:dyDescent="0.25">
      <c r="D994" s="18"/>
    </row>
    <row r="995" spans="4:4" x14ac:dyDescent="0.25">
      <c r="D995" s="18"/>
    </row>
    <row r="996" spans="4:4" x14ac:dyDescent="0.25">
      <c r="D996" s="18"/>
    </row>
    <row r="997" spans="4:4" x14ac:dyDescent="0.25">
      <c r="D997" s="18"/>
    </row>
    <row r="998" spans="4:4" x14ac:dyDescent="0.25">
      <c r="D998" s="18"/>
    </row>
    <row r="999" spans="4:4" x14ac:dyDescent="0.25">
      <c r="D999" s="18"/>
    </row>
    <row r="1000" spans="4:4" x14ac:dyDescent="0.25">
      <c r="D1000" s="18"/>
    </row>
    <row r="1001" spans="4:4" x14ac:dyDescent="0.25">
      <c r="D1001" s="18"/>
    </row>
    <row r="1002" spans="4:4" x14ac:dyDescent="0.25">
      <c r="D1002" s="18"/>
    </row>
    <row r="1003" spans="4:4" x14ac:dyDescent="0.25">
      <c r="D1003" s="18"/>
    </row>
    <row r="1004" spans="4:4" x14ac:dyDescent="0.25">
      <c r="D1004" s="18"/>
    </row>
    <row r="1005" spans="4:4" x14ac:dyDescent="0.25">
      <c r="D1005" s="18"/>
    </row>
    <row r="1006" spans="4:4" x14ac:dyDescent="0.25">
      <c r="D1006" s="18"/>
    </row>
    <row r="1007" spans="4:4" x14ac:dyDescent="0.25">
      <c r="D1007" s="18"/>
    </row>
    <row r="1008" spans="4:4" x14ac:dyDescent="0.25">
      <c r="D1008" s="18"/>
    </row>
    <row r="1009" spans="4:4" x14ac:dyDescent="0.25">
      <c r="D1009" s="18"/>
    </row>
    <row r="1010" spans="4:4" x14ac:dyDescent="0.25">
      <c r="D1010" s="18"/>
    </row>
    <row r="1011" spans="4:4" x14ac:dyDescent="0.25">
      <c r="D1011" s="18"/>
    </row>
    <row r="1012" spans="4:4" x14ac:dyDescent="0.25">
      <c r="D1012" s="18"/>
    </row>
    <row r="1013" spans="4:4" x14ac:dyDescent="0.25">
      <c r="D1013" s="18"/>
    </row>
    <row r="1014" spans="4:4" x14ac:dyDescent="0.25">
      <c r="D1014" s="18"/>
    </row>
    <row r="1015" spans="4:4" x14ac:dyDescent="0.25">
      <c r="D1015" s="18"/>
    </row>
    <row r="1016" spans="4:4" x14ac:dyDescent="0.25">
      <c r="D1016" s="18"/>
    </row>
    <row r="1017" spans="4:4" x14ac:dyDescent="0.25">
      <c r="D1017" s="18"/>
    </row>
    <row r="1018" spans="4:4" x14ac:dyDescent="0.25">
      <c r="D1018" s="18"/>
    </row>
    <row r="1019" spans="4:4" x14ac:dyDescent="0.25">
      <c r="D1019" s="18"/>
    </row>
    <row r="1020" spans="4:4" x14ac:dyDescent="0.25">
      <c r="D1020" s="18"/>
    </row>
    <row r="1021" spans="4:4" x14ac:dyDescent="0.25">
      <c r="D1021" s="18"/>
    </row>
    <row r="1022" spans="4:4" x14ac:dyDescent="0.25">
      <c r="D1022" s="18"/>
    </row>
    <row r="1023" spans="4:4" x14ac:dyDescent="0.25">
      <c r="D1023" s="18"/>
    </row>
    <row r="1024" spans="4:4" x14ac:dyDescent="0.25">
      <c r="D1024" s="18"/>
    </row>
    <row r="1025" spans="4:4" x14ac:dyDescent="0.25">
      <c r="D1025" s="18"/>
    </row>
    <row r="1026" spans="4:4" x14ac:dyDescent="0.25">
      <c r="D1026" s="18"/>
    </row>
    <row r="1027" spans="4:4" x14ac:dyDescent="0.25">
      <c r="D1027" s="18"/>
    </row>
    <row r="1028" spans="4:4" x14ac:dyDescent="0.25">
      <c r="D1028" s="18"/>
    </row>
    <row r="1029" spans="4:4" x14ac:dyDescent="0.25">
      <c r="D1029" s="18"/>
    </row>
    <row r="1030" spans="4:4" x14ac:dyDescent="0.25">
      <c r="D1030" s="18"/>
    </row>
    <row r="1031" spans="4:4" x14ac:dyDescent="0.25">
      <c r="D1031" s="18"/>
    </row>
    <row r="1032" spans="4:4" x14ac:dyDescent="0.25">
      <c r="D1032" s="18"/>
    </row>
    <row r="1033" spans="4:4" x14ac:dyDescent="0.25">
      <c r="D1033" s="18"/>
    </row>
    <row r="1034" spans="4:4" x14ac:dyDescent="0.25">
      <c r="D1034" s="18"/>
    </row>
    <row r="1035" spans="4:4" x14ac:dyDescent="0.25">
      <c r="D1035" s="18"/>
    </row>
    <row r="1036" spans="4:4" x14ac:dyDescent="0.25">
      <c r="D1036" s="18"/>
    </row>
    <row r="1037" spans="4:4" x14ac:dyDescent="0.25">
      <c r="D1037" s="18"/>
    </row>
    <row r="1038" spans="4:4" x14ac:dyDescent="0.25">
      <c r="D1038" s="18"/>
    </row>
    <row r="1039" spans="4:4" x14ac:dyDescent="0.25">
      <c r="D1039" s="18"/>
    </row>
    <row r="1040" spans="4:4" x14ac:dyDescent="0.25">
      <c r="D1040" s="18"/>
    </row>
    <row r="1041" spans="4:4" x14ac:dyDescent="0.25">
      <c r="D1041" s="18"/>
    </row>
    <row r="1042" spans="4:4" x14ac:dyDescent="0.25">
      <c r="D1042" s="18"/>
    </row>
    <row r="1043" spans="4:4" x14ac:dyDescent="0.25">
      <c r="D1043" s="18"/>
    </row>
    <row r="1044" spans="4:4" x14ac:dyDescent="0.25">
      <c r="D1044" s="18"/>
    </row>
    <row r="1045" spans="4:4" x14ac:dyDescent="0.25">
      <c r="D1045" s="18"/>
    </row>
    <row r="1046" spans="4:4" x14ac:dyDescent="0.25">
      <c r="D1046" s="18"/>
    </row>
    <row r="1047" spans="4:4" x14ac:dyDescent="0.25">
      <c r="D1047" s="18"/>
    </row>
    <row r="1048" spans="4:4" x14ac:dyDescent="0.25">
      <c r="D1048" s="18"/>
    </row>
    <row r="1049" spans="4:4" x14ac:dyDescent="0.25">
      <c r="D1049" s="18"/>
    </row>
    <row r="1050" spans="4:4" x14ac:dyDescent="0.25">
      <c r="D1050" s="18"/>
    </row>
    <row r="1051" spans="4:4" x14ac:dyDescent="0.25">
      <c r="D1051" s="18"/>
    </row>
    <row r="1052" spans="4:4" x14ac:dyDescent="0.25">
      <c r="D1052" s="18"/>
    </row>
    <row r="1053" spans="4:4" x14ac:dyDescent="0.25">
      <c r="D1053" s="18"/>
    </row>
    <row r="1054" spans="4:4" x14ac:dyDescent="0.25">
      <c r="D1054" s="18"/>
    </row>
    <row r="1055" spans="4:4" x14ac:dyDescent="0.25">
      <c r="D1055" s="18"/>
    </row>
    <row r="1056" spans="4:4" x14ac:dyDescent="0.25">
      <c r="D1056" s="18"/>
    </row>
    <row r="1057" spans="4:4" x14ac:dyDescent="0.25">
      <c r="D1057" s="18"/>
    </row>
    <row r="1058" spans="4:4" x14ac:dyDescent="0.25">
      <c r="D1058" s="18"/>
    </row>
    <row r="1059" spans="4:4" x14ac:dyDescent="0.25">
      <c r="D1059" s="18"/>
    </row>
    <row r="1060" spans="4:4" x14ac:dyDescent="0.25">
      <c r="D1060" s="18"/>
    </row>
    <row r="1061" spans="4:4" x14ac:dyDescent="0.25">
      <c r="D1061" s="18"/>
    </row>
    <row r="1062" spans="4:4" x14ac:dyDescent="0.25">
      <c r="D1062" s="18"/>
    </row>
    <row r="1063" spans="4:4" x14ac:dyDescent="0.25">
      <c r="D1063" s="18"/>
    </row>
    <row r="1064" spans="4:4" x14ac:dyDescent="0.25">
      <c r="D1064" s="18"/>
    </row>
    <row r="1065" spans="4:4" x14ac:dyDescent="0.25">
      <c r="D1065" s="18"/>
    </row>
    <row r="1066" spans="4:4" x14ac:dyDescent="0.25">
      <c r="D1066" s="18"/>
    </row>
    <row r="1067" spans="4:4" x14ac:dyDescent="0.25">
      <c r="D1067" s="18"/>
    </row>
    <row r="1068" spans="4:4" x14ac:dyDescent="0.25">
      <c r="D1068" s="18"/>
    </row>
    <row r="1069" spans="4:4" x14ac:dyDescent="0.25">
      <c r="D1069" s="18"/>
    </row>
    <row r="1070" spans="4:4" x14ac:dyDescent="0.25">
      <c r="D1070" s="18"/>
    </row>
    <row r="1071" spans="4:4" x14ac:dyDescent="0.25">
      <c r="D1071" s="18"/>
    </row>
    <row r="1072" spans="4:4" x14ac:dyDescent="0.25">
      <c r="D1072" s="18"/>
    </row>
    <row r="1073" spans="4:4" x14ac:dyDescent="0.25">
      <c r="D1073" s="18"/>
    </row>
    <row r="1074" spans="4:4" x14ac:dyDescent="0.25">
      <c r="D1074" s="18"/>
    </row>
    <row r="1075" spans="4:4" x14ac:dyDescent="0.25">
      <c r="D1075" s="18"/>
    </row>
    <row r="1076" spans="4:4" x14ac:dyDescent="0.25">
      <c r="D1076" s="18"/>
    </row>
    <row r="1077" spans="4:4" x14ac:dyDescent="0.25">
      <c r="D1077" s="18"/>
    </row>
    <row r="1078" spans="4:4" x14ac:dyDescent="0.25">
      <c r="D1078" s="18"/>
    </row>
    <row r="1079" spans="4:4" x14ac:dyDescent="0.25">
      <c r="D1079" s="18"/>
    </row>
    <row r="1080" spans="4:4" x14ac:dyDescent="0.25">
      <c r="D1080" s="18"/>
    </row>
    <row r="1081" spans="4:4" x14ac:dyDescent="0.25">
      <c r="D1081" s="18"/>
    </row>
    <row r="1082" spans="4:4" x14ac:dyDescent="0.25">
      <c r="D1082" s="18"/>
    </row>
    <row r="1083" spans="4:4" x14ac:dyDescent="0.25">
      <c r="D1083" s="18"/>
    </row>
    <row r="1084" spans="4:4" x14ac:dyDescent="0.25">
      <c r="D1084" s="18"/>
    </row>
    <row r="1085" spans="4:4" x14ac:dyDescent="0.25">
      <c r="D1085" s="18"/>
    </row>
    <row r="1086" spans="4:4" x14ac:dyDescent="0.25">
      <c r="D1086" s="18"/>
    </row>
    <row r="1087" spans="4:4" x14ac:dyDescent="0.25">
      <c r="D1087" s="18"/>
    </row>
    <row r="1088" spans="4:4" x14ac:dyDescent="0.25">
      <c r="D1088" s="18"/>
    </row>
    <row r="1089" spans="4:4" x14ac:dyDescent="0.25">
      <c r="D1089" s="18"/>
    </row>
    <row r="1090" spans="4:4" x14ac:dyDescent="0.25">
      <c r="D1090" s="18"/>
    </row>
    <row r="1091" spans="4:4" x14ac:dyDescent="0.25">
      <c r="D1091" s="18"/>
    </row>
    <row r="1092" spans="4:4" x14ac:dyDescent="0.25">
      <c r="D1092" s="18"/>
    </row>
    <row r="1093" spans="4:4" x14ac:dyDescent="0.25">
      <c r="D1093" s="18"/>
    </row>
    <row r="1094" spans="4:4" x14ac:dyDescent="0.25">
      <c r="D1094" s="18"/>
    </row>
    <row r="1095" spans="4:4" x14ac:dyDescent="0.25">
      <c r="D1095" s="18"/>
    </row>
    <row r="1096" spans="4:4" x14ac:dyDescent="0.25">
      <c r="D1096" s="18"/>
    </row>
    <row r="1097" spans="4:4" x14ac:dyDescent="0.25">
      <c r="D1097" s="18"/>
    </row>
    <row r="1098" spans="4:4" x14ac:dyDescent="0.25">
      <c r="D1098" s="18"/>
    </row>
    <row r="1099" spans="4:4" x14ac:dyDescent="0.25">
      <c r="D1099" s="18"/>
    </row>
    <row r="1100" spans="4:4" x14ac:dyDescent="0.25">
      <c r="D1100" s="18"/>
    </row>
    <row r="1101" spans="4:4" x14ac:dyDescent="0.25">
      <c r="D1101" s="18"/>
    </row>
    <row r="1102" spans="4:4" x14ac:dyDescent="0.25">
      <c r="D1102" s="18"/>
    </row>
    <row r="1103" spans="4:4" x14ac:dyDescent="0.25">
      <c r="D1103" s="18"/>
    </row>
    <row r="1104" spans="4:4" x14ac:dyDescent="0.25">
      <c r="D1104" s="18"/>
    </row>
    <row r="1105" spans="4:4" x14ac:dyDescent="0.25">
      <c r="D1105" s="18"/>
    </row>
    <row r="1106" spans="4:4" x14ac:dyDescent="0.25">
      <c r="D1106" s="18"/>
    </row>
    <row r="1107" spans="4:4" x14ac:dyDescent="0.25">
      <c r="D1107" s="18"/>
    </row>
    <row r="1108" spans="4:4" x14ac:dyDescent="0.25">
      <c r="D1108" s="18"/>
    </row>
    <row r="1109" spans="4:4" x14ac:dyDescent="0.25">
      <c r="D1109" s="18"/>
    </row>
    <row r="1110" spans="4:4" x14ac:dyDescent="0.25">
      <c r="D1110" s="18"/>
    </row>
    <row r="1111" spans="4:4" x14ac:dyDescent="0.25">
      <c r="D1111" s="18"/>
    </row>
    <row r="1112" spans="4:4" x14ac:dyDescent="0.25">
      <c r="D1112" s="18"/>
    </row>
    <row r="1113" spans="4:4" x14ac:dyDescent="0.25">
      <c r="D1113" s="18"/>
    </row>
    <row r="1114" spans="4:4" x14ac:dyDescent="0.25">
      <c r="D1114" s="18"/>
    </row>
    <row r="1115" spans="4:4" x14ac:dyDescent="0.25">
      <c r="D1115" s="18"/>
    </row>
    <row r="1116" spans="4:4" x14ac:dyDescent="0.25">
      <c r="D1116" s="18"/>
    </row>
    <row r="1117" spans="4:4" x14ac:dyDescent="0.25">
      <c r="D1117" s="18"/>
    </row>
    <row r="1118" spans="4:4" x14ac:dyDescent="0.25">
      <c r="D1118" s="18"/>
    </row>
    <row r="1119" spans="4:4" x14ac:dyDescent="0.25">
      <c r="D1119" s="18"/>
    </row>
    <row r="1120" spans="4:4" x14ac:dyDescent="0.25">
      <c r="D1120" s="18"/>
    </row>
    <row r="1121" spans="4:4" x14ac:dyDescent="0.25">
      <c r="D1121" s="18"/>
    </row>
    <row r="1122" spans="4:4" x14ac:dyDescent="0.25">
      <c r="D1122" s="18"/>
    </row>
    <row r="1123" spans="4:4" x14ac:dyDescent="0.25">
      <c r="D1123" s="18"/>
    </row>
    <row r="1124" spans="4:4" x14ac:dyDescent="0.25">
      <c r="D1124" s="18"/>
    </row>
    <row r="1125" spans="4:4" x14ac:dyDescent="0.25">
      <c r="D1125" s="18"/>
    </row>
    <row r="1126" spans="4:4" x14ac:dyDescent="0.25">
      <c r="D1126" s="18"/>
    </row>
    <row r="1127" spans="4:4" x14ac:dyDescent="0.25">
      <c r="D1127" s="18"/>
    </row>
    <row r="1128" spans="4:4" x14ac:dyDescent="0.25">
      <c r="D1128" s="18"/>
    </row>
    <row r="1129" spans="4:4" x14ac:dyDescent="0.25">
      <c r="D1129" s="18"/>
    </row>
    <row r="1130" spans="4:4" x14ac:dyDescent="0.25">
      <c r="D1130" s="18"/>
    </row>
    <row r="1131" spans="4:4" x14ac:dyDescent="0.25">
      <c r="D1131" s="18"/>
    </row>
    <row r="1132" spans="4:4" x14ac:dyDescent="0.25">
      <c r="D1132" s="18"/>
    </row>
    <row r="1133" spans="4:4" x14ac:dyDescent="0.25">
      <c r="D1133" s="18"/>
    </row>
    <row r="1134" spans="4:4" x14ac:dyDescent="0.25">
      <c r="D1134" s="18"/>
    </row>
    <row r="1135" spans="4:4" x14ac:dyDescent="0.25">
      <c r="D1135" s="18"/>
    </row>
    <row r="1136" spans="4:4" x14ac:dyDescent="0.25">
      <c r="D1136" s="18"/>
    </row>
    <row r="1137" spans="4:4" x14ac:dyDescent="0.25">
      <c r="D1137" s="18"/>
    </row>
    <row r="1138" spans="4:4" x14ac:dyDescent="0.25">
      <c r="D1138" s="18"/>
    </row>
    <row r="1139" spans="4:4" x14ac:dyDescent="0.25">
      <c r="D1139" s="18"/>
    </row>
    <row r="1140" spans="4:4" x14ac:dyDescent="0.25">
      <c r="D1140" s="18"/>
    </row>
    <row r="1141" spans="4:4" x14ac:dyDescent="0.25">
      <c r="D1141" s="18"/>
    </row>
    <row r="1142" spans="4:4" x14ac:dyDescent="0.25">
      <c r="D1142" s="18"/>
    </row>
    <row r="1143" spans="4:4" x14ac:dyDescent="0.25">
      <c r="D1143" s="18"/>
    </row>
    <row r="1144" spans="4:4" x14ac:dyDescent="0.25">
      <c r="D1144" s="18"/>
    </row>
    <row r="1145" spans="4:4" x14ac:dyDescent="0.25">
      <c r="D1145" s="18"/>
    </row>
    <row r="1146" spans="4:4" x14ac:dyDescent="0.25">
      <c r="D1146" s="18"/>
    </row>
    <row r="1147" spans="4:4" x14ac:dyDescent="0.25">
      <c r="D1147" s="18"/>
    </row>
    <row r="1148" spans="4:4" x14ac:dyDescent="0.25">
      <c r="D1148" s="18"/>
    </row>
    <row r="1149" spans="4:4" x14ac:dyDescent="0.25">
      <c r="D1149" s="18"/>
    </row>
    <row r="1150" spans="4:4" x14ac:dyDescent="0.25">
      <c r="D1150" s="18"/>
    </row>
    <row r="1151" spans="4:4" x14ac:dyDescent="0.25">
      <c r="D1151" s="18"/>
    </row>
    <row r="1152" spans="4:4" x14ac:dyDescent="0.25">
      <c r="D1152" s="18"/>
    </row>
    <row r="1153" spans="4:4" x14ac:dyDescent="0.25">
      <c r="D1153" s="18"/>
    </row>
    <row r="1154" spans="4:4" x14ac:dyDescent="0.25">
      <c r="D1154" s="18"/>
    </row>
    <row r="1155" spans="4:4" x14ac:dyDescent="0.25">
      <c r="D1155" s="18"/>
    </row>
    <row r="1156" spans="4:4" x14ac:dyDescent="0.25">
      <c r="D1156" s="18"/>
    </row>
  </sheetData>
  <autoFilter ref="A1:E1156"/>
  <pageMargins left="0.7" right="0.7" top="0.75" bottom="0.75" header="0.51180555555555496" footer="0.51180555555555496"/>
  <pageSetup firstPageNumber="0" orientation="portrait"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Договоры 1</vt:lpstr>
      <vt:lpstr>Договоры 2.1</vt:lpstr>
      <vt:lpstr>Договоры 2.2</vt:lpstr>
      <vt:lpstr>Заказчики</vt:lpstr>
      <vt:lpstr>Заказчики - Измерения - tmp</vt:lpstr>
      <vt:lpstr>Договоры</vt:lpstr>
      <vt:lpstr>Что делается для договора</vt:lpstr>
      <vt:lpstr>Пример моих срезов рабочего дня</vt:lpstr>
      <vt:lpstr>'Пример моих срезов рабочего дня'!_FilterDatabase</vt:lpstr>
      <vt:lpstr>'Пример моих срезов рабочего дня'!_FilterDatabase_0</vt:lpstr>
      <vt:lpstr>Договоры!Print_Titles</vt:lpstr>
      <vt:lpstr>'Договоры 1'!Print_Titles</vt:lpstr>
      <vt:lpstr>'Договоры 2.1'!Print_Titles</vt:lpstr>
      <vt:lpstr>'Договоры 2.2'!Print_Titles</vt:lpstr>
      <vt:lpstr>Заказчики!Print_Titles</vt:lpstr>
      <vt:lpstr>'Заказчики - Измерения - tmp'!Print_Titles</vt:lpstr>
      <vt:lpstr>'Что делается для договора'!Print_Titles</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dc:creator>
  <cp:lastModifiedBy>Alexander</cp:lastModifiedBy>
  <cp:lastPrinted>2018-08-11T12:50:00Z</cp:lastPrinted>
  <dcterms:created xsi:type="dcterms:W3CDTF">2018-08-07T13:06:26Z</dcterms:created>
  <dcterms:modified xsi:type="dcterms:W3CDTF">2018-08-29T19:22:20Z</dcterms:modified>
</cp:coreProperties>
</file>