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2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3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4.xml" ContentType="application/vnd.openxmlformats-officedocument.spreadsheetml.comments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omments5.xml" ContentType="application/vnd.openxmlformats-officedocument.spreadsheetml.comments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plia.belina\OneDrive - Kemenkeu\Project 2024\Dashboard Monitoring Konversi Pinjaman\"/>
    </mc:Choice>
  </mc:AlternateContent>
  <xr:revisionPtr revIDLastSave="4" documentId="13_ncr:1_{F7A9F5FD-9AE9-4B64-BE16-9150E580C05E}" xr6:coauthVersionLast="36" xr6:coauthVersionMax="36" xr10:uidLastSave="{E8A653E3-AEDF-417A-86E6-1C0686389DC9}"/>
  <bookViews>
    <workbookView xWindow="0" yWindow="0" windowWidth="20490" windowHeight="6825" tabRatio="698" firstSheet="15" activeTab="24" xr2:uid="{CDA2DAD5-2708-449D-93D5-E7058E63F56B}"/>
  </bookViews>
  <sheets>
    <sheet name="Sheet1" sheetId="34" r:id="rId1"/>
    <sheet name="GI" sheetId="1" r:id="rId2"/>
    <sheet name="Data Source" sheetId="31" r:id="rId3"/>
    <sheet name="Note" sheetId="32" r:id="rId4"/>
    <sheet name="Summary" sheetId="33" r:id="rId5"/>
    <sheet name="212450" sheetId="46" r:id="rId6"/>
    <sheet name="212440" sheetId="45" r:id="rId7"/>
    <sheet name="212420" sheetId="44" r:id="rId8"/>
    <sheet name="212390" sheetId="43" r:id="rId9"/>
    <sheet name="215690" sheetId="42" r:id="rId10"/>
    <sheet name="212140" sheetId="41" r:id="rId11"/>
    <sheet name="212110" sheetId="40" r:id="rId12"/>
    <sheet name="212080" sheetId="39" r:id="rId13"/>
    <sheet name="212070" sheetId="38" r:id="rId14"/>
    <sheet name="212060" sheetId="37" r:id="rId15"/>
    <sheet name="212050" sheetId="36" r:id="rId16"/>
    <sheet name="212380" sheetId="35" r:id="rId17"/>
    <sheet name="204110" sheetId="30" r:id="rId18"/>
    <sheet name="204120" sheetId="29" r:id="rId19"/>
    <sheet name="212300" sheetId="28" r:id="rId20"/>
    <sheet name="212320" sheetId="27" r:id="rId21"/>
    <sheet name="212330" sheetId="26" r:id="rId22"/>
    <sheet name="212350" sheetId="25" r:id="rId23"/>
    <sheet name="212360" sheetId="24" r:id="rId24"/>
    <sheet name="212370" sheetId="23" r:id="rId25"/>
    <sheet name="212400" sheetId="22" r:id="rId26"/>
    <sheet name="212410" sheetId="21" r:id="rId27"/>
    <sheet name="212470" sheetId="20" r:id="rId28"/>
    <sheet name="212480" sheetId="19" r:id="rId29"/>
    <sheet name="212490" sheetId="18" r:id="rId30"/>
    <sheet name="212510" sheetId="17" r:id="rId31"/>
    <sheet name="212530" sheetId="16" r:id="rId32"/>
    <sheet name="212550" sheetId="15" r:id="rId33"/>
    <sheet name="212580" sheetId="14" r:id="rId34"/>
    <sheet name="212600" sheetId="13" r:id="rId35"/>
    <sheet name="212610" sheetId="12" r:id="rId36"/>
    <sheet name="212620" sheetId="11" r:id="rId37"/>
    <sheet name="212640" sheetId="10" r:id="rId38"/>
    <sheet name="212670" sheetId="9" r:id="rId39"/>
    <sheet name="212720" sheetId="8" r:id="rId40"/>
    <sheet name="212730" sheetId="7" r:id="rId41"/>
    <sheet name="212750" sheetId="6" r:id="rId42"/>
    <sheet name="212760" sheetId="5" r:id="rId43"/>
    <sheet name="215660" sheetId="4" r:id="rId44"/>
    <sheet name="215680" sheetId="3" r:id="rId45"/>
  </sheets>
  <externalReferences>
    <externalReference r:id="rId46"/>
  </externalReferences>
  <definedNames>
    <definedName name="_xlnm._FilterDatabase" localSheetId="2" hidden="1">'Data Source'!$G$2:$H$2</definedName>
    <definedName name="_xlnm._FilterDatabase" localSheetId="1" hidden="1">GI!$A$1:$P$29</definedName>
    <definedName name="_xlnm._FilterDatabase" localSheetId="4" hidden="1">Summary!$N$1:$Q$1</definedName>
  </definedNames>
  <calcPr calcId="191029"/>
  <pivotCaches>
    <pivotCache cacheId="26" r:id="rId4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3" l="1"/>
  <c r="H5" i="23"/>
  <c r="H6" i="23"/>
  <c r="H7" i="23"/>
  <c r="H8" i="23"/>
  <c r="H9" i="23"/>
  <c r="H10" i="23"/>
  <c r="H11" i="23"/>
  <c r="H12" i="23"/>
  <c r="H13" i="23"/>
  <c r="H14" i="23"/>
  <c r="H15" i="23"/>
  <c r="H16" i="23"/>
  <c r="I4" i="35"/>
  <c r="H5" i="16"/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5" i="3"/>
  <c r="L2" i="3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4" i="4"/>
  <c r="L2" i="4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" i="5"/>
  <c r="L2" i="5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" i="6"/>
  <c r="L2" i="6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4" i="7"/>
  <c r="L2" i="7"/>
  <c r="H4" i="8"/>
  <c r="H5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" i="8"/>
  <c r="L2" i="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" i="9"/>
  <c r="L2" i="9"/>
  <c r="H3" i="10"/>
  <c r="H4" i="10"/>
  <c r="H5" i="10"/>
  <c r="H6" i="10"/>
  <c r="H7" i="10"/>
  <c r="H8" i="10"/>
  <c r="H9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" i="10"/>
  <c r="L2" i="10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3" i="11"/>
  <c r="L2" i="11"/>
  <c r="G3" i="12"/>
  <c r="L2" i="12"/>
  <c r="H4" i="13"/>
  <c r="H5" i="13"/>
  <c r="H6" i="13"/>
  <c r="H7" i="13"/>
  <c r="H8" i="13"/>
  <c r="H9" i="13"/>
  <c r="H10" i="13"/>
  <c r="H11" i="13"/>
  <c r="H12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" i="13"/>
  <c r="L2" i="13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4" i="14"/>
  <c r="L2" i="14"/>
  <c r="H5" i="15"/>
  <c r="H6" i="15"/>
  <c r="H7" i="15"/>
  <c r="H8" i="15"/>
  <c r="H9" i="15"/>
  <c r="H10" i="15"/>
  <c r="H11" i="15"/>
  <c r="H12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4" i="15"/>
  <c r="L2" i="15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L2" i="16"/>
  <c r="H5" i="17"/>
  <c r="H6" i="17"/>
  <c r="H7" i="17"/>
  <c r="H8" i="17"/>
  <c r="H9" i="17"/>
  <c r="H10" i="17"/>
  <c r="H11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4" i="17"/>
  <c r="L2" i="17"/>
  <c r="L2" i="18"/>
  <c r="L2" i="19"/>
  <c r="H3" i="20"/>
  <c r="H4" i="20"/>
  <c r="H5" i="20"/>
  <c r="H6" i="20"/>
  <c r="H7" i="20"/>
  <c r="H8" i="20"/>
  <c r="H9" i="20"/>
  <c r="H11" i="20"/>
  <c r="H12" i="20"/>
  <c r="H13" i="20"/>
  <c r="H14" i="20"/>
  <c r="H15" i="20"/>
  <c r="H16" i="20"/>
  <c r="H17" i="20"/>
  <c r="H18" i="20"/>
  <c r="H2" i="20"/>
  <c r="L2" i="20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L2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4" i="22"/>
  <c r="L2" i="22"/>
  <c r="I3" i="23"/>
  <c r="H3" i="23"/>
  <c r="L2" i="23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3" i="24"/>
  <c r="L2" i="24"/>
  <c r="H4" i="25"/>
  <c r="H5" i="25"/>
  <c r="H6" i="25"/>
  <c r="H7" i="25"/>
  <c r="H8" i="25"/>
  <c r="H9" i="25"/>
  <c r="H10" i="25"/>
  <c r="H11" i="25"/>
  <c r="H12" i="25"/>
  <c r="H13" i="25"/>
  <c r="H14" i="25"/>
  <c r="H15" i="25"/>
  <c r="H3" i="25"/>
  <c r="L2" i="25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" i="26"/>
  <c r="L2" i="26"/>
  <c r="H3" i="27"/>
  <c r="H4" i="27"/>
  <c r="H5" i="27"/>
  <c r="H6" i="27"/>
  <c r="H7" i="27"/>
  <c r="H8" i="27"/>
  <c r="H9" i="27"/>
  <c r="H11" i="27"/>
  <c r="H12" i="27"/>
  <c r="H2" i="27"/>
  <c r="L2" i="27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5" i="28"/>
  <c r="L2" i="28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3" i="29"/>
  <c r="L2" i="29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3" i="44"/>
  <c r="H4" i="45"/>
  <c r="H5" i="45"/>
  <c r="H6" i="45"/>
  <c r="H7" i="45"/>
  <c r="H8" i="45"/>
  <c r="H9" i="45"/>
  <c r="H10" i="45"/>
  <c r="H11" i="45"/>
  <c r="H12" i="45"/>
  <c r="H13" i="45"/>
  <c r="H14" i="45"/>
  <c r="H15" i="45"/>
  <c r="H3" i="45"/>
  <c r="H4" i="46"/>
  <c r="H5" i="46"/>
  <c r="H6" i="46"/>
  <c r="H7" i="46"/>
  <c r="H8" i="46"/>
  <c r="H9" i="46"/>
  <c r="H10" i="46"/>
  <c r="H11" i="46"/>
  <c r="H12" i="46"/>
  <c r="H13" i="46"/>
  <c r="G4" i="46"/>
  <c r="G5" i="46"/>
  <c r="G6" i="46"/>
  <c r="G7" i="46"/>
  <c r="G8" i="46"/>
  <c r="G9" i="46"/>
  <c r="G10" i="46"/>
  <c r="G11" i="46"/>
  <c r="G12" i="46"/>
  <c r="G13" i="46"/>
  <c r="L2" i="46"/>
  <c r="L2" i="45"/>
  <c r="L2" i="44"/>
  <c r="L2" i="43"/>
  <c r="L2" i="42"/>
  <c r="L2" i="41"/>
  <c r="L2" i="40"/>
  <c r="L2" i="39"/>
  <c r="L2" i="38"/>
  <c r="L2" i="37"/>
  <c r="L2" i="36"/>
  <c r="L2" i="35"/>
  <c r="L2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" i="30"/>
  <c r="H4" i="35"/>
  <c r="H5" i="35"/>
  <c r="H6" i="35"/>
  <c r="H7" i="35"/>
  <c r="H8" i="35"/>
  <c r="H9" i="35"/>
  <c r="H10" i="35"/>
  <c r="H11" i="35"/>
  <c r="H12" i="35"/>
  <c r="H13" i="35"/>
  <c r="H14" i="35"/>
  <c r="H3" i="35"/>
  <c r="H4" i="37"/>
  <c r="H5" i="37"/>
  <c r="H6" i="37"/>
  <c r="H7" i="37"/>
  <c r="H3" i="37"/>
  <c r="H4" i="38"/>
  <c r="H5" i="38"/>
  <c r="H6" i="38"/>
  <c r="H7" i="38"/>
  <c r="H8" i="38"/>
  <c r="H9" i="38"/>
  <c r="H3" i="38"/>
  <c r="E8" i="38"/>
  <c r="F8" i="38" s="1"/>
  <c r="G8" i="38"/>
  <c r="I8" i="38" s="1"/>
  <c r="J8" i="38"/>
  <c r="E9" i="38"/>
  <c r="F9" i="38" s="1"/>
  <c r="G9" i="38"/>
  <c r="J9" i="38"/>
  <c r="J8" i="39"/>
  <c r="J9" i="39"/>
  <c r="I4" i="39"/>
  <c r="I5" i="39"/>
  <c r="I6" i="39"/>
  <c r="I7" i="39"/>
  <c r="I8" i="39"/>
  <c r="I9" i="39"/>
  <c r="H4" i="39"/>
  <c r="H5" i="39"/>
  <c r="H6" i="39"/>
  <c r="H7" i="39"/>
  <c r="H8" i="39"/>
  <c r="H9" i="39"/>
  <c r="H3" i="39"/>
  <c r="G4" i="39"/>
  <c r="G5" i="39"/>
  <c r="G6" i="39"/>
  <c r="G7" i="39"/>
  <c r="G8" i="39"/>
  <c r="G9" i="39"/>
  <c r="F4" i="39"/>
  <c r="F5" i="39"/>
  <c r="F6" i="39"/>
  <c r="F7" i="39"/>
  <c r="F8" i="39"/>
  <c r="F9" i="39"/>
  <c r="E4" i="39"/>
  <c r="E5" i="39"/>
  <c r="E6" i="39"/>
  <c r="E7" i="39"/>
  <c r="E8" i="39"/>
  <c r="E9" i="39"/>
  <c r="H4" i="40"/>
  <c r="H5" i="40"/>
  <c r="H6" i="40"/>
  <c r="H7" i="40"/>
  <c r="H8" i="40"/>
  <c r="H9" i="40"/>
  <c r="H10" i="40"/>
  <c r="H11" i="40"/>
  <c r="H3" i="40"/>
  <c r="H4" i="42"/>
  <c r="H5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3" i="42"/>
  <c r="E3" i="43"/>
  <c r="F3" i="43" s="1"/>
  <c r="G3" i="37"/>
  <c r="I9" i="38" l="1"/>
  <c r="J13" i="46" l="1"/>
  <c r="E13" i="46"/>
  <c r="F13" i="46" s="1"/>
  <c r="J12" i="46"/>
  <c r="E12" i="46"/>
  <c r="F12" i="46" s="1"/>
  <c r="J11" i="46"/>
  <c r="E11" i="46"/>
  <c r="F11" i="46" s="1"/>
  <c r="J10" i="46"/>
  <c r="E10" i="46"/>
  <c r="F10" i="46" s="1"/>
  <c r="J9" i="46"/>
  <c r="E9" i="46"/>
  <c r="F9" i="46" s="1"/>
  <c r="J8" i="46"/>
  <c r="E8" i="46"/>
  <c r="F8" i="46" s="1"/>
  <c r="J7" i="46"/>
  <c r="E7" i="46"/>
  <c r="F7" i="46" s="1"/>
  <c r="J6" i="46"/>
  <c r="E6" i="46"/>
  <c r="F6" i="46" s="1"/>
  <c r="J5" i="46"/>
  <c r="E5" i="46"/>
  <c r="F5" i="46" s="1"/>
  <c r="J4" i="46"/>
  <c r="E4" i="46"/>
  <c r="F4" i="46" s="1"/>
  <c r="J3" i="46"/>
  <c r="G3" i="46"/>
  <c r="H3" i="46" s="1"/>
  <c r="E3" i="46"/>
  <c r="F3" i="46" s="1"/>
  <c r="I9" i="46" l="1"/>
  <c r="I7" i="46"/>
  <c r="I10" i="46"/>
  <c r="I3" i="46"/>
  <c r="I11" i="46"/>
  <c r="I6" i="46"/>
  <c r="I4" i="46"/>
  <c r="I12" i="46"/>
  <c r="I5" i="46"/>
  <c r="I13" i="46"/>
  <c r="I8" i="46"/>
  <c r="J15" i="45"/>
  <c r="G15" i="45"/>
  <c r="E15" i="45"/>
  <c r="F15" i="45" s="1"/>
  <c r="J14" i="45"/>
  <c r="G14" i="45"/>
  <c r="E14" i="45"/>
  <c r="F14" i="45" s="1"/>
  <c r="J13" i="45"/>
  <c r="G13" i="45"/>
  <c r="E13" i="45"/>
  <c r="F13" i="45" s="1"/>
  <c r="J12" i="45"/>
  <c r="G12" i="45"/>
  <c r="E12" i="45"/>
  <c r="F12" i="45" s="1"/>
  <c r="J11" i="45"/>
  <c r="G11" i="45"/>
  <c r="E11" i="45"/>
  <c r="F11" i="45" s="1"/>
  <c r="J10" i="45"/>
  <c r="G10" i="45"/>
  <c r="E10" i="45"/>
  <c r="F10" i="45" s="1"/>
  <c r="J9" i="45"/>
  <c r="G9" i="45"/>
  <c r="E9" i="45"/>
  <c r="F9" i="45" s="1"/>
  <c r="J8" i="45"/>
  <c r="G8" i="45"/>
  <c r="E8" i="45"/>
  <c r="F8" i="45" s="1"/>
  <c r="J7" i="45"/>
  <c r="G7" i="45"/>
  <c r="E7" i="45"/>
  <c r="F7" i="45" s="1"/>
  <c r="J6" i="45"/>
  <c r="G6" i="45"/>
  <c r="E6" i="45"/>
  <c r="F6" i="45" s="1"/>
  <c r="J5" i="45"/>
  <c r="G5" i="45"/>
  <c r="E5" i="45"/>
  <c r="F5" i="45" s="1"/>
  <c r="J4" i="45"/>
  <c r="G4" i="45"/>
  <c r="E4" i="45"/>
  <c r="F4" i="45" s="1"/>
  <c r="J3" i="45"/>
  <c r="G3" i="45"/>
  <c r="E3" i="45"/>
  <c r="F3" i="45" s="1"/>
  <c r="I5" i="45" l="1"/>
  <c r="I13" i="45"/>
  <c r="I6" i="45"/>
  <c r="I14" i="45"/>
  <c r="I10" i="45"/>
  <c r="I8" i="45"/>
  <c r="I3" i="45"/>
  <c r="I11" i="45"/>
  <c r="I9" i="45"/>
  <c r="I12" i="45"/>
  <c r="I4" i="45"/>
  <c r="I7" i="45"/>
  <c r="I15" i="45"/>
  <c r="J19" i="44" l="1"/>
  <c r="G19" i="44"/>
  <c r="E19" i="44"/>
  <c r="F19" i="44" s="1"/>
  <c r="J18" i="44"/>
  <c r="G18" i="44"/>
  <c r="E18" i="44"/>
  <c r="F18" i="44" s="1"/>
  <c r="J17" i="44"/>
  <c r="G17" i="44"/>
  <c r="E17" i="44"/>
  <c r="F17" i="44" s="1"/>
  <c r="J16" i="44"/>
  <c r="G16" i="44"/>
  <c r="I16" i="44" s="1"/>
  <c r="E16" i="44"/>
  <c r="F16" i="44" s="1"/>
  <c r="J15" i="44"/>
  <c r="G15" i="44"/>
  <c r="E15" i="44"/>
  <c r="F15" i="44" s="1"/>
  <c r="J14" i="44"/>
  <c r="G14" i="44"/>
  <c r="E14" i="44"/>
  <c r="F14" i="44" s="1"/>
  <c r="J13" i="44"/>
  <c r="G13" i="44"/>
  <c r="E13" i="44"/>
  <c r="F13" i="44" s="1"/>
  <c r="J12" i="44"/>
  <c r="G12" i="44"/>
  <c r="E12" i="44"/>
  <c r="F12" i="44" s="1"/>
  <c r="J11" i="44"/>
  <c r="G11" i="44"/>
  <c r="E11" i="44"/>
  <c r="F11" i="44" s="1"/>
  <c r="J10" i="44"/>
  <c r="G10" i="44"/>
  <c r="E10" i="44"/>
  <c r="F10" i="44" s="1"/>
  <c r="J9" i="44"/>
  <c r="G9" i="44"/>
  <c r="E9" i="44"/>
  <c r="F9" i="44" s="1"/>
  <c r="J8" i="44"/>
  <c r="G8" i="44"/>
  <c r="I8" i="44" s="1"/>
  <c r="E8" i="44"/>
  <c r="F8" i="44" s="1"/>
  <c r="J7" i="44"/>
  <c r="G7" i="44"/>
  <c r="E7" i="44"/>
  <c r="F7" i="44" s="1"/>
  <c r="J6" i="44"/>
  <c r="G6" i="44"/>
  <c r="E6" i="44"/>
  <c r="F6" i="44" s="1"/>
  <c r="J5" i="44"/>
  <c r="G5" i="44"/>
  <c r="E5" i="44"/>
  <c r="F5" i="44" s="1"/>
  <c r="J4" i="44"/>
  <c r="G4" i="44"/>
  <c r="E4" i="44"/>
  <c r="F4" i="44" s="1"/>
  <c r="J3" i="44"/>
  <c r="G3" i="44"/>
  <c r="E3" i="44"/>
  <c r="F3" i="44" s="1"/>
  <c r="I9" i="44" l="1"/>
  <c r="I17" i="44"/>
  <c r="I7" i="44"/>
  <c r="I15" i="44"/>
  <c r="I4" i="44"/>
  <c r="I12" i="44"/>
  <c r="I10" i="44"/>
  <c r="I18" i="44"/>
  <c r="I5" i="44"/>
  <c r="I13" i="44"/>
  <c r="I3" i="44"/>
  <c r="I11" i="44"/>
  <c r="I19" i="44"/>
  <c r="I6" i="44"/>
  <c r="I14" i="44"/>
  <c r="J18" i="43"/>
  <c r="G18" i="43"/>
  <c r="H18" i="43" s="1"/>
  <c r="E18" i="43"/>
  <c r="F18" i="43" s="1"/>
  <c r="J17" i="43"/>
  <c r="G17" i="43"/>
  <c r="H17" i="43" s="1"/>
  <c r="E17" i="43"/>
  <c r="F17" i="43" s="1"/>
  <c r="J16" i="43"/>
  <c r="G16" i="43"/>
  <c r="H16" i="43" s="1"/>
  <c r="E16" i="43"/>
  <c r="F16" i="43" s="1"/>
  <c r="J15" i="43"/>
  <c r="G15" i="43"/>
  <c r="E15" i="43"/>
  <c r="F15" i="43" s="1"/>
  <c r="J14" i="43"/>
  <c r="G14" i="43"/>
  <c r="H14" i="43" s="1"/>
  <c r="E14" i="43"/>
  <c r="F14" i="43" s="1"/>
  <c r="J13" i="43"/>
  <c r="G13" i="43"/>
  <c r="H13" i="43" s="1"/>
  <c r="E13" i="43"/>
  <c r="F13" i="43" s="1"/>
  <c r="J12" i="43"/>
  <c r="G12" i="43"/>
  <c r="H12" i="43" s="1"/>
  <c r="E12" i="43"/>
  <c r="F12" i="43" s="1"/>
  <c r="J11" i="43"/>
  <c r="G11" i="43"/>
  <c r="E11" i="43"/>
  <c r="F11" i="43" s="1"/>
  <c r="J10" i="43"/>
  <c r="G10" i="43"/>
  <c r="H10" i="43" s="1"/>
  <c r="E10" i="43"/>
  <c r="F10" i="43" s="1"/>
  <c r="J9" i="43"/>
  <c r="G9" i="43"/>
  <c r="H9" i="43" s="1"/>
  <c r="E9" i="43"/>
  <c r="F9" i="43" s="1"/>
  <c r="J8" i="43"/>
  <c r="G8" i="43"/>
  <c r="H8" i="43" s="1"/>
  <c r="E8" i="43"/>
  <c r="F8" i="43" s="1"/>
  <c r="J7" i="43"/>
  <c r="G7" i="43"/>
  <c r="E7" i="43"/>
  <c r="F7" i="43" s="1"/>
  <c r="J6" i="43"/>
  <c r="G6" i="43"/>
  <c r="H6" i="43" s="1"/>
  <c r="E6" i="43"/>
  <c r="F6" i="43" s="1"/>
  <c r="J5" i="43"/>
  <c r="G5" i="43"/>
  <c r="H5" i="43" s="1"/>
  <c r="E5" i="43"/>
  <c r="F5" i="43" s="1"/>
  <c r="J4" i="43"/>
  <c r="G4" i="43"/>
  <c r="H4" i="43" s="1"/>
  <c r="E4" i="43"/>
  <c r="F4" i="43" s="1"/>
  <c r="J3" i="43"/>
  <c r="G3" i="43"/>
  <c r="H3" i="43" s="1"/>
  <c r="H7" i="43" l="1"/>
  <c r="I7" i="43" s="1"/>
  <c r="H15" i="43"/>
  <c r="I15" i="43" s="1"/>
  <c r="H11" i="43"/>
  <c r="I11" i="43" s="1"/>
  <c r="I9" i="43"/>
  <c r="I8" i="43"/>
  <c r="I5" i="43"/>
  <c r="I13" i="43"/>
  <c r="I10" i="43"/>
  <c r="I18" i="43"/>
  <c r="I3" i="43"/>
  <c r="I16" i="43"/>
  <c r="I6" i="43"/>
  <c r="I14" i="43"/>
  <c r="I4" i="43"/>
  <c r="I12" i="43"/>
  <c r="I17" i="43"/>
  <c r="J21" i="42"/>
  <c r="G21" i="42"/>
  <c r="E21" i="42"/>
  <c r="F21" i="42" s="1"/>
  <c r="J20" i="42"/>
  <c r="G20" i="42"/>
  <c r="E20" i="42"/>
  <c r="F20" i="42" s="1"/>
  <c r="J19" i="42"/>
  <c r="G19" i="42"/>
  <c r="E19" i="42"/>
  <c r="F19" i="42" s="1"/>
  <c r="J18" i="42"/>
  <c r="G18" i="42"/>
  <c r="I18" i="42" s="1"/>
  <c r="E18" i="42"/>
  <c r="F18" i="42" s="1"/>
  <c r="J17" i="42"/>
  <c r="G17" i="42"/>
  <c r="I17" i="42" s="1"/>
  <c r="E17" i="42"/>
  <c r="F17" i="42" s="1"/>
  <c r="J16" i="42"/>
  <c r="G16" i="42"/>
  <c r="E16" i="42"/>
  <c r="F16" i="42" s="1"/>
  <c r="J15" i="42"/>
  <c r="G15" i="42"/>
  <c r="E15" i="42"/>
  <c r="F15" i="42" s="1"/>
  <c r="J14" i="42"/>
  <c r="G14" i="42"/>
  <c r="E14" i="42"/>
  <c r="F14" i="42" s="1"/>
  <c r="J13" i="42"/>
  <c r="G13" i="42"/>
  <c r="E13" i="42"/>
  <c r="F13" i="42" s="1"/>
  <c r="J12" i="42"/>
  <c r="G12" i="42"/>
  <c r="E12" i="42"/>
  <c r="F12" i="42" s="1"/>
  <c r="J11" i="42"/>
  <c r="G11" i="42"/>
  <c r="E11" i="42"/>
  <c r="F11" i="42" s="1"/>
  <c r="J10" i="42"/>
  <c r="G10" i="42"/>
  <c r="I10" i="42" s="1"/>
  <c r="E10" i="42"/>
  <c r="F10" i="42" s="1"/>
  <c r="J9" i="42"/>
  <c r="G9" i="42"/>
  <c r="I9" i="42" s="1"/>
  <c r="E9" i="42"/>
  <c r="F9" i="42" s="1"/>
  <c r="J8" i="42"/>
  <c r="G8" i="42"/>
  <c r="E8" i="42"/>
  <c r="F8" i="42" s="1"/>
  <c r="J7" i="42"/>
  <c r="G7" i="42"/>
  <c r="E7" i="42"/>
  <c r="F7" i="42" s="1"/>
  <c r="J6" i="42"/>
  <c r="G6" i="42"/>
  <c r="E6" i="42"/>
  <c r="F6" i="42" s="1"/>
  <c r="J5" i="42"/>
  <c r="G5" i="42"/>
  <c r="E5" i="42"/>
  <c r="F5" i="42" s="1"/>
  <c r="J4" i="42"/>
  <c r="G4" i="42"/>
  <c r="E4" i="42"/>
  <c r="F4" i="42" s="1"/>
  <c r="J3" i="42"/>
  <c r="G3" i="42"/>
  <c r="E3" i="42"/>
  <c r="F3" i="42" s="1"/>
  <c r="I5" i="42" l="1"/>
  <c r="I13" i="42"/>
  <c r="I21" i="42"/>
  <c r="I8" i="42"/>
  <c r="I16" i="42"/>
  <c r="I11" i="42"/>
  <c r="I19" i="42"/>
  <c r="I3" i="42"/>
  <c r="I6" i="42"/>
  <c r="I14" i="42"/>
  <c r="I12" i="42"/>
  <c r="I20" i="42"/>
  <c r="I4" i="42"/>
  <c r="I7" i="42"/>
  <c r="I15" i="42"/>
  <c r="J12" i="41" l="1"/>
  <c r="G12" i="41"/>
  <c r="H12" i="41" s="1"/>
  <c r="E12" i="41"/>
  <c r="F12" i="41" s="1"/>
  <c r="J11" i="41"/>
  <c r="G11" i="41"/>
  <c r="H11" i="41" s="1"/>
  <c r="E11" i="41"/>
  <c r="F11" i="41" s="1"/>
  <c r="J10" i="41"/>
  <c r="G10" i="41"/>
  <c r="H10" i="41" s="1"/>
  <c r="E10" i="41"/>
  <c r="F10" i="41" s="1"/>
  <c r="J9" i="41"/>
  <c r="G9" i="41"/>
  <c r="H9" i="41" s="1"/>
  <c r="E9" i="41"/>
  <c r="F9" i="41" s="1"/>
  <c r="J8" i="41"/>
  <c r="G8" i="41"/>
  <c r="H8" i="41" s="1"/>
  <c r="E8" i="41"/>
  <c r="F8" i="41" s="1"/>
  <c r="J7" i="41"/>
  <c r="G7" i="41"/>
  <c r="H7" i="41" s="1"/>
  <c r="I7" i="41" s="1"/>
  <c r="E7" i="41"/>
  <c r="F7" i="41" s="1"/>
  <c r="J6" i="41"/>
  <c r="G6" i="41"/>
  <c r="H6" i="41" s="1"/>
  <c r="E6" i="41"/>
  <c r="F6" i="41" s="1"/>
  <c r="J5" i="41"/>
  <c r="G5" i="41"/>
  <c r="H5" i="41" s="1"/>
  <c r="E5" i="41"/>
  <c r="F5" i="41" s="1"/>
  <c r="J4" i="41"/>
  <c r="G4" i="41"/>
  <c r="H4" i="41" s="1"/>
  <c r="E4" i="41"/>
  <c r="F4" i="41" s="1"/>
  <c r="J3" i="41"/>
  <c r="G3" i="41"/>
  <c r="H3" i="41" s="1"/>
  <c r="E3" i="41"/>
  <c r="F3" i="41" s="1"/>
  <c r="I3" i="41" l="1"/>
  <c r="I4" i="41"/>
  <c r="I10" i="41"/>
  <c r="I11" i="41"/>
  <c r="I6" i="41"/>
  <c r="I9" i="41"/>
  <c r="I12" i="41"/>
  <c r="I5" i="41"/>
  <c r="I8" i="41"/>
  <c r="J11" i="40"/>
  <c r="G11" i="40"/>
  <c r="E11" i="40"/>
  <c r="F11" i="40" s="1"/>
  <c r="J10" i="40"/>
  <c r="G10" i="40"/>
  <c r="E10" i="40"/>
  <c r="F10" i="40" s="1"/>
  <c r="J9" i="40"/>
  <c r="G9" i="40"/>
  <c r="E9" i="40"/>
  <c r="F9" i="40" s="1"/>
  <c r="J8" i="40"/>
  <c r="G8" i="40"/>
  <c r="I8" i="40" s="1"/>
  <c r="E8" i="40"/>
  <c r="F8" i="40" s="1"/>
  <c r="J7" i="40"/>
  <c r="G7" i="40"/>
  <c r="E7" i="40"/>
  <c r="F7" i="40" s="1"/>
  <c r="J6" i="40"/>
  <c r="G6" i="40"/>
  <c r="I6" i="40" s="1"/>
  <c r="E6" i="40"/>
  <c r="F6" i="40" s="1"/>
  <c r="J5" i="40"/>
  <c r="G5" i="40"/>
  <c r="E5" i="40"/>
  <c r="F5" i="40" s="1"/>
  <c r="J4" i="40"/>
  <c r="G4" i="40"/>
  <c r="I4" i="40" s="1"/>
  <c r="E4" i="40"/>
  <c r="F4" i="40" s="1"/>
  <c r="J3" i="40"/>
  <c r="G3" i="40"/>
  <c r="E3" i="40"/>
  <c r="F3" i="40" s="1"/>
  <c r="I7" i="40" l="1"/>
  <c r="I3" i="40"/>
  <c r="I5" i="40"/>
  <c r="I11" i="40"/>
  <c r="I9" i="40"/>
  <c r="I10" i="40"/>
  <c r="J7" i="39" l="1"/>
  <c r="J6" i="39"/>
  <c r="J5" i="39"/>
  <c r="J4" i="39"/>
  <c r="J3" i="39"/>
  <c r="G3" i="39"/>
  <c r="E3" i="39"/>
  <c r="F3" i="39" s="1"/>
  <c r="I3" i="39" l="1"/>
  <c r="J7" i="38"/>
  <c r="G7" i="38"/>
  <c r="E7" i="38"/>
  <c r="F7" i="38" s="1"/>
  <c r="J6" i="38"/>
  <c r="G6" i="38"/>
  <c r="E6" i="38"/>
  <c r="F6" i="38" s="1"/>
  <c r="J5" i="38"/>
  <c r="G5" i="38"/>
  <c r="E5" i="38"/>
  <c r="F5" i="38" s="1"/>
  <c r="J4" i="38"/>
  <c r="G4" i="38"/>
  <c r="I4" i="38" s="1"/>
  <c r="E4" i="38"/>
  <c r="F4" i="38" s="1"/>
  <c r="J3" i="38"/>
  <c r="G3" i="38"/>
  <c r="E3" i="38"/>
  <c r="F3" i="38" s="1"/>
  <c r="I5" i="38" l="1"/>
  <c r="I7" i="38"/>
  <c r="I3" i="38"/>
  <c r="I6" i="38"/>
  <c r="J7" i="37" l="1"/>
  <c r="G7" i="37"/>
  <c r="E7" i="37"/>
  <c r="F7" i="37" s="1"/>
  <c r="J6" i="37"/>
  <c r="G6" i="37"/>
  <c r="E6" i="37"/>
  <c r="F6" i="37" s="1"/>
  <c r="J5" i="37"/>
  <c r="G5" i="37"/>
  <c r="E5" i="37"/>
  <c r="F5" i="37" s="1"/>
  <c r="J4" i="37"/>
  <c r="G4" i="37"/>
  <c r="E4" i="37"/>
  <c r="F4" i="37" s="1"/>
  <c r="J3" i="37"/>
  <c r="E3" i="37"/>
  <c r="F3" i="37" s="1"/>
  <c r="I4" i="37" l="1"/>
  <c r="I5" i="37"/>
  <c r="I3" i="37"/>
  <c r="I6" i="37"/>
  <c r="I7" i="37"/>
  <c r="J7" i="36"/>
  <c r="G7" i="36"/>
  <c r="H7" i="36" s="1"/>
  <c r="E7" i="36"/>
  <c r="F7" i="36" s="1"/>
  <c r="J6" i="36"/>
  <c r="G6" i="36"/>
  <c r="H6" i="36" s="1"/>
  <c r="E6" i="36"/>
  <c r="F6" i="36" s="1"/>
  <c r="J5" i="36"/>
  <c r="G5" i="36"/>
  <c r="H5" i="36" s="1"/>
  <c r="E5" i="36"/>
  <c r="F5" i="36" s="1"/>
  <c r="J4" i="36"/>
  <c r="G4" i="36"/>
  <c r="H4" i="36" s="1"/>
  <c r="I4" i="36" s="1"/>
  <c r="E4" i="36"/>
  <c r="F4" i="36" s="1"/>
  <c r="J3" i="36"/>
  <c r="G3" i="36"/>
  <c r="H3" i="36" s="1"/>
  <c r="E3" i="36"/>
  <c r="F3" i="36" s="1"/>
  <c r="E2" i="36"/>
  <c r="F2" i="36" s="1"/>
  <c r="I5" i="36" l="1"/>
  <c r="I7" i="36"/>
  <c r="I3" i="36"/>
  <c r="I6" i="36"/>
  <c r="J14" i="35"/>
  <c r="G14" i="35"/>
  <c r="E14" i="35"/>
  <c r="F14" i="35" s="1"/>
  <c r="J13" i="35"/>
  <c r="G13" i="35"/>
  <c r="E13" i="35"/>
  <c r="F13" i="35" s="1"/>
  <c r="J12" i="35"/>
  <c r="G12" i="35"/>
  <c r="E12" i="35"/>
  <c r="F12" i="35" s="1"/>
  <c r="J11" i="35"/>
  <c r="G11" i="35"/>
  <c r="I11" i="35" s="1"/>
  <c r="E11" i="35"/>
  <c r="F11" i="35" s="1"/>
  <c r="J10" i="35"/>
  <c r="G10" i="35"/>
  <c r="E10" i="35"/>
  <c r="F10" i="35" s="1"/>
  <c r="J9" i="35"/>
  <c r="G9" i="35"/>
  <c r="E9" i="35"/>
  <c r="F9" i="35" s="1"/>
  <c r="J8" i="35"/>
  <c r="G8" i="35"/>
  <c r="I8" i="35" s="1"/>
  <c r="E8" i="35"/>
  <c r="F8" i="35" s="1"/>
  <c r="J7" i="35"/>
  <c r="G7" i="35"/>
  <c r="E7" i="35"/>
  <c r="F7" i="35" s="1"/>
  <c r="J6" i="35"/>
  <c r="G6" i="35"/>
  <c r="E6" i="35"/>
  <c r="F6" i="35" s="1"/>
  <c r="J5" i="35"/>
  <c r="G5" i="35"/>
  <c r="E5" i="35"/>
  <c r="F5" i="35" s="1"/>
  <c r="J4" i="35"/>
  <c r="G4" i="35"/>
  <c r="E4" i="35"/>
  <c r="F4" i="35" s="1"/>
  <c r="J3" i="35"/>
  <c r="G3" i="35"/>
  <c r="E3" i="35"/>
  <c r="F3" i="35" s="1"/>
  <c r="E2" i="35"/>
  <c r="F2" i="35" s="1"/>
  <c r="I12" i="35" l="1"/>
  <c r="I6" i="35"/>
  <c r="I9" i="35"/>
  <c r="I14" i="35"/>
  <c r="I7" i="35"/>
  <c r="I10" i="35"/>
  <c r="I5" i="35"/>
  <c r="I3" i="35"/>
  <c r="I13" i="35"/>
  <c r="E8" i="24" l="1"/>
  <c r="R3" i="33" l="1"/>
  <c r="R4" i="33"/>
  <c r="R5" i="33"/>
  <c r="R6" i="33"/>
  <c r="R7" i="33"/>
  <c r="R8" i="33"/>
  <c r="R9" i="33"/>
  <c r="R10" i="33"/>
  <c r="R11" i="33"/>
  <c r="R12" i="33"/>
  <c r="R13" i="33"/>
  <c r="R14" i="33"/>
  <c r="R15" i="33"/>
  <c r="R16" i="33"/>
  <c r="R17" i="33"/>
  <c r="R18" i="33"/>
  <c r="R19" i="33"/>
  <c r="R20" i="33"/>
  <c r="R21" i="33"/>
  <c r="R22" i="33"/>
  <c r="R23" i="33"/>
  <c r="R24" i="33"/>
  <c r="R25" i="33"/>
  <c r="R26" i="33"/>
  <c r="R27" i="33"/>
  <c r="R28" i="33"/>
  <c r="R29" i="33"/>
  <c r="R2" i="33"/>
  <c r="G10" i="27" l="1"/>
  <c r="H10" i="27" s="1"/>
  <c r="G9" i="27"/>
  <c r="Q32" i="1" l="1"/>
  <c r="Q33" i="1"/>
  <c r="Q34" i="1"/>
  <c r="Q35" i="1"/>
  <c r="Q36" i="1"/>
  <c r="Q37" i="1"/>
  <c r="Q38" i="1"/>
  <c r="Q39" i="1"/>
  <c r="Q40" i="1"/>
  <c r="Q41" i="1"/>
  <c r="Q30" i="1"/>
  <c r="Q31" i="1"/>
  <c r="E12" i="4" l="1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11" i="11"/>
  <c r="E3" i="25" l="1"/>
  <c r="E11" i="3" l="1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10" i="4"/>
  <c r="E11" i="4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E30" i="8"/>
  <c r="F30" i="8" s="1"/>
  <c r="G30" i="8"/>
  <c r="J30" i="8"/>
  <c r="G6" i="8"/>
  <c r="H6" i="8" s="1"/>
  <c r="G7" i="8"/>
  <c r="H7" i="8" s="1"/>
  <c r="G8" i="8"/>
  <c r="H8" i="8" s="1"/>
  <c r="G9" i="8"/>
  <c r="H9" i="8" s="1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" i="9"/>
  <c r="G7" i="9"/>
  <c r="G8" i="9"/>
  <c r="G6" i="9"/>
  <c r="G5" i="9"/>
  <c r="G4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10" i="9"/>
  <c r="E3" i="9"/>
  <c r="G11" i="11"/>
  <c r="G3" i="11"/>
  <c r="G7" i="11"/>
  <c r="G6" i="11"/>
  <c r="G5" i="11"/>
  <c r="G4" i="11"/>
  <c r="E8" i="11"/>
  <c r="E7" i="11"/>
  <c r="E6" i="11"/>
  <c r="E5" i="11"/>
  <c r="E4" i="11"/>
  <c r="E3" i="11"/>
  <c r="E26" i="12"/>
  <c r="F26" i="12" s="1"/>
  <c r="G26" i="12"/>
  <c r="H26" i="12" s="1"/>
  <c r="J26" i="12"/>
  <c r="E27" i="12"/>
  <c r="G27" i="12"/>
  <c r="H27" i="12" s="1"/>
  <c r="J27" i="12"/>
  <c r="E28" i="12"/>
  <c r="F28" i="12" s="1"/>
  <c r="G28" i="12"/>
  <c r="H28" i="12" s="1"/>
  <c r="J28" i="12"/>
  <c r="E29" i="12"/>
  <c r="F29" i="12" s="1"/>
  <c r="G29" i="12"/>
  <c r="H29" i="12" s="1"/>
  <c r="J29" i="12"/>
  <c r="G12" i="13"/>
  <c r="G13" i="13"/>
  <c r="H13" i="13" s="1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9" i="13"/>
  <c r="G8" i="13"/>
  <c r="G7" i="13"/>
  <c r="G6" i="13"/>
  <c r="G5" i="13"/>
  <c r="G4" i="13"/>
  <c r="G3" i="13"/>
  <c r="E9" i="13"/>
  <c r="E8" i="13"/>
  <c r="E7" i="13"/>
  <c r="E6" i="13"/>
  <c r="E5" i="13"/>
  <c r="E4" i="13"/>
  <c r="E3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7" i="14"/>
  <c r="G6" i="14"/>
  <c r="G5" i="14"/>
  <c r="G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G12" i="15"/>
  <c r="G13" i="15"/>
  <c r="H13" i="15" s="1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8" i="15"/>
  <c r="G7" i="15"/>
  <c r="G6" i="15"/>
  <c r="G5" i="15"/>
  <c r="G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11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G11" i="17"/>
  <c r="G12" i="17"/>
  <c r="H12" i="17" s="1"/>
  <c r="G13" i="17"/>
  <c r="G14" i="17"/>
  <c r="G15" i="17"/>
  <c r="G16" i="17"/>
  <c r="G17" i="17"/>
  <c r="G18" i="17"/>
  <c r="G19" i="17"/>
  <c r="G20" i="17"/>
  <c r="G21" i="17"/>
  <c r="G22" i="17"/>
  <c r="G23" i="17"/>
  <c r="G24" i="17"/>
  <c r="E4" i="18"/>
  <c r="F4" i="18" s="1"/>
  <c r="E5" i="18"/>
  <c r="F5" i="18" s="1"/>
  <c r="E6" i="18"/>
  <c r="F6" i="18" s="1"/>
  <c r="E7" i="18"/>
  <c r="F7" i="18" s="1"/>
  <c r="E8" i="18"/>
  <c r="F8" i="18" s="1"/>
  <c r="E9" i="18"/>
  <c r="F9" i="18" s="1"/>
  <c r="E10" i="18"/>
  <c r="F10" i="18" s="1"/>
  <c r="E11" i="18"/>
  <c r="F11" i="18" s="1"/>
  <c r="E12" i="18"/>
  <c r="F12" i="18" s="1"/>
  <c r="E13" i="18"/>
  <c r="F13" i="18" s="1"/>
  <c r="E14" i="18"/>
  <c r="F14" i="18" s="1"/>
  <c r="E15" i="18"/>
  <c r="F15" i="18" s="1"/>
  <c r="E16" i="18"/>
  <c r="F16" i="18" s="1"/>
  <c r="E17" i="18"/>
  <c r="F17" i="18" s="1"/>
  <c r="E18" i="18"/>
  <c r="F18" i="18" s="1"/>
  <c r="E19" i="18"/>
  <c r="F19" i="18" s="1"/>
  <c r="E20" i="18"/>
  <c r="F20" i="18" s="1"/>
  <c r="E21" i="18"/>
  <c r="F21" i="18" s="1"/>
  <c r="E22" i="18"/>
  <c r="F22" i="18" s="1"/>
  <c r="G3" i="19"/>
  <c r="H3" i="19" s="1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4" i="19"/>
  <c r="G8" i="20"/>
  <c r="G9" i="20"/>
  <c r="G10" i="20"/>
  <c r="H10" i="20" s="1"/>
  <c r="G11" i="20"/>
  <c r="G12" i="20"/>
  <c r="G13" i="20"/>
  <c r="G14" i="20"/>
  <c r="G15" i="20"/>
  <c r="G16" i="20"/>
  <c r="G17" i="20"/>
  <c r="G18" i="20"/>
  <c r="G5" i="20"/>
  <c r="G4" i="20"/>
  <c r="G3" i="20"/>
  <c r="E8" i="20"/>
  <c r="E9" i="20"/>
  <c r="E10" i="20"/>
  <c r="E11" i="20"/>
  <c r="E12" i="20"/>
  <c r="E13" i="20"/>
  <c r="E14" i="20"/>
  <c r="E15" i="20"/>
  <c r="E16" i="20"/>
  <c r="E17" i="20"/>
  <c r="E18" i="20"/>
  <c r="E5" i="20"/>
  <c r="E4" i="20"/>
  <c r="E3" i="20"/>
  <c r="E2" i="20"/>
  <c r="E11" i="21"/>
  <c r="F11" i="21" s="1"/>
  <c r="E12" i="21"/>
  <c r="F12" i="21" s="1"/>
  <c r="E13" i="21"/>
  <c r="F13" i="21" s="1"/>
  <c r="E14" i="21"/>
  <c r="F14" i="21" s="1"/>
  <c r="E15" i="21"/>
  <c r="F15" i="21" s="1"/>
  <c r="E16" i="21"/>
  <c r="F16" i="21" s="1"/>
  <c r="E17" i="21"/>
  <c r="F17" i="21" s="1"/>
  <c r="E18" i="21"/>
  <c r="F18" i="21" s="1"/>
  <c r="E19" i="21"/>
  <c r="F19" i="21" s="1"/>
  <c r="E20" i="21"/>
  <c r="F20" i="21" s="1"/>
  <c r="E21" i="21"/>
  <c r="F21" i="21" s="1"/>
  <c r="E22" i="21"/>
  <c r="F22" i="21" s="1"/>
  <c r="E23" i="21"/>
  <c r="F23" i="21" s="1"/>
  <c r="E24" i="21"/>
  <c r="F24" i="21" s="1"/>
  <c r="E25" i="21"/>
  <c r="F25" i="21" s="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5" i="21"/>
  <c r="G8" i="21"/>
  <c r="G7" i="21"/>
  <c r="G6" i="21"/>
  <c r="G4" i="21"/>
  <c r="E8" i="21"/>
  <c r="E7" i="21"/>
  <c r="E6" i="21"/>
  <c r="E5" i="21"/>
  <c r="E4" i="21"/>
  <c r="G8" i="22"/>
  <c r="G7" i="22"/>
  <c r="G6" i="22"/>
  <c r="G5" i="22"/>
  <c r="G4" i="22"/>
  <c r="G9" i="22"/>
  <c r="E8" i="22"/>
  <c r="E7" i="22"/>
  <c r="E6" i="22"/>
  <c r="E5" i="22"/>
  <c r="E4" i="22"/>
  <c r="G10" i="23"/>
  <c r="G11" i="23"/>
  <c r="G12" i="23"/>
  <c r="G13" i="23"/>
  <c r="G14" i="23"/>
  <c r="G15" i="23"/>
  <c r="G16" i="23"/>
  <c r="G7" i="23"/>
  <c r="G6" i="23"/>
  <c r="G5" i="23"/>
  <c r="G4" i="23"/>
  <c r="G3" i="23"/>
  <c r="E7" i="23"/>
  <c r="E6" i="23"/>
  <c r="E5" i="23"/>
  <c r="E4" i="23"/>
  <c r="E3" i="23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4" i="24"/>
  <c r="G3" i="24"/>
  <c r="E4" i="24"/>
  <c r="E3" i="24"/>
  <c r="E2" i="24"/>
  <c r="G10" i="25"/>
  <c r="G11" i="25"/>
  <c r="G12" i="25"/>
  <c r="G13" i="25"/>
  <c r="G14" i="25"/>
  <c r="G15" i="25"/>
  <c r="G7" i="25"/>
  <c r="G6" i="25"/>
  <c r="G5" i="25"/>
  <c r="G4" i="25"/>
  <c r="G3" i="25"/>
  <c r="G8" i="25"/>
  <c r="E7" i="25"/>
  <c r="E6" i="25"/>
  <c r="E5" i="25"/>
  <c r="E4" i="25"/>
  <c r="I30" i="8" l="1"/>
  <c r="I29" i="12"/>
  <c r="I28" i="12"/>
  <c r="I27" i="12"/>
  <c r="F27" i="12"/>
  <c r="I26" i="12"/>
  <c r="G3" i="26"/>
  <c r="G8" i="26" l="1"/>
  <c r="G6" i="26"/>
  <c r="G5" i="26"/>
  <c r="G4" i="26"/>
  <c r="E6" i="26"/>
  <c r="E5" i="26"/>
  <c r="E4" i="26"/>
  <c r="E3" i="26"/>
  <c r="G8" i="27"/>
  <c r="G11" i="27"/>
  <c r="G12" i="27"/>
  <c r="G3" i="27"/>
  <c r="G4" i="27"/>
  <c r="G5" i="27"/>
  <c r="E5" i="27"/>
  <c r="E4" i="27"/>
  <c r="E3" i="27"/>
  <c r="E2" i="27"/>
  <c r="E5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6" i="28"/>
  <c r="G7" i="28"/>
  <c r="G8" i="28"/>
  <c r="G9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" i="29"/>
  <c r="G3" i="29"/>
  <c r="E5" i="29"/>
  <c r="E4" i="29"/>
  <c r="G5" i="28"/>
  <c r="G8" i="29" l="1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4" i="29"/>
  <c r="G5" i="29"/>
  <c r="G3" i="30" l="1"/>
  <c r="G4" i="30"/>
  <c r="E2" i="30"/>
  <c r="E3" i="30"/>
  <c r="E4" i="30"/>
  <c r="E6" i="30"/>
  <c r="J2" i="29" l="1"/>
  <c r="F3" i="29"/>
  <c r="I3" i="29"/>
  <c r="J3" i="29"/>
  <c r="F4" i="29"/>
  <c r="I4" i="29"/>
  <c r="J4" i="29"/>
  <c r="F5" i="29"/>
  <c r="I5" i="29"/>
  <c r="J5" i="29"/>
  <c r="E6" i="29"/>
  <c r="F6" i="29" s="1"/>
  <c r="G6" i="29"/>
  <c r="J6" i="29"/>
  <c r="E7" i="29"/>
  <c r="F7" i="29" s="1"/>
  <c r="G7" i="29"/>
  <c r="J7" i="29"/>
  <c r="E8" i="29"/>
  <c r="F8" i="29" s="1"/>
  <c r="J8" i="29"/>
  <c r="E9" i="29"/>
  <c r="F9" i="29" s="1"/>
  <c r="J9" i="29"/>
  <c r="E10" i="29"/>
  <c r="F10" i="29" s="1"/>
  <c r="J10" i="29"/>
  <c r="E11" i="29"/>
  <c r="F11" i="29" s="1"/>
  <c r="J11" i="29"/>
  <c r="E12" i="29"/>
  <c r="F12" i="29" s="1"/>
  <c r="J12" i="29"/>
  <c r="E13" i="29"/>
  <c r="F13" i="29" s="1"/>
  <c r="J13" i="29"/>
  <c r="E14" i="29"/>
  <c r="F14" i="29" s="1"/>
  <c r="J14" i="29"/>
  <c r="E15" i="29"/>
  <c r="F15" i="29" s="1"/>
  <c r="J15" i="29"/>
  <c r="E16" i="29"/>
  <c r="F16" i="29" s="1"/>
  <c r="J16" i="29"/>
  <c r="E17" i="29"/>
  <c r="F17" i="29" s="1"/>
  <c r="J17" i="29"/>
  <c r="E18" i="29"/>
  <c r="F18" i="29" s="1"/>
  <c r="J18" i="29"/>
  <c r="E19" i="29"/>
  <c r="F19" i="29" s="1"/>
  <c r="J19" i="29"/>
  <c r="E20" i="29"/>
  <c r="F20" i="29" s="1"/>
  <c r="J20" i="29"/>
  <c r="E21" i="29"/>
  <c r="F21" i="29" s="1"/>
  <c r="J21" i="29"/>
  <c r="E22" i="29"/>
  <c r="F22" i="29" s="1"/>
  <c r="J22" i="29"/>
  <c r="E23" i="29"/>
  <c r="F23" i="29" s="1"/>
  <c r="J23" i="29"/>
  <c r="E24" i="29"/>
  <c r="F24" i="29" s="1"/>
  <c r="J24" i="29"/>
  <c r="E25" i="29"/>
  <c r="F25" i="29" s="1"/>
  <c r="J25" i="29"/>
  <c r="E26" i="29"/>
  <c r="F26" i="29" s="1"/>
  <c r="J26" i="29"/>
  <c r="F2" i="30"/>
  <c r="I2" i="30"/>
  <c r="J2" i="30"/>
  <c r="F3" i="30"/>
  <c r="I3" i="30"/>
  <c r="J3" i="30"/>
  <c r="F4" i="30"/>
  <c r="I4" i="30"/>
  <c r="J4" i="30"/>
  <c r="E5" i="30"/>
  <c r="F5" i="30" s="1"/>
  <c r="G5" i="30"/>
  <c r="J5" i="30"/>
  <c r="F6" i="30"/>
  <c r="G6" i="30"/>
  <c r="J6" i="30"/>
  <c r="E7" i="30"/>
  <c r="F7" i="30" s="1"/>
  <c r="G7" i="30"/>
  <c r="J7" i="30"/>
  <c r="E8" i="30"/>
  <c r="F8" i="30" s="1"/>
  <c r="G8" i="30"/>
  <c r="J8" i="30"/>
  <c r="E9" i="30"/>
  <c r="F9" i="30" s="1"/>
  <c r="G9" i="30"/>
  <c r="J9" i="30"/>
  <c r="E10" i="30"/>
  <c r="F10" i="30" s="1"/>
  <c r="G10" i="30"/>
  <c r="J10" i="30"/>
  <c r="E11" i="30"/>
  <c r="F11" i="30" s="1"/>
  <c r="G11" i="30"/>
  <c r="J11" i="30"/>
  <c r="E12" i="30"/>
  <c r="F12" i="30" s="1"/>
  <c r="G12" i="30"/>
  <c r="J12" i="30"/>
  <c r="E13" i="30"/>
  <c r="F13" i="30" s="1"/>
  <c r="G13" i="30"/>
  <c r="J13" i="30"/>
  <c r="E14" i="30"/>
  <c r="F14" i="30" s="1"/>
  <c r="G14" i="30"/>
  <c r="J14" i="30"/>
  <c r="E15" i="30"/>
  <c r="F15" i="30" s="1"/>
  <c r="G15" i="30"/>
  <c r="J15" i="30"/>
  <c r="E16" i="30"/>
  <c r="F16" i="30" s="1"/>
  <c r="G16" i="30"/>
  <c r="J16" i="30"/>
  <c r="E17" i="30"/>
  <c r="F17" i="30" s="1"/>
  <c r="G17" i="30"/>
  <c r="J17" i="30"/>
  <c r="E18" i="30"/>
  <c r="F18" i="30" s="1"/>
  <c r="G18" i="30"/>
  <c r="J18" i="30"/>
  <c r="E19" i="30"/>
  <c r="F19" i="30" s="1"/>
  <c r="G19" i="30"/>
  <c r="J19" i="30"/>
  <c r="E20" i="30"/>
  <c r="F20" i="30" s="1"/>
  <c r="G20" i="30"/>
  <c r="J20" i="30"/>
  <c r="E21" i="30"/>
  <c r="F21" i="30" s="1"/>
  <c r="G21" i="30"/>
  <c r="J21" i="30"/>
  <c r="E22" i="30"/>
  <c r="F22" i="30" s="1"/>
  <c r="G22" i="30"/>
  <c r="J22" i="30"/>
  <c r="E23" i="30"/>
  <c r="F23" i="30" s="1"/>
  <c r="G23" i="30"/>
  <c r="J23" i="30"/>
  <c r="E24" i="30"/>
  <c r="F24" i="30" s="1"/>
  <c r="G24" i="30"/>
  <c r="J24" i="30"/>
  <c r="E25" i="30"/>
  <c r="F25" i="30" s="1"/>
  <c r="G25" i="30"/>
  <c r="J25" i="30"/>
  <c r="G3" i="8"/>
  <c r="G5" i="6"/>
  <c r="G9" i="4"/>
  <c r="G9" i="3"/>
  <c r="G10" i="3"/>
  <c r="G5" i="3"/>
  <c r="G8" i="3"/>
  <c r="G7" i="3"/>
  <c r="G6" i="3"/>
  <c r="F17" i="3"/>
  <c r="I19" i="3"/>
  <c r="F22" i="3"/>
  <c r="F25" i="3"/>
  <c r="F26" i="3"/>
  <c r="F30" i="3"/>
  <c r="E10" i="3"/>
  <c r="F10" i="3" s="1"/>
  <c r="E8" i="3"/>
  <c r="F8" i="3" s="1"/>
  <c r="E7" i="3"/>
  <c r="F7" i="3" s="1"/>
  <c r="E6" i="3"/>
  <c r="E5" i="3"/>
  <c r="F5" i="3" s="1"/>
  <c r="E9" i="3"/>
  <c r="F9" i="3" s="1"/>
  <c r="G3" i="5"/>
  <c r="I11" i="5"/>
  <c r="G5" i="5"/>
  <c r="G4" i="5"/>
  <c r="F7" i="5"/>
  <c r="F8" i="5"/>
  <c r="F10" i="5"/>
  <c r="F12" i="5"/>
  <c r="F14" i="5"/>
  <c r="F15" i="5"/>
  <c r="F16" i="5"/>
  <c r="F18" i="5"/>
  <c r="F20" i="5"/>
  <c r="F23" i="5"/>
  <c r="F24" i="5"/>
  <c r="F27" i="5"/>
  <c r="F28" i="5"/>
  <c r="F30" i="5"/>
  <c r="E5" i="5"/>
  <c r="F5" i="5" s="1"/>
  <c r="E3" i="5"/>
  <c r="F3" i="5" s="1"/>
  <c r="E4" i="5"/>
  <c r="F4" i="5" s="1"/>
  <c r="G4" i="4"/>
  <c r="G5" i="4"/>
  <c r="G6" i="4"/>
  <c r="G7" i="4"/>
  <c r="E4" i="4"/>
  <c r="E5" i="4"/>
  <c r="F5" i="4" s="1"/>
  <c r="E6" i="4"/>
  <c r="F6" i="4" s="1"/>
  <c r="E7" i="4"/>
  <c r="F7" i="4" s="1"/>
  <c r="G3" i="6"/>
  <c r="G8" i="4"/>
  <c r="E9" i="4"/>
  <c r="F9" i="4" s="1"/>
  <c r="E10" i="4"/>
  <c r="F10" i="4" s="1"/>
  <c r="F14" i="4"/>
  <c r="F15" i="4"/>
  <c r="F16" i="4"/>
  <c r="F18" i="4"/>
  <c r="F19" i="4"/>
  <c r="F20" i="4"/>
  <c r="F22" i="4"/>
  <c r="F23" i="4"/>
  <c r="F24" i="4"/>
  <c r="F26" i="4"/>
  <c r="F27" i="4"/>
  <c r="F28" i="4"/>
  <c r="F29" i="4"/>
  <c r="E8" i="4"/>
  <c r="F8" i="4" s="1"/>
  <c r="E6" i="6"/>
  <c r="F6" i="6" s="1"/>
  <c r="E7" i="6"/>
  <c r="F7" i="6" s="1"/>
  <c r="F8" i="6"/>
  <c r="F9" i="6"/>
  <c r="F10" i="6"/>
  <c r="F11" i="6"/>
  <c r="F14" i="6"/>
  <c r="F17" i="6"/>
  <c r="F18" i="6"/>
  <c r="F19" i="6"/>
  <c r="F21" i="6"/>
  <c r="F22" i="6"/>
  <c r="F23" i="6"/>
  <c r="F24" i="6"/>
  <c r="F25" i="6"/>
  <c r="F26" i="6"/>
  <c r="F27" i="6"/>
  <c r="F29" i="6"/>
  <c r="F30" i="6"/>
  <c r="F31" i="6"/>
  <c r="G6" i="6"/>
  <c r="G4" i="6"/>
  <c r="E3" i="6"/>
  <c r="F3" i="6" s="1"/>
  <c r="E4" i="6"/>
  <c r="F4" i="6" s="1"/>
  <c r="E5" i="6"/>
  <c r="F5" i="6" s="1"/>
  <c r="G4" i="7"/>
  <c r="G5" i="7"/>
  <c r="G6" i="7"/>
  <c r="E4" i="7"/>
  <c r="E6" i="7"/>
  <c r="F6" i="7" s="1"/>
  <c r="E7" i="7"/>
  <c r="F7" i="7" s="1"/>
  <c r="E8" i="7"/>
  <c r="I8" i="7" s="1"/>
  <c r="E9" i="7"/>
  <c r="I9" i="7" s="1"/>
  <c r="E10" i="7"/>
  <c r="F10" i="7" s="1"/>
  <c r="E11" i="7"/>
  <c r="I11" i="7" s="1"/>
  <c r="E12" i="7"/>
  <c r="E13" i="7"/>
  <c r="F13" i="7" s="1"/>
  <c r="E14" i="7"/>
  <c r="F14" i="7" s="1"/>
  <c r="E15" i="7"/>
  <c r="F15" i="7" s="1"/>
  <c r="E16" i="7"/>
  <c r="I16" i="7" s="1"/>
  <c r="E17" i="7"/>
  <c r="F17" i="7" s="1"/>
  <c r="E18" i="7"/>
  <c r="F18" i="7" s="1"/>
  <c r="E19" i="7"/>
  <c r="I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27" i="7"/>
  <c r="I27" i="7" s="1"/>
  <c r="E28" i="7"/>
  <c r="F28" i="7" s="1"/>
  <c r="E29" i="7"/>
  <c r="F29" i="7" s="1"/>
  <c r="E5" i="7"/>
  <c r="E3" i="8"/>
  <c r="I12" i="8"/>
  <c r="I20" i="8"/>
  <c r="I28" i="8"/>
  <c r="G5" i="8"/>
  <c r="G4" i="8"/>
  <c r="F5" i="8"/>
  <c r="F9" i="8"/>
  <c r="F10" i="8"/>
  <c r="F11" i="8"/>
  <c r="F12" i="8"/>
  <c r="F14" i="8"/>
  <c r="F15" i="8"/>
  <c r="F16" i="8"/>
  <c r="F17" i="8"/>
  <c r="F18" i="8"/>
  <c r="F19" i="8"/>
  <c r="F20" i="8"/>
  <c r="F21" i="8"/>
  <c r="F23" i="8"/>
  <c r="F24" i="8"/>
  <c r="F25" i="8"/>
  <c r="F26" i="8"/>
  <c r="F27" i="8"/>
  <c r="F28" i="8"/>
  <c r="F29" i="8"/>
  <c r="F4" i="8"/>
  <c r="J31" i="3"/>
  <c r="J30" i="3"/>
  <c r="J29" i="3"/>
  <c r="F29" i="3"/>
  <c r="J28" i="3"/>
  <c r="J27" i="3"/>
  <c r="J26" i="3"/>
  <c r="J25" i="3"/>
  <c r="J24" i="3"/>
  <c r="J23" i="3"/>
  <c r="J22" i="3"/>
  <c r="J21" i="3"/>
  <c r="F21" i="3"/>
  <c r="J20" i="3"/>
  <c r="J19" i="3"/>
  <c r="J18" i="3"/>
  <c r="F18" i="3"/>
  <c r="J17" i="3"/>
  <c r="J16" i="3"/>
  <c r="J15" i="3"/>
  <c r="J14" i="3"/>
  <c r="F14" i="3"/>
  <c r="J13" i="3"/>
  <c r="F13" i="3"/>
  <c r="J12" i="3"/>
  <c r="J11" i="3"/>
  <c r="J10" i="3"/>
  <c r="J9" i="3"/>
  <c r="J8" i="3"/>
  <c r="J7" i="3"/>
  <c r="J6" i="3"/>
  <c r="J5" i="3"/>
  <c r="J4" i="3"/>
  <c r="J3" i="3"/>
  <c r="J2" i="3"/>
  <c r="J29" i="4"/>
  <c r="J28" i="4"/>
  <c r="J27" i="4"/>
  <c r="J26" i="4"/>
  <c r="J25" i="4"/>
  <c r="F25" i="4"/>
  <c r="J24" i="4"/>
  <c r="J23" i="4"/>
  <c r="J22" i="4"/>
  <c r="J21" i="4"/>
  <c r="F21" i="4"/>
  <c r="J20" i="4"/>
  <c r="J19" i="4"/>
  <c r="J18" i="4"/>
  <c r="J17" i="4"/>
  <c r="F17" i="4"/>
  <c r="J16" i="4"/>
  <c r="J15" i="4"/>
  <c r="J14" i="4"/>
  <c r="J13" i="4"/>
  <c r="F13" i="4"/>
  <c r="J12" i="4"/>
  <c r="F12" i="4"/>
  <c r="J11" i="4"/>
  <c r="F11" i="4"/>
  <c r="J10" i="4"/>
  <c r="J9" i="4"/>
  <c r="J8" i="4"/>
  <c r="J7" i="4"/>
  <c r="J6" i="4"/>
  <c r="J5" i="4"/>
  <c r="J4" i="4"/>
  <c r="J3" i="4"/>
  <c r="J2" i="4"/>
  <c r="J30" i="5"/>
  <c r="J29" i="5"/>
  <c r="F29" i="5"/>
  <c r="J28" i="5"/>
  <c r="J27" i="5"/>
  <c r="J26" i="5"/>
  <c r="F26" i="5"/>
  <c r="J25" i="5"/>
  <c r="I25" i="5"/>
  <c r="F25" i="5"/>
  <c r="J24" i="5"/>
  <c r="J23" i="5"/>
  <c r="J22" i="5"/>
  <c r="F22" i="5"/>
  <c r="J21" i="5"/>
  <c r="F21" i="5"/>
  <c r="J20" i="5"/>
  <c r="J19" i="5"/>
  <c r="F19" i="5"/>
  <c r="J18" i="5"/>
  <c r="J17" i="5"/>
  <c r="F17" i="5"/>
  <c r="J16" i="5"/>
  <c r="J15" i="5"/>
  <c r="J14" i="5"/>
  <c r="J13" i="5"/>
  <c r="F13" i="5"/>
  <c r="J12" i="5"/>
  <c r="I12" i="5"/>
  <c r="J11" i="5"/>
  <c r="F11" i="5"/>
  <c r="J10" i="5"/>
  <c r="J9" i="5"/>
  <c r="I9" i="5"/>
  <c r="F9" i="5"/>
  <c r="J8" i="5"/>
  <c r="J7" i="5"/>
  <c r="J6" i="5"/>
  <c r="F6" i="5"/>
  <c r="J5" i="5"/>
  <c r="J4" i="5"/>
  <c r="J3" i="5"/>
  <c r="J2" i="5"/>
  <c r="J31" i="6"/>
  <c r="J30" i="6"/>
  <c r="J29" i="6"/>
  <c r="J28" i="6"/>
  <c r="F28" i="6"/>
  <c r="J27" i="6"/>
  <c r="J26" i="6"/>
  <c r="J25" i="6"/>
  <c r="J24" i="6"/>
  <c r="J23" i="6"/>
  <c r="J22" i="6"/>
  <c r="J21" i="6"/>
  <c r="J20" i="6"/>
  <c r="F20" i="6"/>
  <c r="J19" i="6"/>
  <c r="J18" i="6"/>
  <c r="J17" i="6"/>
  <c r="J16" i="6"/>
  <c r="F16" i="6"/>
  <c r="J15" i="6"/>
  <c r="J14" i="6"/>
  <c r="J13" i="6"/>
  <c r="F13" i="6"/>
  <c r="J12" i="6"/>
  <c r="F12" i="6"/>
  <c r="J11" i="6"/>
  <c r="J10" i="6"/>
  <c r="J9" i="6"/>
  <c r="J8" i="6"/>
  <c r="J7" i="6"/>
  <c r="J6" i="6"/>
  <c r="J5" i="6"/>
  <c r="J4" i="6"/>
  <c r="J3" i="6"/>
  <c r="J2" i="6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F12" i="7"/>
  <c r="J11" i="7"/>
  <c r="J10" i="7"/>
  <c r="J9" i="7"/>
  <c r="J8" i="7"/>
  <c r="J7" i="7"/>
  <c r="J6" i="7"/>
  <c r="J5" i="7"/>
  <c r="J4" i="7"/>
  <c r="J3" i="7"/>
  <c r="J2" i="7"/>
  <c r="J29" i="8"/>
  <c r="J28" i="8"/>
  <c r="J27" i="8"/>
  <c r="J26" i="8"/>
  <c r="J25" i="8"/>
  <c r="J24" i="8"/>
  <c r="J23" i="8"/>
  <c r="J22" i="8"/>
  <c r="F22" i="8"/>
  <c r="J21" i="8"/>
  <c r="J20" i="8"/>
  <c r="J19" i="8"/>
  <c r="J18" i="8"/>
  <c r="J17" i="8"/>
  <c r="J16" i="8"/>
  <c r="J15" i="8"/>
  <c r="J14" i="8"/>
  <c r="J13" i="8"/>
  <c r="F13" i="8"/>
  <c r="J12" i="8"/>
  <c r="J11" i="8"/>
  <c r="J10" i="8"/>
  <c r="J9" i="8"/>
  <c r="J8" i="8"/>
  <c r="F8" i="8"/>
  <c r="J7" i="8"/>
  <c r="F7" i="8"/>
  <c r="J6" i="8"/>
  <c r="F6" i="8"/>
  <c r="J5" i="8"/>
  <c r="J4" i="8"/>
  <c r="J3" i="8"/>
  <c r="J2" i="8"/>
  <c r="G10" i="9"/>
  <c r="I6" i="9"/>
  <c r="I7" i="9"/>
  <c r="G9" i="9"/>
  <c r="F7" i="9"/>
  <c r="F6" i="9"/>
  <c r="E5" i="9"/>
  <c r="F5" i="9" s="1"/>
  <c r="E4" i="9"/>
  <c r="F4" i="9" s="1"/>
  <c r="F3" i="9"/>
  <c r="E8" i="9"/>
  <c r="F10" i="9"/>
  <c r="F15" i="9"/>
  <c r="F17" i="9"/>
  <c r="F18" i="9"/>
  <c r="F19" i="9"/>
  <c r="F21" i="9"/>
  <c r="F23" i="9"/>
  <c r="F25" i="9"/>
  <c r="F26" i="9"/>
  <c r="F29" i="9"/>
  <c r="F30" i="9"/>
  <c r="E9" i="9"/>
  <c r="F9" i="9" s="1"/>
  <c r="J31" i="9"/>
  <c r="J30" i="9"/>
  <c r="J29" i="9"/>
  <c r="J28" i="9"/>
  <c r="J27" i="9"/>
  <c r="J26" i="9"/>
  <c r="J25" i="9"/>
  <c r="J24" i="9"/>
  <c r="J23" i="9"/>
  <c r="J22" i="9"/>
  <c r="F22" i="9"/>
  <c r="J21" i="9"/>
  <c r="J20" i="9"/>
  <c r="J19" i="9"/>
  <c r="J18" i="9"/>
  <c r="J17" i="9"/>
  <c r="J16" i="9"/>
  <c r="J15" i="9"/>
  <c r="J14" i="9"/>
  <c r="F14" i="9"/>
  <c r="J13" i="9"/>
  <c r="F13" i="9"/>
  <c r="J12" i="9"/>
  <c r="J11" i="9"/>
  <c r="F11" i="9"/>
  <c r="J10" i="9"/>
  <c r="J9" i="9"/>
  <c r="J8" i="9"/>
  <c r="J7" i="9"/>
  <c r="J6" i="9"/>
  <c r="J5" i="9"/>
  <c r="J4" i="9"/>
  <c r="J3" i="9"/>
  <c r="J2" i="9"/>
  <c r="G3" i="10"/>
  <c r="G4" i="10"/>
  <c r="G5" i="10"/>
  <c r="E2" i="10"/>
  <c r="E3" i="10"/>
  <c r="E4" i="10"/>
  <c r="G9" i="10"/>
  <c r="G10" i="10"/>
  <c r="H10" i="10" s="1"/>
  <c r="G11" i="10"/>
  <c r="H11" i="10" s="1"/>
  <c r="G12" i="10"/>
  <c r="G13" i="10"/>
  <c r="G14" i="10"/>
  <c r="G15" i="10"/>
  <c r="I15" i="10" s="1"/>
  <c r="G16" i="10"/>
  <c r="G17" i="10"/>
  <c r="G18" i="10"/>
  <c r="G19" i="10"/>
  <c r="G20" i="10"/>
  <c r="G21" i="10"/>
  <c r="I21" i="10" s="1"/>
  <c r="G22" i="10"/>
  <c r="G23" i="10"/>
  <c r="G24" i="10"/>
  <c r="G25" i="10"/>
  <c r="G26" i="10"/>
  <c r="G27" i="10"/>
  <c r="G28" i="10"/>
  <c r="G8" i="10"/>
  <c r="G6" i="10"/>
  <c r="G7" i="10"/>
  <c r="E8" i="10"/>
  <c r="F8" i="10" s="1"/>
  <c r="F10" i="10"/>
  <c r="F12" i="10"/>
  <c r="F14" i="10"/>
  <c r="F16" i="10"/>
  <c r="F18" i="10"/>
  <c r="F19" i="10"/>
  <c r="F20" i="10"/>
  <c r="F22" i="10"/>
  <c r="F24" i="10"/>
  <c r="F25" i="10"/>
  <c r="F26" i="10"/>
  <c r="F27" i="10"/>
  <c r="E5" i="10"/>
  <c r="E6" i="10"/>
  <c r="E7" i="10"/>
  <c r="F7" i="10" s="1"/>
  <c r="J28" i="10"/>
  <c r="J27" i="10"/>
  <c r="J26" i="10"/>
  <c r="J25" i="10"/>
  <c r="J24" i="10"/>
  <c r="J23" i="10"/>
  <c r="F23" i="10"/>
  <c r="J22" i="10"/>
  <c r="J21" i="10"/>
  <c r="J20" i="10"/>
  <c r="J19" i="10"/>
  <c r="J18" i="10"/>
  <c r="J17" i="10"/>
  <c r="J16" i="10"/>
  <c r="J15" i="10"/>
  <c r="F15" i="10"/>
  <c r="J14" i="10"/>
  <c r="J13" i="10"/>
  <c r="J12" i="10"/>
  <c r="J11" i="10"/>
  <c r="F11" i="10"/>
  <c r="J10" i="10"/>
  <c r="J9" i="10"/>
  <c r="J8" i="10"/>
  <c r="J7" i="10"/>
  <c r="J6" i="10"/>
  <c r="J5" i="10"/>
  <c r="J4" i="10"/>
  <c r="J3" i="10"/>
  <c r="J2" i="10"/>
  <c r="I9" i="30" l="1"/>
  <c r="I24" i="29"/>
  <c r="I20" i="29"/>
  <c r="I14" i="29"/>
  <c r="I23" i="29"/>
  <c r="F8" i="7"/>
  <c r="I25" i="29"/>
  <c r="I19" i="29"/>
  <c r="I15" i="29"/>
  <c r="F9" i="7"/>
  <c r="I21" i="30"/>
  <c r="I16" i="29"/>
  <c r="I10" i="29"/>
  <c r="I13" i="30"/>
  <c r="I24" i="7"/>
  <c r="I25" i="30"/>
  <c r="I11" i="29"/>
  <c r="F11" i="7"/>
  <c r="F16" i="7"/>
  <c r="F27" i="7"/>
  <c r="I14" i="30"/>
  <c r="I22" i="29"/>
  <c r="I23" i="30"/>
  <c r="I16" i="30"/>
  <c r="I17" i="29"/>
  <c r="I12" i="29"/>
  <c r="I18" i="30"/>
  <c r="I20" i="30"/>
  <c r="I11" i="30"/>
  <c r="I26" i="29"/>
  <c r="I9" i="29"/>
  <c r="I19" i="30"/>
  <c r="I22" i="30"/>
  <c r="I6" i="30"/>
  <c r="I21" i="29"/>
  <c r="I12" i="30"/>
  <c r="I24" i="30"/>
  <c r="I17" i="30"/>
  <c r="I15" i="30"/>
  <c r="I8" i="30"/>
  <c r="I18" i="29"/>
  <c r="F19" i="7"/>
  <c r="I10" i="30"/>
  <c r="I13" i="29"/>
  <c r="I6" i="3"/>
  <c r="I6" i="4"/>
  <c r="I4" i="7"/>
  <c r="I8" i="29"/>
  <c r="I7" i="29"/>
  <c r="I6" i="29"/>
  <c r="I7" i="30"/>
  <c r="I5" i="30"/>
  <c r="I21" i="9"/>
  <c r="I30" i="9"/>
  <c r="I15" i="7"/>
  <c r="I26" i="4"/>
  <c r="I8" i="5"/>
  <c r="I16" i="5"/>
  <c r="I24" i="5"/>
  <c r="I6" i="5"/>
  <c r="I25" i="7"/>
  <c r="I17" i="7"/>
  <c r="I28" i="6"/>
  <c r="I20" i="6"/>
  <c r="I12" i="6"/>
  <c r="I29" i="6"/>
  <c r="I13" i="6"/>
  <c r="I11" i="6"/>
  <c r="I7" i="7"/>
  <c r="I19" i="6"/>
  <c r="I26" i="8"/>
  <c r="I18" i="8"/>
  <c r="I10" i="8"/>
  <c r="I16" i="6"/>
  <c r="I22" i="3"/>
  <c r="I14" i="3"/>
  <c r="I25" i="8"/>
  <c r="I17" i="8"/>
  <c r="I9" i="8"/>
  <c r="I25" i="6"/>
  <c r="I17" i="6"/>
  <c r="I9" i="6"/>
  <c r="I27" i="5"/>
  <c r="I24" i="8"/>
  <c r="I16" i="8"/>
  <c r="I8" i="8"/>
  <c r="I28" i="7"/>
  <c r="I20" i="7"/>
  <c r="I12" i="7"/>
  <c r="I24" i="6"/>
  <c r="I26" i="5"/>
  <c r="I18" i="5"/>
  <c r="I10" i="5"/>
  <c r="I19" i="5"/>
  <c r="I27" i="6"/>
  <c r="I23" i="8"/>
  <c r="I15" i="8"/>
  <c r="I7" i="8"/>
  <c r="I31" i="6"/>
  <c r="I7" i="6"/>
  <c r="I17" i="5"/>
  <c r="I27" i="3"/>
  <c r="I5" i="9"/>
  <c r="I5" i="8"/>
  <c r="I22" i="8"/>
  <c r="I14" i="8"/>
  <c r="I6" i="8"/>
  <c r="I18" i="3"/>
  <c r="I26" i="9"/>
  <c r="I18" i="9"/>
  <c r="F6" i="3"/>
  <c r="I5" i="3"/>
  <c r="I16" i="3"/>
  <c r="I18" i="4"/>
  <c r="I10" i="4"/>
  <c r="I25" i="4"/>
  <c r="I22" i="4"/>
  <c r="I17" i="4"/>
  <c r="I21" i="4"/>
  <c r="I13" i="4"/>
  <c r="I5" i="4"/>
  <c r="I14" i="4"/>
  <c r="I29" i="4"/>
  <c r="I19" i="4"/>
  <c r="I11" i="4"/>
  <c r="I22" i="5"/>
  <c r="I14" i="5"/>
  <c r="I30" i="5"/>
  <c r="I29" i="5"/>
  <c r="I21" i="5"/>
  <c r="I13" i="5"/>
  <c r="I8" i="6"/>
  <c r="I5" i="6"/>
  <c r="I22" i="6"/>
  <c r="I14" i="6"/>
  <c r="I10" i="7"/>
  <c r="I18" i="7"/>
  <c r="I26" i="7"/>
  <c r="I22" i="7"/>
  <c r="I14" i="7"/>
  <c r="I13" i="8"/>
  <c r="I20" i="9"/>
  <c r="I28" i="9"/>
  <c r="I25" i="9"/>
  <c r="I17" i="9"/>
  <c r="I19" i="9"/>
  <c r="I16" i="9"/>
  <c r="I23" i="9"/>
  <c r="I29" i="9"/>
  <c r="I14" i="9"/>
  <c r="I4" i="9"/>
  <c r="I27" i="9"/>
  <c r="I13" i="9"/>
  <c r="I15" i="9"/>
  <c r="I24" i="9"/>
  <c r="I12" i="9"/>
  <c r="I11" i="9"/>
  <c r="I22" i="9"/>
  <c r="I31" i="9"/>
  <c r="I16" i="10"/>
  <c r="I3" i="8"/>
  <c r="I24" i="3"/>
  <c r="I26" i="3"/>
  <c r="I7" i="3"/>
  <c r="I8" i="3"/>
  <c r="I11" i="3"/>
  <c r="I7" i="5"/>
  <c r="I15" i="5"/>
  <c r="I23" i="5"/>
  <c r="I20" i="5"/>
  <c r="I28" i="5"/>
  <c r="I3" i="5"/>
  <c r="I5" i="5"/>
  <c r="I4" i="5"/>
  <c r="I20" i="4"/>
  <c r="I9" i="4"/>
  <c r="I12" i="4"/>
  <c r="I7" i="4"/>
  <c r="I3" i="6"/>
  <c r="I15" i="6"/>
  <c r="I4" i="4"/>
  <c r="I15" i="4"/>
  <c r="I23" i="4"/>
  <c r="I28" i="4"/>
  <c r="I16" i="4"/>
  <c r="I24" i="4"/>
  <c r="I27" i="4"/>
  <c r="F4" i="4"/>
  <c r="I8" i="4"/>
  <c r="I23" i="6"/>
  <c r="F15" i="6"/>
  <c r="I21" i="6"/>
  <c r="I30" i="6"/>
  <c r="I10" i="6"/>
  <c r="I18" i="6"/>
  <c r="I26" i="6"/>
  <c r="I4" i="6"/>
  <c r="I6" i="6"/>
  <c r="I5" i="7"/>
  <c r="I6" i="7"/>
  <c r="F4" i="7"/>
  <c r="I13" i="7"/>
  <c r="I21" i="7"/>
  <c r="I29" i="7"/>
  <c r="I23" i="7"/>
  <c r="F5" i="7"/>
  <c r="F3" i="8"/>
  <c r="I11" i="8"/>
  <c r="I21" i="8"/>
  <c r="I29" i="8"/>
  <c r="I19" i="8"/>
  <c r="I27" i="8"/>
  <c r="I4" i="8"/>
  <c r="I9" i="9"/>
  <c r="I10" i="9"/>
  <c r="I8" i="9"/>
  <c r="I12" i="3"/>
  <c r="I20" i="3"/>
  <c r="I28" i="3"/>
  <c r="I15" i="3"/>
  <c r="I23" i="3"/>
  <c r="I31" i="3"/>
  <c r="I30" i="3"/>
  <c r="F12" i="3"/>
  <c r="F16" i="3"/>
  <c r="F20" i="3"/>
  <c r="F24" i="3"/>
  <c r="F28" i="3"/>
  <c r="I10" i="3"/>
  <c r="I9" i="3"/>
  <c r="I13" i="3"/>
  <c r="I17" i="3"/>
  <c r="I21" i="3"/>
  <c r="I25" i="3"/>
  <c r="I29" i="3"/>
  <c r="F11" i="3"/>
  <c r="F15" i="3"/>
  <c r="F19" i="3"/>
  <c r="F23" i="3"/>
  <c r="F27" i="3"/>
  <c r="F31" i="3"/>
  <c r="I3" i="9"/>
  <c r="F12" i="9"/>
  <c r="F16" i="9"/>
  <c r="F20" i="9"/>
  <c r="F24" i="9"/>
  <c r="F28" i="9"/>
  <c r="F8" i="9"/>
  <c r="F27" i="9"/>
  <c r="F31" i="9"/>
  <c r="I4" i="10"/>
  <c r="I3" i="10"/>
  <c r="I2" i="10"/>
  <c r="I6" i="10"/>
  <c r="I12" i="10"/>
  <c r="I24" i="10"/>
  <c r="I20" i="10"/>
  <c r="I25" i="10"/>
  <c r="I8" i="10"/>
  <c r="I7" i="10"/>
  <c r="I9" i="10"/>
  <c r="I5" i="10"/>
  <c r="I17" i="10"/>
  <c r="I28" i="10"/>
  <c r="I13" i="10"/>
  <c r="F6" i="10"/>
  <c r="I23" i="10"/>
  <c r="I27" i="10"/>
  <c r="I11" i="10"/>
  <c r="I19" i="10"/>
  <c r="F9" i="10"/>
  <c r="F13" i="10"/>
  <c r="F17" i="10"/>
  <c r="F21" i="10"/>
  <c r="I10" i="10"/>
  <c r="I14" i="10"/>
  <c r="I18" i="10"/>
  <c r="I22" i="10"/>
  <c r="I26" i="10"/>
  <c r="F5" i="10"/>
  <c r="F28" i="10"/>
  <c r="G10" i="11" l="1"/>
  <c r="G9" i="11"/>
  <c r="G8" i="11"/>
  <c r="F3" i="11"/>
  <c r="F4" i="11"/>
  <c r="F5" i="11"/>
  <c r="F6" i="11"/>
  <c r="F7" i="11"/>
  <c r="E9" i="11"/>
  <c r="F9" i="11" s="1"/>
  <c r="E10" i="11"/>
  <c r="F10" i="11" s="1"/>
  <c r="J39" i="11"/>
  <c r="J38" i="11"/>
  <c r="F38" i="11"/>
  <c r="J37" i="11"/>
  <c r="F37" i="11"/>
  <c r="J36" i="11"/>
  <c r="J35" i="11"/>
  <c r="J34" i="11"/>
  <c r="F34" i="11"/>
  <c r="J33" i="11"/>
  <c r="F33" i="11"/>
  <c r="J32" i="11"/>
  <c r="J31" i="11"/>
  <c r="J30" i="11"/>
  <c r="F30" i="11"/>
  <c r="J29" i="11"/>
  <c r="F29" i="11"/>
  <c r="J28" i="11"/>
  <c r="J27" i="11"/>
  <c r="J26" i="11"/>
  <c r="F26" i="11"/>
  <c r="J25" i="11"/>
  <c r="F25" i="11"/>
  <c r="J24" i="11"/>
  <c r="J23" i="11"/>
  <c r="J22" i="11"/>
  <c r="F22" i="11"/>
  <c r="J21" i="11"/>
  <c r="F21" i="11"/>
  <c r="J20" i="11"/>
  <c r="J19" i="11"/>
  <c r="J18" i="11"/>
  <c r="F18" i="11"/>
  <c r="J17" i="11"/>
  <c r="F17" i="11"/>
  <c r="J16" i="11"/>
  <c r="J15" i="11"/>
  <c r="J14" i="11"/>
  <c r="F14" i="11"/>
  <c r="J13" i="11"/>
  <c r="F13" i="11"/>
  <c r="J12" i="11"/>
  <c r="J11" i="11"/>
  <c r="J10" i="11"/>
  <c r="J9" i="11"/>
  <c r="J8" i="11"/>
  <c r="J7" i="11"/>
  <c r="J6" i="11"/>
  <c r="J5" i="11"/>
  <c r="J4" i="11"/>
  <c r="J3" i="11"/>
  <c r="J2" i="11"/>
  <c r="G12" i="12"/>
  <c r="H12" i="12" s="1"/>
  <c r="G13" i="12"/>
  <c r="H13" i="12" s="1"/>
  <c r="G14" i="12"/>
  <c r="H14" i="12" s="1"/>
  <c r="G15" i="12"/>
  <c r="H15" i="12" s="1"/>
  <c r="G16" i="12"/>
  <c r="H16" i="12" s="1"/>
  <c r="G17" i="12"/>
  <c r="H17" i="12" s="1"/>
  <c r="G18" i="12"/>
  <c r="H18" i="12" s="1"/>
  <c r="G19" i="12"/>
  <c r="H19" i="12" s="1"/>
  <c r="G20" i="12"/>
  <c r="H20" i="12" s="1"/>
  <c r="G21" i="12"/>
  <c r="H21" i="12" s="1"/>
  <c r="G22" i="12"/>
  <c r="H22" i="12" s="1"/>
  <c r="G23" i="12"/>
  <c r="H23" i="12" s="1"/>
  <c r="G24" i="12"/>
  <c r="H24" i="12" s="1"/>
  <c r="G25" i="12"/>
  <c r="H25" i="12" s="1"/>
  <c r="G11" i="12"/>
  <c r="H11" i="12" s="1"/>
  <c r="H3" i="12"/>
  <c r="G4" i="12"/>
  <c r="H4" i="12" s="1"/>
  <c r="G5" i="12"/>
  <c r="H5" i="12" s="1"/>
  <c r="G6" i="12"/>
  <c r="H6" i="12" s="1"/>
  <c r="G7" i="12"/>
  <c r="H7" i="12" s="1"/>
  <c r="G8" i="12"/>
  <c r="H8" i="12" s="1"/>
  <c r="G9" i="12"/>
  <c r="H9" i="12" s="1"/>
  <c r="G10" i="12"/>
  <c r="H10" i="12" s="1"/>
  <c r="E12" i="12"/>
  <c r="F12" i="12" s="1"/>
  <c r="E13" i="12"/>
  <c r="E14" i="12"/>
  <c r="F14" i="12" s="1"/>
  <c r="E15" i="12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F21" i="12" s="1"/>
  <c r="E22" i="12"/>
  <c r="F22" i="12" s="1"/>
  <c r="E23" i="12"/>
  <c r="F23" i="12" s="1"/>
  <c r="E24" i="12"/>
  <c r="F24" i="12" s="1"/>
  <c r="E25" i="12"/>
  <c r="E11" i="12"/>
  <c r="F11" i="12" s="1"/>
  <c r="E3" i="12"/>
  <c r="F3" i="12" s="1"/>
  <c r="E4" i="12"/>
  <c r="E5" i="12"/>
  <c r="F5" i="12" s="1"/>
  <c r="E6" i="12"/>
  <c r="F6" i="12" s="1"/>
  <c r="E7" i="12"/>
  <c r="F7" i="12" s="1"/>
  <c r="E8" i="12"/>
  <c r="F8" i="12" s="1"/>
  <c r="E9" i="12"/>
  <c r="E10" i="12"/>
  <c r="F10" i="12" s="1"/>
  <c r="J25" i="12"/>
  <c r="J24" i="12"/>
  <c r="J23" i="12"/>
  <c r="J22" i="12"/>
  <c r="J21" i="12"/>
  <c r="J20" i="12"/>
  <c r="J19" i="12"/>
  <c r="J18" i="12"/>
  <c r="J17" i="12"/>
  <c r="J16" i="12"/>
  <c r="J15" i="12"/>
  <c r="F15" i="12"/>
  <c r="J14" i="12"/>
  <c r="J13" i="12"/>
  <c r="J12" i="12"/>
  <c r="J11" i="12"/>
  <c r="J10" i="12"/>
  <c r="J9" i="12"/>
  <c r="J8" i="12"/>
  <c r="J7" i="12"/>
  <c r="J6" i="12"/>
  <c r="J5" i="12"/>
  <c r="J4" i="12"/>
  <c r="J3" i="12"/>
  <c r="G11" i="13"/>
  <c r="G10" i="13"/>
  <c r="I2" i="13"/>
  <c r="F3" i="13"/>
  <c r="F4" i="13"/>
  <c r="F5" i="13"/>
  <c r="F6" i="13"/>
  <c r="F8" i="13"/>
  <c r="E10" i="13"/>
  <c r="J29" i="13"/>
  <c r="J28" i="13"/>
  <c r="F28" i="13"/>
  <c r="J27" i="13"/>
  <c r="F27" i="13"/>
  <c r="J26" i="13"/>
  <c r="J25" i="13"/>
  <c r="J24" i="13"/>
  <c r="F24" i="13"/>
  <c r="J23" i="13"/>
  <c r="F23" i="13"/>
  <c r="J22" i="13"/>
  <c r="J21" i="13"/>
  <c r="F21" i="13"/>
  <c r="J20" i="13"/>
  <c r="F20" i="13"/>
  <c r="J19" i="13"/>
  <c r="F19" i="13"/>
  <c r="J18" i="13"/>
  <c r="J17" i="13"/>
  <c r="F17" i="13"/>
  <c r="J16" i="13"/>
  <c r="F16" i="13"/>
  <c r="J15" i="13"/>
  <c r="F15" i="13"/>
  <c r="J14" i="13"/>
  <c r="J13" i="13"/>
  <c r="F13" i="13"/>
  <c r="J12" i="13"/>
  <c r="F12" i="13"/>
  <c r="J11" i="13"/>
  <c r="F11" i="13"/>
  <c r="J10" i="13"/>
  <c r="J9" i="13"/>
  <c r="J8" i="13"/>
  <c r="J7" i="13"/>
  <c r="J6" i="13"/>
  <c r="J5" i="13"/>
  <c r="J4" i="13"/>
  <c r="J3" i="13"/>
  <c r="J2" i="13"/>
  <c r="G10" i="14"/>
  <c r="G8" i="14"/>
  <c r="G9" i="14"/>
  <c r="F10" i="14"/>
  <c r="F11" i="14"/>
  <c r="E4" i="14"/>
  <c r="F4" i="14" s="1"/>
  <c r="F5" i="14"/>
  <c r="F6" i="14"/>
  <c r="F7" i="14"/>
  <c r="F9" i="14"/>
  <c r="J27" i="14"/>
  <c r="F27" i="14"/>
  <c r="J26" i="14"/>
  <c r="F26" i="14"/>
  <c r="J25" i="14"/>
  <c r="F25" i="14"/>
  <c r="J24" i="14"/>
  <c r="F24" i="14"/>
  <c r="J23" i="14"/>
  <c r="F23" i="14"/>
  <c r="J22" i="14"/>
  <c r="F22" i="14"/>
  <c r="J21" i="14"/>
  <c r="F21" i="14"/>
  <c r="J20" i="14"/>
  <c r="F20" i="14"/>
  <c r="J19" i="14"/>
  <c r="F19" i="14"/>
  <c r="J18" i="14"/>
  <c r="F18" i="14"/>
  <c r="J17" i="14"/>
  <c r="F17" i="14"/>
  <c r="J16" i="14"/>
  <c r="F16" i="14"/>
  <c r="J15" i="14"/>
  <c r="F15" i="14"/>
  <c r="J14" i="14"/>
  <c r="F14" i="14"/>
  <c r="J13" i="14"/>
  <c r="F13" i="14"/>
  <c r="J12" i="14"/>
  <c r="F12" i="14"/>
  <c r="J11" i="14"/>
  <c r="J10" i="14"/>
  <c r="J9" i="14"/>
  <c r="J8" i="14"/>
  <c r="J7" i="14"/>
  <c r="J6" i="14"/>
  <c r="J5" i="14"/>
  <c r="J4" i="14"/>
  <c r="J3" i="14"/>
  <c r="J2" i="14"/>
  <c r="G11" i="15"/>
  <c r="G9" i="15"/>
  <c r="G10" i="15"/>
  <c r="E4" i="15"/>
  <c r="I4" i="12" l="1"/>
  <c r="I26" i="14"/>
  <c r="I18" i="14"/>
  <c r="I21" i="13"/>
  <c r="I13" i="13"/>
  <c r="I23" i="14"/>
  <c r="I14" i="14"/>
  <c r="I17" i="13"/>
  <c r="I12" i="12"/>
  <c r="I17" i="12"/>
  <c r="I13" i="12"/>
  <c r="I15" i="14"/>
  <c r="I21" i="14"/>
  <c r="I13" i="14"/>
  <c r="I20" i="14"/>
  <c r="I12" i="14"/>
  <c r="I19" i="14"/>
  <c r="I34" i="11"/>
  <c r="I18" i="11"/>
  <c r="I39" i="11"/>
  <c r="I15" i="11"/>
  <c r="I23" i="11"/>
  <c r="I31" i="11"/>
  <c r="F13" i="12"/>
  <c r="I21" i="12"/>
  <c r="F4" i="12"/>
  <c r="I14" i="12"/>
  <c r="I16" i="13"/>
  <c r="I22" i="13"/>
  <c r="I12" i="13"/>
  <c r="I20" i="13"/>
  <c r="I25" i="14"/>
  <c r="I17" i="14"/>
  <c r="I22" i="14"/>
  <c r="I24" i="14"/>
  <c r="I16" i="14"/>
  <c r="I26" i="11"/>
  <c r="I16" i="11"/>
  <c r="I24" i="11"/>
  <c r="I3" i="11"/>
  <c r="I5" i="11"/>
  <c r="I6" i="11"/>
  <c r="I4" i="11"/>
  <c r="I7" i="11"/>
  <c r="I10" i="11"/>
  <c r="I8" i="11"/>
  <c r="I32" i="11"/>
  <c r="I11" i="11"/>
  <c r="I19" i="11"/>
  <c r="I27" i="11"/>
  <c r="I35" i="11"/>
  <c r="I14" i="11"/>
  <c r="I22" i="11"/>
  <c r="I30" i="11"/>
  <c r="I38" i="11"/>
  <c r="I12" i="11"/>
  <c r="I20" i="11"/>
  <c r="I28" i="11"/>
  <c r="I36" i="11"/>
  <c r="F8" i="11"/>
  <c r="F12" i="11"/>
  <c r="F16" i="11"/>
  <c r="F20" i="11"/>
  <c r="F24" i="11"/>
  <c r="F28" i="11"/>
  <c r="F32" i="11"/>
  <c r="F36" i="11"/>
  <c r="I9" i="11"/>
  <c r="I13" i="11"/>
  <c r="I25" i="11"/>
  <c r="I29" i="11"/>
  <c r="I33" i="11"/>
  <c r="I17" i="11"/>
  <c r="I21" i="11"/>
  <c r="I37" i="11"/>
  <c r="F11" i="11"/>
  <c r="F15" i="11"/>
  <c r="F19" i="11"/>
  <c r="F23" i="11"/>
  <c r="F27" i="11"/>
  <c r="F31" i="11"/>
  <c r="F35" i="11"/>
  <c r="F39" i="11"/>
  <c r="I16" i="12"/>
  <c r="I5" i="12"/>
  <c r="I11" i="12"/>
  <c r="I9" i="12"/>
  <c r="I10" i="12"/>
  <c r="I22" i="12"/>
  <c r="I18" i="12"/>
  <c r="I25" i="12"/>
  <c r="I8" i="12"/>
  <c r="I20" i="12"/>
  <c r="I24" i="12"/>
  <c r="I3" i="12"/>
  <c r="I7" i="12"/>
  <c r="I23" i="12"/>
  <c r="I15" i="12"/>
  <c r="I19" i="12"/>
  <c r="F9" i="12"/>
  <c r="F25" i="12"/>
  <c r="I6" i="12"/>
  <c r="I25" i="13"/>
  <c r="I14" i="13"/>
  <c r="I24" i="13"/>
  <c r="I7" i="13"/>
  <c r="I9" i="13"/>
  <c r="I5" i="13"/>
  <c r="I3" i="13"/>
  <c r="I4" i="13"/>
  <c r="I6" i="13"/>
  <c r="F7" i="13"/>
  <c r="I8" i="13"/>
  <c r="I10" i="13"/>
  <c r="I18" i="13"/>
  <c r="I26" i="13"/>
  <c r="I29" i="13"/>
  <c r="I28" i="13"/>
  <c r="F10" i="13"/>
  <c r="F14" i="13"/>
  <c r="F18" i="13"/>
  <c r="F22" i="13"/>
  <c r="F26" i="13"/>
  <c r="I11" i="13"/>
  <c r="I15" i="13"/>
  <c r="I19" i="13"/>
  <c r="I23" i="13"/>
  <c r="I27" i="13"/>
  <c r="F9" i="13"/>
  <c r="F25" i="13"/>
  <c r="F29" i="13"/>
  <c r="I27" i="14"/>
  <c r="I8" i="14"/>
  <c r="I11" i="14"/>
  <c r="I5" i="14"/>
  <c r="I6" i="14"/>
  <c r="I4" i="14"/>
  <c r="I7" i="14"/>
  <c r="I9" i="14"/>
  <c r="I10" i="14"/>
  <c r="F8" i="14"/>
  <c r="J27" i="15" l="1"/>
  <c r="I27" i="15"/>
  <c r="F27" i="15"/>
  <c r="J26" i="15"/>
  <c r="I26" i="15"/>
  <c r="F26" i="15"/>
  <c r="J25" i="15"/>
  <c r="I25" i="15"/>
  <c r="F25" i="15"/>
  <c r="J24" i="15"/>
  <c r="I24" i="15"/>
  <c r="F24" i="15"/>
  <c r="J23" i="15"/>
  <c r="I23" i="15"/>
  <c r="F23" i="15"/>
  <c r="J22" i="15"/>
  <c r="I22" i="15"/>
  <c r="F22" i="15"/>
  <c r="J21" i="15"/>
  <c r="I21" i="15"/>
  <c r="F21" i="15"/>
  <c r="J20" i="15"/>
  <c r="I20" i="15"/>
  <c r="F20" i="15"/>
  <c r="J19" i="15"/>
  <c r="I19" i="15"/>
  <c r="F19" i="15"/>
  <c r="J18" i="15"/>
  <c r="I18" i="15"/>
  <c r="F18" i="15"/>
  <c r="J17" i="15"/>
  <c r="I17" i="15"/>
  <c r="F17" i="15"/>
  <c r="J16" i="15"/>
  <c r="I16" i="15"/>
  <c r="F16" i="15"/>
  <c r="J15" i="15"/>
  <c r="I15" i="15"/>
  <c r="F15" i="15"/>
  <c r="J14" i="15"/>
  <c r="I14" i="15"/>
  <c r="F14" i="15"/>
  <c r="J13" i="15"/>
  <c r="I13" i="15"/>
  <c r="F13" i="15"/>
  <c r="J12" i="15"/>
  <c r="I12" i="15"/>
  <c r="F12" i="15"/>
  <c r="J11" i="15"/>
  <c r="F11" i="15"/>
  <c r="J10" i="15"/>
  <c r="F10" i="15"/>
  <c r="J9" i="15"/>
  <c r="F9" i="15"/>
  <c r="J8" i="15"/>
  <c r="I8" i="15"/>
  <c r="F8" i="15"/>
  <c r="J7" i="15"/>
  <c r="I7" i="15"/>
  <c r="F7" i="15"/>
  <c r="J6" i="15"/>
  <c r="I6" i="15"/>
  <c r="F6" i="15"/>
  <c r="J5" i="15"/>
  <c r="I5" i="15"/>
  <c r="F5" i="15"/>
  <c r="J4" i="15"/>
  <c r="I4" i="15"/>
  <c r="F4" i="15"/>
  <c r="J3" i="15"/>
  <c r="J2" i="15"/>
  <c r="G12" i="16"/>
  <c r="G5" i="16"/>
  <c r="G6" i="16"/>
  <c r="G7" i="16"/>
  <c r="G8" i="16"/>
  <c r="G9" i="16"/>
  <c r="G10" i="16"/>
  <c r="E5" i="16"/>
  <c r="D28" i="30"/>
  <c r="D27" i="30"/>
  <c r="G4" i="19"/>
  <c r="E3" i="19"/>
  <c r="E5" i="19"/>
  <c r="E6" i="19"/>
  <c r="E3" i="18"/>
  <c r="H4" i="19" l="1"/>
  <c r="I4" i="19" s="1"/>
  <c r="I10" i="15"/>
  <c r="I11" i="15"/>
  <c r="I9" i="15"/>
  <c r="J27" i="16"/>
  <c r="I27" i="16"/>
  <c r="J26" i="16"/>
  <c r="I26" i="16"/>
  <c r="F26" i="16"/>
  <c r="J25" i="16"/>
  <c r="F25" i="16"/>
  <c r="J24" i="16"/>
  <c r="I24" i="16"/>
  <c r="J23" i="16"/>
  <c r="I23" i="16"/>
  <c r="F23" i="16"/>
  <c r="J22" i="16"/>
  <c r="I22" i="16"/>
  <c r="F22" i="16"/>
  <c r="J21" i="16"/>
  <c r="F21" i="16"/>
  <c r="J20" i="16"/>
  <c r="I20" i="16"/>
  <c r="J19" i="16"/>
  <c r="I19" i="16"/>
  <c r="F19" i="16"/>
  <c r="J18" i="16"/>
  <c r="I18" i="16"/>
  <c r="F18" i="16"/>
  <c r="J17" i="16"/>
  <c r="F17" i="16"/>
  <c r="J16" i="16"/>
  <c r="I16" i="16"/>
  <c r="J15" i="16"/>
  <c r="I15" i="16"/>
  <c r="J14" i="16"/>
  <c r="I14" i="16"/>
  <c r="F14" i="16"/>
  <c r="J13" i="16"/>
  <c r="F13" i="16"/>
  <c r="J12" i="16"/>
  <c r="J11" i="16"/>
  <c r="F11" i="16"/>
  <c r="J10" i="16"/>
  <c r="F10" i="16"/>
  <c r="J9" i="16"/>
  <c r="I9" i="16"/>
  <c r="F9" i="16"/>
  <c r="J8" i="16"/>
  <c r="I8" i="16"/>
  <c r="F8" i="16"/>
  <c r="J7" i="16"/>
  <c r="I7" i="16"/>
  <c r="F7" i="16"/>
  <c r="J6" i="16"/>
  <c r="I6" i="16"/>
  <c r="F6" i="16"/>
  <c r="J5" i="16"/>
  <c r="I5" i="16"/>
  <c r="F5" i="16"/>
  <c r="J4" i="16"/>
  <c r="J3" i="16"/>
  <c r="J2" i="16"/>
  <c r="P29" i="33"/>
  <c r="O29" i="33"/>
  <c r="P28" i="33"/>
  <c r="O28" i="33"/>
  <c r="P27" i="33"/>
  <c r="O27" i="33"/>
  <c r="P26" i="33"/>
  <c r="O26" i="33"/>
  <c r="P25" i="33"/>
  <c r="O25" i="33"/>
  <c r="P24" i="33"/>
  <c r="O24" i="33"/>
  <c r="P23" i="33"/>
  <c r="O23" i="33"/>
  <c r="P22" i="33"/>
  <c r="O22" i="33"/>
  <c r="P21" i="33"/>
  <c r="O21" i="33"/>
  <c r="P20" i="33"/>
  <c r="O20" i="33"/>
  <c r="P19" i="33"/>
  <c r="O19" i="33"/>
  <c r="P18" i="33"/>
  <c r="O18" i="33"/>
  <c r="P17" i="33"/>
  <c r="G10" i="17"/>
  <c r="G4" i="17"/>
  <c r="G5" i="17"/>
  <c r="G6" i="17"/>
  <c r="G7" i="17"/>
  <c r="G8" i="17"/>
  <c r="G9" i="17"/>
  <c r="E11" i="17"/>
  <c r="F11" i="17" s="1"/>
  <c r="E12" i="17"/>
  <c r="E13" i="17"/>
  <c r="F13" i="17" s="1"/>
  <c r="E14" i="17"/>
  <c r="F14" i="17" s="1"/>
  <c r="E15" i="17"/>
  <c r="F15" i="17" s="1"/>
  <c r="E16" i="17"/>
  <c r="F16" i="17" s="1"/>
  <c r="E17" i="17"/>
  <c r="F17" i="17" s="1"/>
  <c r="E18" i="17"/>
  <c r="F18" i="17" s="1"/>
  <c r="E19" i="17"/>
  <c r="F19" i="17" s="1"/>
  <c r="E20" i="17"/>
  <c r="F20" i="17" s="1"/>
  <c r="E21" i="17"/>
  <c r="E22" i="17"/>
  <c r="F22" i="17" s="1"/>
  <c r="E23" i="17"/>
  <c r="F23" i="17" s="1"/>
  <c r="E24" i="17"/>
  <c r="F24" i="17" s="1"/>
  <c r="E10" i="17"/>
  <c r="F10" i="17" s="1"/>
  <c r="E9" i="17"/>
  <c r="F9" i="17" s="1"/>
  <c r="E4" i="17"/>
  <c r="F4" i="17" s="1"/>
  <c r="E5" i="17"/>
  <c r="F5" i="17" s="1"/>
  <c r="E6" i="17"/>
  <c r="F6" i="17" s="1"/>
  <c r="E7" i="17"/>
  <c r="F7" i="17" s="1"/>
  <c r="E8" i="17"/>
  <c r="F8" i="17" s="1"/>
  <c r="J24" i="17"/>
  <c r="J23" i="17"/>
  <c r="J22" i="17"/>
  <c r="J21" i="17"/>
  <c r="F21" i="17"/>
  <c r="J20" i="17"/>
  <c r="J19" i="17"/>
  <c r="J18" i="17"/>
  <c r="J17" i="17"/>
  <c r="J16" i="17"/>
  <c r="J15" i="17"/>
  <c r="J14" i="17"/>
  <c r="J13" i="17"/>
  <c r="J12" i="17"/>
  <c r="F12" i="17"/>
  <c r="J11" i="17"/>
  <c r="J10" i="17"/>
  <c r="J9" i="17"/>
  <c r="J8" i="17"/>
  <c r="J7" i="17"/>
  <c r="J6" i="17"/>
  <c r="J5" i="17"/>
  <c r="J4" i="17"/>
  <c r="J3" i="17"/>
  <c r="J2" i="17"/>
  <c r="G3" i="18"/>
  <c r="H3" i="18" s="1"/>
  <c r="G4" i="18"/>
  <c r="G5" i="18"/>
  <c r="G6" i="18"/>
  <c r="G7" i="18"/>
  <c r="G10" i="18"/>
  <c r="H10" i="18" s="1"/>
  <c r="G11" i="18"/>
  <c r="H11" i="18" s="1"/>
  <c r="G12" i="18"/>
  <c r="G13" i="18"/>
  <c r="H13" i="18" s="1"/>
  <c r="G14" i="18"/>
  <c r="H14" i="18" s="1"/>
  <c r="G15" i="18"/>
  <c r="H15" i="18" s="1"/>
  <c r="G16" i="18"/>
  <c r="H16" i="18" s="1"/>
  <c r="G17" i="18"/>
  <c r="H17" i="18" s="1"/>
  <c r="G18" i="18"/>
  <c r="H18" i="18" s="1"/>
  <c r="G19" i="18"/>
  <c r="H19" i="18" s="1"/>
  <c r="G20" i="18"/>
  <c r="H20" i="18" s="1"/>
  <c r="G21" i="18"/>
  <c r="H21" i="18" s="1"/>
  <c r="G22" i="18"/>
  <c r="H22" i="18" s="1"/>
  <c r="G9" i="18"/>
  <c r="H9" i="18" s="1"/>
  <c r="G8" i="18"/>
  <c r="H8" i="18" s="1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J4" i="18"/>
  <c r="J3" i="18"/>
  <c r="F3" i="18"/>
  <c r="J2" i="18"/>
  <c r="F9" i="19"/>
  <c r="F10" i="19"/>
  <c r="F11" i="19"/>
  <c r="F12" i="19"/>
  <c r="F13" i="19"/>
  <c r="F14" i="19"/>
  <c r="F16" i="19"/>
  <c r="F17" i="19"/>
  <c r="F18" i="19"/>
  <c r="F19" i="19"/>
  <c r="F20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8" i="19"/>
  <c r="H8" i="19" s="1"/>
  <c r="I3" i="19"/>
  <c r="G5" i="19"/>
  <c r="G6" i="19"/>
  <c r="G7" i="19"/>
  <c r="H7" i="19" s="1"/>
  <c r="E8" i="19"/>
  <c r="F8" i="19" s="1"/>
  <c r="F15" i="19"/>
  <c r="E7" i="19"/>
  <c r="F7" i="19" s="1"/>
  <c r="J21" i="19"/>
  <c r="F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F6" i="19"/>
  <c r="J5" i="19"/>
  <c r="F5" i="19"/>
  <c r="J4" i="19"/>
  <c r="F4" i="19"/>
  <c r="J3" i="19"/>
  <c r="F3" i="19"/>
  <c r="J2" i="19"/>
  <c r="I3" i="20"/>
  <c r="I4" i="20"/>
  <c r="I5" i="20"/>
  <c r="I2" i="20"/>
  <c r="I5" i="21"/>
  <c r="I4" i="21"/>
  <c r="I11" i="20"/>
  <c r="G7" i="20"/>
  <c r="G6" i="20"/>
  <c r="E7" i="20"/>
  <c r="F7" i="20" s="1"/>
  <c r="F8" i="20"/>
  <c r="F9" i="20"/>
  <c r="F10" i="20"/>
  <c r="F12" i="20"/>
  <c r="F13" i="20"/>
  <c r="F14" i="20"/>
  <c r="F15" i="20"/>
  <c r="F16" i="20"/>
  <c r="F17" i="20"/>
  <c r="F18" i="20"/>
  <c r="E6" i="20"/>
  <c r="F6" i="20" s="1"/>
  <c r="J18" i="20"/>
  <c r="J17" i="20"/>
  <c r="J16" i="20"/>
  <c r="J15" i="20"/>
  <c r="J14" i="20"/>
  <c r="J13" i="20"/>
  <c r="J12" i="20"/>
  <c r="J11" i="20"/>
  <c r="F11" i="20"/>
  <c r="J10" i="20"/>
  <c r="J9" i="20"/>
  <c r="J8" i="20"/>
  <c r="J7" i="20"/>
  <c r="J6" i="20"/>
  <c r="J5" i="20"/>
  <c r="J4" i="20"/>
  <c r="F4" i="20"/>
  <c r="J3" i="20"/>
  <c r="F3" i="20"/>
  <c r="J2" i="20"/>
  <c r="F2" i="20"/>
  <c r="E10" i="21"/>
  <c r="F10" i="21" s="1"/>
  <c r="G10" i="21"/>
  <c r="G9" i="21"/>
  <c r="E9" i="21"/>
  <c r="F9" i="21" s="1"/>
  <c r="F8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I7" i="21"/>
  <c r="F7" i="21"/>
  <c r="J6" i="21"/>
  <c r="I6" i="21"/>
  <c r="F6" i="21"/>
  <c r="J5" i="21"/>
  <c r="F5" i="21"/>
  <c r="J4" i="21"/>
  <c r="F4" i="21"/>
  <c r="J3" i="21"/>
  <c r="J2" i="21"/>
  <c r="I5" i="22"/>
  <c r="I6" i="22"/>
  <c r="I7" i="22"/>
  <c r="I4" i="22"/>
  <c r="G10" i="22"/>
  <c r="G11" i="22"/>
  <c r="G12" i="22"/>
  <c r="G13" i="22"/>
  <c r="G14" i="22"/>
  <c r="G15" i="22"/>
  <c r="G16" i="22"/>
  <c r="G17" i="22"/>
  <c r="G18" i="22"/>
  <c r="G19" i="22"/>
  <c r="E9" i="22"/>
  <c r="F9" i="22" s="1"/>
  <c r="E10" i="22"/>
  <c r="F10" i="22" s="1"/>
  <c r="E11" i="22"/>
  <c r="E12" i="22"/>
  <c r="E13" i="22"/>
  <c r="F13" i="22" s="1"/>
  <c r="E14" i="22"/>
  <c r="F14" i="22" s="1"/>
  <c r="E15" i="22"/>
  <c r="E16" i="22"/>
  <c r="F16" i="22" s="1"/>
  <c r="E17" i="22"/>
  <c r="F17" i="22" s="1"/>
  <c r="E18" i="22"/>
  <c r="F18" i="22" s="1"/>
  <c r="E19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F7" i="22"/>
  <c r="J6" i="22"/>
  <c r="F6" i="22"/>
  <c r="J5" i="22"/>
  <c r="F5" i="22"/>
  <c r="J4" i="22"/>
  <c r="F4" i="22"/>
  <c r="J3" i="22"/>
  <c r="J2" i="22"/>
  <c r="I4" i="23"/>
  <c r="I5" i="23"/>
  <c r="I7" i="23"/>
  <c r="E9" i="23"/>
  <c r="G9" i="23"/>
  <c r="G6" i="24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8" i="23"/>
  <c r="E10" i="23"/>
  <c r="F10" i="23" s="1"/>
  <c r="E11" i="23"/>
  <c r="F11" i="23" s="1"/>
  <c r="E12" i="23"/>
  <c r="E13" i="23"/>
  <c r="E14" i="23"/>
  <c r="F14" i="23" s="1"/>
  <c r="E15" i="23"/>
  <c r="F15" i="23" s="1"/>
  <c r="E16" i="23"/>
  <c r="F16" i="23" s="1"/>
  <c r="E8" i="23"/>
  <c r="J16" i="23"/>
  <c r="J15" i="23"/>
  <c r="J14" i="23"/>
  <c r="J13" i="23"/>
  <c r="J12" i="23"/>
  <c r="J11" i="23"/>
  <c r="J10" i="23"/>
  <c r="J9" i="23"/>
  <c r="J8" i="23"/>
  <c r="J7" i="23"/>
  <c r="F7" i="23"/>
  <c r="J6" i="23"/>
  <c r="I6" i="23"/>
  <c r="F6" i="23"/>
  <c r="J5" i="23"/>
  <c r="F5" i="23"/>
  <c r="J4" i="23"/>
  <c r="F4" i="23"/>
  <c r="J3" i="23"/>
  <c r="F3" i="23"/>
  <c r="J2" i="23"/>
  <c r="I4" i="24"/>
  <c r="I3" i="24"/>
  <c r="G5" i="24"/>
  <c r="E6" i="24"/>
  <c r="F6" i="24" s="1"/>
  <c r="E7" i="24"/>
  <c r="I7" i="24" s="1"/>
  <c r="F8" i="24"/>
  <c r="E9" i="24"/>
  <c r="F9" i="24" s="1"/>
  <c r="E10" i="24"/>
  <c r="F10" i="24" s="1"/>
  <c r="E11" i="24"/>
  <c r="F11" i="24" s="1"/>
  <c r="E12" i="24"/>
  <c r="F12" i="24" s="1"/>
  <c r="E13" i="24"/>
  <c r="F13" i="24" s="1"/>
  <c r="E14" i="24"/>
  <c r="F14" i="24" s="1"/>
  <c r="E15" i="24"/>
  <c r="F15" i="24" s="1"/>
  <c r="E16" i="24"/>
  <c r="F16" i="24" s="1"/>
  <c r="E17" i="24"/>
  <c r="F17" i="24" s="1"/>
  <c r="E18" i="24"/>
  <c r="F18" i="24" s="1"/>
  <c r="E19" i="24"/>
  <c r="F19" i="24" s="1"/>
  <c r="E5" i="24"/>
  <c r="F5" i="24" s="1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4" i="24"/>
  <c r="F4" i="24"/>
  <c r="J3" i="24"/>
  <c r="J2" i="24"/>
  <c r="E8" i="25"/>
  <c r="J3" i="25"/>
  <c r="I4" i="25"/>
  <c r="I5" i="25"/>
  <c r="I6" i="25"/>
  <c r="I3" i="25"/>
  <c r="G9" i="25"/>
  <c r="E9" i="25"/>
  <c r="F9" i="25" s="1"/>
  <c r="E10" i="25"/>
  <c r="F10" i="25" s="1"/>
  <c r="E11" i="25"/>
  <c r="E12" i="25"/>
  <c r="F12" i="25" s="1"/>
  <c r="E13" i="25"/>
  <c r="F13" i="25" s="1"/>
  <c r="E14" i="25"/>
  <c r="F14" i="25" s="1"/>
  <c r="E15" i="25"/>
  <c r="J15" i="25"/>
  <c r="J14" i="25"/>
  <c r="J13" i="25"/>
  <c r="J12" i="25"/>
  <c r="J11" i="25"/>
  <c r="J10" i="25"/>
  <c r="J9" i="25"/>
  <c r="J8" i="25"/>
  <c r="J7" i="25"/>
  <c r="J6" i="25"/>
  <c r="F6" i="25"/>
  <c r="J5" i="25"/>
  <c r="F5" i="25"/>
  <c r="J4" i="25"/>
  <c r="F4" i="25"/>
  <c r="F3" i="25"/>
  <c r="J2" i="25"/>
  <c r="I4" i="26"/>
  <c r="I6" i="26"/>
  <c r="I3" i="26"/>
  <c r="E9" i="26"/>
  <c r="F9" i="26" s="1"/>
  <c r="E10" i="26"/>
  <c r="F10" i="26" s="1"/>
  <c r="E11" i="26"/>
  <c r="F11" i="26" s="1"/>
  <c r="E12" i="26"/>
  <c r="E13" i="26"/>
  <c r="F13" i="26" s="1"/>
  <c r="E14" i="26"/>
  <c r="F14" i="26" s="1"/>
  <c r="E15" i="26"/>
  <c r="F15" i="26" s="1"/>
  <c r="E16" i="26"/>
  <c r="F16" i="26" s="1"/>
  <c r="E17" i="26"/>
  <c r="F17" i="26" s="1"/>
  <c r="E18" i="26"/>
  <c r="F18" i="26" s="1"/>
  <c r="E19" i="26"/>
  <c r="F19" i="26" s="1"/>
  <c r="E20" i="26"/>
  <c r="F20" i="26" s="1"/>
  <c r="E21" i="26"/>
  <c r="F21" i="26" s="1"/>
  <c r="E22" i="26"/>
  <c r="F22" i="26" s="1"/>
  <c r="E23" i="26"/>
  <c r="F23" i="26" s="1"/>
  <c r="E24" i="26"/>
  <c r="F24" i="26" s="1"/>
  <c r="E25" i="26"/>
  <c r="F25" i="26" s="1"/>
  <c r="E26" i="26"/>
  <c r="F26" i="26" s="1"/>
  <c r="E27" i="26"/>
  <c r="F27" i="26" s="1"/>
  <c r="E28" i="26"/>
  <c r="F28" i="26" s="1"/>
  <c r="E29" i="26"/>
  <c r="F29" i="26" s="1"/>
  <c r="E30" i="26"/>
  <c r="F30" i="26" s="1"/>
  <c r="E31" i="26"/>
  <c r="F31" i="26" s="1"/>
  <c r="E32" i="26"/>
  <c r="F32" i="26" s="1"/>
  <c r="G7" i="26"/>
  <c r="E8" i="26"/>
  <c r="F8" i="26" s="1"/>
  <c r="E7" i="26"/>
  <c r="F7" i="26" s="1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F6" i="26"/>
  <c r="J5" i="26"/>
  <c r="I5" i="26"/>
  <c r="F5" i="26"/>
  <c r="J4" i="26"/>
  <c r="F4" i="26"/>
  <c r="J3" i="26"/>
  <c r="F3" i="26"/>
  <c r="J2" i="26"/>
  <c r="E6" i="27"/>
  <c r="F6" i="27" s="1"/>
  <c r="I2" i="27"/>
  <c r="I3" i="27"/>
  <c r="I4" i="27"/>
  <c r="I5" i="27"/>
  <c r="G6" i="27"/>
  <c r="G7" i="27"/>
  <c r="E7" i="27"/>
  <c r="F7" i="27" s="1"/>
  <c r="E8" i="27"/>
  <c r="F8" i="27" s="1"/>
  <c r="E9" i="27"/>
  <c r="F9" i="27" s="1"/>
  <c r="E10" i="27"/>
  <c r="F10" i="27" s="1"/>
  <c r="E11" i="27"/>
  <c r="F11" i="27" s="1"/>
  <c r="E12" i="27"/>
  <c r="F12" i="27" s="1"/>
  <c r="J12" i="27"/>
  <c r="J11" i="27"/>
  <c r="J10" i="27"/>
  <c r="J9" i="27"/>
  <c r="J8" i="27"/>
  <c r="J7" i="27"/>
  <c r="J6" i="27"/>
  <c r="J5" i="27"/>
  <c r="F5" i="27"/>
  <c r="J4" i="27"/>
  <c r="F4" i="27"/>
  <c r="J3" i="27"/>
  <c r="F3" i="27"/>
  <c r="J2" i="27"/>
  <c r="F2" i="27"/>
  <c r="H4" i="18" l="1"/>
  <c r="I4" i="18" s="1"/>
  <c r="H5" i="18"/>
  <c r="I5" i="18" s="1"/>
  <c r="H7" i="18"/>
  <c r="I7" i="18" s="1"/>
  <c r="H6" i="18"/>
  <c r="I6" i="18" s="1"/>
  <c r="H12" i="18"/>
  <c r="I12" i="18" s="1"/>
  <c r="H19" i="19"/>
  <c r="I19" i="19" s="1"/>
  <c r="H20" i="19"/>
  <c r="I20" i="19" s="1"/>
  <c r="H18" i="19"/>
  <c r="I18" i="19" s="1"/>
  <c r="I6" i="19"/>
  <c r="H6" i="19"/>
  <c r="H17" i="19"/>
  <c r="I17" i="19" s="1"/>
  <c r="H13" i="19"/>
  <c r="I13" i="19" s="1"/>
  <c r="H5" i="19"/>
  <c r="I5" i="19" s="1"/>
  <c r="I16" i="19"/>
  <c r="H16" i="19"/>
  <c r="H21" i="19"/>
  <c r="I21" i="19" s="1"/>
  <c r="H15" i="19"/>
  <c r="I15" i="19" s="1"/>
  <c r="H12" i="19"/>
  <c r="I12" i="19" s="1"/>
  <c r="I14" i="19"/>
  <c r="H14" i="19"/>
  <c r="H11" i="19"/>
  <c r="I11" i="19" s="1"/>
  <c r="H10" i="19"/>
  <c r="I10" i="19" s="1"/>
  <c r="H9" i="19"/>
  <c r="I9" i="19" s="1"/>
  <c r="F7" i="24"/>
  <c r="P8" i="33" s="1"/>
  <c r="I11" i="17"/>
  <c r="I19" i="17"/>
  <c r="I7" i="19"/>
  <c r="I8" i="19"/>
  <c r="O17" i="33"/>
  <c r="I12" i="20"/>
  <c r="I13" i="18"/>
  <c r="I11" i="18"/>
  <c r="I13" i="23"/>
  <c r="I20" i="26"/>
  <c r="I12" i="26"/>
  <c r="I15" i="18"/>
  <c r="I15" i="24"/>
  <c r="I18" i="26"/>
  <c r="I10" i="26"/>
  <c r="I19" i="21"/>
  <c r="I27" i="26"/>
  <c r="I20" i="17"/>
  <c r="I12" i="17"/>
  <c r="I19" i="26"/>
  <c r="I9" i="24"/>
  <c r="I17" i="26"/>
  <c r="I8" i="24"/>
  <c r="I18" i="24"/>
  <c r="I10" i="24"/>
  <c r="I15" i="21"/>
  <c r="I9" i="20"/>
  <c r="I17" i="24"/>
  <c r="I8" i="20"/>
  <c r="I13" i="26"/>
  <c r="I5" i="24"/>
  <c r="I11" i="23"/>
  <c r="I15" i="20"/>
  <c r="I14" i="17"/>
  <c r="I28" i="26"/>
  <c r="I14" i="24"/>
  <c r="I21" i="17"/>
  <c r="I13" i="17"/>
  <c r="Q22" i="33"/>
  <c r="S22" i="33" s="1"/>
  <c r="Q18" i="33"/>
  <c r="S18" i="33" s="1"/>
  <c r="I5" i="17"/>
  <c r="I15" i="17"/>
  <c r="I4" i="17"/>
  <c r="I23" i="17"/>
  <c r="I24" i="17"/>
  <c r="I16" i="17"/>
  <c r="I22" i="17"/>
  <c r="I3" i="18"/>
  <c r="P12" i="33"/>
  <c r="I17" i="21"/>
  <c r="I22" i="21"/>
  <c r="I12" i="21"/>
  <c r="P11" i="33"/>
  <c r="I20" i="21"/>
  <c r="I14" i="21"/>
  <c r="I11" i="21"/>
  <c r="I21" i="21"/>
  <c r="I13" i="21"/>
  <c r="I10" i="23"/>
  <c r="I8" i="23"/>
  <c r="I11" i="24"/>
  <c r="I6" i="24"/>
  <c r="I11" i="26"/>
  <c r="F12" i="26"/>
  <c r="P6" i="33" s="1"/>
  <c r="I9" i="26"/>
  <c r="I29" i="26"/>
  <c r="I21" i="26"/>
  <c r="I26" i="26"/>
  <c r="Q27" i="33"/>
  <c r="S27" i="33" s="1"/>
  <c r="Q26" i="33"/>
  <c r="S26" i="33" s="1"/>
  <c r="Q25" i="33"/>
  <c r="S25" i="33" s="1"/>
  <c r="Q29" i="33"/>
  <c r="S29" i="33" s="1"/>
  <c r="Q28" i="33"/>
  <c r="S28" i="33" s="1"/>
  <c r="Q24" i="33"/>
  <c r="S24" i="33" s="1"/>
  <c r="Q23" i="33"/>
  <c r="S23" i="33" s="1"/>
  <c r="Q21" i="33"/>
  <c r="S21" i="33" s="1"/>
  <c r="Q20" i="33"/>
  <c r="S20" i="33" s="1"/>
  <c r="Q19" i="33"/>
  <c r="S19" i="33" s="1"/>
  <c r="I11" i="16"/>
  <c r="I12" i="16"/>
  <c r="I6" i="17"/>
  <c r="I7" i="17"/>
  <c r="F12" i="16"/>
  <c r="F16" i="16"/>
  <c r="I13" i="16"/>
  <c r="I17" i="16"/>
  <c r="I21" i="16"/>
  <c r="I25" i="16"/>
  <c r="F15" i="16"/>
  <c r="F27" i="16"/>
  <c r="I10" i="16"/>
  <c r="F20" i="16"/>
  <c r="F24" i="16"/>
  <c r="I17" i="17"/>
  <c r="I18" i="17"/>
  <c r="I9" i="17"/>
  <c r="P15" i="33"/>
  <c r="I10" i="17"/>
  <c r="I8" i="17"/>
  <c r="I14" i="18"/>
  <c r="I8" i="18"/>
  <c r="I10" i="18"/>
  <c r="I20" i="18"/>
  <c r="I16" i="18"/>
  <c r="I18" i="18"/>
  <c r="I21" i="18"/>
  <c r="I19" i="18"/>
  <c r="I22" i="18"/>
  <c r="I17" i="18"/>
  <c r="I9" i="18"/>
  <c r="P14" i="33"/>
  <c r="P13" i="33"/>
  <c r="I7" i="20"/>
  <c r="I18" i="20"/>
  <c r="I10" i="20"/>
  <c r="I17" i="20"/>
  <c r="I18" i="21"/>
  <c r="I13" i="20"/>
  <c r="I16" i="20"/>
  <c r="I14" i="20"/>
  <c r="I6" i="20"/>
  <c r="I9" i="21"/>
  <c r="I10" i="21"/>
  <c r="I24" i="21"/>
  <c r="I25" i="21"/>
  <c r="I23" i="21"/>
  <c r="I16" i="21"/>
  <c r="I8" i="21"/>
  <c r="I8" i="22"/>
  <c r="I16" i="22"/>
  <c r="I15" i="22"/>
  <c r="I12" i="22"/>
  <c r="I11" i="22"/>
  <c r="I19" i="22"/>
  <c r="I18" i="22"/>
  <c r="I10" i="22"/>
  <c r="I14" i="22"/>
  <c r="F8" i="22"/>
  <c r="F12" i="22"/>
  <c r="I13" i="22"/>
  <c r="I9" i="22"/>
  <c r="I17" i="22"/>
  <c r="F11" i="22"/>
  <c r="F15" i="22"/>
  <c r="F19" i="22"/>
  <c r="I15" i="23"/>
  <c r="I16" i="23"/>
  <c r="I9" i="23"/>
  <c r="I12" i="23"/>
  <c r="F9" i="23"/>
  <c r="F13" i="23"/>
  <c r="I14" i="23"/>
  <c r="F8" i="23"/>
  <c r="F12" i="23"/>
  <c r="I16" i="24"/>
  <c r="I13" i="24"/>
  <c r="I12" i="24"/>
  <c r="I19" i="24"/>
  <c r="I12" i="25"/>
  <c r="I11" i="25"/>
  <c r="I7" i="25"/>
  <c r="I8" i="25"/>
  <c r="I15" i="25"/>
  <c r="I10" i="25"/>
  <c r="I14" i="25"/>
  <c r="F8" i="25"/>
  <c r="I13" i="25"/>
  <c r="I9" i="25"/>
  <c r="F7" i="25"/>
  <c r="F11" i="25"/>
  <c r="F15" i="25"/>
  <c r="I8" i="26"/>
  <c r="I24" i="26"/>
  <c r="I16" i="26"/>
  <c r="I25" i="26"/>
  <c r="I14" i="26"/>
  <c r="I22" i="26"/>
  <c r="I32" i="26"/>
  <c r="I31" i="26"/>
  <c r="I15" i="26"/>
  <c r="I30" i="26"/>
  <c r="I23" i="26"/>
  <c r="I7" i="26"/>
  <c r="I11" i="27"/>
  <c r="P5" i="33"/>
  <c r="I10" i="27"/>
  <c r="I8" i="27"/>
  <c r="I9" i="27"/>
  <c r="I12" i="27"/>
  <c r="I7" i="27"/>
  <c r="I6" i="27"/>
  <c r="P7" i="33" l="1"/>
  <c r="Q17" i="33"/>
  <c r="S17" i="33" s="1"/>
  <c r="P10" i="33"/>
  <c r="O14" i="33"/>
  <c r="O16" i="33"/>
  <c r="P16" i="33"/>
  <c r="O9" i="33"/>
  <c r="Q7" i="33" l="1"/>
  <c r="S7" i="33" s="1"/>
  <c r="Q14" i="33"/>
  <c r="S14" i="33" s="1"/>
  <c r="Q12" i="33"/>
  <c r="S12" i="33" s="1"/>
  <c r="O12" i="33"/>
  <c r="Q13" i="33"/>
  <c r="S13" i="33" s="1"/>
  <c r="O13" i="33"/>
  <c r="Q9" i="33"/>
  <c r="S9" i="33" s="1"/>
  <c r="P9" i="33"/>
  <c r="Q15" i="33"/>
  <c r="S15" i="33" s="1"/>
  <c r="O15" i="33"/>
  <c r="Q5" i="33"/>
  <c r="S5" i="33" s="1"/>
  <c r="O5" i="33"/>
  <c r="Q8" i="33"/>
  <c r="S8" i="33" s="1"/>
  <c r="O8" i="33"/>
  <c r="Q6" i="33"/>
  <c r="S6" i="33" s="1"/>
  <c r="O6" i="33"/>
  <c r="Q10" i="33"/>
  <c r="S10" i="33" s="1"/>
  <c r="O10" i="33"/>
  <c r="Q11" i="33"/>
  <c r="S11" i="33" s="1"/>
  <c r="O11" i="33"/>
  <c r="Q16" i="33"/>
  <c r="S16" i="33" s="1"/>
  <c r="O7" i="33" l="1"/>
  <c r="I11" i="28"/>
  <c r="I13" i="28"/>
  <c r="F16" i="28"/>
  <c r="I17" i="28"/>
  <c r="I19" i="28"/>
  <c r="F21" i="28"/>
  <c r="F24" i="28"/>
  <c r="F25" i="28"/>
  <c r="I27" i="28"/>
  <c r="F28" i="28"/>
  <c r="F29" i="28"/>
  <c r="F32" i="28"/>
  <c r="F33" i="28"/>
  <c r="F9" i="28"/>
  <c r="G10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J22" i="28"/>
  <c r="J21" i="28"/>
  <c r="J20" i="28"/>
  <c r="F20" i="28"/>
  <c r="J19" i="28"/>
  <c r="J18" i="28"/>
  <c r="J17" i="28"/>
  <c r="J16" i="28"/>
  <c r="J15" i="28"/>
  <c r="J14" i="28"/>
  <c r="J13" i="28"/>
  <c r="J12" i="28"/>
  <c r="F12" i="28"/>
  <c r="J11" i="28"/>
  <c r="J10" i="28"/>
  <c r="J9" i="28"/>
  <c r="J8" i="28"/>
  <c r="I8" i="28"/>
  <c r="J7" i="28"/>
  <c r="I7" i="28"/>
  <c r="F7" i="28"/>
  <c r="J6" i="28"/>
  <c r="I6" i="28"/>
  <c r="F6" i="28"/>
  <c r="J5" i="28"/>
  <c r="I5" i="28"/>
  <c r="F5" i="28"/>
  <c r="J4" i="28"/>
  <c r="J3" i="28"/>
  <c r="J2" i="28"/>
  <c r="F17" i="28" l="1"/>
  <c r="I25" i="28"/>
  <c r="I10" i="28"/>
  <c r="P3" i="33"/>
  <c r="I21" i="28"/>
  <c r="F13" i="28"/>
  <c r="F8" i="28"/>
  <c r="I9" i="28"/>
  <c r="I14" i="28"/>
  <c r="I22" i="28"/>
  <c r="I30" i="28"/>
  <c r="I15" i="28"/>
  <c r="I23" i="28"/>
  <c r="I31" i="28"/>
  <c r="I18" i="28"/>
  <c r="I26" i="28"/>
  <c r="I34" i="28"/>
  <c r="I29" i="28"/>
  <c r="I33" i="28"/>
  <c r="F11" i="28"/>
  <c r="F15" i="28"/>
  <c r="F19" i="28"/>
  <c r="F23" i="28"/>
  <c r="F27" i="28"/>
  <c r="F31" i="28"/>
  <c r="I16" i="28"/>
  <c r="I24" i="28"/>
  <c r="I28" i="28"/>
  <c r="I12" i="28"/>
  <c r="I20" i="28"/>
  <c r="I32" i="28"/>
  <c r="F10" i="28"/>
  <c r="F14" i="28"/>
  <c r="F18" i="28"/>
  <c r="F22" i="28"/>
  <c r="F26" i="28"/>
  <c r="F30" i="28"/>
  <c r="F34" i="28"/>
  <c r="P4" i="33" l="1"/>
  <c r="Q3" i="33" l="1"/>
  <c r="S3" i="33" s="1"/>
  <c r="O3" i="33"/>
  <c r="Q4" i="33"/>
  <c r="S4" i="33" s="1"/>
  <c r="O4" i="33"/>
  <c r="P2" i="33" l="1"/>
  <c r="U3" i="33" s="1"/>
  <c r="Q29" i="1" l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2" i="33" l="1"/>
  <c r="Q2" i="33" l="1"/>
  <c r="S2" i="33" s="1"/>
  <c r="U2" i="33"/>
  <c r="U1" i="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Aplia Belina Siregar</author>
  </authors>
  <commentList>
    <comment ref="N31" authorId="0" shapeId="0" xr:uid="{C78E6EC5-C57A-4957-96F0-3623960BEACE}">
      <text>
        <r>
          <rPr>
            <b/>
            <sz val="9"/>
            <color indexed="81"/>
            <rFont val="Tahoma"/>
            <family val="2"/>
          </rPr>
          <t>Aplia Belina Siregar:</t>
        </r>
        <r>
          <rPr>
            <sz val="9"/>
            <color indexed="81"/>
            <rFont val="Tahoma"/>
            <family val="2"/>
          </rPr>
          <t xml:space="preserve">
Base Rate +
Effective Contractual Spread +
Maturity Premium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tc={7FDBE140-EF0E-46B6-9792-439BD86B711E}</author>
  </authors>
  <commentList>
    <comment ref="G4" authorId="0" shapeId="0" xr:uid="{FAC04A1D-BBAD-4240-B031-0055508FC45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C-SOFR 6 bulan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tc={AE6B92B1-539B-46C4-A300-34C7EE0C85A2}</author>
    <author>tc={8BB34A33-92DB-4946-AF8C-7A62A281F36D}</author>
  </authors>
  <commentList>
    <comment ref="G4" authorId="0" shapeId="0" xr:uid="{7701C1CF-5E8D-4E33-A1A8-167AA8D5417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C-SOFR 6 bulan</t>
        </r>
      </text>
    </comment>
    <comment ref="G5" authorId="1" shapeId="0" xr:uid="{EE95B9AA-BDA0-4132-86B8-4030145D303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 SOFR 6M (1/9/22)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tc={2EA467B2-F954-2046-84BC-4491E86B013B}</author>
  </authors>
  <commentList>
    <comment ref="G4" authorId="0" shapeId="0" xr:uid="{F5DBE67C-1CE6-4247-AD7C-DDB7751B421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 SOFR 6M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tc={E634BCA3-32C4-41E0-951B-AF440D3322F3}</author>
    <author>tc={013370D5-5CF9-7446-9F0B-4CA3F51651EC}</author>
  </authors>
  <commentList>
    <comment ref="G4" authorId="0" shapeId="0" xr:uid="{8E0D3B5B-39DE-4313-B4CD-7DA74C09643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C-SOFR 6 bulan</t>
        </r>
      </text>
    </comment>
    <comment ref="G5" authorId="1" shapeId="0" xr:uid="{DBAEC5D1-6419-403D-9954-13F57995256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Term SOFR 6M (15/9/22)</t>
        </r>
      </text>
    </comment>
  </commentList>
</comments>
</file>

<file path=xl/sharedStrings.xml><?xml version="1.0" encoding="utf-8"?>
<sst xmlns="http://schemas.openxmlformats.org/spreadsheetml/2006/main" count="1700" uniqueCount="194">
  <si>
    <t>Loan_ID</t>
  </si>
  <si>
    <t>Kode Pinjaman</t>
  </si>
  <si>
    <t>Loan ID</t>
  </si>
  <si>
    <t>Nama Pinjaman</t>
  </si>
  <si>
    <t>Nilai Pokok</t>
  </si>
  <si>
    <t>Bunga Awal</t>
  </si>
  <si>
    <t>x</t>
  </si>
  <si>
    <t>Mata Uang Tujuan</t>
  </si>
  <si>
    <t>Nilai Pokok_new</t>
  </si>
  <si>
    <t>Nilai Pokok Post Conversion in USD</t>
  </si>
  <si>
    <t>Bunga Konversi</t>
  </si>
  <si>
    <t>Jatuh Tempo</t>
  </si>
  <si>
    <t>Conversion Exchange Rate</t>
  </si>
  <si>
    <t>Year JT</t>
  </si>
  <si>
    <t>212610A0</t>
  </si>
  <si>
    <t>LN3670</t>
  </si>
  <si>
    <t>SIGAP3</t>
  </si>
  <si>
    <t>LIBOR+50bps</t>
  </si>
  <si>
    <t>EUR</t>
  </si>
  <si>
    <t>212600A0</t>
  </si>
  <si>
    <t>LN3671</t>
  </si>
  <si>
    <t>FPEMP2</t>
  </si>
  <si>
    <t>212530A0</t>
  </si>
  <si>
    <t>LN3454</t>
  </si>
  <si>
    <t>FPEMP1</t>
  </si>
  <si>
    <t>JPY</t>
  </si>
  <si>
    <t>212550A0</t>
  </si>
  <si>
    <t xml:space="preserve">LN3541 </t>
  </si>
  <si>
    <t>FMDIP2</t>
  </si>
  <si>
    <t>212580A0</t>
  </si>
  <si>
    <t>LN3561</t>
  </si>
  <si>
    <t>SIEP2</t>
  </si>
  <si>
    <t>212620A0</t>
  </si>
  <si>
    <t>LN3741</t>
  </si>
  <si>
    <t>EARRD</t>
  </si>
  <si>
    <t>212640A0</t>
  </si>
  <si>
    <t>LN3779</t>
  </si>
  <si>
    <t>FMDIP3</t>
  </si>
  <si>
    <t>212670A0</t>
  </si>
  <si>
    <t>LN3842</t>
  </si>
  <si>
    <t>FPEMP3</t>
  </si>
  <si>
    <t>212490A0</t>
  </si>
  <si>
    <t>LN3303</t>
  </si>
  <si>
    <t>SIEP1</t>
  </si>
  <si>
    <t>212320A0</t>
  </si>
  <si>
    <t>LN2786</t>
  </si>
  <si>
    <t>LGFGRP</t>
  </si>
  <si>
    <t>LIBOR+40bps</t>
  </si>
  <si>
    <t>212350A0</t>
  </si>
  <si>
    <t>LN2895</t>
  </si>
  <si>
    <t>FMDIP</t>
  </si>
  <si>
    <t>212370A0</t>
  </si>
  <si>
    <t>LN2942</t>
  </si>
  <si>
    <t>IGTICP1</t>
  </si>
  <si>
    <t>212400A0</t>
  </si>
  <si>
    <t>LN3068</t>
  </si>
  <si>
    <t>IGTICP2</t>
  </si>
  <si>
    <t>212470A0</t>
  </si>
  <si>
    <t>LN3164</t>
  </si>
  <si>
    <t>SIGAP1</t>
  </si>
  <si>
    <t>212510A0</t>
  </si>
  <si>
    <t>LN3402</t>
  </si>
  <si>
    <t>SIGAP2</t>
  </si>
  <si>
    <t>215660A0</t>
  </si>
  <si>
    <t>LN2500</t>
  </si>
  <si>
    <t>ICWRMIP</t>
  </si>
  <si>
    <t>LIBOR+20 bps</t>
  </si>
  <si>
    <t>215680A0</t>
  </si>
  <si>
    <t>LN2575</t>
  </si>
  <si>
    <t>RISPNPM</t>
  </si>
  <si>
    <t>212410A0</t>
  </si>
  <si>
    <t>LN3094</t>
  </si>
  <si>
    <t>CRRMP</t>
  </si>
  <si>
    <t>LIBOR+40 bps</t>
  </si>
  <si>
    <t>212480A0</t>
  </si>
  <si>
    <t>LN3274</t>
  </si>
  <si>
    <t>FMDIP1</t>
  </si>
  <si>
    <t>212300A0</t>
  </si>
  <si>
    <t>LN2768</t>
  </si>
  <si>
    <t>USRISPNPM</t>
  </si>
  <si>
    <t>LIBOR+30 bps</t>
  </si>
  <si>
    <t>212330A0</t>
  </si>
  <si>
    <t>LN2817</t>
  </si>
  <si>
    <t>RRDP</t>
  </si>
  <si>
    <t>204110A0</t>
  </si>
  <si>
    <t>83040-002</t>
  </si>
  <si>
    <t>INSTANSI DPL 2</t>
  </si>
  <si>
    <t>LIBOR+60bps</t>
  </si>
  <si>
    <t>204120A0</t>
  </si>
  <si>
    <t>83050-002</t>
  </si>
  <si>
    <t>CONNECTIVITY DPL 2</t>
  </si>
  <si>
    <t>212720A0</t>
  </si>
  <si>
    <t>3971 - INO</t>
  </si>
  <si>
    <t>DRIP</t>
  </si>
  <si>
    <t>SOFR+50bps</t>
  </si>
  <si>
    <t>212360A0</t>
  </si>
  <si>
    <t>2928 - INO</t>
  </si>
  <si>
    <t>PEDP</t>
  </si>
  <si>
    <t>SOFR+40bps</t>
  </si>
  <si>
    <t>212750A0</t>
  </si>
  <si>
    <t>4144 - INO</t>
  </si>
  <si>
    <t>BPHCDP SUBPROGRAM 1</t>
  </si>
  <si>
    <t>212730A0</t>
  </si>
  <si>
    <t>4038 - INO</t>
  </si>
  <si>
    <t>PIFIP Subprogram-1</t>
  </si>
  <si>
    <t>212760A0</t>
  </si>
  <si>
    <t>4137 - INO</t>
  </si>
  <si>
    <t>CITA Subprogram-1</t>
  </si>
  <si>
    <t>PAYMENT_DATE</t>
  </si>
  <si>
    <t>Date Schedule</t>
  </si>
  <si>
    <t>Principal original (in USD)</t>
  </si>
  <si>
    <t>Kurs USDIDR</t>
  </si>
  <si>
    <t>Principal original (in IDR)</t>
  </si>
  <si>
    <t>Bunga LIBOR</t>
  </si>
  <si>
    <t>Bunga LIBOR in USD</t>
  </si>
  <si>
    <t>Bunga LIBOR in IDR (est)</t>
  </si>
  <si>
    <t>year</t>
  </si>
  <si>
    <t>*data s.d 30 jun 23 --&gt; untuk pembayaran bunga s.d 31 dec 23</t>
  </si>
  <si>
    <t>*pembayaran bunga setelah tgl 31 dec 23 asumsi menggunakan tsofr</t>
  </si>
  <si>
    <t>Date</t>
  </si>
  <si>
    <t>KURS USD</t>
  </si>
  <si>
    <t>US0006M Index</t>
  </si>
  <si>
    <t>TSFR6M Index</t>
  </si>
  <si>
    <t>ga ada</t>
  </si>
  <si>
    <t>Estimasi Efisiensi Bunga</t>
  </si>
  <si>
    <t>Estimasi Efisiensi Pokok</t>
  </si>
  <si>
    <t>Total Estimasi Efisiensi</t>
  </si>
  <si>
    <t>Januari</t>
  </si>
  <si>
    <t>Juli</t>
  </si>
  <si>
    <t>Bunga LIBOR/TSOFR</t>
  </si>
  <si>
    <t>INTEREST_SPREAD</t>
  </si>
  <si>
    <t>cek bunga setelah konversi</t>
  </si>
  <si>
    <t>Maret</t>
  </si>
  <si>
    <t>September</t>
  </si>
  <si>
    <t>Mei</t>
  </si>
  <si>
    <t>November</t>
  </si>
  <si>
    <t>April</t>
  </si>
  <si>
    <t>Oktober</t>
  </si>
  <si>
    <t>Juni</t>
  </si>
  <si>
    <t>Desember</t>
  </si>
  <si>
    <t>Februari</t>
  </si>
  <si>
    <t>Agustus</t>
  </si>
  <si>
    <t>Withdrawn Amount (ORI)</t>
  </si>
  <si>
    <t>Converted Amount (IDR)</t>
  </si>
  <si>
    <t>IDR Fixed Rate</t>
  </si>
  <si>
    <t>Net Contractual Spread</t>
  </si>
  <si>
    <t>Surcharge/Rebate</t>
  </si>
  <si>
    <t>Transaction Fee</t>
  </si>
  <si>
    <t>2927 - INO</t>
  </si>
  <si>
    <t>Tba</t>
  </si>
  <si>
    <t>Mata Uang Tujuan 2</t>
  </si>
  <si>
    <t>IDR</t>
  </si>
  <si>
    <t>Row Labels</t>
  </si>
  <si>
    <t>Grand Total</t>
  </si>
  <si>
    <t>Count of Mata Uang Tujuan 2</t>
  </si>
  <si>
    <t>Execution Date</t>
  </si>
  <si>
    <t>Conversion Date</t>
  </si>
  <si>
    <t>LN1982</t>
  </si>
  <si>
    <t>LN1983</t>
  </si>
  <si>
    <t>LN2072</t>
  </si>
  <si>
    <t>LN2074</t>
  </si>
  <si>
    <t>LN2163</t>
  </si>
  <si>
    <t>LN2184</t>
  </si>
  <si>
    <t>LN2619</t>
  </si>
  <si>
    <t>LN3015</t>
  </si>
  <si>
    <t>LN3083</t>
  </si>
  <si>
    <t>LN3122</t>
  </si>
  <si>
    <t>LN3123</t>
  </si>
  <si>
    <t>Renewable Energy Development Sector</t>
  </si>
  <si>
    <t>Power Transmission Improvement Sector</t>
  </si>
  <si>
    <t>Neighborhood Upgrading and Shelter Sector</t>
  </si>
  <si>
    <t>Second Decentralized Health Services</t>
  </si>
  <si>
    <t>Community Water Services and Health</t>
  </si>
  <si>
    <t>Road Rehabilitation-2</t>
  </si>
  <si>
    <t>Java-Bali Electricity Distribution Performance Improvement</t>
  </si>
  <si>
    <t>West Kalimantan Power Grid Strengthening</t>
  </si>
  <si>
    <t>Java-Bali 500-Kilovolt Power Transmission Crossing</t>
  </si>
  <si>
    <t>Neighborhood Upgrading and Shelter (Phase 2)</t>
  </si>
  <si>
    <t>Metropolitan Sanitation Management Investment</t>
  </si>
  <si>
    <t>Maturity Premium</t>
  </si>
  <si>
    <t>NIL</t>
  </si>
  <si>
    <t>State Accountability Revitalization Project</t>
  </si>
  <si>
    <t>212380A0</t>
  </si>
  <si>
    <t>212050A0</t>
  </si>
  <si>
    <t>212060A0</t>
  </si>
  <si>
    <t>212070A0</t>
  </si>
  <si>
    <t>212080A0</t>
  </si>
  <si>
    <t>212140A0</t>
  </si>
  <si>
    <t>215690A0</t>
  </si>
  <si>
    <t>212390A0</t>
  </si>
  <si>
    <t>212420A0</t>
  </si>
  <si>
    <t>212440A0</t>
  </si>
  <si>
    <t>212450A0</t>
  </si>
  <si>
    <t>As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</si>
</sst>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dd/mm/yyyy\ hh:mm:ss"/>
    <numFmt numFmtId="166" formatCode="_(* #,##0_);_(* \(#,##0\);_(* &quot;-&quot;_);_(@_)"/>
    <numFmt numFmtId="167" formatCode="_(* #,##0.00_);_(* \(#,##0.00\);_(* &quot;-&quot;_);_(@_)"/>
    <numFmt numFmtId="168" formatCode="_(* #,##0_);_(* \(#,##0\);_(* &quot;-&quot;??_);_(@_)"/>
    <numFmt numFmtId="169" formatCode="_-* #,##0.00_-;\-* #,##0.0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8">
    <xf numFmtId="0" fontId="0" fillId="0" borderId="0" xfId="0"/>
    <xf numFmtId="41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Fill="1"/>
    <xf numFmtId="22" fontId="0" fillId="0" borderId="0" xfId="0" applyNumberFormat="1" applyFill="1"/>
    <xf numFmtId="0" fontId="0" fillId="0" borderId="2" xfId="0" applyBorder="1"/>
    <xf numFmtId="0" fontId="2" fillId="0" borderId="2" xfId="0" applyFont="1" applyBorder="1"/>
    <xf numFmtId="41" fontId="0" fillId="0" borderId="0" xfId="0" applyNumberFormat="1"/>
    <xf numFmtId="43" fontId="0" fillId="0" borderId="0" xfId="2" applyFont="1"/>
    <xf numFmtId="22" fontId="3" fillId="0" borderId="0" xfId="0" applyNumberFormat="1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4" fontId="3" fillId="0" borderId="0" xfId="0" applyNumberFormat="1" applyFont="1"/>
    <xf numFmtId="22" fontId="3" fillId="3" borderId="0" xfId="0" applyNumberFormat="1" applyFont="1" applyFill="1"/>
    <xf numFmtId="165" fontId="0" fillId="3" borderId="0" xfId="0" applyNumberFormat="1" applyFill="1"/>
    <xf numFmtId="4" fontId="3" fillId="3" borderId="0" xfId="0" applyNumberFormat="1" applyFont="1" applyFill="1"/>
    <xf numFmtId="164" fontId="0" fillId="3" borderId="0" xfId="0" applyNumberFormat="1" applyFill="1"/>
    <xf numFmtId="167" fontId="0" fillId="3" borderId="0" xfId="3" applyNumberFormat="1" applyFont="1" applyFill="1"/>
    <xf numFmtId="22" fontId="3" fillId="0" borderId="0" xfId="0" applyNumberFormat="1" applyFont="1" applyFill="1"/>
    <xf numFmtId="4" fontId="3" fillId="0" borderId="0" xfId="0" applyNumberFormat="1" applyFont="1" applyFill="1"/>
    <xf numFmtId="164" fontId="0" fillId="0" borderId="0" xfId="0" applyNumberFormat="1" applyFill="1"/>
    <xf numFmtId="167" fontId="0" fillId="0" borderId="0" xfId="3" applyNumberFormat="1" applyFont="1" applyFill="1"/>
    <xf numFmtId="14" fontId="4" fillId="0" borderId="0" xfId="0" applyNumberFormat="1" applyFont="1" applyAlignment="1">
      <alignment horizontal="left"/>
    </xf>
    <xf numFmtId="41" fontId="0" fillId="0" borderId="0" xfId="1" applyNumberFormat="1" applyFont="1"/>
    <xf numFmtId="1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2" xfId="0" applyBorder="1" applyAlignment="1">
      <alignment horizontal="right"/>
    </xf>
    <xf numFmtId="43" fontId="0" fillId="0" borderId="2" xfId="2" applyFont="1" applyBorder="1"/>
    <xf numFmtId="0" fontId="2" fillId="3" borderId="2" xfId="0" applyFont="1" applyFill="1" applyBorder="1"/>
    <xf numFmtId="22" fontId="0" fillId="0" borderId="0" xfId="0" applyNumberFormat="1"/>
    <xf numFmtId="43" fontId="0" fillId="0" borderId="0" xfId="2" applyFont="1" applyFill="1"/>
    <xf numFmtId="22" fontId="0" fillId="3" borderId="0" xfId="0" applyNumberFormat="1" applyFill="1"/>
    <xf numFmtId="43" fontId="0" fillId="3" borderId="0" xfId="2" applyFont="1" applyFill="1"/>
    <xf numFmtId="14" fontId="0" fillId="3" borderId="0" xfId="0" applyNumberFormat="1" applyFill="1"/>
    <xf numFmtId="15" fontId="0" fillId="0" borderId="0" xfId="0" applyNumberFormat="1"/>
    <xf numFmtId="4" fontId="0" fillId="0" borderId="0" xfId="0" applyNumberFormat="1"/>
    <xf numFmtId="0" fontId="0" fillId="3" borderId="0" xfId="0" applyFill="1"/>
    <xf numFmtId="167" fontId="0" fillId="0" borderId="0" xfId="3" applyNumberFormat="1" applyFont="1"/>
    <xf numFmtId="43" fontId="2" fillId="0" borderId="0" xfId="2" applyFont="1"/>
    <xf numFmtId="164" fontId="3" fillId="0" borderId="0" xfId="0" applyNumberFormat="1" applyFont="1"/>
    <xf numFmtId="43" fontId="0" fillId="0" borderId="0" xfId="0" applyNumberFormat="1"/>
    <xf numFmtId="164" fontId="3" fillId="3" borderId="0" xfId="0" applyNumberFormat="1" applyFont="1" applyFill="1"/>
    <xf numFmtId="168" fontId="0" fillId="0" borderId="0" xfId="0" applyNumberFormat="1"/>
    <xf numFmtId="22" fontId="0" fillId="0" borderId="0" xfId="0" applyNumberFormat="1" applyAlignment="1">
      <alignment horizontal="left"/>
    </xf>
    <xf numFmtId="22" fontId="0" fillId="3" borderId="0" xfId="0" applyNumberFormat="1" applyFill="1" applyAlignment="1">
      <alignment horizontal="left"/>
    </xf>
    <xf numFmtId="0" fontId="3" fillId="3" borderId="0" xfId="0" applyFont="1" applyFill="1"/>
    <xf numFmtId="169" fontId="0" fillId="0" borderId="0" xfId="3" applyNumberFormat="1" applyFont="1"/>
    <xf numFmtId="0" fontId="3" fillId="0" borderId="0" xfId="0" applyFont="1" applyFill="1"/>
    <xf numFmtId="0" fontId="2" fillId="0" borderId="1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0" fillId="6" borderId="0" xfId="0" applyNumberFormat="1" applyFill="1"/>
    <xf numFmtId="0" fontId="0" fillId="6" borderId="0" xfId="0" applyFill="1"/>
    <xf numFmtId="43" fontId="0" fillId="7" borderId="0" xfId="2" applyFont="1" applyFill="1"/>
    <xf numFmtId="0" fontId="0" fillId="7" borderId="0" xfId="0" applyFill="1"/>
    <xf numFmtId="43" fontId="0" fillId="4" borderId="0" xfId="2" applyFont="1" applyFill="1"/>
    <xf numFmtId="43" fontId="6" fillId="3" borderId="0" xfId="2" applyFont="1" applyFill="1"/>
    <xf numFmtId="22" fontId="0" fillId="0" borderId="0" xfId="0" applyNumberFormat="1" applyFill="1" applyAlignment="1">
      <alignment horizontal="left"/>
    </xf>
    <xf numFmtId="164" fontId="0" fillId="7" borderId="0" xfId="0" applyNumberFormat="1" applyFill="1"/>
    <xf numFmtId="167" fontId="0" fillId="7" borderId="0" xfId="3" applyNumberFormat="1" applyFont="1" applyFill="1"/>
    <xf numFmtId="22" fontId="0" fillId="4" borderId="0" xfId="0" applyNumberFormat="1" applyFill="1"/>
    <xf numFmtId="43" fontId="0" fillId="0" borderId="0" xfId="0" applyNumberFormat="1" applyFill="1"/>
    <xf numFmtId="169" fontId="0" fillId="0" borderId="0" xfId="1" applyNumberFormat="1" applyFont="1"/>
    <xf numFmtId="22" fontId="0" fillId="8" borderId="0" xfId="0" applyNumberFormat="1" applyFill="1"/>
    <xf numFmtId="22" fontId="0" fillId="9" borderId="0" xfId="0" applyNumberFormat="1" applyFill="1"/>
    <xf numFmtId="14" fontId="0" fillId="5" borderId="0" xfId="0" applyNumberFormat="1" applyFill="1"/>
    <xf numFmtId="0" fontId="0" fillId="10" borderId="0" xfId="0" applyFill="1"/>
    <xf numFmtId="41" fontId="0" fillId="10" borderId="0" xfId="1" applyFont="1" applyFill="1"/>
    <xf numFmtId="14" fontId="0" fillId="10" borderId="0" xfId="0" applyNumberFormat="1" applyFill="1"/>
    <xf numFmtId="3" fontId="7" fillId="10" borderId="0" xfId="0" applyNumberFormat="1" applyFont="1" applyFill="1"/>
    <xf numFmtId="10" fontId="0" fillId="10" borderId="0" xfId="0" applyNumberFormat="1" applyFill="1"/>
    <xf numFmtId="3" fontId="0" fillId="10" borderId="0" xfId="0" applyNumberFormat="1" applyFill="1"/>
    <xf numFmtId="165" fontId="0" fillId="0" borderId="0" xfId="0" applyNumberFormat="1" applyBorder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2" xfId="0" applyFont="1" applyBorder="1" applyAlignment="1">
      <alignment wrapText="1"/>
    </xf>
    <xf numFmtId="15" fontId="0" fillId="0" borderId="0" xfId="0" applyNumberFormat="1" applyAlignment="1">
      <alignment horizontal="center"/>
    </xf>
    <xf numFmtId="3" fontId="0" fillId="0" borderId="0" xfId="0" applyNumberFormat="1"/>
    <xf numFmtId="0" fontId="0" fillId="11" borderId="0" xfId="0" applyFill="1"/>
    <xf numFmtId="14" fontId="0" fillId="11" borderId="0" xfId="0" applyNumberFormat="1" applyFill="1"/>
    <xf numFmtId="15" fontId="0" fillId="11" borderId="0" xfId="0" applyNumberFormat="1" applyFill="1"/>
    <xf numFmtId="4" fontId="0" fillId="11" borderId="0" xfId="0" applyNumberFormat="1" applyFill="1"/>
    <xf numFmtId="3" fontId="0" fillId="11" borderId="0" xfId="0" applyNumberFormat="1" applyFill="1"/>
    <xf numFmtId="10" fontId="0" fillId="11" borderId="0" xfId="0" applyNumberFormat="1" applyFill="1"/>
    <xf numFmtId="41" fontId="0" fillId="11" borderId="0" xfId="1" applyFont="1" applyFill="1"/>
    <xf numFmtId="0" fontId="5" fillId="0" borderId="0" xfId="4" applyFill="1" applyAlignment="1">
      <alignment horizontal="left" indent="1"/>
    </xf>
  </cellXfs>
  <cellStyles count="5">
    <cellStyle name="Comma" xfId="2" builtinId="3"/>
    <cellStyle name="Comma [0]" xfId="1" builtinId="6"/>
    <cellStyle name="Comma [0] 2" xfId="3" xr:uid="{3C4A0004-CD7A-4CBC-BB85-D04FC11F8FC2}"/>
    <cellStyle name="Hyperlink" xfId="4" builtinId="8"/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pivotCacheDefinition" Target="pivotCache/pivotCacheDefinition1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114300</xdr:colOff>
      <xdr:row>0</xdr:row>
      <xdr:rowOff>9525</xdr:rowOff>
    </xdr:from>
    <xdr:to>
      <xdr:col>10</xdr:col>
      <xdr:colOff>533399</xdr:colOff>
      <xdr:row>2</xdr:row>
      <xdr:rowOff>47624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8938B4-0816-4937-B4B0-47C9C9FD9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372850" y="9525"/>
          <a:ext cx="419099" cy="4190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0</xdr:row>
      <xdr:rowOff>0</xdr:rowOff>
    </xdr:from>
    <xdr:to>
      <xdr:col>10</xdr:col>
      <xdr:colOff>514349</xdr:colOff>
      <xdr:row>2</xdr:row>
      <xdr:rowOff>38099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C39FB3-31B3-4945-85CB-153FD5E5E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353800" y="0"/>
          <a:ext cx="419099" cy="41909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104775</xdr:colOff>
      <xdr:row>0</xdr:row>
      <xdr:rowOff>0</xdr:rowOff>
    </xdr:from>
    <xdr:to>
      <xdr:col>10</xdr:col>
      <xdr:colOff>523874</xdr:colOff>
      <xdr:row>2</xdr:row>
      <xdr:rowOff>38099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2A63F9-8FC0-4BAD-9556-4D1C48B12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953625" y="0"/>
          <a:ext cx="419099" cy="41909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0</xdr:row>
      <xdr:rowOff>19050</xdr:rowOff>
    </xdr:from>
    <xdr:to>
      <xdr:col>10</xdr:col>
      <xdr:colOff>514349</xdr:colOff>
      <xdr:row>2</xdr:row>
      <xdr:rowOff>57149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FCF450-D64E-4563-A210-AF2EF97DA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353800" y="19050"/>
          <a:ext cx="419099" cy="4190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0</xdr:row>
      <xdr:rowOff>19050</xdr:rowOff>
    </xdr:from>
    <xdr:to>
      <xdr:col>10</xdr:col>
      <xdr:colOff>523875</xdr:colOff>
      <xdr:row>1</xdr:row>
      <xdr:rowOff>161925</xdr:rowOff>
    </xdr:to>
    <xdr:pic>
      <xdr:nvPicPr>
        <xdr:cNvPr id="3" name="Graphic 2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C1808F-C8A0-46A1-9BB7-255365CDB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01500" y="19050"/>
          <a:ext cx="333375" cy="3333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0</xdr:row>
      <xdr:rowOff>9525</xdr:rowOff>
    </xdr:from>
    <xdr:to>
      <xdr:col>10</xdr:col>
      <xdr:colOff>504825</xdr:colOff>
      <xdr:row>1</xdr:row>
      <xdr:rowOff>133350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654355-DB6B-4438-A48A-3C583B5AA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582400" y="9525"/>
          <a:ext cx="314325" cy="3143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142875</xdr:colOff>
      <xdr:row>0</xdr:row>
      <xdr:rowOff>0</xdr:rowOff>
    </xdr:from>
    <xdr:to>
      <xdr:col>10</xdr:col>
      <xdr:colOff>504825</xdr:colOff>
      <xdr:row>1</xdr:row>
      <xdr:rowOff>171450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BE515D-8A11-4AA5-A0FC-3872F2FCB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401425" y="0"/>
          <a:ext cx="361950" cy="3619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161925</xdr:colOff>
      <xdr:row>0</xdr:row>
      <xdr:rowOff>0</xdr:rowOff>
    </xdr:from>
    <xdr:to>
      <xdr:col>10</xdr:col>
      <xdr:colOff>514350</xdr:colOff>
      <xdr:row>1</xdr:row>
      <xdr:rowOff>161925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65CFB2-08EB-4B69-906A-863FB33DA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287125" y="0"/>
          <a:ext cx="352425" cy="3524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161925</xdr:colOff>
      <xdr:row>0</xdr:row>
      <xdr:rowOff>0</xdr:rowOff>
    </xdr:from>
    <xdr:to>
      <xdr:col>10</xdr:col>
      <xdr:colOff>552450</xdr:colOff>
      <xdr:row>2</xdr:row>
      <xdr:rowOff>9525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41AF67-AE65-464B-9BD1-A3AF8ACEA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72800" y="0"/>
          <a:ext cx="390525" cy="39052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142875</xdr:colOff>
      <xdr:row>0</xdr:row>
      <xdr:rowOff>0</xdr:rowOff>
    </xdr:from>
    <xdr:to>
      <xdr:col>10</xdr:col>
      <xdr:colOff>495300</xdr:colOff>
      <xdr:row>1</xdr:row>
      <xdr:rowOff>161925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675288-4B95-45D6-83D0-C661FEE1F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878175" y="0"/>
          <a:ext cx="352425" cy="35242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152400</xdr:colOff>
      <xdr:row>0</xdr:row>
      <xdr:rowOff>0</xdr:rowOff>
    </xdr:from>
    <xdr:to>
      <xdr:col>10</xdr:col>
      <xdr:colOff>571499</xdr:colOff>
      <xdr:row>2</xdr:row>
      <xdr:rowOff>38099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266B47-E829-4C2C-9EB3-4F6AE2B43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410950" y="0"/>
          <a:ext cx="419099" cy="419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0</xdr:row>
      <xdr:rowOff>0</xdr:rowOff>
    </xdr:from>
    <xdr:to>
      <xdr:col>10</xdr:col>
      <xdr:colOff>514349</xdr:colOff>
      <xdr:row>2</xdr:row>
      <xdr:rowOff>38099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C5D915-E6DF-4EC9-9CF8-057751392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353800" y="0"/>
          <a:ext cx="419099" cy="41909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0</xdr:rowOff>
    </xdr:from>
    <xdr:to>
      <xdr:col>10</xdr:col>
      <xdr:colOff>571500</xdr:colOff>
      <xdr:row>2</xdr:row>
      <xdr:rowOff>19050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388CB-6855-4CDD-A314-9B81A4251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430000" y="0"/>
          <a:ext cx="400050" cy="400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0</xdr:rowOff>
    </xdr:from>
    <xdr:to>
      <xdr:col>10</xdr:col>
      <xdr:colOff>552450</xdr:colOff>
      <xdr:row>2</xdr:row>
      <xdr:rowOff>0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3F9EA-126E-456B-BB25-0F80B4B75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430000" y="0"/>
          <a:ext cx="381000" cy="3810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161925</xdr:colOff>
      <xdr:row>0</xdr:row>
      <xdr:rowOff>0</xdr:rowOff>
    </xdr:from>
    <xdr:to>
      <xdr:col>10</xdr:col>
      <xdr:colOff>542925</xdr:colOff>
      <xdr:row>2</xdr:row>
      <xdr:rowOff>0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072162-E4F6-4878-946C-AA8586CA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72800" y="0"/>
          <a:ext cx="381000" cy="3810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28575</xdr:rowOff>
    </xdr:from>
    <xdr:to>
      <xdr:col>10</xdr:col>
      <xdr:colOff>571500</xdr:colOff>
      <xdr:row>2</xdr:row>
      <xdr:rowOff>47625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FAA307-F5B9-41E7-85AD-FF1D10554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82325" y="28575"/>
          <a:ext cx="400050" cy="400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0</xdr:row>
      <xdr:rowOff>0</xdr:rowOff>
    </xdr:from>
    <xdr:to>
      <xdr:col>10</xdr:col>
      <xdr:colOff>542924</xdr:colOff>
      <xdr:row>1</xdr:row>
      <xdr:rowOff>171449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0081BD-1519-43D3-9C28-78C3E1BEA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91850" y="0"/>
          <a:ext cx="361949" cy="36194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104775</xdr:colOff>
      <xdr:row>0</xdr:row>
      <xdr:rowOff>0</xdr:rowOff>
    </xdr:from>
    <xdr:to>
      <xdr:col>10</xdr:col>
      <xdr:colOff>457200</xdr:colOff>
      <xdr:row>1</xdr:row>
      <xdr:rowOff>161925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AD12F-2E3A-4D6D-8392-6C83DD0A0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15650" y="0"/>
          <a:ext cx="352425" cy="352425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142875</xdr:colOff>
      <xdr:row>0</xdr:row>
      <xdr:rowOff>9525</xdr:rowOff>
    </xdr:from>
    <xdr:to>
      <xdr:col>10</xdr:col>
      <xdr:colOff>523875</xdr:colOff>
      <xdr:row>2</xdr:row>
      <xdr:rowOff>9525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92310B-9D11-435B-AA0B-D6A62218D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53750" y="9525"/>
          <a:ext cx="381000" cy="3810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0</xdr:row>
      <xdr:rowOff>19050</xdr:rowOff>
    </xdr:from>
    <xdr:to>
      <xdr:col>10</xdr:col>
      <xdr:colOff>504825</xdr:colOff>
      <xdr:row>2</xdr:row>
      <xdr:rowOff>9525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C3AF66-FBEE-4F6F-BF2C-D558EC577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458575" y="19050"/>
          <a:ext cx="371475" cy="37147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0</xdr:row>
      <xdr:rowOff>0</xdr:rowOff>
    </xdr:from>
    <xdr:to>
      <xdr:col>10</xdr:col>
      <xdr:colOff>581024</xdr:colOff>
      <xdr:row>2</xdr:row>
      <xdr:rowOff>19049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8B1529-82DE-411A-A80C-61911326C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91850" y="0"/>
          <a:ext cx="400049" cy="40004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38100</xdr:rowOff>
    </xdr:from>
    <xdr:to>
      <xdr:col>10</xdr:col>
      <xdr:colOff>523874</xdr:colOff>
      <xdr:row>2</xdr:row>
      <xdr:rowOff>9524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C5D035-FDD2-4E52-A821-50365A5C4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82325" y="38100"/>
          <a:ext cx="352424" cy="3524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104775</xdr:colOff>
      <xdr:row>0</xdr:row>
      <xdr:rowOff>0</xdr:rowOff>
    </xdr:from>
    <xdr:to>
      <xdr:col>10</xdr:col>
      <xdr:colOff>523874</xdr:colOff>
      <xdr:row>2</xdr:row>
      <xdr:rowOff>38099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DB1A27-B912-472D-B56F-FE774816C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363325" y="0"/>
          <a:ext cx="419099" cy="41909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142875</xdr:colOff>
      <xdr:row>0</xdr:row>
      <xdr:rowOff>0</xdr:rowOff>
    </xdr:from>
    <xdr:to>
      <xdr:col>10</xdr:col>
      <xdr:colOff>523874</xdr:colOff>
      <xdr:row>1</xdr:row>
      <xdr:rowOff>190499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DCB71D-1170-470A-96E2-E2A82259C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391900" y="0"/>
          <a:ext cx="380999" cy="38099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161925</xdr:colOff>
      <xdr:row>0</xdr:row>
      <xdr:rowOff>0</xdr:rowOff>
    </xdr:from>
    <xdr:to>
      <xdr:col>10</xdr:col>
      <xdr:colOff>514350</xdr:colOff>
      <xdr:row>1</xdr:row>
      <xdr:rowOff>161925</xdr:rowOff>
    </xdr:to>
    <xdr:pic>
      <xdr:nvPicPr>
        <xdr:cNvPr id="3" name="Graphic 2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73C8C2-BF5D-47B5-9620-8379EE5C1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72800" y="0"/>
          <a:ext cx="352425" cy="352425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126352</xdr:colOff>
      <xdr:row>0</xdr:row>
      <xdr:rowOff>0</xdr:rowOff>
    </xdr:from>
    <xdr:to>
      <xdr:col>10</xdr:col>
      <xdr:colOff>523486</xdr:colOff>
      <xdr:row>2</xdr:row>
      <xdr:rowOff>8358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B8A31E-4E3A-42D6-9D4A-BFE2F5B9A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430000" y="0"/>
          <a:ext cx="397134" cy="39713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0</xdr:rowOff>
    </xdr:from>
    <xdr:to>
      <xdr:col>10</xdr:col>
      <xdr:colOff>523875</xdr:colOff>
      <xdr:row>1</xdr:row>
      <xdr:rowOff>161925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3DBDBC-FEEC-4456-B07B-CC73CD1F2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106775" y="0"/>
          <a:ext cx="352425" cy="35242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0</xdr:row>
      <xdr:rowOff>0</xdr:rowOff>
    </xdr:from>
    <xdr:to>
      <xdr:col>10</xdr:col>
      <xdr:colOff>542925</xdr:colOff>
      <xdr:row>1</xdr:row>
      <xdr:rowOff>171450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9A2FE4-3496-42D5-9BC7-8F37E9BCE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439525" y="0"/>
          <a:ext cx="361950" cy="36195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152400</xdr:colOff>
      <xdr:row>0</xdr:row>
      <xdr:rowOff>9525</xdr:rowOff>
    </xdr:from>
    <xdr:to>
      <xdr:col>10</xdr:col>
      <xdr:colOff>495300</xdr:colOff>
      <xdr:row>1</xdr:row>
      <xdr:rowOff>161925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14258F-62FE-4181-A2FA-9F242E909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63275" y="9525"/>
          <a:ext cx="342900" cy="34290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152400</xdr:colOff>
      <xdr:row>0</xdr:row>
      <xdr:rowOff>0</xdr:rowOff>
    </xdr:from>
    <xdr:to>
      <xdr:col>10</xdr:col>
      <xdr:colOff>552450</xdr:colOff>
      <xdr:row>2</xdr:row>
      <xdr:rowOff>19050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FEEB1B-FEFE-40F3-90AB-DCE8DAF54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63275" y="0"/>
          <a:ext cx="400050" cy="40005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161925</xdr:colOff>
      <xdr:row>0</xdr:row>
      <xdr:rowOff>19050</xdr:rowOff>
    </xdr:from>
    <xdr:to>
      <xdr:col>10</xdr:col>
      <xdr:colOff>495300</xdr:colOff>
      <xdr:row>1</xdr:row>
      <xdr:rowOff>161925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FA64C-1F73-42CE-98B5-83C7DEA83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791825" y="19050"/>
          <a:ext cx="333375" cy="33337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161925</xdr:colOff>
      <xdr:row>0</xdr:row>
      <xdr:rowOff>57150</xdr:rowOff>
    </xdr:from>
    <xdr:to>
      <xdr:col>10</xdr:col>
      <xdr:colOff>476250</xdr:colOff>
      <xdr:row>1</xdr:row>
      <xdr:rowOff>180975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878EE5-7629-4A51-921E-F95351C65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72800" y="57150"/>
          <a:ext cx="314325" cy="31432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161925</xdr:colOff>
      <xdr:row>0</xdr:row>
      <xdr:rowOff>28575</xdr:rowOff>
    </xdr:from>
    <xdr:to>
      <xdr:col>10</xdr:col>
      <xdr:colOff>514350</xdr:colOff>
      <xdr:row>2</xdr:row>
      <xdr:rowOff>0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B6CA1-8A4D-49B4-8637-5A4D375B4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72800" y="28575"/>
          <a:ext cx="352425" cy="352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</xdr:colOff>
      <xdr:row>0</xdr:row>
      <xdr:rowOff>0</xdr:rowOff>
    </xdr:from>
    <xdr:to>
      <xdr:col>10</xdr:col>
      <xdr:colOff>542924</xdr:colOff>
      <xdr:row>2</xdr:row>
      <xdr:rowOff>38099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A4B29E-D433-4A8E-988E-0D3FA453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382375" y="0"/>
          <a:ext cx="419099" cy="41909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0</xdr:row>
      <xdr:rowOff>9525</xdr:rowOff>
    </xdr:from>
    <xdr:to>
      <xdr:col>10</xdr:col>
      <xdr:colOff>485775</xdr:colOff>
      <xdr:row>2</xdr:row>
      <xdr:rowOff>19050</xdr:rowOff>
    </xdr:to>
    <xdr:pic>
      <xdr:nvPicPr>
        <xdr:cNvPr id="4" name="Graphic 3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3BA684-5D80-499D-97B1-EEE6B2C8A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06125" y="9525"/>
          <a:ext cx="390525" cy="3905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104775</xdr:colOff>
      <xdr:row>0</xdr:row>
      <xdr:rowOff>9525</xdr:rowOff>
    </xdr:from>
    <xdr:to>
      <xdr:col>10</xdr:col>
      <xdr:colOff>523874</xdr:colOff>
      <xdr:row>2</xdr:row>
      <xdr:rowOff>47624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8E2AD4-C064-4EE1-81F9-9C9F256DE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363325" y="9525"/>
          <a:ext cx="419099" cy="4190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142875</xdr:colOff>
      <xdr:row>0</xdr:row>
      <xdr:rowOff>0</xdr:rowOff>
    </xdr:from>
    <xdr:to>
      <xdr:col>10</xdr:col>
      <xdr:colOff>561974</xdr:colOff>
      <xdr:row>2</xdr:row>
      <xdr:rowOff>38099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C1ECEB-DD6D-40D0-8056-93FC979AD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401425" y="0"/>
          <a:ext cx="419099" cy="4190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0</xdr:row>
      <xdr:rowOff>0</xdr:rowOff>
    </xdr:from>
    <xdr:to>
      <xdr:col>10</xdr:col>
      <xdr:colOff>552449</xdr:colOff>
      <xdr:row>2</xdr:row>
      <xdr:rowOff>38099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F1C328-8E71-491A-B442-8D3EBE59B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391900" y="0"/>
          <a:ext cx="419099" cy="4190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0</xdr:row>
      <xdr:rowOff>0</xdr:rowOff>
    </xdr:from>
    <xdr:to>
      <xdr:col>10</xdr:col>
      <xdr:colOff>514349</xdr:colOff>
      <xdr:row>2</xdr:row>
      <xdr:rowOff>38099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66A09-19A3-4608-94E5-4D2BF92E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353800" y="0"/>
          <a:ext cx="419099" cy="4190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161925</xdr:colOff>
      <xdr:row>0</xdr:row>
      <xdr:rowOff>0</xdr:rowOff>
    </xdr:from>
    <xdr:to>
      <xdr:col>10</xdr:col>
      <xdr:colOff>581024</xdr:colOff>
      <xdr:row>2</xdr:row>
      <xdr:rowOff>38099</xdr:rowOff>
    </xdr:to>
    <xdr:pic>
      <xdr:nvPicPr>
        <xdr:cNvPr id="2" name="Graphic 1" descr="Ho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022774-30F7-442B-BCA3-3D0AD65A6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420475" y="0"/>
          <a:ext cx="419099" cy="4190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emenkeu-my.sharepoint.com/Users/aplia.belina/OneDrive%20-%20Kemenkeu/Project%202024/Dashboard%20Monitoring%20Konversi%20Pinjaman/Mar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ALL"/>
      <sheetName val="by jenis"/>
      <sheetName val="by jenis by year"/>
      <sheetName val="by curr"/>
      <sheetName val="by curr by year"/>
      <sheetName val="by loan"/>
      <sheetName val="Rekap Loan Konversi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LOAN_ID</v>
          </cell>
          <cell r="C1" t="str">
            <v>Mata Uang Tujuan</v>
          </cell>
          <cell r="D1" t="str">
            <v>Total_saving</v>
          </cell>
        </row>
        <row r="2">
          <cell r="B2" t="str">
            <v>212640A0</v>
          </cell>
          <cell r="C2" t="str">
            <v>JPY</v>
          </cell>
          <cell r="D2">
            <v>1552921458589.6069</v>
          </cell>
        </row>
        <row r="3">
          <cell r="B3" t="str">
            <v>212670A0</v>
          </cell>
          <cell r="C3" t="str">
            <v>JPY</v>
          </cell>
          <cell r="D3">
            <v>1402332564045.135</v>
          </cell>
        </row>
        <row r="4">
          <cell r="B4" t="str">
            <v>212620A0</v>
          </cell>
          <cell r="C4" t="str">
            <v>JPY</v>
          </cell>
          <cell r="D4">
            <v>1278919034694.2549</v>
          </cell>
        </row>
        <row r="5">
          <cell r="B5" t="str">
            <v>212510A0</v>
          </cell>
          <cell r="C5" t="str">
            <v>JPY</v>
          </cell>
          <cell r="D5">
            <v>1261272658387.79</v>
          </cell>
        </row>
        <row r="6">
          <cell r="B6" t="str">
            <v>212530A0</v>
          </cell>
          <cell r="C6" t="str">
            <v>JPY</v>
          </cell>
          <cell r="D6">
            <v>1248762605711.5081</v>
          </cell>
        </row>
        <row r="7">
          <cell r="B7" t="str">
            <v>212580A0</v>
          </cell>
          <cell r="C7" t="str">
            <v>JPY</v>
          </cell>
          <cell r="D7">
            <v>1195484051063.053</v>
          </cell>
        </row>
        <row r="8">
          <cell r="B8" t="str">
            <v>212550A0</v>
          </cell>
          <cell r="C8" t="str">
            <v>JPY</v>
          </cell>
          <cell r="D8">
            <v>1102060350843.2429</v>
          </cell>
        </row>
        <row r="9">
          <cell r="B9" t="str">
            <v>212610A0</v>
          </cell>
          <cell r="C9" t="str">
            <v>EUR</v>
          </cell>
          <cell r="D9">
            <v>1100974519130.5149</v>
          </cell>
        </row>
        <row r="10">
          <cell r="B10" t="str">
            <v>212600A0</v>
          </cell>
          <cell r="C10" t="str">
            <v>EUR</v>
          </cell>
          <cell r="D10">
            <v>1080544872157.097</v>
          </cell>
        </row>
        <row r="11">
          <cell r="B11" t="str">
            <v>212490A0</v>
          </cell>
          <cell r="C11" t="str">
            <v>JPY</v>
          </cell>
          <cell r="D11">
            <v>1016018230830.261</v>
          </cell>
        </row>
        <row r="12">
          <cell r="B12" t="str">
            <v>212720A0</v>
          </cell>
          <cell r="C12" t="str">
            <v>JPY</v>
          </cell>
          <cell r="D12">
            <v>982457924005.87549</v>
          </cell>
        </row>
        <row r="13">
          <cell r="B13" t="str">
            <v>212730A0</v>
          </cell>
          <cell r="C13" t="str">
            <v>JPY</v>
          </cell>
          <cell r="D13">
            <v>979091779407.41479</v>
          </cell>
        </row>
        <row r="14">
          <cell r="B14" t="str">
            <v>212480A0</v>
          </cell>
          <cell r="C14" t="str">
            <v>JPY</v>
          </cell>
          <cell r="D14">
            <v>974685948230.13599</v>
          </cell>
        </row>
        <row r="15">
          <cell r="B15" t="str">
            <v>212750A0</v>
          </cell>
          <cell r="C15" t="str">
            <v>JPY</v>
          </cell>
          <cell r="D15">
            <v>952657470112.98193</v>
          </cell>
        </row>
        <row r="16">
          <cell r="B16" t="str">
            <v>212370A0</v>
          </cell>
          <cell r="C16" t="str">
            <v>EUR</v>
          </cell>
          <cell r="D16">
            <v>811971228036.22974</v>
          </cell>
        </row>
        <row r="17">
          <cell r="B17" t="str">
            <v>204110A0</v>
          </cell>
          <cell r="C17" t="str">
            <v>EUR</v>
          </cell>
          <cell r="D17">
            <v>779253584608.39697</v>
          </cell>
        </row>
        <row r="18">
          <cell r="B18" t="str">
            <v>212760A0</v>
          </cell>
          <cell r="C18" t="str">
            <v>JPY</v>
          </cell>
          <cell r="D18">
            <v>773382790304.99487</v>
          </cell>
        </row>
        <row r="19">
          <cell r="B19" t="str">
            <v>204120A0</v>
          </cell>
          <cell r="C19" t="str">
            <v>EUR</v>
          </cell>
          <cell r="D19">
            <v>586211455872.97266</v>
          </cell>
        </row>
        <row r="20">
          <cell r="B20" t="str">
            <v>212400A0</v>
          </cell>
          <cell r="C20" t="str">
            <v>EUR</v>
          </cell>
          <cell r="D20">
            <v>514512295059.47131</v>
          </cell>
        </row>
        <row r="21">
          <cell r="B21" t="str">
            <v>212470A0</v>
          </cell>
          <cell r="C21" t="str">
            <v>EUR</v>
          </cell>
          <cell r="D21">
            <v>503638402101.79718</v>
          </cell>
        </row>
        <row r="22">
          <cell r="B22" t="str">
            <v>212330A0</v>
          </cell>
          <cell r="C22" t="str">
            <v>JPY</v>
          </cell>
          <cell r="D22">
            <v>355091358515.36517</v>
          </cell>
        </row>
        <row r="23">
          <cell r="B23" t="str">
            <v>212350A0</v>
          </cell>
          <cell r="C23" t="str">
            <v>EUR</v>
          </cell>
          <cell r="D23">
            <v>307953743557.70117</v>
          </cell>
        </row>
        <row r="24">
          <cell r="B24" t="str">
            <v>212320A0</v>
          </cell>
          <cell r="C24" t="str">
            <v>EUR</v>
          </cell>
          <cell r="D24">
            <v>257482790579.68781</v>
          </cell>
        </row>
        <row r="25">
          <cell r="B25" t="str">
            <v>212300A0</v>
          </cell>
          <cell r="C25" t="str">
            <v>JPY</v>
          </cell>
          <cell r="D25">
            <v>212241208582.18399</v>
          </cell>
        </row>
        <row r="26">
          <cell r="B26" t="str">
            <v>215680A0</v>
          </cell>
          <cell r="C26" t="str">
            <v>JPY</v>
          </cell>
          <cell r="D26">
            <v>124143303627.16499</v>
          </cell>
        </row>
        <row r="27">
          <cell r="B27" t="str">
            <v>212360A0</v>
          </cell>
          <cell r="C27" t="str">
            <v>JPY</v>
          </cell>
          <cell r="D27">
            <v>106531935533.2462</v>
          </cell>
        </row>
        <row r="28">
          <cell r="B28" t="str">
            <v>215660A0</v>
          </cell>
          <cell r="C28" t="str">
            <v>JPY</v>
          </cell>
          <cell r="D28">
            <v>35365465476.24707</v>
          </cell>
        </row>
        <row r="29">
          <cell r="B29" t="str">
            <v>212410A0</v>
          </cell>
          <cell r="C29" t="str">
            <v>JPY</v>
          </cell>
          <cell r="D29">
            <v>29719102746.335911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lia Belina Siregar" refreshedDate="45670.433687152778" createdVersion="6" refreshedVersion="6" minRefreshableVersion="3" recordCount="29" xr:uid="{93128656-8925-4BCE-9E49-EF76E6315BD9}">
  <cacheSource type="worksheet">
    <worksheetSource ref="AA1:AA30" sheet="GI"/>
  </cacheSource>
  <cacheFields count="1">
    <cacheField name="Mata Uang Tujuan 2" numFmtId="0">
      <sharedItems count="3">
        <s v="EUR"/>
        <s v="IDR"/>
        <s v="JP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</r>
  <r>
    <x v="0"/>
  </r>
  <r>
    <x v="1"/>
  </r>
  <r>
    <x v="2"/>
  </r>
  <r>
    <x v="1"/>
  </r>
  <r>
    <x v="1"/>
  </r>
  <r>
    <x v="2"/>
  </r>
  <r>
    <x v="2"/>
  </r>
  <r>
    <x v="1"/>
  </r>
  <r>
    <x v="0"/>
  </r>
  <r>
    <x v="0"/>
  </r>
  <r>
    <x v="0"/>
  </r>
  <r>
    <x v="0"/>
  </r>
  <r>
    <x v="0"/>
  </r>
  <r>
    <x v="2"/>
  </r>
  <r>
    <x v="2"/>
  </r>
  <r>
    <x v="2"/>
  </r>
  <r>
    <x v="1"/>
  </r>
  <r>
    <x v="1"/>
  </r>
  <r>
    <x v="2"/>
  </r>
  <r>
    <x v="2"/>
  </r>
  <r>
    <x v="0"/>
  </r>
  <r>
    <x v="0"/>
  </r>
  <r>
    <x v="2"/>
  </r>
  <r>
    <x v="1"/>
  </r>
  <r>
    <x v="2"/>
  </r>
  <r>
    <x v="2"/>
  </r>
  <r>
    <x v="2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FCC17-9DD2-4AB4-BCF6-EB253A5242D0}" name="PivotTable10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ata Uang Tujuan 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E23D-9168-476C-B9C9-C0EE6E4C3BF3}">
  <sheetPr codeName="Sheet33"/>
  <dimension ref="A3:B7"/>
  <sheetViews>
    <sheetView workbookViewId="0">
      <selection activeCell="N15" sqref="N15"/>
    </sheetView>
  </sheetViews>
  <sheetFormatPr defaultRowHeight="15" x14ac:dyDescent="0.25"/>
  <cols>
    <col min="1" max="1" width="13.140625" bestFit="1" customWidth="1"/>
    <col min="2" max="2" width="27" bestFit="1" customWidth="1"/>
  </cols>
  <sheetData>
    <row r="3" spans="1:2" x14ac:dyDescent="0.25">
      <c r="A3" s="3" t="s">
        <v>152</v>
      </c>
      <c r="B3" t="s">
        <v>154</v>
      </c>
    </row>
    <row r="4" spans="1:2" x14ac:dyDescent="0.25">
      <c r="A4" s="75" t="s">
        <v>18</v>
      </c>
      <c r="B4" s="76">
        <v>9</v>
      </c>
    </row>
    <row r="5" spans="1:2" x14ac:dyDescent="0.25">
      <c r="A5" s="75" t="s">
        <v>151</v>
      </c>
      <c r="B5" s="76">
        <v>8</v>
      </c>
    </row>
    <row r="6" spans="1:2" x14ac:dyDescent="0.25">
      <c r="A6" s="75" t="s">
        <v>25</v>
      </c>
      <c r="B6" s="76">
        <v>12</v>
      </c>
    </row>
    <row r="7" spans="1:2" x14ac:dyDescent="0.25">
      <c r="A7" s="75" t="s">
        <v>153</v>
      </c>
      <c r="B7" s="76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07BF-3FFC-4BA9-913E-E26678BDCDA3}">
  <sheetPr>
    <tabColor rgb="FFFFC000"/>
  </sheetPr>
  <dimension ref="A1:M21"/>
  <sheetViews>
    <sheetView showGridLines="0" topLeftCell="B1" workbookViewId="0">
      <selection activeCell="B2" sqref="B2:B21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8.7109375" bestFit="1" customWidth="1"/>
    <col min="8" max="8" width="18.42578125" bestFit="1" customWidth="1"/>
    <col min="9" max="9" width="22.5703125" bestFit="1" customWidth="1"/>
    <col min="10" max="10" width="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s="29" t="s">
        <v>188</v>
      </c>
      <c r="B2" s="10">
        <v>45870</v>
      </c>
      <c r="C2" s="10">
        <v>45870</v>
      </c>
      <c r="D2" s="38"/>
      <c r="E2" s="22"/>
      <c r="F2" s="22"/>
      <c r="G2" s="23"/>
      <c r="H2" s="12"/>
      <c r="I2" s="22"/>
      <c r="J2" s="4"/>
      <c r="L2" s="2">
        <f ca="1">DATE(2025,MONTH(TODAY()),1)</f>
        <v>45778</v>
      </c>
      <c r="M2">
        <v>0.2</v>
      </c>
    </row>
    <row r="3" spans="1:13" x14ac:dyDescent="0.25">
      <c r="A3" s="29" t="s">
        <v>188</v>
      </c>
      <c r="B3" s="10">
        <v>46054</v>
      </c>
      <c r="C3" s="10">
        <v>46054</v>
      </c>
      <c r="D3" s="38">
        <v>906237.26</v>
      </c>
      <c r="E3" s="22" t="e">
        <f>VLOOKUP(C3,'Data Source'!$A$2:$B$1048576,2,FALSE)</f>
        <v>#N/A</v>
      </c>
      <c r="F3" s="22" t="e">
        <f>D3*E3</f>
        <v>#N/A</v>
      </c>
      <c r="G3" s="23" t="e">
        <f>VLOOKUP(C2,'Data Source'!$G$2:$H$1137,2,FALSE)</f>
        <v>#N/A</v>
      </c>
      <c r="H3" s="12" t="e">
        <f>SUM(D3:$D$21)*((G3+$M$2)/100/2)</f>
        <v>#N/A</v>
      </c>
      <c r="I3" s="22" t="e">
        <f t="shared" ref="I3:I21" si="0">H3*E3</f>
        <v>#N/A</v>
      </c>
      <c r="J3" s="4">
        <f t="shared" ref="J3:J21" si="1">YEAR(B3)</f>
        <v>2026</v>
      </c>
    </row>
    <row r="4" spans="1:13" x14ac:dyDescent="0.25">
      <c r="A4" s="29" t="s">
        <v>188</v>
      </c>
      <c r="B4" s="10">
        <v>46235</v>
      </c>
      <c r="C4" s="10">
        <v>46235</v>
      </c>
      <c r="D4" s="38">
        <v>951549.43999999994</v>
      </c>
      <c r="E4" s="22" t="e">
        <f>VLOOKUP(C4,'Data Source'!$A$2:$B$1048576,2,FALSE)</f>
        <v>#N/A</v>
      </c>
      <c r="F4" s="22" t="e">
        <f t="shared" ref="F4:F21" si="2">D4*E4</f>
        <v>#N/A</v>
      </c>
      <c r="G4" s="23" t="e">
        <f>VLOOKUP(C3,'Data Source'!$G$2:$H$1137,2,FALSE)</f>
        <v>#N/A</v>
      </c>
      <c r="H4" s="12" t="e">
        <f>SUM(D4:$D$21)*((G4+$M$2)/100/2)</f>
        <v>#N/A</v>
      </c>
      <c r="I4" s="22" t="e">
        <f t="shared" si="0"/>
        <v>#N/A</v>
      </c>
      <c r="J4" s="4">
        <f t="shared" si="1"/>
        <v>2026</v>
      </c>
    </row>
    <row r="5" spans="1:13" x14ac:dyDescent="0.25">
      <c r="A5" s="29" t="s">
        <v>188</v>
      </c>
      <c r="B5" s="10">
        <v>46419</v>
      </c>
      <c r="C5" s="10">
        <v>46419</v>
      </c>
      <c r="D5" s="38">
        <v>999126.94</v>
      </c>
      <c r="E5" s="22" t="e">
        <f>VLOOKUP(C5,'Data Source'!$A$2:$B$1048576,2,FALSE)</f>
        <v>#N/A</v>
      </c>
      <c r="F5" s="22" t="e">
        <f t="shared" si="2"/>
        <v>#N/A</v>
      </c>
      <c r="G5" s="23" t="e">
        <f>VLOOKUP(C4,'Data Source'!$G$2:$H$1137,2,FALSE)</f>
        <v>#N/A</v>
      </c>
      <c r="H5" s="12" t="e">
        <f>SUM(D5:$D$21)*((G5+$M$2)/100/2)</f>
        <v>#N/A</v>
      </c>
      <c r="I5" s="22" t="e">
        <f t="shared" si="0"/>
        <v>#N/A</v>
      </c>
      <c r="J5" s="4">
        <f t="shared" si="1"/>
        <v>2027</v>
      </c>
    </row>
    <row r="6" spans="1:13" x14ac:dyDescent="0.25">
      <c r="A6" s="29" t="s">
        <v>188</v>
      </c>
      <c r="B6" s="10">
        <v>46600</v>
      </c>
      <c r="C6" s="10">
        <v>46600</v>
      </c>
      <c r="D6" s="38">
        <v>1049082.97</v>
      </c>
      <c r="E6" s="22" t="e">
        <f>VLOOKUP(C6,'Data Source'!$A$2:$B$1048576,2,FALSE)</f>
        <v>#N/A</v>
      </c>
      <c r="F6" s="22" t="e">
        <f t="shared" si="2"/>
        <v>#N/A</v>
      </c>
      <c r="G6" s="23" t="e">
        <f>VLOOKUP(C5,'Data Source'!$G$2:$H$1137,2,FALSE)</f>
        <v>#N/A</v>
      </c>
      <c r="H6" s="12" t="e">
        <f>SUM(D6:$D$21)*((G6+$M$2)/100/2)</f>
        <v>#N/A</v>
      </c>
      <c r="I6" s="22" t="e">
        <f t="shared" si="0"/>
        <v>#N/A</v>
      </c>
      <c r="J6" s="4">
        <f t="shared" si="1"/>
        <v>2027</v>
      </c>
    </row>
    <row r="7" spans="1:13" x14ac:dyDescent="0.25">
      <c r="A7" s="29" t="s">
        <v>188</v>
      </c>
      <c r="B7" s="10">
        <v>46784</v>
      </c>
      <c r="C7" s="10">
        <v>46784</v>
      </c>
      <c r="D7" s="38">
        <v>1101537.3600000001</v>
      </c>
      <c r="E7" s="22" t="e">
        <f>VLOOKUP(C7,'Data Source'!$A$2:$B$1048576,2,FALSE)</f>
        <v>#N/A</v>
      </c>
      <c r="F7" s="22" t="e">
        <f t="shared" si="2"/>
        <v>#N/A</v>
      </c>
      <c r="G7" s="23" t="e">
        <f>VLOOKUP(C6,'Data Source'!$G$2:$H$1137,2,FALSE)</f>
        <v>#N/A</v>
      </c>
      <c r="H7" s="12" t="e">
        <f>SUM(D7:$D$21)*((G7+$M$2)/100/2)</f>
        <v>#N/A</v>
      </c>
      <c r="I7" s="22" t="e">
        <f t="shared" si="0"/>
        <v>#N/A</v>
      </c>
      <c r="J7" s="4">
        <f t="shared" si="1"/>
        <v>2028</v>
      </c>
    </row>
    <row r="8" spans="1:13" x14ac:dyDescent="0.25">
      <c r="A8" s="29" t="s">
        <v>188</v>
      </c>
      <c r="B8" s="10">
        <v>46966</v>
      </c>
      <c r="C8" s="10">
        <v>46966</v>
      </c>
      <c r="D8" s="38">
        <v>1156614.23</v>
      </c>
      <c r="E8" s="22" t="e">
        <f>VLOOKUP(C8,'Data Source'!$A$2:$B$1048576,2,FALSE)</f>
        <v>#N/A</v>
      </c>
      <c r="F8" s="22" t="e">
        <f t="shared" si="2"/>
        <v>#N/A</v>
      </c>
      <c r="G8" s="23" t="e">
        <f>VLOOKUP(C7,'Data Source'!$G$2:$H$1137,2,FALSE)</f>
        <v>#N/A</v>
      </c>
      <c r="H8" s="12" t="e">
        <f>SUM(D8:$D$21)*((G8+$M$2)/100/2)</f>
        <v>#N/A</v>
      </c>
      <c r="I8" s="22" t="e">
        <f t="shared" si="0"/>
        <v>#N/A</v>
      </c>
      <c r="J8" s="4">
        <f t="shared" si="1"/>
        <v>2028</v>
      </c>
    </row>
    <row r="9" spans="1:13" x14ac:dyDescent="0.25">
      <c r="A9" s="29" t="s">
        <v>188</v>
      </c>
      <c r="B9" s="10">
        <v>47150</v>
      </c>
      <c r="C9" s="10">
        <v>47150</v>
      </c>
      <c r="D9" s="38">
        <v>1214444.8799999999</v>
      </c>
      <c r="E9" s="22" t="e">
        <f>VLOOKUP(C9,'Data Source'!$A$2:$B$1048576,2,FALSE)</f>
        <v>#N/A</v>
      </c>
      <c r="F9" s="22" t="e">
        <f t="shared" si="2"/>
        <v>#N/A</v>
      </c>
      <c r="G9" s="23" t="e">
        <f>VLOOKUP(C8,'Data Source'!$G$2:$H$1137,2,FALSE)</f>
        <v>#N/A</v>
      </c>
      <c r="H9" s="12" t="e">
        <f>SUM(D9:$D$21)*((G9+$M$2)/100/2)</f>
        <v>#N/A</v>
      </c>
      <c r="I9" s="22" t="e">
        <f t="shared" si="0"/>
        <v>#N/A</v>
      </c>
      <c r="J9" s="4">
        <f t="shared" si="1"/>
        <v>2029</v>
      </c>
    </row>
    <row r="10" spans="1:13" x14ac:dyDescent="0.25">
      <c r="A10" s="29" t="s">
        <v>188</v>
      </c>
      <c r="B10" s="10">
        <v>47331</v>
      </c>
      <c r="C10" s="10">
        <v>47331</v>
      </c>
      <c r="D10" s="38">
        <v>1275167.21</v>
      </c>
      <c r="E10" s="22" t="e">
        <f>VLOOKUP(C10,'Data Source'!$A$2:$B$1048576,2,FALSE)</f>
        <v>#N/A</v>
      </c>
      <c r="F10" s="22" t="e">
        <f t="shared" si="2"/>
        <v>#N/A</v>
      </c>
      <c r="G10" s="23" t="e">
        <f>VLOOKUP(C9,'Data Source'!$G$2:$H$1137,2,FALSE)</f>
        <v>#N/A</v>
      </c>
      <c r="H10" s="12" t="e">
        <f>SUM(D10:$D$21)*((G10+$M$2)/100/2)</f>
        <v>#N/A</v>
      </c>
      <c r="I10" s="22" t="e">
        <f t="shared" si="0"/>
        <v>#N/A</v>
      </c>
      <c r="J10" s="4">
        <f t="shared" si="1"/>
        <v>2029</v>
      </c>
    </row>
    <row r="11" spans="1:13" x14ac:dyDescent="0.25">
      <c r="A11" s="29" t="s">
        <v>188</v>
      </c>
      <c r="B11" s="10">
        <v>47515</v>
      </c>
      <c r="C11" s="10">
        <v>47515</v>
      </c>
      <c r="D11" s="38">
        <v>1338925.46</v>
      </c>
      <c r="E11" s="22" t="e">
        <f>VLOOKUP(C11,'Data Source'!$A$2:$B$1048576,2,FALSE)</f>
        <v>#N/A</v>
      </c>
      <c r="F11" s="22" t="e">
        <f t="shared" si="2"/>
        <v>#N/A</v>
      </c>
      <c r="G11" s="23" t="e">
        <f>VLOOKUP(C10,'Data Source'!$G$2:$H$1137,2,FALSE)</f>
        <v>#N/A</v>
      </c>
      <c r="H11" s="12" t="e">
        <f>SUM(D11:$D$21)*((G11+$M$2)/100/2)</f>
        <v>#N/A</v>
      </c>
      <c r="I11" s="22" t="e">
        <f t="shared" si="0"/>
        <v>#N/A</v>
      </c>
      <c r="J11" s="4">
        <f t="shared" si="1"/>
        <v>2030</v>
      </c>
    </row>
    <row r="12" spans="1:13" x14ac:dyDescent="0.25">
      <c r="A12" s="29" t="s">
        <v>188</v>
      </c>
      <c r="B12" s="10">
        <v>47696</v>
      </c>
      <c r="C12" s="10">
        <v>47696</v>
      </c>
      <c r="D12" s="38">
        <v>1405871.68</v>
      </c>
      <c r="E12" s="22" t="e">
        <f>VLOOKUP(C12,'Data Source'!$A$2:$B$1048576,2,FALSE)</f>
        <v>#N/A</v>
      </c>
      <c r="F12" s="22" t="e">
        <f t="shared" si="2"/>
        <v>#N/A</v>
      </c>
      <c r="G12" s="23" t="e">
        <f>VLOOKUP(C11,'Data Source'!$G$2:$H$1137,2,FALSE)</f>
        <v>#N/A</v>
      </c>
      <c r="H12" s="12" t="e">
        <f>SUM(D12:$D$21)*((G12+$M$2)/100/2)</f>
        <v>#N/A</v>
      </c>
      <c r="I12" s="22" t="e">
        <f t="shared" si="0"/>
        <v>#N/A</v>
      </c>
      <c r="J12" s="4">
        <f t="shared" si="1"/>
        <v>2030</v>
      </c>
    </row>
    <row r="13" spans="1:13" x14ac:dyDescent="0.25">
      <c r="A13" s="29" t="s">
        <v>188</v>
      </c>
      <c r="B13" s="10">
        <v>47880</v>
      </c>
      <c r="C13" s="10">
        <v>47880</v>
      </c>
      <c r="D13" s="38">
        <v>1476165.39</v>
      </c>
      <c r="E13" s="22" t="e">
        <f>VLOOKUP(C13,'Data Source'!$A$2:$B$1048576,2,FALSE)</f>
        <v>#N/A</v>
      </c>
      <c r="F13" s="22" t="e">
        <f t="shared" si="2"/>
        <v>#N/A</v>
      </c>
      <c r="G13" s="23" t="e">
        <f>VLOOKUP(C12,'Data Source'!$G$2:$H$1137,2,FALSE)</f>
        <v>#N/A</v>
      </c>
      <c r="H13" s="12" t="e">
        <f>SUM(D13:$D$21)*((G13+$M$2)/100/2)</f>
        <v>#N/A</v>
      </c>
      <c r="I13" s="22" t="e">
        <f t="shared" si="0"/>
        <v>#N/A</v>
      </c>
      <c r="J13" s="4">
        <f t="shared" si="1"/>
        <v>2031</v>
      </c>
    </row>
    <row r="14" spans="1:13" x14ac:dyDescent="0.25">
      <c r="A14" s="29" t="s">
        <v>188</v>
      </c>
      <c r="B14" s="10">
        <v>48061</v>
      </c>
      <c r="C14" s="10">
        <v>48061</v>
      </c>
      <c r="D14" s="38">
        <v>1549973.61</v>
      </c>
      <c r="E14" s="22" t="e">
        <f>VLOOKUP(C14,'Data Source'!$A$2:$B$1048576,2,FALSE)</f>
        <v>#N/A</v>
      </c>
      <c r="F14" s="22" t="e">
        <f t="shared" si="2"/>
        <v>#N/A</v>
      </c>
      <c r="G14" s="23" t="e">
        <f>VLOOKUP(C13,'Data Source'!$G$2:$H$1137,2,FALSE)</f>
        <v>#N/A</v>
      </c>
      <c r="H14" s="12" t="e">
        <f>SUM(D14:$D$21)*((G14+$M$2)/100/2)</f>
        <v>#N/A</v>
      </c>
      <c r="I14" s="22" t="e">
        <f t="shared" si="0"/>
        <v>#N/A</v>
      </c>
      <c r="J14" s="4">
        <f t="shared" si="1"/>
        <v>2031</v>
      </c>
    </row>
    <row r="15" spans="1:13" x14ac:dyDescent="0.25">
      <c r="A15" s="29" t="s">
        <v>188</v>
      </c>
      <c r="B15" s="10">
        <v>48245</v>
      </c>
      <c r="C15" s="10">
        <v>48245</v>
      </c>
      <c r="D15" s="38">
        <v>1627472.4</v>
      </c>
      <c r="E15" s="22" t="e">
        <f>VLOOKUP(C15,'Data Source'!$A$2:$B$1048576,2,FALSE)</f>
        <v>#N/A</v>
      </c>
      <c r="F15" s="22" t="e">
        <f t="shared" si="2"/>
        <v>#N/A</v>
      </c>
      <c r="G15" s="23" t="e">
        <f>VLOOKUP(C14,'Data Source'!$G$2:$H$1137,2,FALSE)</f>
        <v>#N/A</v>
      </c>
      <c r="H15" s="12" t="e">
        <f>SUM(D15:$D$21)*((G15+$M$2)/100/2)</f>
        <v>#N/A</v>
      </c>
      <c r="I15" s="22" t="e">
        <f t="shared" si="0"/>
        <v>#N/A</v>
      </c>
      <c r="J15" s="4">
        <f t="shared" si="1"/>
        <v>2032</v>
      </c>
    </row>
    <row r="16" spans="1:13" x14ac:dyDescent="0.25">
      <c r="A16" s="29" t="s">
        <v>188</v>
      </c>
      <c r="B16" s="10">
        <v>48427</v>
      </c>
      <c r="C16" s="10">
        <v>48427</v>
      </c>
      <c r="D16" s="38">
        <v>1708846.02</v>
      </c>
      <c r="E16" s="22" t="e">
        <f>VLOOKUP(C16,'Data Source'!$A$2:$B$1048576,2,FALSE)</f>
        <v>#N/A</v>
      </c>
      <c r="F16" s="22" t="e">
        <f t="shared" si="2"/>
        <v>#N/A</v>
      </c>
      <c r="G16" s="23" t="e">
        <f>VLOOKUP(C15,'Data Source'!$G$2:$H$1137,2,FALSE)</f>
        <v>#N/A</v>
      </c>
      <c r="H16" s="12" t="e">
        <f>SUM(D16:$D$21)*((G16+$M$2)/100/2)</f>
        <v>#N/A</v>
      </c>
      <c r="I16" s="22" t="e">
        <f t="shared" si="0"/>
        <v>#N/A</v>
      </c>
      <c r="J16" s="4">
        <f t="shared" si="1"/>
        <v>2032</v>
      </c>
    </row>
    <row r="17" spans="1:10" x14ac:dyDescent="0.25">
      <c r="A17" s="29" t="s">
        <v>188</v>
      </c>
      <c r="B17" s="10">
        <v>48611</v>
      </c>
      <c r="C17" s="10">
        <v>48611</v>
      </c>
      <c r="D17" s="38">
        <v>1794288.2</v>
      </c>
      <c r="E17" s="22" t="e">
        <f>VLOOKUP(C17,'Data Source'!$A$2:$B$1048576,2,FALSE)</f>
        <v>#N/A</v>
      </c>
      <c r="F17" s="22" t="e">
        <f t="shared" si="2"/>
        <v>#N/A</v>
      </c>
      <c r="G17" s="23" t="e">
        <f>VLOOKUP(C16,'Data Source'!$G$2:$H$1137,2,FALSE)</f>
        <v>#N/A</v>
      </c>
      <c r="H17" s="12" t="e">
        <f>SUM(D17:$D$21)*((G17+$M$2)/100/2)</f>
        <v>#N/A</v>
      </c>
      <c r="I17" s="22" t="e">
        <f t="shared" si="0"/>
        <v>#N/A</v>
      </c>
      <c r="J17" s="4">
        <f t="shared" si="1"/>
        <v>2033</v>
      </c>
    </row>
    <row r="18" spans="1:10" x14ac:dyDescent="0.25">
      <c r="A18" s="29" t="s">
        <v>188</v>
      </c>
      <c r="B18" s="10">
        <v>48792</v>
      </c>
      <c r="C18" s="10">
        <v>48792</v>
      </c>
      <c r="D18" s="38">
        <v>1884002.5</v>
      </c>
      <c r="E18" s="22" t="e">
        <f>VLOOKUP(C18,'Data Source'!$A$2:$B$1048576,2,FALSE)</f>
        <v>#N/A</v>
      </c>
      <c r="F18" s="22" t="e">
        <f t="shared" si="2"/>
        <v>#N/A</v>
      </c>
      <c r="G18" s="23" t="e">
        <f>VLOOKUP(C17,'Data Source'!$G$2:$H$1137,2,FALSE)</f>
        <v>#N/A</v>
      </c>
      <c r="H18" s="12" t="e">
        <f>SUM(D18:$D$21)*((G18+$M$2)/100/2)</f>
        <v>#N/A</v>
      </c>
      <c r="I18" s="22" t="e">
        <f t="shared" si="0"/>
        <v>#N/A</v>
      </c>
      <c r="J18" s="4">
        <f t="shared" si="1"/>
        <v>2033</v>
      </c>
    </row>
    <row r="19" spans="1:10" x14ac:dyDescent="0.25">
      <c r="A19" s="29" t="s">
        <v>188</v>
      </c>
      <c r="B19" s="10">
        <v>48976</v>
      </c>
      <c r="C19" s="10">
        <v>48976</v>
      </c>
      <c r="D19" s="38">
        <v>1978202.66</v>
      </c>
      <c r="E19" s="22" t="e">
        <f>VLOOKUP(C19,'Data Source'!$A$2:$B$1048576,2,FALSE)</f>
        <v>#N/A</v>
      </c>
      <c r="F19" s="22" t="e">
        <f t="shared" si="2"/>
        <v>#N/A</v>
      </c>
      <c r="G19" s="23" t="e">
        <f>VLOOKUP(C18,'Data Source'!$G$2:$H$1137,2,FALSE)</f>
        <v>#N/A</v>
      </c>
      <c r="H19" s="12" t="e">
        <f>SUM(D19:$D$21)*((G19+$M$2)/100/2)</f>
        <v>#N/A</v>
      </c>
      <c r="I19" s="22" t="e">
        <f t="shared" si="0"/>
        <v>#N/A</v>
      </c>
      <c r="J19" s="4">
        <f t="shared" si="1"/>
        <v>2034</v>
      </c>
    </row>
    <row r="20" spans="1:10" x14ac:dyDescent="0.25">
      <c r="A20" s="29" t="s">
        <v>188</v>
      </c>
      <c r="B20" s="10">
        <v>49157</v>
      </c>
      <c r="C20" s="10">
        <v>49157</v>
      </c>
      <c r="D20" s="38">
        <v>2077112.68</v>
      </c>
      <c r="E20" s="22" t="e">
        <f>VLOOKUP(C20,'Data Source'!$A$2:$B$1048576,2,FALSE)</f>
        <v>#N/A</v>
      </c>
      <c r="F20" s="22" t="e">
        <f t="shared" si="2"/>
        <v>#N/A</v>
      </c>
      <c r="G20" s="23" t="e">
        <f>VLOOKUP(C19,'Data Source'!$G$2:$H$1137,2,FALSE)</f>
        <v>#N/A</v>
      </c>
      <c r="H20" s="12" t="e">
        <f>SUM(D20:$D$21)*((G20+$M$2)/100/2)</f>
        <v>#N/A</v>
      </c>
      <c r="I20" s="22" t="e">
        <f t="shared" si="0"/>
        <v>#N/A</v>
      </c>
      <c r="J20" s="4">
        <f t="shared" si="1"/>
        <v>2034</v>
      </c>
    </row>
    <row r="21" spans="1:10" x14ac:dyDescent="0.25">
      <c r="A21" s="29" t="s">
        <v>188</v>
      </c>
      <c r="B21" s="10">
        <v>49341</v>
      </c>
      <c r="C21" s="10">
        <v>49341</v>
      </c>
      <c r="D21" s="38">
        <v>2180972.65</v>
      </c>
      <c r="E21" s="22" t="e">
        <f>VLOOKUP(C21,'Data Source'!$A$2:$B$1048576,2,FALSE)</f>
        <v>#N/A</v>
      </c>
      <c r="F21" s="22" t="e">
        <f t="shared" si="2"/>
        <v>#N/A</v>
      </c>
      <c r="G21" s="23" t="e">
        <f>VLOOKUP(C20,'Data Source'!$G$2:$H$1137,2,FALSE)</f>
        <v>#N/A</v>
      </c>
      <c r="H21" s="12" t="e">
        <f>SUM(D21:$D$21)*((G21+$M$2)/100/2)</f>
        <v>#N/A</v>
      </c>
      <c r="I21" s="22" t="e">
        <f t="shared" si="0"/>
        <v>#N/A</v>
      </c>
      <c r="J21" s="4">
        <f t="shared" si="1"/>
        <v>2035</v>
      </c>
    </row>
  </sheetData>
  <conditionalFormatting sqref="B2:B21">
    <cfRule type="cellIs" dxfId="33" priority="1" operator="lessThan">
      <formula>$L$2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C300-7E46-4202-B9AE-1727C91DC3AF}">
  <sheetPr>
    <tabColor rgb="FFFFC000"/>
  </sheetPr>
  <dimension ref="A1:M12"/>
  <sheetViews>
    <sheetView showGridLines="0" workbookViewId="0">
      <selection activeCell="B2" sqref="B2:B12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8.7109375" bestFit="1" customWidth="1"/>
    <col min="8" max="8" width="18.42578125" bestFit="1" customWidth="1"/>
    <col min="9" max="9" width="22.5703125" bestFit="1" customWidth="1"/>
    <col min="10" max="10" width="5" bestFit="1" customWidth="1"/>
    <col min="12" max="12" width="10.7109375" bestFit="1" customWidth="1"/>
    <col min="13" max="13" width="17.2851562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s="29" t="s">
        <v>187</v>
      </c>
      <c r="B2" s="10">
        <v>45731</v>
      </c>
      <c r="C2" s="10">
        <v>45731</v>
      </c>
      <c r="D2" s="38"/>
      <c r="E2" s="22"/>
      <c r="F2" s="22"/>
      <c r="G2" s="23"/>
      <c r="H2" s="12"/>
      <c r="I2" s="22"/>
      <c r="J2" s="4"/>
      <c r="L2" s="2">
        <f ca="1">DATE(2025,MONTH(TODAY()),1)</f>
        <v>45778</v>
      </c>
      <c r="M2">
        <v>0.6</v>
      </c>
    </row>
    <row r="3" spans="1:13" x14ac:dyDescent="0.25">
      <c r="A3" s="29" t="s">
        <v>187</v>
      </c>
      <c r="B3" s="10">
        <v>45915</v>
      </c>
      <c r="C3" s="10">
        <v>45915</v>
      </c>
      <c r="D3" s="38">
        <v>5135155.01</v>
      </c>
      <c r="E3" s="22" t="e">
        <f>VLOOKUP(C3,'Data Source'!$A$2:$B$1048576,2,FALSE)</f>
        <v>#N/A</v>
      </c>
      <c r="F3" s="22" t="e">
        <f>D3*E3</f>
        <v>#N/A</v>
      </c>
      <c r="G3" s="23" t="e">
        <f>VLOOKUP(C2,'Data Source'!$G$2:$H$1137,2,FALSE)</f>
        <v>#N/A</v>
      </c>
      <c r="H3" s="12" t="e">
        <f>SUM(D3:$D$12)*((G3+#REF!)/100/2)</f>
        <v>#N/A</v>
      </c>
      <c r="I3" s="22" t="e">
        <f t="shared" ref="I3:I12" si="0">H3*E3</f>
        <v>#N/A</v>
      </c>
      <c r="J3" s="4">
        <f t="shared" ref="J3:J12" si="1">YEAR(B3)</f>
        <v>2025</v>
      </c>
    </row>
    <row r="4" spans="1:13" x14ac:dyDescent="0.25">
      <c r="A4" s="29" t="s">
        <v>187</v>
      </c>
      <c r="B4" s="10">
        <v>46096</v>
      </c>
      <c r="C4" s="10">
        <v>46096</v>
      </c>
      <c r="D4" s="38">
        <v>5393347.1799999997</v>
      </c>
      <c r="E4" s="22" t="e">
        <f>VLOOKUP(C4,'Data Source'!$A$2:$B$1048576,2,FALSE)</f>
        <v>#N/A</v>
      </c>
      <c r="F4" s="22" t="e">
        <f t="shared" ref="F4:F12" si="2">D4*E4</f>
        <v>#N/A</v>
      </c>
      <c r="G4" s="23" t="e">
        <f>VLOOKUP(C3,'Data Source'!$G$2:$H$1137,2,FALSE)</f>
        <v>#N/A</v>
      </c>
      <c r="H4" s="12" t="e">
        <f>SUM(D4:$D$12)*((G4+#REF!)/100/2)</f>
        <v>#N/A</v>
      </c>
      <c r="I4" s="22" t="e">
        <f t="shared" si="0"/>
        <v>#N/A</v>
      </c>
      <c r="J4" s="4">
        <f t="shared" si="1"/>
        <v>2026</v>
      </c>
    </row>
    <row r="5" spans="1:13" x14ac:dyDescent="0.25">
      <c r="A5" s="29" t="s">
        <v>187</v>
      </c>
      <c r="B5" s="10">
        <v>46280</v>
      </c>
      <c r="C5" s="10">
        <v>46280</v>
      </c>
      <c r="D5" s="38">
        <v>5651539.2999999998</v>
      </c>
      <c r="E5" s="22" t="e">
        <f>VLOOKUP(C5,'Data Source'!$A$2:$B$1048576,2,FALSE)</f>
        <v>#N/A</v>
      </c>
      <c r="F5" s="22" t="e">
        <f t="shared" si="2"/>
        <v>#N/A</v>
      </c>
      <c r="G5" s="23" t="e">
        <f>VLOOKUP(C4,'Data Source'!$G$2:$H$1137,2,FALSE)</f>
        <v>#N/A</v>
      </c>
      <c r="H5" s="12" t="e">
        <f>SUM(D5:$D$12)*((G5+#REF!)/100/2)</f>
        <v>#N/A</v>
      </c>
      <c r="I5" s="22" t="e">
        <f t="shared" si="0"/>
        <v>#N/A</v>
      </c>
      <c r="J5" s="4">
        <f t="shared" si="1"/>
        <v>2026</v>
      </c>
    </row>
    <row r="6" spans="1:13" x14ac:dyDescent="0.25">
      <c r="A6" s="29" t="s">
        <v>187</v>
      </c>
      <c r="B6" s="10">
        <v>46461</v>
      </c>
      <c r="C6" s="10">
        <v>46461</v>
      </c>
      <c r="D6" s="38">
        <v>5938419.5199999996</v>
      </c>
      <c r="E6" s="22" t="e">
        <f>VLOOKUP(C6,'Data Source'!$A$2:$B$1048576,2,FALSE)</f>
        <v>#N/A</v>
      </c>
      <c r="F6" s="22" t="e">
        <f t="shared" si="2"/>
        <v>#N/A</v>
      </c>
      <c r="G6" s="23" t="e">
        <f>VLOOKUP(C5,'Data Source'!$G$2:$H$1137,2,FALSE)</f>
        <v>#N/A</v>
      </c>
      <c r="H6" s="12" t="e">
        <f>SUM(D6:$D$12)*((G6+#REF!)/100/2)</f>
        <v>#N/A</v>
      </c>
      <c r="I6" s="22" t="e">
        <f t="shared" si="0"/>
        <v>#N/A</v>
      </c>
      <c r="J6" s="4">
        <f t="shared" si="1"/>
        <v>2027</v>
      </c>
    </row>
    <row r="7" spans="1:13" x14ac:dyDescent="0.25">
      <c r="A7" s="29" t="s">
        <v>187</v>
      </c>
      <c r="B7" s="10">
        <v>46645</v>
      </c>
      <c r="C7" s="10">
        <v>46645</v>
      </c>
      <c r="D7" s="38">
        <v>6239643.7000000002</v>
      </c>
      <c r="E7" s="22" t="e">
        <f>VLOOKUP(C7,'Data Source'!$A$2:$B$1048576,2,FALSE)</f>
        <v>#N/A</v>
      </c>
      <c r="F7" s="22" t="e">
        <f t="shared" si="2"/>
        <v>#N/A</v>
      </c>
      <c r="G7" s="23" t="e">
        <f>VLOOKUP(C6,'Data Source'!$G$2:$H$1137,2,FALSE)</f>
        <v>#N/A</v>
      </c>
      <c r="H7" s="12" t="e">
        <f>SUM(D7:$D$12)*((G7+#REF!)/100/2)</f>
        <v>#N/A</v>
      </c>
      <c r="I7" s="22" t="e">
        <f t="shared" si="0"/>
        <v>#N/A</v>
      </c>
      <c r="J7" s="4">
        <f t="shared" si="1"/>
        <v>2027</v>
      </c>
    </row>
    <row r="8" spans="1:13" x14ac:dyDescent="0.25">
      <c r="A8" s="29" t="s">
        <v>187</v>
      </c>
      <c r="B8" s="10">
        <v>46827</v>
      </c>
      <c r="C8" s="10">
        <v>46827</v>
      </c>
      <c r="D8" s="38">
        <v>6555211.8899999997</v>
      </c>
      <c r="E8" s="22" t="e">
        <f>VLOOKUP(C8,'Data Source'!$A$2:$B$1048576,2,FALSE)</f>
        <v>#N/A</v>
      </c>
      <c r="F8" s="22" t="e">
        <f t="shared" si="2"/>
        <v>#N/A</v>
      </c>
      <c r="G8" s="23" t="e">
        <f>VLOOKUP(C7,'Data Source'!$G$2:$H$1137,2,FALSE)</f>
        <v>#N/A</v>
      </c>
      <c r="H8" s="12" t="e">
        <f>SUM(D8:$D$12)*((G8+#REF!)/100/2)</f>
        <v>#N/A</v>
      </c>
      <c r="I8" s="22" t="e">
        <f t="shared" si="0"/>
        <v>#N/A</v>
      </c>
      <c r="J8" s="4">
        <f t="shared" si="1"/>
        <v>2028</v>
      </c>
    </row>
    <row r="9" spans="1:13" x14ac:dyDescent="0.25">
      <c r="A9" s="29" t="s">
        <v>187</v>
      </c>
      <c r="B9" s="10">
        <v>47011</v>
      </c>
      <c r="C9" s="10">
        <v>47011</v>
      </c>
      <c r="D9" s="38">
        <v>6870780.0599999996</v>
      </c>
      <c r="E9" s="22" t="e">
        <f>VLOOKUP(C9,'Data Source'!$A$2:$B$1048576,2,FALSE)</f>
        <v>#N/A</v>
      </c>
      <c r="F9" s="22" t="e">
        <f t="shared" si="2"/>
        <v>#N/A</v>
      </c>
      <c r="G9" s="23" t="e">
        <f>VLOOKUP(C8,'Data Source'!$G$2:$H$1137,2,FALSE)</f>
        <v>#N/A</v>
      </c>
      <c r="H9" s="12" t="e">
        <f>SUM(D9:$D$12)*((G9+#REF!)/100/2)</f>
        <v>#N/A</v>
      </c>
      <c r="I9" s="22" t="e">
        <f t="shared" si="0"/>
        <v>#N/A</v>
      </c>
      <c r="J9" s="4">
        <f t="shared" si="1"/>
        <v>2028</v>
      </c>
    </row>
    <row r="10" spans="1:13" x14ac:dyDescent="0.25">
      <c r="A10" s="29" t="s">
        <v>187</v>
      </c>
      <c r="B10" s="10">
        <v>47192</v>
      </c>
      <c r="C10" s="10">
        <v>47192</v>
      </c>
      <c r="D10" s="38">
        <v>7215036.2699999996</v>
      </c>
      <c r="E10" s="22" t="e">
        <f>VLOOKUP(C10,'Data Source'!$A$2:$B$1048576,2,FALSE)</f>
        <v>#N/A</v>
      </c>
      <c r="F10" s="22" t="e">
        <f t="shared" si="2"/>
        <v>#N/A</v>
      </c>
      <c r="G10" s="23" t="e">
        <f>VLOOKUP(C9,'Data Source'!$G$2:$H$1137,2,FALSE)</f>
        <v>#N/A</v>
      </c>
      <c r="H10" s="12" t="e">
        <f>SUM(D10:$D$12)*((G10+#REF!)/100/2)</f>
        <v>#N/A</v>
      </c>
      <c r="I10" s="22" t="e">
        <f t="shared" si="0"/>
        <v>#N/A</v>
      </c>
      <c r="J10" s="4">
        <f t="shared" si="1"/>
        <v>2029</v>
      </c>
    </row>
    <row r="11" spans="1:13" x14ac:dyDescent="0.25">
      <c r="A11" s="29" t="s">
        <v>187</v>
      </c>
      <c r="B11" s="10">
        <v>47376</v>
      </c>
      <c r="C11" s="10">
        <v>47376</v>
      </c>
      <c r="D11" s="38">
        <v>7587980.5199999996</v>
      </c>
      <c r="E11" s="22" t="e">
        <f>VLOOKUP(C11,'Data Source'!$A$2:$B$1048576,2,FALSE)</f>
        <v>#N/A</v>
      </c>
      <c r="F11" s="22" t="e">
        <f t="shared" si="2"/>
        <v>#N/A</v>
      </c>
      <c r="G11" s="23" t="e">
        <f>VLOOKUP(C10,'Data Source'!$G$2:$H$1137,2,FALSE)</f>
        <v>#N/A</v>
      </c>
      <c r="H11" s="12" t="e">
        <f>SUM(D11:$D$12)*((G11+#REF!)/100/2)</f>
        <v>#N/A</v>
      </c>
      <c r="I11" s="22" t="e">
        <f t="shared" si="0"/>
        <v>#N/A</v>
      </c>
      <c r="J11" s="4">
        <f t="shared" si="1"/>
        <v>2029</v>
      </c>
    </row>
    <row r="12" spans="1:13" x14ac:dyDescent="0.25">
      <c r="A12" s="29" t="s">
        <v>187</v>
      </c>
      <c r="B12" s="10">
        <v>47557</v>
      </c>
      <c r="C12" s="10">
        <v>47557</v>
      </c>
      <c r="D12" s="38">
        <v>7946580.7400000002</v>
      </c>
      <c r="E12" s="22" t="e">
        <f>VLOOKUP(C12,'Data Source'!$A$2:$B$1048576,2,FALSE)</f>
        <v>#N/A</v>
      </c>
      <c r="F12" s="22" t="e">
        <f t="shared" si="2"/>
        <v>#N/A</v>
      </c>
      <c r="G12" s="23" t="e">
        <f>VLOOKUP(C11,'Data Source'!$G$2:$H$1137,2,FALSE)</f>
        <v>#N/A</v>
      </c>
      <c r="H12" s="12" t="e">
        <f>SUM(D12:$D$12)*((G12+#REF!)/100/2)</f>
        <v>#N/A</v>
      </c>
      <c r="I12" s="22" t="e">
        <f t="shared" si="0"/>
        <v>#N/A</v>
      </c>
      <c r="J12" s="4">
        <f t="shared" si="1"/>
        <v>2030</v>
      </c>
    </row>
  </sheetData>
  <conditionalFormatting sqref="B2:B12">
    <cfRule type="cellIs" dxfId="32" priority="1" operator="lessThan">
      <formula>$L$2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2D6F-4799-481B-8B43-5F93277BB40C}">
  <sheetPr>
    <tabColor rgb="FFFFC000"/>
  </sheetPr>
  <dimension ref="A1:M12"/>
  <sheetViews>
    <sheetView showGridLines="0" workbookViewId="0">
      <selection activeCell="L2" sqref="L2:L3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8.7109375" bestFit="1" customWidth="1"/>
    <col min="8" max="8" width="18.42578125" bestFit="1" customWidth="1"/>
    <col min="9" max="9" width="22.5703125" bestFit="1" customWidth="1"/>
    <col min="10" max="10" width="5" bestFit="1" customWidth="1"/>
    <col min="12" max="12" width="10.710937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s="29">
        <v>21211001</v>
      </c>
      <c r="B2" s="10">
        <v>45870</v>
      </c>
      <c r="C2" s="10">
        <v>45870</v>
      </c>
      <c r="D2" s="14"/>
      <c r="E2" s="22"/>
      <c r="F2" s="22"/>
      <c r="G2" s="23"/>
      <c r="H2" s="12"/>
      <c r="I2" s="22"/>
      <c r="J2" s="4"/>
      <c r="L2" s="2">
        <f ca="1">DATE(2025,MONTH(TODAY()),1)</f>
        <v>45778</v>
      </c>
      <c r="M2">
        <v>0.6</v>
      </c>
    </row>
    <row r="3" spans="1:13" x14ac:dyDescent="0.25">
      <c r="A3" s="29">
        <v>21211001</v>
      </c>
      <c r="B3" s="10">
        <v>46054</v>
      </c>
      <c r="C3" s="10">
        <v>46054</v>
      </c>
      <c r="D3" s="38">
        <v>675355.49</v>
      </c>
      <c r="E3" s="22" t="e">
        <f>VLOOKUP(C3,'Data Source'!$A$2:$B$1048576,2,FALSE)</f>
        <v>#N/A</v>
      </c>
      <c r="F3" s="22" t="e">
        <f>D3*E3</f>
        <v>#N/A</v>
      </c>
      <c r="G3" s="23" t="e">
        <f>VLOOKUP(C2,'Data Source'!$G$2:$H$1137,2,FALSE)</f>
        <v>#N/A</v>
      </c>
      <c r="H3" s="12" t="e">
        <f>SUM(D3:$D$11)*((G3+$M$2)/100/2)</f>
        <v>#N/A</v>
      </c>
      <c r="I3" s="22" t="e">
        <f t="shared" ref="I3:I11" si="0">H3*E3</f>
        <v>#N/A</v>
      </c>
      <c r="J3" s="4">
        <f t="shared" ref="J3:J11" si="1">YEAR(B3)</f>
        <v>2026</v>
      </c>
    </row>
    <row r="4" spans="1:13" x14ac:dyDescent="0.25">
      <c r="A4" s="29">
        <v>21211001</v>
      </c>
      <c r="B4" s="10">
        <v>46235</v>
      </c>
      <c r="C4" s="10">
        <v>46235</v>
      </c>
      <c r="D4" s="38">
        <v>708946.45</v>
      </c>
      <c r="E4" s="22" t="e">
        <f>VLOOKUP(C4,'Data Source'!$A$2:$B$1048576,2,FALSE)</f>
        <v>#N/A</v>
      </c>
      <c r="F4" s="22" t="e">
        <f t="shared" ref="F4:F11" si="2">D4*E4</f>
        <v>#N/A</v>
      </c>
      <c r="G4" s="23" t="e">
        <f>VLOOKUP(C3,'Data Source'!$G$2:$H$1137,2,FALSE)</f>
        <v>#N/A</v>
      </c>
      <c r="H4" s="12" t="e">
        <f>SUM(D4:$D$11)*((G4+$M$2)/100/2)</f>
        <v>#N/A</v>
      </c>
      <c r="I4" s="22" t="e">
        <f t="shared" si="0"/>
        <v>#N/A</v>
      </c>
      <c r="J4" s="4">
        <f t="shared" si="1"/>
        <v>2026</v>
      </c>
    </row>
    <row r="5" spans="1:13" x14ac:dyDescent="0.25">
      <c r="A5" s="29">
        <v>21211001</v>
      </c>
      <c r="B5" s="10">
        <v>46419</v>
      </c>
      <c r="C5" s="10">
        <v>46419</v>
      </c>
      <c r="D5" s="38">
        <v>744305.4</v>
      </c>
      <c r="E5" s="22" t="e">
        <f>VLOOKUP(C5,'Data Source'!$A$2:$B$1048576,2,FALSE)</f>
        <v>#N/A</v>
      </c>
      <c r="F5" s="22" t="e">
        <f t="shared" si="2"/>
        <v>#N/A</v>
      </c>
      <c r="G5" s="23" t="e">
        <f>VLOOKUP(C4,'Data Source'!$G$2:$H$1137,2,FALSE)</f>
        <v>#N/A</v>
      </c>
      <c r="H5" s="12" t="e">
        <f>SUM(D5:$D$11)*((G5+$M$2)/100/2)</f>
        <v>#N/A</v>
      </c>
      <c r="I5" s="22" t="e">
        <f t="shared" si="0"/>
        <v>#N/A</v>
      </c>
      <c r="J5" s="4">
        <f t="shared" si="1"/>
        <v>2027</v>
      </c>
    </row>
    <row r="6" spans="1:13" x14ac:dyDescent="0.25">
      <c r="A6" s="29">
        <v>21211001</v>
      </c>
      <c r="B6" s="10">
        <v>46600</v>
      </c>
      <c r="C6" s="10">
        <v>46600</v>
      </c>
      <c r="D6" s="38">
        <v>781432.28</v>
      </c>
      <c r="E6" s="22" t="e">
        <f>VLOOKUP(C6,'Data Source'!$A$2:$B$1048576,2,FALSE)</f>
        <v>#N/A</v>
      </c>
      <c r="F6" s="22" t="e">
        <f t="shared" si="2"/>
        <v>#N/A</v>
      </c>
      <c r="G6" s="23" t="e">
        <f>VLOOKUP(C5,'Data Source'!$G$2:$H$1137,2,FALSE)</f>
        <v>#N/A</v>
      </c>
      <c r="H6" s="12" t="e">
        <f>SUM(D6:$D$11)*((G6+$M$2)/100/2)</f>
        <v>#N/A</v>
      </c>
      <c r="I6" s="22" t="e">
        <f t="shared" si="0"/>
        <v>#N/A</v>
      </c>
      <c r="J6" s="4">
        <f t="shared" si="1"/>
        <v>2027</v>
      </c>
    </row>
    <row r="7" spans="1:13" x14ac:dyDescent="0.25">
      <c r="A7" s="29">
        <v>21211001</v>
      </c>
      <c r="B7" s="10">
        <v>46784</v>
      </c>
      <c r="C7" s="10">
        <v>46784</v>
      </c>
      <c r="D7" s="38">
        <v>822095.05</v>
      </c>
      <c r="E7" s="22" t="e">
        <f>VLOOKUP(C7,'Data Source'!$A$2:$B$1048576,2,FALSE)</f>
        <v>#N/A</v>
      </c>
      <c r="F7" s="22" t="e">
        <f t="shared" si="2"/>
        <v>#N/A</v>
      </c>
      <c r="G7" s="23" t="e">
        <f>VLOOKUP(C6,'Data Source'!$G$2:$H$1137,2,FALSE)</f>
        <v>#N/A</v>
      </c>
      <c r="H7" s="12" t="e">
        <f>SUM(D7:$D$11)*((G7+$M$2)/100/2)</f>
        <v>#N/A</v>
      </c>
      <c r="I7" s="22" t="e">
        <f t="shared" si="0"/>
        <v>#N/A</v>
      </c>
      <c r="J7" s="4">
        <f t="shared" si="1"/>
        <v>2028</v>
      </c>
    </row>
    <row r="8" spans="1:13" x14ac:dyDescent="0.25">
      <c r="A8" s="29">
        <v>21211001</v>
      </c>
      <c r="B8" s="10">
        <v>46966</v>
      </c>
      <c r="C8" s="10">
        <v>46966</v>
      </c>
      <c r="D8" s="38">
        <v>862757.84</v>
      </c>
      <c r="E8" s="22" t="e">
        <f>VLOOKUP(C8,'Data Source'!$A$2:$B$1048576,2,FALSE)</f>
        <v>#N/A</v>
      </c>
      <c r="F8" s="22" t="e">
        <f t="shared" si="2"/>
        <v>#N/A</v>
      </c>
      <c r="G8" s="23" t="e">
        <f>VLOOKUP(C7,'Data Source'!$G$2:$H$1137,2,FALSE)</f>
        <v>#N/A</v>
      </c>
      <c r="H8" s="12" t="e">
        <f>SUM(D8:$D$11)*((G8+$M$2)/100/2)</f>
        <v>#N/A</v>
      </c>
      <c r="I8" s="22" t="e">
        <f t="shared" si="0"/>
        <v>#N/A</v>
      </c>
      <c r="J8" s="4">
        <f t="shared" si="1"/>
        <v>2028</v>
      </c>
    </row>
    <row r="9" spans="1:13" x14ac:dyDescent="0.25">
      <c r="A9" s="29">
        <v>21211001</v>
      </c>
      <c r="B9" s="10">
        <v>47150</v>
      </c>
      <c r="C9" s="10">
        <v>47150</v>
      </c>
      <c r="D9" s="38">
        <v>905188.53</v>
      </c>
      <c r="E9" s="22" t="e">
        <f>VLOOKUP(C9,'Data Source'!$A$2:$B$1048576,2,FALSE)</f>
        <v>#N/A</v>
      </c>
      <c r="F9" s="22" t="e">
        <f t="shared" si="2"/>
        <v>#N/A</v>
      </c>
      <c r="G9" s="23" t="e">
        <f>VLOOKUP(C8,'Data Source'!$G$2:$H$1137,2,FALSE)</f>
        <v>#N/A</v>
      </c>
      <c r="H9" s="12" t="e">
        <f>SUM(D9:$D$11)*((G9+$M$2)/100/2)</f>
        <v>#N/A</v>
      </c>
      <c r="I9" s="22" t="e">
        <f t="shared" si="0"/>
        <v>#N/A</v>
      </c>
      <c r="J9" s="4">
        <f t="shared" si="1"/>
        <v>2029</v>
      </c>
    </row>
    <row r="10" spans="1:13" x14ac:dyDescent="0.25">
      <c r="A10" s="29">
        <v>21211001</v>
      </c>
      <c r="B10" s="10">
        <v>47331</v>
      </c>
      <c r="C10" s="10">
        <v>47331</v>
      </c>
      <c r="D10" s="38">
        <v>951155.07</v>
      </c>
      <c r="E10" s="22" t="e">
        <f>VLOOKUP(C10,'Data Source'!$A$2:$B$1048576,2,FALSE)</f>
        <v>#N/A</v>
      </c>
      <c r="F10" s="22" t="e">
        <f t="shared" si="2"/>
        <v>#N/A</v>
      </c>
      <c r="G10" s="23" t="e">
        <f>VLOOKUP(C9,'Data Source'!$G$2:$H$1137,2,FALSE)</f>
        <v>#N/A</v>
      </c>
      <c r="H10" s="12" t="e">
        <f>SUM(D10:$D$11)*((G10+$M$2)/100/2)</f>
        <v>#N/A</v>
      </c>
      <c r="I10" s="22" t="e">
        <f t="shared" si="0"/>
        <v>#N/A</v>
      </c>
      <c r="J10" s="4">
        <f t="shared" si="1"/>
        <v>2029</v>
      </c>
    </row>
    <row r="11" spans="1:13" x14ac:dyDescent="0.25">
      <c r="A11" s="29">
        <v>21211001</v>
      </c>
      <c r="B11" s="10">
        <v>47515</v>
      </c>
      <c r="C11" s="10">
        <v>47515</v>
      </c>
      <c r="D11" s="38">
        <v>1000657.25</v>
      </c>
      <c r="E11" s="22" t="e">
        <f>VLOOKUP(C11,'Data Source'!$A$2:$B$1048576,2,FALSE)</f>
        <v>#N/A</v>
      </c>
      <c r="F11" s="22" t="e">
        <f t="shared" si="2"/>
        <v>#N/A</v>
      </c>
      <c r="G11" s="23" t="e">
        <f>VLOOKUP(C10,'Data Source'!$G$2:$H$1137,2,FALSE)</f>
        <v>#N/A</v>
      </c>
      <c r="H11" s="12" t="e">
        <f>SUM(D11:$D$11)*((G11+$M$2)/100/2)</f>
        <v>#N/A</v>
      </c>
      <c r="I11" s="22" t="e">
        <f t="shared" si="0"/>
        <v>#N/A</v>
      </c>
      <c r="J11" s="4">
        <f t="shared" si="1"/>
        <v>2030</v>
      </c>
    </row>
    <row r="12" spans="1:13" x14ac:dyDescent="0.25">
      <c r="D12" s="38"/>
    </row>
  </sheetData>
  <conditionalFormatting sqref="B2:B11">
    <cfRule type="cellIs" dxfId="31" priority="1" operator="lessThan">
      <formula>$L$2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922D-52F7-4DEE-8EBE-5B6D6B168964}">
  <sheetPr>
    <tabColor rgb="FFFFC000"/>
  </sheetPr>
  <dimension ref="A1:M11"/>
  <sheetViews>
    <sheetView showGridLines="0" workbookViewId="0">
      <selection activeCell="L2" sqref="L2:L3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8.7109375" bestFit="1" customWidth="1"/>
    <col min="8" max="8" width="18.42578125" bestFit="1" customWidth="1"/>
    <col min="9" max="9" width="22.5703125" bestFit="1" customWidth="1"/>
    <col min="10" max="10" width="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s="29" t="s">
        <v>186</v>
      </c>
      <c r="B2" s="10">
        <v>45809</v>
      </c>
      <c r="C2" s="10">
        <v>45809</v>
      </c>
      <c r="D2" s="14"/>
      <c r="E2" s="22"/>
      <c r="F2" s="22"/>
      <c r="G2" s="23"/>
      <c r="H2" s="12"/>
      <c r="I2" s="22"/>
      <c r="J2" s="4"/>
      <c r="L2" s="2">
        <f ca="1">DATE(2025,MONTH(TODAY()),1)</f>
        <v>45778</v>
      </c>
      <c r="M2">
        <v>0.6</v>
      </c>
    </row>
    <row r="3" spans="1:13" x14ac:dyDescent="0.25">
      <c r="A3" s="29" t="s">
        <v>186</v>
      </c>
      <c r="B3" s="10">
        <v>45992</v>
      </c>
      <c r="C3" s="10">
        <v>45992</v>
      </c>
      <c r="D3" s="38">
        <v>1978388.04</v>
      </c>
      <c r="E3" s="22" t="e">
        <f>VLOOKUP(C3,'Data Source'!$A$2:$B$1048576,2,FALSE)</f>
        <v>#N/A</v>
      </c>
      <c r="F3" s="22" t="e">
        <f>D3*E3</f>
        <v>#N/A</v>
      </c>
      <c r="G3" s="23" t="e">
        <f>VLOOKUP(C2,'Data Source'!$G$2:$H$1137,2,FALSE)</f>
        <v>#N/A</v>
      </c>
      <c r="H3" s="12" t="e">
        <f>SUM(D3:$D$9)*((G3+$M$2)/100/2)</f>
        <v>#N/A</v>
      </c>
      <c r="I3" s="22" t="e">
        <f t="shared" ref="I3:I9" si="0">H3*E3</f>
        <v>#N/A</v>
      </c>
      <c r="J3" s="4">
        <f t="shared" ref="J3:J9" si="1">YEAR(B3)</f>
        <v>2025</v>
      </c>
    </row>
    <row r="4" spans="1:13" x14ac:dyDescent="0.25">
      <c r="A4" s="29" t="s">
        <v>186</v>
      </c>
      <c r="B4" s="10">
        <v>46174</v>
      </c>
      <c r="C4" s="10">
        <v>46174</v>
      </c>
      <c r="D4" s="38">
        <v>2078740.99</v>
      </c>
      <c r="E4" s="22" t="e">
        <f>VLOOKUP(C4,'Data Source'!$A$2:$B$1048576,2,FALSE)</f>
        <v>#N/A</v>
      </c>
      <c r="F4" s="22" t="e">
        <f t="shared" ref="F4:F9" si="2">D4*E4</f>
        <v>#N/A</v>
      </c>
      <c r="G4" s="23" t="e">
        <f>VLOOKUP(C3,'Data Source'!$G$2:$H$1137,2,FALSE)</f>
        <v>#N/A</v>
      </c>
      <c r="H4" s="12" t="e">
        <f>SUM(D4:$D$9)*((G4+$M$2)/100/2)</f>
        <v>#N/A</v>
      </c>
      <c r="I4" s="22" t="e">
        <f t="shared" si="0"/>
        <v>#N/A</v>
      </c>
      <c r="J4" s="4">
        <f t="shared" si="1"/>
        <v>2026</v>
      </c>
    </row>
    <row r="5" spans="1:13" x14ac:dyDescent="0.25">
      <c r="A5" s="29" t="s">
        <v>186</v>
      </c>
      <c r="B5" s="10">
        <v>46357</v>
      </c>
      <c r="C5" s="10">
        <v>46357</v>
      </c>
      <c r="D5" s="38">
        <v>2183872.75</v>
      </c>
      <c r="E5" s="22" t="e">
        <f>VLOOKUP(C5,'Data Source'!$A$2:$B$1048576,2,FALSE)</f>
        <v>#N/A</v>
      </c>
      <c r="F5" s="22" t="e">
        <f t="shared" si="2"/>
        <v>#N/A</v>
      </c>
      <c r="G5" s="23" t="e">
        <f>VLOOKUP(C4,'Data Source'!$G$2:$H$1137,2,FALSE)</f>
        <v>#N/A</v>
      </c>
      <c r="H5" s="12" t="e">
        <f>SUM(D5:$D$9)*((G5+$M$2)/100/2)</f>
        <v>#N/A</v>
      </c>
      <c r="I5" s="22" t="e">
        <f t="shared" si="0"/>
        <v>#N/A</v>
      </c>
      <c r="J5" s="4">
        <f t="shared" si="1"/>
        <v>2026</v>
      </c>
    </row>
    <row r="6" spans="1:13" x14ac:dyDescent="0.25">
      <c r="A6" s="29" t="s">
        <v>186</v>
      </c>
      <c r="B6" s="10">
        <v>46539</v>
      </c>
      <c r="C6" s="10">
        <v>46539</v>
      </c>
      <c r="D6" s="38">
        <v>2289004.5</v>
      </c>
      <c r="E6" s="22" t="e">
        <f>VLOOKUP(C6,'Data Source'!$A$2:$B$1048576,2,FALSE)</f>
        <v>#N/A</v>
      </c>
      <c r="F6" s="22" t="e">
        <f t="shared" si="2"/>
        <v>#N/A</v>
      </c>
      <c r="G6" s="23" t="e">
        <f>VLOOKUP(C5,'Data Source'!$G$2:$H$1137,2,FALSE)</f>
        <v>#N/A</v>
      </c>
      <c r="H6" s="12" t="e">
        <f>SUM(D6:$D$9)*((G6+$M$2)/100/2)</f>
        <v>#N/A</v>
      </c>
      <c r="I6" s="22" t="e">
        <f t="shared" si="0"/>
        <v>#N/A</v>
      </c>
      <c r="J6" s="4">
        <f t="shared" si="1"/>
        <v>2027</v>
      </c>
    </row>
    <row r="7" spans="1:13" x14ac:dyDescent="0.25">
      <c r="A7" s="29" t="s">
        <v>186</v>
      </c>
      <c r="B7" s="10">
        <v>46722</v>
      </c>
      <c r="C7" s="10">
        <v>46722</v>
      </c>
      <c r="D7" s="38">
        <v>2403693.66</v>
      </c>
      <c r="E7" s="22" t="e">
        <f>VLOOKUP(C7,'Data Source'!$A$2:$B$1048576,2,FALSE)</f>
        <v>#N/A</v>
      </c>
      <c r="F7" s="22" t="e">
        <f t="shared" si="2"/>
        <v>#N/A</v>
      </c>
      <c r="G7" s="23" t="e">
        <f>VLOOKUP(C6,'Data Source'!$G$2:$H$1137,2,FALSE)</f>
        <v>#N/A</v>
      </c>
      <c r="H7" s="12" t="e">
        <f>SUM(D7:$D$9)*((G7+$M$2)/100/2)</f>
        <v>#N/A</v>
      </c>
      <c r="I7" s="22" t="e">
        <f t="shared" si="0"/>
        <v>#N/A</v>
      </c>
      <c r="J7" s="4">
        <f t="shared" si="1"/>
        <v>2027</v>
      </c>
    </row>
    <row r="8" spans="1:13" x14ac:dyDescent="0.25">
      <c r="A8" s="29" t="s">
        <v>186</v>
      </c>
      <c r="B8" s="10">
        <v>46905</v>
      </c>
      <c r="C8" s="10">
        <v>46905</v>
      </c>
      <c r="D8" s="38">
        <v>2527940.2400000002</v>
      </c>
      <c r="E8" s="22" t="e">
        <f>VLOOKUP(C8,'Data Source'!$A$2:$B$1048576,2,FALSE)</f>
        <v>#N/A</v>
      </c>
      <c r="F8" s="22" t="e">
        <f t="shared" si="2"/>
        <v>#N/A</v>
      </c>
      <c r="G8" s="23" t="e">
        <f>VLOOKUP(C7,'Data Source'!$G$2:$H$1137,2,FALSE)</f>
        <v>#N/A</v>
      </c>
      <c r="H8" s="12" t="e">
        <f>SUM(D8:$D$9)*((G8+$M$2)/100/2)</f>
        <v>#N/A</v>
      </c>
      <c r="I8" s="22" t="e">
        <f t="shared" si="0"/>
        <v>#N/A</v>
      </c>
      <c r="J8" s="4">
        <f t="shared" si="1"/>
        <v>2028</v>
      </c>
    </row>
    <row r="9" spans="1:13" x14ac:dyDescent="0.25">
      <c r="A9" s="29" t="s">
        <v>186</v>
      </c>
      <c r="B9" s="10">
        <v>47088</v>
      </c>
      <c r="C9" s="10">
        <v>47088</v>
      </c>
      <c r="D9" s="38">
        <v>2647408.23</v>
      </c>
      <c r="E9" s="22" t="e">
        <f>VLOOKUP(C9,'Data Source'!$A$2:$B$1048576,2,FALSE)</f>
        <v>#N/A</v>
      </c>
      <c r="F9" s="22" t="e">
        <f t="shared" si="2"/>
        <v>#N/A</v>
      </c>
      <c r="G9" s="23" t="e">
        <f>VLOOKUP(C8,'Data Source'!$G$2:$H$1137,2,FALSE)</f>
        <v>#N/A</v>
      </c>
      <c r="H9" s="12" t="e">
        <f>SUM(D9:$D$9)*((G9+$M$2)/100/2)</f>
        <v>#N/A</v>
      </c>
      <c r="I9" s="22" t="e">
        <f t="shared" si="0"/>
        <v>#N/A</v>
      </c>
      <c r="J9" s="4">
        <f t="shared" si="1"/>
        <v>2028</v>
      </c>
    </row>
    <row r="11" spans="1:13" x14ac:dyDescent="0.25">
      <c r="D11" s="38"/>
    </row>
  </sheetData>
  <conditionalFormatting sqref="B2:B9">
    <cfRule type="cellIs" dxfId="30" priority="1" operator="lessThan">
      <formula>$L$2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B151-8E3A-4197-80EE-168F871F1A56}">
  <sheetPr>
    <tabColor rgb="FFFFC000"/>
  </sheetPr>
  <dimension ref="A1:M9"/>
  <sheetViews>
    <sheetView showGridLines="0" topLeftCell="C1" workbookViewId="0">
      <selection activeCell="L2" sqref="L2:L3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8.7109375" bestFit="1" customWidth="1"/>
    <col min="8" max="8" width="18.42578125" bestFit="1" customWidth="1"/>
    <col min="9" max="9" width="22.5703125" bestFit="1" customWidth="1"/>
    <col min="10" max="10" width="5" bestFit="1" customWidth="1"/>
    <col min="12" max="12" width="10.710937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s="29" t="s">
        <v>185</v>
      </c>
      <c r="B2" s="10">
        <v>45809</v>
      </c>
      <c r="C2" s="10">
        <v>45809</v>
      </c>
      <c r="D2" s="14"/>
      <c r="E2" s="22"/>
      <c r="F2" s="22"/>
      <c r="G2" s="23"/>
      <c r="H2" s="12"/>
      <c r="I2" s="22"/>
      <c r="J2" s="4"/>
      <c r="L2" s="2">
        <f ca="1">DATE(2025,MONTH(TODAY()),1)</f>
        <v>45778</v>
      </c>
      <c r="M2">
        <v>0.6</v>
      </c>
    </row>
    <row r="3" spans="1:13" x14ac:dyDescent="0.25">
      <c r="A3" s="29" t="s">
        <v>185</v>
      </c>
      <c r="B3" s="10">
        <v>45992</v>
      </c>
      <c r="C3" s="10">
        <v>45992</v>
      </c>
      <c r="D3" s="38">
        <v>2191447.2799999998</v>
      </c>
      <c r="E3" s="22" t="e">
        <f>VLOOKUP(C3,'Data Source'!$A$2:$B$1048576,2,FALSE)</f>
        <v>#N/A</v>
      </c>
      <c r="F3" s="22" t="e">
        <f>D3*E3</f>
        <v>#N/A</v>
      </c>
      <c r="G3" s="23" t="e">
        <f>VLOOKUP(C2,'Data Source'!$G$2:$H$1137,2,FALSE)</f>
        <v>#N/A</v>
      </c>
      <c r="H3" s="12" t="e">
        <f>SUM(D3:$D$9)*((G3+$M$2)/100/2)</f>
        <v>#N/A</v>
      </c>
      <c r="I3" s="22" t="e">
        <f t="shared" ref="I3:I7" si="0">H3*E3</f>
        <v>#N/A</v>
      </c>
      <c r="J3" s="4">
        <f t="shared" ref="J3:J7" si="1">YEAR(B3)</f>
        <v>2025</v>
      </c>
    </row>
    <row r="4" spans="1:13" x14ac:dyDescent="0.25">
      <c r="A4" s="29" t="s">
        <v>185</v>
      </c>
      <c r="B4" s="10">
        <v>46174</v>
      </c>
      <c r="C4" s="10">
        <v>46174</v>
      </c>
      <c r="D4" s="38">
        <v>2300759.35</v>
      </c>
      <c r="E4" s="22" t="e">
        <f>VLOOKUP(C4,'Data Source'!$A$2:$B$1048576,2,FALSE)</f>
        <v>#N/A</v>
      </c>
      <c r="F4" s="22" t="e">
        <f t="shared" ref="F4:F7" si="2">D4*E4</f>
        <v>#N/A</v>
      </c>
      <c r="G4" s="23" t="e">
        <f>VLOOKUP(C3,'Data Source'!$G$2:$H$1137,2,FALSE)</f>
        <v>#N/A</v>
      </c>
      <c r="H4" s="12" t="e">
        <f>SUM(D4:$D$9)*((G4+$M$2)/100/2)</f>
        <v>#N/A</v>
      </c>
      <c r="I4" s="22" t="e">
        <f t="shared" si="0"/>
        <v>#N/A</v>
      </c>
      <c r="J4" s="4">
        <f t="shared" si="1"/>
        <v>2026</v>
      </c>
    </row>
    <row r="5" spans="1:13" x14ac:dyDescent="0.25">
      <c r="A5" s="29" t="s">
        <v>185</v>
      </c>
      <c r="B5" s="10">
        <v>46357</v>
      </c>
      <c r="C5" s="10">
        <v>46357</v>
      </c>
      <c r="D5" s="38">
        <v>2420482.12</v>
      </c>
      <c r="E5" s="22" t="e">
        <f>VLOOKUP(C5,'Data Source'!$A$2:$B$1048576,2,FALSE)</f>
        <v>#N/A</v>
      </c>
      <c r="F5" s="22" t="e">
        <f t="shared" si="2"/>
        <v>#N/A</v>
      </c>
      <c r="G5" s="23" t="e">
        <f>VLOOKUP(C4,'Data Source'!$G$2:$H$1137,2,FALSE)</f>
        <v>#N/A</v>
      </c>
      <c r="H5" s="12" t="e">
        <f>SUM(D5:$D$9)*((G5+$M$2)/100/2)</f>
        <v>#N/A</v>
      </c>
      <c r="I5" s="22" t="e">
        <f t="shared" si="0"/>
        <v>#N/A</v>
      </c>
      <c r="J5" s="4">
        <f t="shared" si="1"/>
        <v>2026</v>
      </c>
    </row>
    <row r="6" spans="1:13" x14ac:dyDescent="0.25">
      <c r="A6" s="29" t="s">
        <v>185</v>
      </c>
      <c r="B6" s="10">
        <v>46539</v>
      </c>
      <c r="C6" s="10">
        <v>46539</v>
      </c>
      <c r="D6" s="38">
        <v>2540204.86</v>
      </c>
      <c r="E6" s="22" t="e">
        <f>VLOOKUP(C6,'Data Source'!$A$2:$B$1048576,2,FALSE)</f>
        <v>#N/A</v>
      </c>
      <c r="F6" s="22" t="e">
        <f t="shared" si="2"/>
        <v>#N/A</v>
      </c>
      <c r="G6" s="23" t="e">
        <f>VLOOKUP(C5,'Data Source'!$G$2:$H$1137,2,FALSE)</f>
        <v>#N/A</v>
      </c>
      <c r="H6" s="12" t="e">
        <f>SUM(D6:$D$9)*((G6+$M$2)/100/2)</f>
        <v>#N/A</v>
      </c>
      <c r="I6" s="22" t="e">
        <f t="shared" si="0"/>
        <v>#N/A</v>
      </c>
      <c r="J6" s="4">
        <f t="shared" si="1"/>
        <v>2027</v>
      </c>
    </row>
    <row r="7" spans="1:13" x14ac:dyDescent="0.25">
      <c r="A7" s="29" t="s">
        <v>185</v>
      </c>
      <c r="B7" s="10">
        <v>46722</v>
      </c>
      <c r="C7" s="10">
        <v>46722</v>
      </c>
      <c r="D7" s="38">
        <v>2665133.04</v>
      </c>
      <c r="E7" s="22" t="e">
        <f>VLOOKUP(C7,'Data Source'!$A$2:$B$1048576,2,FALSE)</f>
        <v>#N/A</v>
      </c>
      <c r="F7" s="22" t="e">
        <f t="shared" si="2"/>
        <v>#N/A</v>
      </c>
      <c r="G7" s="23" t="e">
        <f>VLOOKUP(C6,'Data Source'!$G$2:$H$1137,2,FALSE)</f>
        <v>#N/A</v>
      </c>
      <c r="H7" s="12" t="e">
        <f>SUM(D7:$D$9)*((G7+$M$2)/100/2)</f>
        <v>#N/A</v>
      </c>
      <c r="I7" s="22" t="e">
        <f t="shared" si="0"/>
        <v>#N/A</v>
      </c>
      <c r="J7" s="4">
        <f t="shared" si="1"/>
        <v>2027</v>
      </c>
    </row>
    <row r="8" spans="1:13" x14ac:dyDescent="0.25">
      <c r="A8" s="29" t="s">
        <v>185</v>
      </c>
      <c r="B8" s="10">
        <v>46905</v>
      </c>
      <c r="C8" s="10">
        <v>46905</v>
      </c>
      <c r="D8" s="38">
        <v>2800471.8</v>
      </c>
      <c r="E8" s="22" t="e">
        <f>VLOOKUP(C8,'Data Source'!$A$2:$B$1048576,2,FALSE)</f>
        <v>#N/A</v>
      </c>
      <c r="F8" s="22" t="e">
        <f>D8*E8</f>
        <v>#N/A</v>
      </c>
      <c r="G8" s="23" t="e">
        <f>VLOOKUP(C7,'Data Source'!$G$2:$H$1137,2,FALSE)</f>
        <v>#N/A</v>
      </c>
      <c r="H8" s="12" t="e">
        <f>SUM(D8:$D$9)*((G8+$M$2)/100/2)</f>
        <v>#N/A</v>
      </c>
      <c r="I8" s="22" t="e">
        <f t="shared" ref="I8:I9" si="3">H8*E8</f>
        <v>#N/A</v>
      </c>
      <c r="J8" s="4">
        <f t="shared" ref="J8:J9" si="4">YEAR(B8)</f>
        <v>2028</v>
      </c>
    </row>
    <row r="9" spans="1:13" x14ac:dyDescent="0.25">
      <c r="A9" s="29" t="s">
        <v>185</v>
      </c>
      <c r="B9" s="10">
        <v>47088</v>
      </c>
      <c r="C9" s="10">
        <v>47088</v>
      </c>
      <c r="D9" s="38">
        <v>2946221.27</v>
      </c>
      <c r="E9" s="22" t="e">
        <f>VLOOKUP(C9,'Data Source'!$A$2:$B$1048576,2,FALSE)</f>
        <v>#N/A</v>
      </c>
      <c r="F9" s="22" t="e">
        <f t="shared" ref="F9" si="5">D9*E9</f>
        <v>#N/A</v>
      </c>
      <c r="G9" s="23" t="e">
        <f>VLOOKUP(C8,'Data Source'!$G$2:$H$1137,2,FALSE)</f>
        <v>#N/A</v>
      </c>
      <c r="H9" s="12" t="e">
        <f>SUM(D9:$D$9)*((G9+$M$2)/100/2)</f>
        <v>#N/A</v>
      </c>
      <c r="I9" s="22" t="e">
        <f t="shared" si="3"/>
        <v>#N/A</v>
      </c>
      <c r="J9" s="4">
        <f t="shared" si="4"/>
        <v>2028</v>
      </c>
    </row>
  </sheetData>
  <conditionalFormatting sqref="B2:B9">
    <cfRule type="cellIs" dxfId="29" priority="1" operator="lessThan">
      <formula>$L$2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0871D-22A9-4474-A838-A082E7288AEB}">
  <sheetPr>
    <tabColor rgb="FFFFC000"/>
  </sheetPr>
  <dimension ref="A1:M7"/>
  <sheetViews>
    <sheetView showGridLines="0" topLeftCell="C1" workbookViewId="0">
      <selection activeCell="L2" sqref="L2:L3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8.7109375" bestFit="1" customWidth="1"/>
    <col min="8" max="8" width="18.42578125" bestFit="1" customWidth="1"/>
    <col min="9" max="9" width="22.5703125" bestFit="1" customWidth="1"/>
    <col min="10" max="10" width="5" bestFit="1" customWidth="1"/>
    <col min="12" max="12" width="10.710937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s="29" t="s">
        <v>184</v>
      </c>
      <c r="B2" s="10">
        <v>45748</v>
      </c>
      <c r="C2" s="10">
        <v>45748</v>
      </c>
      <c r="D2" s="14"/>
      <c r="E2" s="22"/>
      <c r="F2" s="22"/>
      <c r="G2" s="23"/>
      <c r="H2" s="12"/>
      <c r="I2" s="22"/>
      <c r="J2" s="4"/>
      <c r="L2" s="2">
        <f ca="1">DATE(2025,MONTH(TODAY()),1)</f>
        <v>45778</v>
      </c>
      <c r="M2">
        <v>0.6</v>
      </c>
    </row>
    <row r="3" spans="1:13" x14ac:dyDescent="0.25">
      <c r="A3" s="29" t="s">
        <v>184</v>
      </c>
      <c r="B3" s="10">
        <v>45931</v>
      </c>
      <c r="C3" s="10">
        <v>45931</v>
      </c>
      <c r="D3" s="38">
        <v>5010389.45</v>
      </c>
      <c r="E3" s="22" t="e">
        <f>VLOOKUP(C3,'Data Source'!$A$2:$B$1048576,2,FALSE)</f>
        <v>#N/A</v>
      </c>
      <c r="F3" s="22" t="e">
        <f>D3*E3</f>
        <v>#N/A</v>
      </c>
      <c r="G3" s="23">
        <f>VLOOKUP(C2,'Data Source'!$G$2:$H$1137,2,FALSE)</f>
        <v>4.1669200000000002</v>
      </c>
      <c r="H3" s="12">
        <f>SUM(D3:$D$7)*((G3+$M$2)/100/2)</f>
        <v>659034.62644510798</v>
      </c>
      <c r="I3" s="22" t="e">
        <f>H3*E3</f>
        <v>#N/A</v>
      </c>
      <c r="J3" s="4">
        <f t="shared" ref="J3:J7" si="0">YEAR(B3)</f>
        <v>2025</v>
      </c>
    </row>
    <row r="4" spans="1:13" x14ac:dyDescent="0.25">
      <c r="A4" s="29" t="s">
        <v>184</v>
      </c>
      <c r="B4" s="10">
        <v>46113</v>
      </c>
      <c r="C4" s="10">
        <v>46113</v>
      </c>
      <c r="D4" s="38">
        <v>5251589.88</v>
      </c>
      <c r="E4" s="22" t="e">
        <f>VLOOKUP(C4,'Data Source'!$A$2:$B$1048576,2,FALSE)</f>
        <v>#N/A</v>
      </c>
      <c r="F4" s="22" t="e">
        <f t="shared" ref="F4:F7" si="1">D4*E4</f>
        <v>#N/A</v>
      </c>
      <c r="G4" s="23" t="e">
        <f>VLOOKUP(C3,'Data Source'!$G$2:$H$1137,2,FALSE)</f>
        <v>#N/A</v>
      </c>
      <c r="H4" s="12" t="e">
        <f>SUM(D4:$D$7)*((G4+$M$2)/100/2)</f>
        <v>#N/A</v>
      </c>
      <c r="I4" s="22" t="e">
        <f>H4*E4</f>
        <v>#N/A</v>
      </c>
      <c r="J4" s="4">
        <f t="shared" si="0"/>
        <v>2026</v>
      </c>
    </row>
    <row r="5" spans="1:13" x14ac:dyDescent="0.25">
      <c r="A5" s="29" t="s">
        <v>184</v>
      </c>
      <c r="B5" s="10">
        <v>46296</v>
      </c>
      <c r="C5" s="10">
        <v>46296</v>
      </c>
      <c r="D5" s="38">
        <v>5514717.54</v>
      </c>
      <c r="E5" s="22" t="e">
        <f>VLOOKUP(C5,'Data Source'!$A$2:$B$1048576,2,FALSE)</f>
        <v>#N/A</v>
      </c>
      <c r="F5" s="22" t="e">
        <f t="shared" si="1"/>
        <v>#N/A</v>
      </c>
      <c r="G5" s="23" t="e">
        <f>VLOOKUP(C4,'Data Source'!$G$2:$H$1137,2,FALSE)</f>
        <v>#N/A</v>
      </c>
      <c r="H5" s="12" t="e">
        <f>SUM(D5:$D$7)*((G5+$M$2)/100/2)</f>
        <v>#N/A</v>
      </c>
      <c r="I5" s="22" t="e">
        <f>H5*E5</f>
        <v>#N/A</v>
      </c>
      <c r="J5" s="4">
        <f t="shared" si="0"/>
        <v>2026</v>
      </c>
    </row>
    <row r="6" spans="1:13" x14ac:dyDescent="0.25">
      <c r="A6" s="29" t="s">
        <v>184</v>
      </c>
      <c r="B6" s="10">
        <v>46478</v>
      </c>
      <c r="C6" s="10">
        <v>46478</v>
      </c>
      <c r="D6" s="38">
        <v>5799772.4900000002</v>
      </c>
      <c r="E6" s="22" t="e">
        <f>VLOOKUP(C6,'Data Source'!$A$2:$B$1048576,2,FALSE)</f>
        <v>#N/A</v>
      </c>
      <c r="F6" s="22" t="e">
        <f t="shared" si="1"/>
        <v>#N/A</v>
      </c>
      <c r="G6" s="23" t="e">
        <f>VLOOKUP(C5,'Data Source'!$G$2:$H$1137,2,FALSE)</f>
        <v>#N/A</v>
      </c>
      <c r="H6" s="12" t="e">
        <f>SUM(D6:$D$7)*((G6+$M$2)/100/2)</f>
        <v>#N/A</v>
      </c>
      <c r="I6" s="22" t="e">
        <f t="shared" ref="I6:I7" si="2">H6*E6</f>
        <v>#N/A</v>
      </c>
      <c r="J6" s="4">
        <f t="shared" si="0"/>
        <v>2027</v>
      </c>
    </row>
    <row r="7" spans="1:13" x14ac:dyDescent="0.25">
      <c r="A7" s="29" t="s">
        <v>184</v>
      </c>
      <c r="B7" s="10">
        <v>46661</v>
      </c>
      <c r="C7" s="10">
        <v>46661</v>
      </c>
      <c r="D7" s="38">
        <v>6073863.6200000001</v>
      </c>
      <c r="E7" s="22" t="e">
        <f>VLOOKUP(C7,'Data Source'!$A$2:$B$1048576,2,FALSE)</f>
        <v>#N/A</v>
      </c>
      <c r="F7" s="22" t="e">
        <f t="shared" si="1"/>
        <v>#N/A</v>
      </c>
      <c r="G7" s="23" t="e">
        <f>VLOOKUP(C6,'Data Source'!$G$2:$H$1137,2,FALSE)</f>
        <v>#N/A</v>
      </c>
      <c r="H7" s="12" t="e">
        <f>SUM(D7:$D$7)*((G7+$M$2)/100/2)</f>
        <v>#N/A</v>
      </c>
      <c r="I7" s="22" t="e">
        <f t="shared" si="2"/>
        <v>#N/A</v>
      </c>
      <c r="J7" s="4">
        <f t="shared" si="0"/>
        <v>2027</v>
      </c>
    </row>
  </sheetData>
  <conditionalFormatting sqref="B2:B7">
    <cfRule type="cellIs" dxfId="28" priority="1" operator="lessThan">
      <formula>$L$2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1A14C-17F3-4EDA-88A8-15A78E5EF069}">
  <sheetPr>
    <tabColor rgb="FFFFC000"/>
  </sheetPr>
  <dimension ref="A1:M7"/>
  <sheetViews>
    <sheetView showGridLines="0" workbookViewId="0">
      <selection activeCell="L2" sqref="L2:L3"/>
    </sheetView>
  </sheetViews>
  <sheetFormatPr defaultRowHeight="15" x14ac:dyDescent="0.25"/>
  <cols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8" max="8" width="18.42578125" bestFit="1" customWidth="1"/>
    <col min="9" max="9" width="22.5703125" bestFit="1" customWidth="1"/>
    <col min="12" max="12" width="10.710937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s="29" t="s">
        <v>183</v>
      </c>
      <c r="B2" s="10">
        <v>45748</v>
      </c>
      <c r="C2" s="74">
        <v>45743</v>
      </c>
      <c r="D2" s="14"/>
      <c r="E2" s="22">
        <f>VLOOKUP(C2,'Data Source'!$A$2:$B$1048576,2,FALSE)</f>
        <v>16588</v>
      </c>
      <c r="F2" s="22">
        <f t="shared" ref="F2:F7" si="0">D2*E2</f>
        <v>0</v>
      </c>
      <c r="G2" s="23"/>
      <c r="H2" s="12"/>
      <c r="I2" s="22"/>
      <c r="J2" s="4"/>
      <c r="L2" s="2">
        <f ca="1">DATE(2025,MONTH(TODAY()),1)</f>
        <v>45778</v>
      </c>
      <c r="M2">
        <v>0.6</v>
      </c>
    </row>
    <row r="3" spans="1:13" x14ac:dyDescent="0.25">
      <c r="A3" s="29" t="s">
        <v>183</v>
      </c>
      <c r="B3" s="10">
        <v>45931</v>
      </c>
      <c r="C3" s="10">
        <v>45931</v>
      </c>
      <c r="D3" s="38">
        <v>7382497.3600000003</v>
      </c>
      <c r="E3" s="22" t="e">
        <f>VLOOKUP(C3,'Data Source'!$A$2:$B$1048576,2,FALSE)</f>
        <v>#N/A</v>
      </c>
      <c r="F3" s="22" t="e">
        <f>D3*E3</f>
        <v>#N/A</v>
      </c>
      <c r="G3" s="23">
        <f>VLOOKUP(C2,'Data Source'!$G$2:$H$1137,2,FALSE)</f>
        <v>4.2165999999999997</v>
      </c>
      <c r="H3" s="12" t="e">
        <f>SUM(D3:$D$7)*((G3+#REF!)/100/2)</f>
        <v>#REF!</v>
      </c>
      <c r="I3" s="22" t="e">
        <f t="shared" ref="I3:I7" si="1">H3*E3</f>
        <v>#REF!</v>
      </c>
      <c r="J3" s="4">
        <f t="shared" ref="J3:J7" si="2">YEAR(B3)</f>
        <v>2025</v>
      </c>
    </row>
    <row r="4" spans="1:13" x14ac:dyDescent="0.25">
      <c r="A4" s="29" t="s">
        <v>183</v>
      </c>
      <c r="B4" s="10">
        <v>46113</v>
      </c>
      <c r="C4" s="10">
        <v>46113</v>
      </c>
      <c r="D4" s="38">
        <v>7737891.1799999997</v>
      </c>
      <c r="E4" s="22" t="e">
        <f>VLOOKUP(C4,'Data Source'!$A$2:$B$1048576,2,FALSE)</f>
        <v>#N/A</v>
      </c>
      <c r="F4" s="22" t="e">
        <f t="shared" si="0"/>
        <v>#N/A</v>
      </c>
      <c r="G4" s="23" t="e">
        <f>VLOOKUP(C3,'Data Source'!$G$2:$H$1137,2,FALSE)</f>
        <v>#N/A</v>
      </c>
      <c r="H4" s="12" t="e">
        <f>SUM(D4:$D$7)*((G4+#REF!)/100/2)</f>
        <v>#N/A</v>
      </c>
      <c r="I4" s="22" t="e">
        <f t="shared" si="1"/>
        <v>#N/A</v>
      </c>
      <c r="J4" s="4">
        <f t="shared" si="2"/>
        <v>2026</v>
      </c>
    </row>
    <row r="5" spans="1:13" x14ac:dyDescent="0.25">
      <c r="A5" s="29" t="s">
        <v>183</v>
      </c>
      <c r="B5" s="10">
        <v>46296</v>
      </c>
      <c r="C5" s="10">
        <v>46296</v>
      </c>
      <c r="D5" s="38">
        <v>8125593.4299999997</v>
      </c>
      <c r="E5" s="22" t="e">
        <f>VLOOKUP(C5,'Data Source'!$A$2:$B$1048576,2,FALSE)</f>
        <v>#N/A</v>
      </c>
      <c r="F5" s="22" t="e">
        <f t="shared" si="0"/>
        <v>#N/A</v>
      </c>
      <c r="G5" s="23" t="e">
        <f>VLOOKUP(C4,'Data Source'!$G$2:$H$1137,2,FALSE)</f>
        <v>#N/A</v>
      </c>
      <c r="H5" s="12" t="e">
        <f>SUM(D5:$D$7)*((G5+#REF!)/100/2)</f>
        <v>#N/A</v>
      </c>
      <c r="I5" s="22" t="e">
        <f t="shared" si="1"/>
        <v>#N/A</v>
      </c>
      <c r="J5" s="4">
        <f t="shared" si="2"/>
        <v>2026</v>
      </c>
    </row>
    <row r="6" spans="1:13" x14ac:dyDescent="0.25">
      <c r="A6" s="29" t="s">
        <v>183</v>
      </c>
      <c r="B6" s="10">
        <v>46478</v>
      </c>
      <c r="C6" s="10">
        <v>46478</v>
      </c>
      <c r="D6" s="38">
        <v>8545604.2100000009</v>
      </c>
      <c r="E6" s="22" t="e">
        <f>VLOOKUP(C6,'Data Source'!$A$2:$B$1048576,2,FALSE)</f>
        <v>#N/A</v>
      </c>
      <c r="F6" s="22" t="e">
        <f t="shared" si="0"/>
        <v>#N/A</v>
      </c>
      <c r="G6" s="23" t="e">
        <f>VLOOKUP(C5,'Data Source'!$G$2:$H$1137,2,FALSE)</f>
        <v>#N/A</v>
      </c>
      <c r="H6" s="12" t="e">
        <f>SUM(D6:$D$7)*((G6+#REF!)/100/2)</f>
        <v>#N/A</v>
      </c>
      <c r="I6" s="22" t="e">
        <f t="shared" si="1"/>
        <v>#N/A</v>
      </c>
      <c r="J6" s="4">
        <f t="shared" si="2"/>
        <v>2027</v>
      </c>
    </row>
    <row r="7" spans="1:13" x14ac:dyDescent="0.25">
      <c r="A7" s="29" t="s">
        <v>183</v>
      </c>
      <c r="B7" s="10">
        <v>46661</v>
      </c>
      <c r="C7" s="10">
        <v>46661</v>
      </c>
      <c r="D7" s="38">
        <v>8949461.0700000003</v>
      </c>
      <c r="E7" s="22" t="e">
        <f>VLOOKUP(C7,'Data Source'!$A$2:$B$1048576,2,FALSE)</f>
        <v>#N/A</v>
      </c>
      <c r="F7" s="22" t="e">
        <f t="shared" si="0"/>
        <v>#N/A</v>
      </c>
      <c r="G7" s="23" t="e">
        <f>VLOOKUP(C6,'Data Source'!$G$2:$H$1137,2,FALSE)</f>
        <v>#N/A</v>
      </c>
      <c r="H7" s="12" t="e">
        <f>SUM(D7:$D$7)*((G7+#REF!)/100/2)</f>
        <v>#N/A</v>
      </c>
      <c r="I7" s="22" t="e">
        <f t="shared" si="1"/>
        <v>#N/A</v>
      </c>
      <c r="J7" s="4">
        <f t="shared" si="2"/>
        <v>2027</v>
      </c>
    </row>
  </sheetData>
  <conditionalFormatting sqref="B2:B7">
    <cfRule type="cellIs" dxfId="27" priority="1" operator="lessThan">
      <formula>$L$2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6D6A-F94F-496B-A63D-23CE8F8B42C5}">
  <sheetPr>
    <tabColor rgb="FFFFC000"/>
  </sheetPr>
  <dimension ref="A1:M16"/>
  <sheetViews>
    <sheetView showGridLines="0" topLeftCell="C1" workbookViewId="0">
      <selection activeCell="M2" sqref="M2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8.7109375" bestFit="1" customWidth="1"/>
    <col min="8" max="8" width="18.42578125" bestFit="1" customWidth="1"/>
    <col min="9" max="9" width="22.5703125" bestFit="1" customWidth="1"/>
    <col min="10" max="10" width="5" bestFit="1" customWidth="1"/>
    <col min="12" max="12" width="10.710937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182</v>
      </c>
      <c r="B2" s="10">
        <v>45580</v>
      </c>
      <c r="C2" s="10">
        <v>45580</v>
      </c>
      <c r="D2" s="14"/>
      <c r="E2" s="22">
        <f>VLOOKUP(C2,'Data Source'!$A$2:$B$1048576,2,FALSE)</f>
        <v>15581</v>
      </c>
      <c r="F2" s="22">
        <f t="shared" ref="F2:F14" si="0">D2*E2</f>
        <v>0</v>
      </c>
      <c r="G2" s="23"/>
      <c r="H2" s="12"/>
      <c r="I2" s="22"/>
      <c r="J2" s="4"/>
      <c r="L2" s="2">
        <f ca="1">DATE(2025,MONTH(TODAY()),1)</f>
        <v>45778</v>
      </c>
      <c r="M2">
        <v>0.4</v>
      </c>
    </row>
    <row r="3" spans="1:13" x14ac:dyDescent="0.25">
      <c r="A3" t="s">
        <v>182</v>
      </c>
      <c r="B3" s="10">
        <v>45762</v>
      </c>
      <c r="C3" s="10">
        <v>45762</v>
      </c>
      <c r="D3" s="38">
        <v>2365491.9300000002</v>
      </c>
      <c r="E3" s="22">
        <f>VLOOKUP(C3,'Data Source'!$A$2:$B$1048576,2,FALSE)</f>
        <v>16773</v>
      </c>
      <c r="F3" s="22">
        <f>D3*E3</f>
        <v>39676396141.889999</v>
      </c>
      <c r="G3" s="23">
        <f>VLOOKUP(C2,'Data Source'!$G$2:$H$1137,2,FALSE)</f>
        <v>4.4426600000000001</v>
      </c>
      <c r="H3" s="12">
        <f>SUM(D3:$D$14)*((G3+M2)/100/2)</f>
        <v>790159.07465004607</v>
      </c>
      <c r="I3" s="22">
        <f t="shared" ref="I3:I14" si="1">H3*E3</f>
        <v>13253338159.105223</v>
      </c>
      <c r="J3" s="4">
        <f t="shared" ref="J3:J14" si="2">YEAR(B3)</f>
        <v>2025</v>
      </c>
    </row>
    <row r="4" spans="1:13" x14ac:dyDescent="0.25">
      <c r="A4" t="s">
        <v>182</v>
      </c>
      <c r="B4" s="10">
        <v>45945</v>
      </c>
      <c r="C4" s="10">
        <v>45945</v>
      </c>
      <c r="D4" s="38">
        <v>2424628.7599999998</v>
      </c>
      <c r="E4" s="22" t="e">
        <f>VLOOKUP(C4,'Data Source'!$A$2:$B$1048576,2,FALSE)</f>
        <v>#N/A</v>
      </c>
      <c r="F4" s="22" t="e">
        <f t="shared" si="0"/>
        <v>#N/A</v>
      </c>
      <c r="G4" s="23">
        <f>VLOOKUP(C3,'Data Source'!$G$2:$H$1137,2,FALSE)</f>
        <v>4.1422400000000001</v>
      </c>
      <c r="H4" s="12">
        <f>SUM(D4:$D$14)*((G4+M3)/100/2)</f>
        <v>626881.93515952793</v>
      </c>
      <c r="I4" s="22" t="e">
        <f>H4*E4</f>
        <v>#N/A</v>
      </c>
      <c r="J4" s="4">
        <f t="shared" si="2"/>
        <v>2025</v>
      </c>
    </row>
    <row r="5" spans="1:13" x14ac:dyDescent="0.25">
      <c r="A5" t="s">
        <v>182</v>
      </c>
      <c r="B5" s="10">
        <v>46127</v>
      </c>
      <c r="C5" s="10">
        <v>46127</v>
      </c>
      <c r="D5" s="38">
        <v>2485244.94</v>
      </c>
      <c r="E5" s="22" t="e">
        <f>VLOOKUP(C5,'Data Source'!$A$2:$B$1048576,2,FALSE)</f>
        <v>#N/A</v>
      </c>
      <c r="F5" s="22" t="e">
        <f t="shared" si="0"/>
        <v>#N/A</v>
      </c>
      <c r="G5" s="23" t="e">
        <f>VLOOKUP(C4,'Data Source'!$G$2:$H$1137,2,FALSE)</f>
        <v>#N/A</v>
      </c>
      <c r="H5" s="12" t="e">
        <f>SUM(D5:$D$14)*((G5+M4)/100/2)</f>
        <v>#N/A</v>
      </c>
      <c r="I5" s="22" t="e">
        <f t="shared" si="1"/>
        <v>#N/A</v>
      </c>
      <c r="J5" s="4">
        <f t="shared" si="2"/>
        <v>2026</v>
      </c>
    </row>
    <row r="6" spans="1:13" x14ac:dyDescent="0.25">
      <c r="A6" t="s">
        <v>182</v>
      </c>
      <c r="B6" s="10">
        <v>46310</v>
      </c>
      <c r="C6" s="10">
        <v>46310</v>
      </c>
      <c r="D6" s="38">
        <v>2547375.87</v>
      </c>
      <c r="E6" s="22" t="e">
        <f>VLOOKUP(C6,'Data Source'!$A$2:$B$1048576,2,FALSE)</f>
        <v>#N/A</v>
      </c>
      <c r="F6" s="22" t="e">
        <f t="shared" si="0"/>
        <v>#N/A</v>
      </c>
      <c r="G6" s="23" t="e">
        <f>VLOOKUP(C5,'Data Source'!$G$2:$H$1137,2,FALSE)</f>
        <v>#N/A</v>
      </c>
      <c r="H6" s="12" t="e">
        <f>SUM(D6:$D$14)*((G6+M5)/100/2)</f>
        <v>#N/A</v>
      </c>
      <c r="I6" s="22" t="e">
        <f t="shared" si="1"/>
        <v>#N/A</v>
      </c>
      <c r="J6" s="4">
        <f t="shared" si="2"/>
        <v>2026</v>
      </c>
    </row>
    <row r="7" spans="1:13" x14ac:dyDescent="0.25">
      <c r="A7" t="s">
        <v>182</v>
      </c>
      <c r="B7" s="10">
        <v>46492</v>
      </c>
      <c r="C7" s="10">
        <v>46492</v>
      </c>
      <c r="D7" s="38">
        <v>2611060.44</v>
      </c>
      <c r="E7" s="22" t="e">
        <f>VLOOKUP(C7,'Data Source'!$A$2:$B$1048576,2,FALSE)</f>
        <v>#N/A</v>
      </c>
      <c r="F7" s="22" t="e">
        <f t="shared" si="0"/>
        <v>#N/A</v>
      </c>
      <c r="G7" s="23" t="e">
        <f>VLOOKUP(C6,'Data Source'!$G$2:$H$1137,2,FALSE)</f>
        <v>#N/A</v>
      </c>
      <c r="H7" s="12" t="e">
        <f>SUM(D7:$D$14)*((G7+M6)/100/2)</f>
        <v>#N/A</v>
      </c>
      <c r="I7" s="22" t="e">
        <f t="shared" si="1"/>
        <v>#N/A</v>
      </c>
      <c r="J7" s="4">
        <f t="shared" si="2"/>
        <v>2027</v>
      </c>
    </row>
    <row r="8" spans="1:13" x14ac:dyDescent="0.25">
      <c r="A8" t="s">
        <v>182</v>
      </c>
      <c r="B8" s="10">
        <v>46675</v>
      </c>
      <c r="C8" s="10">
        <v>46675</v>
      </c>
      <c r="D8" s="38">
        <v>2676336.7200000002</v>
      </c>
      <c r="E8" s="22" t="e">
        <f>VLOOKUP(C8,'Data Source'!$A$2:$B$1048576,2,FALSE)</f>
        <v>#N/A</v>
      </c>
      <c r="F8" s="22" t="e">
        <f t="shared" si="0"/>
        <v>#N/A</v>
      </c>
      <c r="G8" s="23" t="e">
        <f>VLOOKUP(C7,'Data Source'!$G$2:$H$1137,2,FALSE)</f>
        <v>#N/A</v>
      </c>
      <c r="H8" s="12" t="e">
        <f>SUM(D8:$D$14)*((G8+M7)/100/2)</f>
        <v>#N/A</v>
      </c>
      <c r="I8" s="22" t="e">
        <f t="shared" si="1"/>
        <v>#N/A</v>
      </c>
      <c r="J8" s="4">
        <f t="shared" si="2"/>
        <v>2027</v>
      </c>
    </row>
    <row r="9" spans="1:13" x14ac:dyDescent="0.25">
      <c r="A9" t="s">
        <v>182</v>
      </c>
      <c r="B9" s="10">
        <v>46858</v>
      </c>
      <c r="C9" s="10">
        <v>46858</v>
      </c>
      <c r="D9" s="38">
        <v>2743245.2</v>
      </c>
      <c r="E9" s="22" t="e">
        <f>VLOOKUP(C9,'Data Source'!$A$2:$B$1048576,2,FALSE)</f>
        <v>#N/A</v>
      </c>
      <c r="F9" s="22" t="e">
        <f t="shared" si="0"/>
        <v>#N/A</v>
      </c>
      <c r="G9" s="23" t="e">
        <f>VLOOKUP(C8,'Data Source'!$G$2:$H$1137,2,FALSE)</f>
        <v>#N/A</v>
      </c>
      <c r="H9" s="12" t="e">
        <f>SUM(D9:$D$14)*((G9+M8)/100/2)</f>
        <v>#N/A</v>
      </c>
      <c r="I9" s="22" t="e">
        <f t="shared" si="1"/>
        <v>#N/A</v>
      </c>
      <c r="J9" s="4">
        <f t="shared" si="2"/>
        <v>2028</v>
      </c>
    </row>
    <row r="10" spans="1:13" x14ac:dyDescent="0.25">
      <c r="A10" t="s">
        <v>182</v>
      </c>
      <c r="B10" s="10">
        <v>47041</v>
      </c>
      <c r="C10" s="10">
        <v>47041</v>
      </c>
      <c r="D10" s="38">
        <v>2811826.52</v>
      </c>
      <c r="E10" s="22" t="e">
        <f>VLOOKUP(C10,'Data Source'!$A$2:$B$1048576,2,FALSE)</f>
        <v>#N/A</v>
      </c>
      <c r="F10" s="22" t="e">
        <f t="shared" si="0"/>
        <v>#N/A</v>
      </c>
      <c r="G10" s="23" t="e">
        <f>VLOOKUP(C9,'Data Source'!$G$2:$H$1137,2,FALSE)</f>
        <v>#N/A</v>
      </c>
      <c r="H10" s="12" t="e">
        <f>SUM(D10:$D$14)*((G10+M9)/100/2)</f>
        <v>#N/A</v>
      </c>
      <c r="I10" s="22" t="e">
        <f t="shared" si="1"/>
        <v>#N/A</v>
      </c>
      <c r="J10" s="4">
        <f t="shared" si="2"/>
        <v>2028</v>
      </c>
    </row>
    <row r="11" spans="1:13" x14ac:dyDescent="0.25">
      <c r="A11" t="s">
        <v>182</v>
      </c>
      <c r="B11" s="10">
        <v>47223</v>
      </c>
      <c r="C11" s="10">
        <v>47223</v>
      </c>
      <c r="D11" s="38">
        <v>2882122.22</v>
      </c>
      <c r="E11" s="22" t="e">
        <f>VLOOKUP(C11,'Data Source'!$A$2:$B$1048576,2,FALSE)</f>
        <v>#N/A</v>
      </c>
      <c r="F11" s="22" t="e">
        <f t="shared" si="0"/>
        <v>#N/A</v>
      </c>
      <c r="G11" s="23" t="e">
        <f>VLOOKUP(C10,'Data Source'!$G$2:$H$1137,2,FALSE)</f>
        <v>#N/A</v>
      </c>
      <c r="H11" s="12" t="e">
        <f>SUM(D11:$D$14)*((G11+M10)/100/2)</f>
        <v>#N/A</v>
      </c>
      <c r="I11" s="22" t="e">
        <f t="shared" si="1"/>
        <v>#N/A</v>
      </c>
      <c r="J11" s="4">
        <f t="shared" si="2"/>
        <v>2029</v>
      </c>
    </row>
    <row r="12" spans="1:13" x14ac:dyDescent="0.25">
      <c r="A12" t="s">
        <v>182</v>
      </c>
      <c r="B12" s="10">
        <v>47406</v>
      </c>
      <c r="C12" s="10">
        <v>47406</v>
      </c>
      <c r="D12" s="38">
        <v>2954174.92</v>
      </c>
      <c r="E12" s="22" t="e">
        <f>VLOOKUP(C12,'Data Source'!$A$2:$B$1048576,2,FALSE)</f>
        <v>#N/A</v>
      </c>
      <c r="F12" s="22" t="e">
        <f t="shared" si="0"/>
        <v>#N/A</v>
      </c>
      <c r="G12" s="23" t="e">
        <f>VLOOKUP(C11,'Data Source'!$G$2:$H$1137,2,FALSE)</f>
        <v>#N/A</v>
      </c>
      <c r="H12" s="12" t="e">
        <f>SUM(D12:$D$14)*((G12+M11)/100/2)</f>
        <v>#N/A</v>
      </c>
      <c r="I12" s="22" t="e">
        <f t="shared" si="1"/>
        <v>#N/A</v>
      </c>
      <c r="J12" s="4">
        <f t="shared" si="2"/>
        <v>2029</v>
      </c>
    </row>
    <row r="13" spans="1:13" x14ac:dyDescent="0.25">
      <c r="A13" t="s">
        <v>182</v>
      </c>
      <c r="B13" s="10">
        <v>47588</v>
      </c>
      <c r="C13" s="10">
        <v>47588</v>
      </c>
      <c r="D13" s="38">
        <v>3028029.57</v>
      </c>
      <c r="E13" s="22" t="e">
        <f>VLOOKUP(C13,'Data Source'!$A$2:$B$1048576,2,FALSE)</f>
        <v>#N/A</v>
      </c>
      <c r="F13" s="22" t="e">
        <f t="shared" si="0"/>
        <v>#N/A</v>
      </c>
      <c r="G13" s="23" t="e">
        <f>VLOOKUP(C12,'Data Source'!$G$2:$H$1137,2,FALSE)</f>
        <v>#N/A</v>
      </c>
      <c r="H13" s="12" t="e">
        <f>SUM(D13:$D$14)*((G13+M12)/100/2)</f>
        <v>#N/A</v>
      </c>
      <c r="I13" s="22" t="e">
        <f t="shared" si="1"/>
        <v>#N/A</v>
      </c>
      <c r="J13" s="4">
        <f t="shared" si="2"/>
        <v>2030</v>
      </c>
    </row>
    <row r="14" spans="1:13" x14ac:dyDescent="0.25">
      <c r="A14" t="s">
        <v>182</v>
      </c>
      <c r="B14" s="10">
        <v>47771</v>
      </c>
      <c r="C14" s="10">
        <v>47771</v>
      </c>
      <c r="D14" s="38">
        <v>3103729.53</v>
      </c>
      <c r="E14" s="22" t="e">
        <f>VLOOKUP(C14,'Data Source'!$A$2:$B$1048576,2,FALSE)</f>
        <v>#N/A</v>
      </c>
      <c r="F14" s="22" t="e">
        <f t="shared" si="0"/>
        <v>#N/A</v>
      </c>
      <c r="G14" s="23" t="e">
        <f>VLOOKUP(C13,'Data Source'!$G$2:$H$1137,2,FALSE)</f>
        <v>#N/A</v>
      </c>
      <c r="H14" s="12" t="e">
        <f>SUM(D14:$D$14)*((G14+M13)/100/2)</f>
        <v>#N/A</v>
      </c>
      <c r="I14" s="22" t="e">
        <f t="shared" si="1"/>
        <v>#N/A</v>
      </c>
      <c r="J14" s="4">
        <f t="shared" si="2"/>
        <v>2030</v>
      </c>
    </row>
    <row r="16" spans="1:13" x14ac:dyDescent="0.25">
      <c r="D16" s="38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5985-8F62-4633-B408-CCCF19C93FBE}">
  <sheetPr codeName="Sheet4">
    <tabColor rgb="FF92D050"/>
  </sheetPr>
  <dimension ref="A1:M28"/>
  <sheetViews>
    <sheetView showGridLines="0" topLeftCell="C1" workbookViewId="0">
      <selection activeCell="L1" sqref="L1:M2"/>
    </sheetView>
  </sheetViews>
  <sheetFormatPr defaultRowHeight="15" x14ac:dyDescent="0.25"/>
  <cols>
    <col min="1" max="1" width="13.140625" customWidth="1"/>
    <col min="2" max="2" width="17.7109375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8.7109375" bestFit="1" customWidth="1"/>
    <col min="8" max="8" width="18.42578125" bestFit="1" customWidth="1"/>
    <col min="9" max="9" width="23.7109375" customWidth="1"/>
    <col min="10" max="10" width="6.42578125" customWidth="1"/>
    <col min="12" max="12" width="10.710937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84</v>
      </c>
      <c r="B2" s="10">
        <v>44576</v>
      </c>
      <c r="C2" s="10">
        <v>44578</v>
      </c>
      <c r="D2" s="11"/>
      <c r="E2" s="22">
        <f>VLOOKUP(C2,'Data Source'!$A$2:$B$1048576,2,FALSE)</f>
        <v>14310</v>
      </c>
      <c r="F2" s="12">
        <f>D2*E2</f>
        <v>0</v>
      </c>
      <c r="G2" s="12">
        <v>0.15325</v>
      </c>
      <c r="H2" s="12">
        <f>SUM(D2:D$25)*((G2+$M$2)/100/2)</f>
        <v>1506500</v>
      </c>
      <c r="I2" s="12">
        <f t="shared" ref="I2:I25" si="0">H2*E2</f>
        <v>21558015000</v>
      </c>
      <c r="J2">
        <f>YEAR(B2)</f>
        <v>2022</v>
      </c>
      <c r="L2" s="2">
        <f ca="1">DATE(2025,MONTH(TODAY()),1)</f>
        <v>45778</v>
      </c>
      <c r="M2" s="29">
        <v>0.6</v>
      </c>
    </row>
    <row r="3" spans="1:13" x14ac:dyDescent="0.25">
      <c r="A3" t="s">
        <v>84</v>
      </c>
      <c r="B3" s="10">
        <v>44757</v>
      </c>
      <c r="C3" s="10">
        <v>44757</v>
      </c>
      <c r="D3" s="11"/>
      <c r="E3" s="22">
        <f>VLOOKUP(C3,'Data Source'!$A$2:$B$1048576,2,FALSE)</f>
        <v>14999</v>
      </c>
      <c r="F3" s="12">
        <f>D3*E3</f>
        <v>0</v>
      </c>
      <c r="G3" s="23">
        <f>VLOOKUP(C2,'Data Source'!$D$2:$E$1136,2,FALSE)</f>
        <v>0.41814000000000001</v>
      </c>
      <c r="H3" s="12">
        <f>SUM(D3:D$25)*((G3+$M$2)/100/2)</f>
        <v>2036280</v>
      </c>
      <c r="I3" s="12">
        <f t="shared" si="0"/>
        <v>30542163720</v>
      </c>
      <c r="J3">
        <f t="shared" ref="J3:J25" si="1">YEAR(B3)</f>
        <v>2022</v>
      </c>
    </row>
    <row r="4" spans="1:13" x14ac:dyDescent="0.25">
      <c r="A4" t="s">
        <v>84</v>
      </c>
      <c r="B4" s="10">
        <v>44941</v>
      </c>
      <c r="C4" s="10">
        <v>44942</v>
      </c>
      <c r="D4" s="14">
        <v>13840000</v>
      </c>
      <c r="E4" s="22">
        <f>VLOOKUP(C4,'Data Source'!$A$2:$B$1048576,2,FALSE)</f>
        <v>15177</v>
      </c>
      <c r="F4" s="12">
        <f t="shared" ref="F4:F25" si="2">D4*E4</f>
        <v>210049680000</v>
      </c>
      <c r="G4" s="23">
        <f>VLOOKUP(C3,'Data Source'!$D$2:$E$1136,2,FALSE)</f>
        <v>3.3112900000000001</v>
      </c>
      <c r="H4" s="12">
        <f>SUM(D4:D$25)*((G4+$M$2)/100/2)</f>
        <v>7822580</v>
      </c>
      <c r="I4" s="12">
        <f t="shared" si="0"/>
        <v>118723296660</v>
      </c>
      <c r="J4">
        <f t="shared" si="1"/>
        <v>2023</v>
      </c>
    </row>
    <row r="5" spans="1:13" x14ac:dyDescent="0.25">
      <c r="A5" t="s">
        <v>84</v>
      </c>
      <c r="B5" s="15">
        <v>45122</v>
      </c>
      <c r="C5" s="15">
        <v>45124</v>
      </c>
      <c r="D5" s="17">
        <v>14200000</v>
      </c>
      <c r="E5" s="18">
        <f>VLOOKUP(C5,'Data Source'!$A$2:$B$1048576,2,FALSE)</f>
        <v>14945</v>
      </c>
      <c r="F5" s="18">
        <f t="shared" si="2"/>
        <v>212219000000</v>
      </c>
      <c r="G5" s="19">
        <f>VLOOKUP(C4,'Data Source'!$D$2:$E$1136,2,FALSE)</f>
        <v>5.1154299999999999</v>
      </c>
      <c r="H5" s="18">
        <f>SUM(D5:D$25)*((G5+$M$2)/100/2)</f>
        <v>11035352.243999999</v>
      </c>
      <c r="I5" s="18">
        <f t="shared" si="0"/>
        <v>164923339286.57999</v>
      </c>
      <c r="J5">
        <f t="shared" si="1"/>
        <v>2023</v>
      </c>
    </row>
    <row r="6" spans="1:13" x14ac:dyDescent="0.25">
      <c r="A6" t="s">
        <v>84</v>
      </c>
      <c r="B6" s="20">
        <v>45306</v>
      </c>
      <c r="C6" s="5">
        <v>45306</v>
      </c>
      <c r="D6" s="21">
        <v>14560000</v>
      </c>
      <c r="E6" s="22">
        <f>VLOOKUP(C6,'Data Source'!$A$2:$B$1048576,2,FALSE)</f>
        <v>15559</v>
      </c>
      <c r="F6" s="22">
        <f t="shared" si="2"/>
        <v>226539040000</v>
      </c>
      <c r="G6" s="23">
        <f>VLOOKUP(C5,'Data Source'!$G$2:$H$1048576,2,FALSE)</f>
        <v>5.39635</v>
      </c>
      <c r="H6" s="12">
        <f>SUM(D6:D$25)*((G6+$M$2)/100/2)</f>
        <v>11152011.729999999</v>
      </c>
      <c r="I6" s="22">
        <f t="shared" si="0"/>
        <v>173514150507.06998</v>
      </c>
      <c r="J6">
        <f t="shared" si="1"/>
        <v>2024</v>
      </c>
    </row>
    <row r="7" spans="1:13" x14ac:dyDescent="0.25">
      <c r="A7" t="s">
        <v>84</v>
      </c>
      <c r="B7" s="10">
        <v>45488</v>
      </c>
      <c r="C7" s="10">
        <v>45488</v>
      </c>
      <c r="D7" s="14">
        <v>14920000</v>
      </c>
      <c r="E7" s="22">
        <f>VLOOKUP(C7,'Data Source'!$A$2:$B$1048576,2,FALSE)</f>
        <v>16154</v>
      </c>
      <c r="F7" s="12">
        <f t="shared" si="2"/>
        <v>241017680000</v>
      </c>
      <c r="G7" s="23">
        <f>VLOOKUP(C6,'Data Source'!$G$2:$H$1048576,2,FALSE)</f>
        <v>5.1534700000000004</v>
      </c>
      <c r="H7" s="12">
        <f>SUM(D7:D$25)*((G7+$M$2)/100/2)</f>
        <v>10281450.890000001</v>
      </c>
      <c r="I7" s="12">
        <f t="shared" si="0"/>
        <v>166086557677.06</v>
      </c>
      <c r="J7">
        <f t="shared" si="1"/>
        <v>2024</v>
      </c>
    </row>
    <row r="8" spans="1:13" x14ac:dyDescent="0.25">
      <c r="A8" t="s">
        <v>84</v>
      </c>
      <c r="B8" s="10">
        <v>45672</v>
      </c>
      <c r="C8" s="10">
        <v>45672</v>
      </c>
      <c r="D8" s="14">
        <v>15280000</v>
      </c>
      <c r="E8" s="22">
        <f>VLOOKUP(C8,'Data Source'!$A$2:$B$1048576,2,FALSE)</f>
        <v>16265</v>
      </c>
      <c r="F8" s="12">
        <f t="shared" si="2"/>
        <v>248529200000</v>
      </c>
      <c r="G8" s="23">
        <f>VLOOKUP(C7,'Data Source'!$G$2:$H$1048576,2,FALSE)</f>
        <v>5.1505799999999997</v>
      </c>
      <c r="H8" s="12">
        <f>SUM(D8:D$25)*((G8+$M$2)/100/2)</f>
        <v>9847293.1919999998</v>
      </c>
      <c r="I8" s="12">
        <f t="shared" si="0"/>
        <v>160166223767.88</v>
      </c>
      <c r="J8">
        <f t="shared" si="1"/>
        <v>2025</v>
      </c>
    </row>
    <row r="9" spans="1:13" x14ac:dyDescent="0.25">
      <c r="A9" t="s">
        <v>84</v>
      </c>
      <c r="B9" s="10">
        <v>45853</v>
      </c>
      <c r="C9" s="10">
        <v>45853</v>
      </c>
      <c r="D9" s="14">
        <v>15680000</v>
      </c>
      <c r="E9" s="22" t="e">
        <f>VLOOKUP(C9,'Data Source'!$A$2:$B$1048576,2,FALSE)</f>
        <v>#N/A</v>
      </c>
      <c r="F9" s="12" t="e">
        <f t="shared" si="2"/>
        <v>#N/A</v>
      </c>
      <c r="G9" s="23">
        <f>VLOOKUP(C8,'Data Source'!$G$2:$H$1048576,2,FALSE)</f>
        <v>4.2886199999999999</v>
      </c>
      <c r="H9" s="12">
        <f>SUM(D9:D$25)*((G9+$M$2)/100/2)</f>
        <v>7997782.3199999994</v>
      </c>
      <c r="I9" s="12" t="e">
        <f t="shared" si="0"/>
        <v>#N/A</v>
      </c>
      <c r="J9">
        <f t="shared" si="1"/>
        <v>2025</v>
      </c>
    </row>
    <row r="10" spans="1:13" x14ac:dyDescent="0.25">
      <c r="A10" t="s">
        <v>84</v>
      </c>
      <c r="B10" s="10">
        <v>46037</v>
      </c>
      <c r="C10" s="10">
        <v>46037</v>
      </c>
      <c r="D10" s="14">
        <v>16040000</v>
      </c>
      <c r="E10" s="22" t="e">
        <f>VLOOKUP(C10,'Data Source'!$A$2:$B$1048576,2,FALSE)</f>
        <v>#N/A</v>
      </c>
      <c r="F10" s="12" t="e">
        <f t="shared" si="2"/>
        <v>#N/A</v>
      </c>
      <c r="G10" s="23" t="e">
        <f>VLOOKUP(C9,'Data Source'!$G$2:$H$1048576,2,FALSE)</f>
        <v>#N/A</v>
      </c>
      <c r="H10" s="12" t="e">
        <f>SUM(D10:D$25)*((G10+$M$2)/100/2)</f>
        <v>#N/A</v>
      </c>
      <c r="I10" s="12" t="e">
        <f t="shared" si="0"/>
        <v>#N/A</v>
      </c>
      <c r="J10">
        <f t="shared" si="1"/>
        <v>2026</v>
      </c>
    </row>
    <row r="11" spans="1:13" x14ac:dyDescent="0.25">
      <c r="A11" t="s">
        <v>84</v>
      </c>
      <c r="B11" s="10">
        <v>46218</v>
      </c>
      <c r="C11" s="10">
        <v>46218</v>
      </c>
      <c r="D11" s="14">
        <v>16440000</v>
      </c>
      <c r="E11" s="22" t="e">
        <f>VLOOKUP(C11,'Data Source'!$A$2:$B$1048576,2,FALSE)</f>
        <v>#N/A</v>
      </c>
      <c r="F11" s="12" t="e">
        <f t="shared" si="2"/>
        <v>#N/A</v>
      </c>
      <c r="G11" s="23" t="e">
        <f>VLOOKUP(C10,'Data Source'!$G$2:$H$1048576,2,FALSE)</f>
        <v>#N/A</v>
      </c>
      <c r="H11" s="12" t="e">
        <f>SUM(D11:D$25)*((G11+$M$2)/100/2)</f>
        <v>#N/A</v>
      </c>
      <c r="I11" s="12" t="e">
        <f t="shared" si="0"/>
        <v>#N/A</v>
      </c>
      <c r="J11">
        <f t="shared" si="1"/>
        <v>2026</v>
      </c>
    </row>
    <row r="12" spans="1:13" x14ac:dyDescent="0.25">
      <c r="A12" t="s">
        <v>84</v>
      </c>
      <c r="B12" s="10">
        <v>46402</v>
      </c>
      <c r="C12" s="10">
        <v>46402</v>
      </c>
      <c r="D12" s="14">
        <v>16880000</v>
      </c>
      <c r="E12" s="22" t="e">
        <f>VLOOKUP(C12,'Data Source'!$A$2:$B$1048576,2,FALSE)</f>
        <v>#N/A</v>
      </c>
      <c r="F12" s="12" t="e">
        <f t="shared" si="2"/>
        <v>#N/A</v>
      </c>
      <c r="G12" s="23" t="e">
        <f>VLOOKUP(C11,'Data Source'!$G$2:$H$1048576,2,FALSE)</f>
        <v>#N/A</v>
      </c>
      <c r="H12" s="12" t="e">
        <f>SUM(D12:D$25)*((G12+$M$2)/100/2)</f>
        <v>#N/A</v>
      </c>
      <c r="I12" s="12" t="e">
        <f t="shared" si="0"/>
        <v>#N/A</v>
      </c>
      <c r="J12">
        <f t="shared" si="1"/>
        <v>2027</v>
      </c>
    </row>
    <row r="13" spans="1:13" x14ac:dyDescent="0.25">
      <c r="A13" t="s">
        <v>84</v>
      </c>
      <c r="B13" s="10">
        <v>46583</v>
      </c>
      <c r="C13" s="10">
        <v>46583</v>
      </c>
      <c r="D13" s="14">
        <v>17280000</v>
      </c>
      <c r="E13" s="22" t="e">
        <f>VLOOKUP(C13,'Data Source'!$A$2:$B$1048576,2,FALSE)</f>
        <v>#N/A</v>
      </c>
      <c r="F13" s="12" t="e">
        <f t="shared" si="2"/>
        <v>#N/A</v>
      </c>
      <c r="G13" s="23" t="e">
        <f>VLOOKUP(C12,'Data Source'!$G$2:$H$1048576,2,FALSE)</f>
        <v>#N/A</v>
      </c>
      <c r="H13" s="12" t="e">
        <f>SUM(D13:D$25)*((G13+$M$2)/100/2)</f>
        <v>#N/A</v>
      </c>
      <c r="I13" s="12" t="e">
        <f t="shared" si="0"/>
        <v>#N/A</v>
      </c>
      <c r="J13">
        <f t="shared" si="1"/>
        <v>2027</v>
      </c>
    </row>
    <row r="14" spans="1:13" x14ac:dyDescent="0.25">
      <c r="A14" t="s">
        <v>84</v>
      </c>
      <c r="B14" s="10">
        <v>46767</v>
      </c>
      <c r="C14" s="10">
        <v>46767</v>
      </c>
      <c r="D14" s="14">
        <v>17720000</v>
      </c>
      <c r="E14" s="22" t="e">
        <f>VLOOKUP(C14,'Data Source'!$A$2:$B$1048576,2,FALSE)</f>
        <v>#N/A</v>
      </c>
      <c r="F14" s="12" t="e">
        <f t="shared" si="2"/>
        <v>#N/A</v>
      </c>
      <c r="G14" s="23" t="e">
        <f>VLOOKUP(C13,'Data Source'!$G$2:$H$1048576,2,FALSE)</f>
        <v>#N/A</v>
      </c>
      <c r="H14" s="12" t="e">
        <f>SUM(D14:D$25)*((G14+$M$2)/100/2)</f>
        <v>#N/A</v>
      </c>
      <c r="I14" s="12" t="e">
        <f t="shared" si="0"/>
        <v>#N/A</v>
      </c>
      <c r="J14">
        <f t="shared" si="1"/>
        <v>2028</v>
      </c>
    </row>
    <row r="15" spans="1:13" x14ac:dyDescent="0.25">
      <c r="A15" t="s">
        <v>84</v>
      </c>
      <c r="B15" s="10">
        <v>46949</v>
      </c>
      <c r="C15" s="10">
        <v>46949</v>
      </c>
      <c r="D15" s="14">
        <v>18160000</v>
      </c>
      <c r="E15" s="22" t="e">
        <f>VLOOKUP(C15,'Data Source'!$A$2:$B$1048576,2,FALSE)</f>
        <v>#N/A</v>
      </c>
      <c r="F15" s="12" t="e">
        <f t="shared" si="2"/>
        <v>#N/A</v>
      </c>
      <c r="G15" s="23" t="e">
        <f>VLOOKUP(C14,'Data Source'!$G$2:$H$1048576,2,FALSE)</f>
        <v>#N/A</v>
      </c>
      <c r="H15" s="12" t="e">
        <f>SUM(D15:D$25)*((G15+$M$2)/100/2)</f>
        <v>#N/A</v>
      </c>
      <c r="I15" s="12" t="e">
        <f t="shared" si="0"/>
        <v>#N/A</v>
      </c>
      <c r="J15">
        <f t="shared" si="1"/>
        <v>2028</v>
      </c>
    </row>
    <row r="16" spans="1:13" x14ac:dyDescent="0.25">
      <c r="A16" t="s">
        <v>84</v>
      </c>
      <c r="B16" s="10">
        <v>47133</v>
      </c>
      <c r="C16" s="10">
        <v>47133</v>
      </c>
      <c r="D16" s="14">
        <v>18600000</v>
      </c>
      <c r="E16" s="22" t="e">
        <f>VLOOKUP(C16,'Data Source'!$A$2:$B$1048576,2,FALSE)</f>
        <v>#N/A</v>
      </c>
      <c r="F16" s="12" t="e">
        <f t="shared" si="2"/>
        <v>#N/A</v>
      </c>
      <c r="G16" s="23" t="e">
        <f>VLOOKUP(C15,'Data Source'!$G$2:$H$1048576,2,FALSE)</f>
        <v>#N/A</v>
      </c>
      <c r="H16" s="12" t="e">
        <f>SUM(D16:D$25)*((G16+$M$2)/100/2)</f>
        <v>#N/A</v>
      </c>
      <c r="I16" s="12" t="e">
        <f t="shared" si="0"/>
        <v>#N/A</v>
      </c>
      <c r="J16">
        <f t="shared" si="1"/>
        <v>2029</v>
      </c>
    </row>
    <row r="17" spans="1:10" x14ac:dyDescent="0.25">
      <c r="A17" t="s">
        <v>84</v>
      </c>
      <c r="B17" s="10">
        <v>47314</v>
      </c>
      <c r="C17" s="10">
        <v>47314</v>
      </c>
      <c r="D17" s="14">
        <v>19080000</v>
      </c>
      <c r="E17" s="22" t="e">
        <f>VLOOKUP(C17,'Data Source'!$A$2:$B$1048576,2,FALSE)</f>
        <v>#N/A</v>
      </c>
      <c r="F17" s="12" t="e">
        <f t="shared" si="2"/>
        <v>#N/A</v>
      </c>
      <c r="G17" s="23" t="e">
        <f>VLOOKUP(C16,'Data Source'!$G$2:$H$1048576,2,FALSE)</f>
        <v>#N/A</v>
      </c>
      <c r="H17" s="12" t="e">
        <f>SUM(D17:D$25)*((G17+$M$2)/100/2)</f>
        <v>#N/A</v>
      </c>
      <c r="I17" s="12" t="e">
        <f t="shared" si="0"/>
        <v>#N/A</v>
      </c>
      <c r="J17">
        <f t="shared" si="1"/>
        <v>2029</v>
      </c>
    </row>
    <row r="18" spans="1:10" x14ac:dyDescent="0.25">
      <c r="A18" t="s">
        <v>84</v>
      </c>
      <c r="B18" s="10">
        <v>47498</v>
      </c>
      <c r="C18" s="10">
        <v>47498</v>
      </c>
      <c r="D18" s="14">
        <v>19560000</v>
      </c>
      <c r="E18" s="22" t="e">
        <f>VLOOKUP(C18,'Data Source'!$A$2:$B$1048576,2,FALSE)</f>
        <v>#N/A</v>
      </c>
      <c r="F18" s="12" t="e">
        <f t="shared" si="2"/>
        <v>#N/A</v>
      </c>
      <c r="G18" s="23" t="e">
        <f>VLOOKUP(C17,'Data Source'!$G$2:$H$1048576,2,FALSE)</f>
        <v>#N/A</v>
      </c>
      <c r="H18" s="12" t="e">
        <f>SUM(D18:D$25)*((G18+$M$2)/100/2)</f>
        <v>#N/A</v>
      </c>
      <c r="I18" s="12" t="e">
        <f t="shared" si="0"/>
        <v>#N/A</v>
      </c>
      <c r="J18">
        <f t="shared" si="1"/>
        <v>2030</v>
      </c>
    </row>
    <row r="19" spans="1:10" x14ac:dyDescent="0.25">
      <c r="A19" t="s">
        <v>84</v>
      </c>
      <c r="B19" s="10">
        <v>47679</v>
      </c>
      <c r="C19" s="10">
        <v>47679</v>
      </c>
      <c r="D19" s="14">
        <v>20040000</v>
      </c>
      <c r="E19" s="22" t="e">
        <f>VLOOKUP(C19,'Data Source'!$A$2:$B$1048576,2,FALSE)</f>
        <v>#N/A</v>
      </c>
      <c r="F19" s="12" t="e">
        <f t="shared" si="2"/>
        <v>#N/A</v>
      </c>
      <c r="G19" s="23" t="e">
        <f>VLOOKUP(C18,'Data Source'!$G$2:$H$1048576,2,FALSE)</f>
        <v>#N/A</v>
      </c>
      <c r="H19" s="12" t="e">
        <f>SUM(D19:D$25)*((G19+$M$2)/100/2)</f>
        <v>#N/A</v>
      </c>
      <c r="I19" s="12" t="e">
        <f t="shared" si="0"/>
        <v>#N/A</v>
      </c>
      <c r="J19">
        <f t="shared" si="1"/>
        <v>2030</v>
      </c>
    </row>
    <row r="20" spans="1:10" x14ac:dyDescent="0.25">
      <c r="A20" t="s">
        <v>84</v>
      </c>
      <c r="B20" s="10">
        <v>47863</v>
      </c>
      <c r="C20" s="10">
        <v>47863</v>
      </c>
      <c r="D20" s="14">
        <v>20560000</v>
      </c>
      <c r="E20" s="22" t="e">
        <f>VLOOKUP(C20,'Data Source'!$A$2:$B$1048576,2,FALSE)</f>
        <v>#N/A</v>
      </c>
      <c r="F20" s="12" t="e">
        <f t="shared" si="2"/>
        <v>#N/A</v>
      </c>
      <c r="G20" s="23" t="e">
        <f>VLOOKUP(C19,'Data Source'!$G$2:$H$1048576,2,FALSE)</f>
        <v>#N/A</v>
      </c>
      <c r="H20" s="12" t="e">
        <f>SUM(D20:D$25)*((G20+$M$2)/100/2)</f>
        <v>#N/A</v>
      </c>
      <c r="I20" s="12" t="e">
        <f t="shared" si="0"/>
        <v>#N/A</v>
      </c>
      <c r="J20">
        <f t="shared" si="1"/>
        <v>2031</v>
      </c>
    </row>
    <row r="21" spans="1:10" x14ac:dyDescent="0.25">
      <c r="A21" t="s">
        <v>84</v>
      </c>
      <c r="B21" s="10">
        <v>48044</v>
      </c>
      <c r="C21" s="10">
        <v>48044</v>
      </c>
      <c r="D21" s="14">
        <v>21080000</v>
      </c>
      <c r="E21" s="22" t="e">
        <f>VLOOKUP(C21,'Data Source'!$A$2:$B$1048576,2,FALSE)</f>
        <v>#N/A</v>
      </c>
      <c r="F21" s="12" t="e">
        <f t="shared" si="2"/>
        <v>#N/A</v>
      </c>
      <c r="G21" s="23" t="e">
        <f>VLOOKUP(C20,'Data Source'!$G$2:$H$1048576,2,FALSE)</f>
        <v>#N/A</v>
      </c>
      <c r="H21" s="12" t="e">
        <f>SUM(D21:D$25)*((G21+$M$2)/100/2)</f>
        <v>#N/A</v>
      </c>
      <c r="I21" s="12" t="e">
        <f t="shared" si="0"/>
        <v>#N/A</v>
      </c>
      <c r="J21">
        <f t="shared" si="1"/>
        <v>2031</v>
      </c>
    </row>
    <row r="22" spans="1:10" x14ac:dyDescent="0.25">
      <c r="A22" t="s">
        <v>84</v>
      </c>
      <c r="B22" s="10">
        <v>48228</v>
      </c>
      <c r="C22" s="10">
        <v>48228</v>
      </c>
      <c r="D22" s="14">
        <v>21600000</v>
      </c>
      <c r="E22" s="22" t="e">
        <f>VLOOKUP(C22,'Data Source'!$A$2:$B$1048576,2,FALSE)</f>
        <v>#N/A</v>
      </c>
      <c r="F22" s="12" t="e">
        <f t="shared" si="2"/>
        <v>#N/A</v>
      </c>
      <c r="G22" s="23" t="e">
        <f>VLOOKUP(C21,'Data Source'!$G$2:$H$1048576,2,FALSE)</f>
        <v>#N/A</v>
      </c>
      <c r="H22" s="12" t="e">
        <f>SUM(D22:D$25)*((G22+$M$2)/100/2)</f>
        <v>#N/A</v>
      </c>
      <c r="I22" s="12" t="e">
        <f t="shared" si="0"/>
        <v>#N/A</v>
      </c>
      <c r="J22">
        <f t="shared" si="1"/>
        <v>2032</v>
      </c>
    </row>
    <row r="23" spans="1:10" x14ac:dyDescent="0.25">
      <c r="A23" t="s">
        <v>84</v>
      </c>
      <c r="B23" s="10">
        <v>48410</v>
      </c>
      <c r="C23" s="10">
        <v>48410</v>
      </c>
      <c r="D23" s="14">
        <v>22120000</v>
      </c>
      <c r="E23" s="22" t="e">
        <f>VLOOKUP(C23,'Data Source'!$A$2:$B$1048576,2,FALSE)</f>
        <v>#N/A</v>
      </c>
      <c r="F23" s="12" t="e">
        <f t="shared" si="2"/>
        <v>#N/A</v>
      </c>
      <c r="G23" s="23" t="e">
        <f>VLOOKUP(C22,'Data Source'!$G$2:$H$1048576,2,FALSE)</f>
        <v>#N/A</v>
      </c>
      <c r="H23" s="12" t="e">
        <f>SUM(D23:D$25)*((G23+$M$2)/100/2)</f>
        <v>#N/A</v>
      </c>
      <c r="I23" s="12" t="e">
        <f t="shared" si="0"/>
        <v>#N/A</v>
      </c>
      <c r="J23">
        <f t="shared" si="1"/>
        <v>2032</v>
      </c>
    </row>
    <row r="24" spans="1:10" x14ac:dyDescent="0.25">
      <c r="A24" t="s">
        <v>84</v>
      </c>
      <c r="B24" s="10">
        <v>48594</v>
      </c>
      <c r="C24" s="10">
        <v>48594</v>
      </c>
      <c r="D24" s="14">
        <v>22680000</v>
      </c>
      <c r="E24" s="22" t="e">
        <f>VLOOKUP(C24,'Data Source'!$A$2:$B$1048576,2,FALSE)</f>
        <v>#N/A</v>
      </c>
      <c r="F24" s="12" t="e">
        <f t="shared" si="2"/>
        <v>#N/A</v>
      </c>
      <c r="G24" s="23" t="e">
        <f>VLOOKUP(C23,'Data Source'!$G$2:$H$1048576,2,FALSE)</f>
        <v>#N/A</v>
      </c>
      <c r="H24" s="12" t="e">
        <f>SUM(D24:D$25)*((G24+$M$2)/100/2)</f>
        <v>#N/A</v>
      </c>
      <c r="I24" s="12" t="e">
        <f t="shared" si="0"/>
        <v>#N/A</v>
      </c>
      <c r="J24">
        <f t="shared" si="1"/>
        <v>2033</v>
      </c>
    </row>
    <row r="25" spans="1:10" x14ac:dyDescent="0.25">
      <c r="A25" t="s">
        <v>84</v>
      </c>
      <c r="B25" s="10">
        <v>48775</v>
      </c>
      <c r="C25" s="10">
        <v>48775</v>
      </c>
      <c r="D25" s="14">
        <v>23680000</v>
      </c>
      <c r="E25" s="22" t="e">
        <f>VLOOKUP(C25,'Data Source'!$A$2:$B$1048576,2,FALSE)</f>
        <v>#N/A</v>
      </c>
      <c r="F25" s="12" t="e">
        <f t="shared" si="2"/>
        <v>#N/A</v>
      </c>
      <c r="G25" s="23" t="e">
        <f>VLOOKUP(C24,'Data Source'!$G$2:$H$1048576,2,FALSE)</f>
        <v>#N/A</v>
      </c>
      <c r="H25" s="12" t="e">
        <f>SUM(D25:D$25)*((G25+$M$2)/100/2)</f>
        <v>#N/A</v>
      </c>
      <c r="I25" s="12" t="e">
        <f t="shared" si="0"/>
        <v>#N/A</v>
      </c>
      <c r="J25">
        <f t="shared" si="1"/>
        <v>2033</v>
      </c>
    </row>
    <row r="27" spans="1:10" x14ac:dyDescent="0.25">
      <c r="D27" s="38">
        <f>SUM(D4:D25)</f>
        <v>400000000</v>
      </c>
    </row>
    <row r="28" spans="1:10" x14ac:dyDescent="0.25">
      <c r="D28" t="e">
        <f>D27=#REF!</f>
        <v>#REF!</v>
      </c>
    </row>
  </sheetData>
  <conditionalFormatting sqref="B2:B25">
    <cfRule type="cellIs" dxfId="26" priority="1" operator="lessThan">
      <formula>$L$2</formula>
    </cfRule>
  </conditionalFormatting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D931-81DC-4262-8850-64F6C89634A9}">
  <sheetPr codeName="Sheet5">
    <tabColor rgb="FF92D050"/>
  </sheetPr>
  <dimension ref="A1:M28"/>
  <sheetViews>
    <sheetView showGridLines="0" topLeftCell="C1" workbookViewId="0">
      <selection activeCell="L1" sqref="L1:M2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8.7109375" bestFit="1" customWidth="1"/>
    <col min="8" max="8" width="18.42578125" bestFit="1" customWidth="1"/>
    <col min="9" max="9" width="22.5703125" bestFit="1" customWidth="1"/>
    <col min="10" max="10" width="7" customWidth="1"/>
    <col min="12" max="12" width="10.7109375" bestFit="1" customWidth="1"/>
    <col min="13" max="13" width="17.2851562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88</v>
      </c>
      <c r="B2" s="10">
        <v>44392</v>
      </c>
      <c r="C2" s="10">
        <v>44392</v>
      </c>
      <c r="D2" s="11"/>
      <c r="E2" s="9"/>
      <c r="G2" s="9"/>
      <c r="J2">
        <f>YEAR(B2)</f>
        <v>2021</v>
      </c>
      <c r="L2" s="2">
        <f ca="1">DATE(2025,MONTH(TODAY()),1)</f>
        <v>45778</v>
      </c>
      <c r="M2" s="29">
        <v>0.6</v>
      </c>
    </row>
    <row r="3" spans="1:13" x14ac:dyDescent="0.25">
      <c r="A3" t="s">
        <v>88</v>
      </c>
      <c r="B3" s="10">
        <v>44576</v>
      </c>
      <c r="C3" s="5">
        <v>44578</v>
      </c>
      <c r="D3" s="11"/>
      <c r="E3" s="22">
        <f>VLOOKUP(C3,'Data Source'!$A$2:$B$1048576,2,FALSE)</f>
        <v>14310</v>
      </c>
      <c r="F3" s="12">
        <f>D3*E3</f>
        <v>0</v>
      </c>
      <c r="G3" s="23">
        <f>VLOOKUP(C2,'Data Source'!$D$2:$E$1136,2,FALSE)</f>
        <v>0.15325</v>
      </c>
      <c r="H3" s="12">
        <f>SUM($D3:$D$26)*((G3+$M$2)/100/2)</f>
        <v>1129875</v>
      </c>
      <c r="I3" s="12">
        <f>H3*E3</f>
        <v>16168511250</v>
      </c>
      <c r="J3">
        <f t="shared" ref="J3:J26" si="0">YEAR(B3)</f>
        <v>2022</v>
      </c>
    </row>
    <row r="4" spans="1:13" x14ac:dyDescent="0.25">
      <c r="A4" t="s">
        <v>88</v>
      </c>
      <c r="B4" s="10">
        <v>44757</v>
      </c>
      <c r="C4" s="5">
        <v>44757</v>
      </c>
      <c r="D4" s="11"/>
      <c r="E4" s="22">
        <f>VLOOKUP(C4,'Data Source'!$A$2:$B$1048576,2,FALSE)</f>
        <v>14999</v>
      </c>
      <c r="F4" s="12">
        <f>D4*E4</f>
        <v>0</v>
      </c>
      <c r="G4" s="23">
        <f>VLOOKUP(C3,'Data Source'!$D$2:$E$1136,2,FALSE)</f>
        <v>0.41814000000000001</v>
      </c>
      <c r="H4" s="12">
        <f>SUM($D4:$D$26)*((G4+$M$2)/100/2)</f>
        <v>1527210</v>
      </c>
      <c r="I4" s="12">
        <f>H4*E4</f>
        <v>22906622790</v>
      </c>
      <c r="J4">
        <f t="shared" si="0"/>
        <v>2022</v>
      </c>
    </row>
    <row r="5" spans="1:13" x14ac:dyDescent="0.25">
      <c r="A5" t="s">
        <v>88</v>
      </c>
      <c r="B5" s="10">
        <v>44941</v>
      </c>
      <c r="C5" s="10">
        <v>44942</v>
      </c>
      <c r="D5" s="14">
        <v>10380000</v>
      </c>
      <c r="E5" s="22">
        <f>VLOOKUP(C5,'Data Source'!$A$2:$B$1048576,2,FALSE)</f>
        <v>15177</v>
      </c>
      <c r="F5" s="12">
        <f t="shared" ref="F5:F26" si="1">D5*E5</f>
        <v>157537260000</v>
      </c>
      <c r="G5" s="23">
        <f>VLOOKUP(C4,'Data Source'!$D$2:$E$1136,2,FALSE)</f>
        <v>3.3112900000000001</v>
      </c>
      <c r="H5" s="12">
        <f>SUM($D5:$D$26)*((G5+$M$2)/100/2)</f>
        <v>5866935</v>
      </c>
      <c r="I5" s="12">
        <f t="shared" ref="I5:I26" si="2">H5*E5</f>
        <v>89042472495</v>
      </c>
      <c r="J5">
        <f t="shared" si="0"/>
        <v>2023</v>
      </c>
    </row>
    <row r="6" spans="1:13" x14ac:dyDescent="0.25">
      <c r="A6" t="s">
        <v>88</v>
      </c>
      <c r="B6" s="15">
        <v>45122</v>
      </c>
      <c r="C6" s="15">
        <v>45124</v>
      </c>
      <c r="D6" s="17">
        <v>10650000</v>
      </c>
      <c r="E6" s="18">
        <f>VLOOKUP(C6,'Data Source'!$A$2:$B$1048576,2,FALSE)</f>
        <v>14945</v>
      </c>
      <c r="F6" s="18">
        <f t="shared" si="1"/>
        <v>159164250000</v>
      </c>
      <c r="G6" s="19">
        <f>VLOOKUP(C5,'Data Source'!$D$2:$E$1136,2,FALSE)</f>
        <v>5.1154299999999999</v>
      </c>
      <c r="H6" s="12">
        <f>SUM($D6:$D$26)*((G6+$M$2)/100/2)</f>
        <v>8276514.1830000002</v>
      </c>
      <c r="I6" s="18">
        <f t="shared" si="2"/>
        <v>123692504464.935</v>
      </c>
      <c r="J6">
        <f t="shared" si="0"/>
        <v>2023</v>
      </c>
    </row>
    <row r="7" spans="1:13" x14ac:dyDescent="0.25">
      <c r="A7" t="s">
        <v>88</v>
      </c>
      <c r="B7" s="20">
        <v>45306</v>
      </c>
      <c r="C7" s="20">
        <v>45306</v>
      </c>
      <c r="D7" s="21">
        <v>10920000</v>
      </c>
      <c r="E7" s="22">
        <f>VLOOKUP(C7,'Data Source'!$A$2:$B$1048576,2,FALSE)</f>
        <v>15559</v>
      </c>
      <c r="F7" s="22">
        <f t="shared" si="1"/>
        <v>169904280000</v>
      </c>
      <c r="G7" s="23">
        <f>VLOOKUP(C6,'Data Source'!$G$2:$H$1137,2,FALSE)</f>
        <v>5.39635</v>
      </c>
      <c r="H7" s="12">
        <f>SUM($D7:$D$26)*((G7+$M$2)/100/2)</f>
        <v>8364008.7974999994</v>
      </c>
      <c r="I7" s="22">
        <f t="shared" si="2"/>
        <v>130135612880.30249</v>
      </c>
      <c r="J7">
        <f t="shared" si="0"/>
        <v>2024</v>
      </c>
    </row>
    <row r="8" spans="1:13" x14ac:dyDescent="0.25">
      <c r="A8" t="s">
        <v>88</v>
      </c>
      <c r="B8" s="10">
        <v>45488</v>
      </c>
      <c r="C8" s="10">
        <v>45488</v>
      </c>
      <c r="D8" s="14">
        <v>11190000</v>
      </c>
      <c r="E8" s="22">
        <f>VLOOKUP(C8,'Data Source'!$A$2:$B$1048576,2,FALSE)</f>
        <v>16154</v>
      </c>
      <c r="F8" s="12">
        <f t="shared" si="1"/>
        <v>180763260000</v>
      </c>
      <c r="G8" s="23">
        <f>VLOOKUP(C7,'Data Source'!$G$2:$H$1137,2,FALSE)</f>
        <v>5.1534700000000004</v>
      </c>
      <c r="H8" s="12">
        <f>SUM($D8:$D$26)*((G8+$M$2)/100/2)</f>
        <v>7711088.1675000004</v>
      </c>
      <c r="I8" s="12">
        <f t="shared" si="2"/>
        <v>124564918257.79501</v>
      </c>
      <c r="J8">
        <f t="shared" si="0"/>
        <v>2024</v>
      </c>
    </row>
    <row r="9" spans="1:13" x14ac:dyDescent="0.25">
      <c r="A9" t="s">
        <v>88</v>
      </c>
      <c r="B9" s="10">
        <v>45672</v>
      </c>
      <c r="C9" s="10">
        <v>45672</v>
      </c>
      <c r="D9" s="14">
        <v>11460000</v>
      </c>
      <c r="E9" s="22">
        <f>VLOOKUP(C9,'Data Source'!$A$2:$B$1048576,2,FALSE)</f>
        <v>16265</v>
      </c>
      <c r="F9" s="12">
        <f t="shared" si="1"/>
        <v>186396900000</v>
      </c>
      <c r="G9" s="23">
        <f>VLOOKUP(C8,'Data Source'!$G$2:$H$1137,2,FALSE)</f>
        <v>5.1505799999999997</v>
      </c>
      <c r="H9" s="12">
        <f>SUM($D9:$D$26)*((G9+$M$2)/100/2)</f>
        <v>7385469.8939999994</v>
      </c>
      <c r="I9" s="12">
        <f t="shared" si="2"/>
        <v>120124667825.90999</v>
      </c>
      <c r="J9">
        <f t="shared" si="0"/>
        <v>2025</v>
      </c>
    </row>
    <row r="10" spans="1:13" x14ac:dyDescent="0.25">
      <c r="A10" t="s">
        <v>88</v>
      </c>
      <c r="B10" s="10">
        <v>45853</v>
      </c>
      <c r="C10" s="10">
        <v>45853</v>
      </c>
      <c r="D10" s="14">
        <v>11760000</v>
      </c>
      <c r="E10" s="22" t="e">
        <f>VLOOKUP(C10,'Data Source'!$A$2:$B$1048576,2,FALSE)</f>
        <v>#N/A</v>
      </c>
      <c r="F10" s="12" t="e">
        <f t="shared" si="1"/>
        <v>#N/A</v>
      </c>
      <c r="G10" s="23">
        <f>VLOOKUP(C9,'Data Source'!$G$2:$H$1137,2,FALSE)</f>
        <v>4.2886199999999999</v>
      </c>
      <c r="H10" s="12">
        <f>SUM($D10:$D$26)*((G10+$M$2)/100/2)</f>
        <v>5998336.7399999993</v>
      </c>
      <c r="I10" s="12" t="e">
        <f t="shared" si="2"/>
        <v>#N/A</v>
      </c>
      <c r="J10">
        <f t="shared" si="0"/>
        <v>2025</v>
      </c>
    </row>
    <row r="11" spans="1:13" x14ac:dyDescent="0.25">
      <c r="A11" t="s">
        <v>88</v>
      </c>
      <c r="B11" s="10">
        <v>46037</v>
      </c>
      <c r="C11" s="10">
        <v>46037</v>
      </c>
      <c r="D11" s="14">
        <v>12030000</v>
      </c>
      <c r="E11" s="22" t="e">
        <f>VLOOKUP(C11,'Data Source'!$A$2:$B$1048576,2,FALSE)</f>
        <v>#N/A</v>
      </c>
      <c r="F11" s="12" t="e">
        <f t="shared" si="1"/>
        <v>#N/A</v>
      </c>
      <c r="G11" s="23" t="e">
        <f>VLOOKUP(C10,'Data Source'!$G$2:$H$1137,2,FALSE)</f>
        <v>#N/A</v>
      </c>
      <c r="H11" s="12" t="e">
        <f>SUM($D11:$D$26)*((G11+$M$2)/100/2)</f>
        <v>#N/A</v>
      </c>
      <c r="I11" s="12" t="e">
        <f t="shared" si="2"/>
        <v>#N/A</v>
      </c>
      <c r="J11">
        <f t="shared" si="0"/>
        <v>2026</v>
      </c>
    </row>
    <row r="12" spans="1:13" x14ac:dyDescent="0.25">
      <c r="A12" t="s">
        <v>88</v>
      </c>
      <c r="B12" s="10">
        <v>46218</v>
      </c>
      <c r="C12" s="10">
        <v>46218</v>
      </c>
      <c r="D12" s="14">
        <v>12330000</v>
      </c>
      <c r="E12" s="22" t="e">
        <f>VLOOKUP(C12,'Data Source'!$A$2:$B$1048576,2,FALSE)</f>
        <v>#N/A</v>
      </c>
      <c r="F12" s="12" t="e">
        <f t="shared" si="1"/>
        <v>#N/A</v>
      </c>
      <c r="G12" s="23" t="e">
        <f>VLOOKUP(C11,'Data Source'!$G$2:$H$1137,2,FALSE)</f>
        <v>#N/A</v>
      </c>
      <c r="H12" s="12" t="e">
        <f>SUM($D12:$D$26)*((G12+$M$2)/100/2)</f>
        <v>#N/A</v>
      </c>
      <c r="I12" s="12" t="e">
        <f t="shared" si="2"/>
        <v>#N/A</v>
      </c>
      <c r="J12">
        <f t="shared" si="0"/>
        <v>2026</v>
      </c>
    </row>
    <row r="13" spans="1:13" x14ac:dyDescent="0.25">
      <c r="A13" t="s">
        <v>88</v>
      </c>
      <c r="B13" s="10">
        <v>46402</v>
      </c>
      <c r="C13" s="10">
        <v>46402</v>
      </c>
      <c r="D13" s="14">
        <v>12660000</v>
      </c>
      <c r="E13" s="22" t="e">
        <f>VLOOKUP(C13,'Data Source'!$A$2:$B$1048576,2,FALSE)</f>
        <v>#N/A</v>
      </c>
      <c r="F13" s="12" t="e">
        <f t="shared" si="1"/>
        <v>#N/A</v>
      </c>
      <c r="G13" s="23" t="e">
        <f>VLOOKUP(C12,'Data Source'!$G$2:$H$1137,2,FALSE)</f>
        <v>#N/A</v>
      </c>
      <c r="H13" s="12" t="e">
        <f>SUM($D13:$D$26)*((G13+$M$2)/100/2)</f>
        <v>#N/A</v>
      </c>
      <c r="I13" s="12" t="e">
        <f t="shared" si="2"/>
        <v>#N/A</v>
      </c>
      <c r="J13">
        <f t="shared" si="0"/>
        <v>2027</v>
      </c>
    </row>
    <row r="14" spans="1:13" x14ac:dyDescent="0.25">
      <c r="A14" t="s">
        <v>88</v>
      </c>
      <c r="B14" s="10">
        <v>46583</v>
      </c>
      <c r="C14" s="10">
        <v>46583</v>
      </c>
      <c r="D14" s="14">
        <v>12960000</v>
      </c>
      <c r="E14" s="22" t="e">
        <f>VLOOKUP(C14,'Data Source'!$A$2:$B$1048576,2,FALSE)</f>
        <v>#N/A</v>
      </c>
      <c r="F14" s="12" t="e">
        <f t="shared" si="1"/>
        <v>#N/A</v>
      </c>
      <c r="G14" s="23" t="e">
        <f>VLOOKUP(C13,'Data Source'!$G$2:$H$1137,2,FALSE)</f>
        <v>#N/A</v>
      </c>
      <c r="H14" s="12" t="e">
        <f>SUM($D14:$D$26)*((G14+$M$2)/100/2)</f>
        <v>#N/A</v>
      </c>
      <c r="I14" s="12" t="e">
        <f t="shared" si="2"/>
        <v>#N/A</v>
      </c>
      <c r="J14">
        <f t="shared" si="0"/>
        <v>2027</v>
      </c>
    </row>
    <row r="15" spans="1:13" x14ac:dyDescent="0.25">
      <c r="A15" t="s">
        <v>88</v>
      </c>
      <c r="B15" s="10">
        <v>46767</v>
      </c>
      <c r="C15" s="10">
        <v>46767</v>
      </c>
      <c r="D15" s="14">
        <v>13290000</v>
      </c>
      <c r="E15" s="22" t="e">
        <f>VLOOKUP(C15,'Data Source'!$A$2:$B$1048576,2,FALSE)</f>
        <v>#N/A</v>
      </c>
      <c r="F15" s="12" t="e">
        <f t="shared" si="1"/>
        <v>#N/A</v>
      </c>
      <c r="G15" s="23" t="e">
        <f>VLOOKUP(C14,'Data Source'!$G$2:$H$1137,2,FALSE)</f>
        <v>#N/A</v>
      </c>
      <c r="H15" s="12" t="e">
        <f>SUM($D15:$D$26)*((G15+$M$2)/100/2)</f>
        <v>#N/A</v>
      </c>
      <c r="I15" s="12" t="e">
        <f t="shared" si="2"/>
        <v>#N/A</v>
      </c>
      <c r="J15">
        <f t="shared" si="0"/>
        <v>2028</v>
      </c>
    </row>
    <row r="16" spans="1:13" x14ac:dyDescent="0.25">
      <c r="A16" t="s">
        <v>88</v>
      </c>
      <c r="B16" s="10">
        <v>46949</v>
      </c>
      <c r="C16" s="10">
        <v>46949</v>
      </c>
      <c r="D16" s="14">
        <v>13620000</v>
      </c>
      <c r="E16" s="22" t="e">
        <f>VLOOKUP(C16,'Data Source'!$A$2:$B$1048576,2,FALSE)</f>
        <v>#N/A</v>
      </c>
      <c r="F16" s="12" t="e">
        <f t="shared" si="1"/>
        <v>#N/A</v>
      </c>
      <c r="G16" s="23" t="e">
        <f>VLOOKUP(C15,'Data Source'!$G$2:$H$1137,2,FALSE)</f>
        <v>#N/A</v>
      </c>
      <c r="H16" s="12" t="e">
        <f>SUM($D16:$D$26)*((G16+$M$2)/100/2)</f>
        <v>#N/A</v>
      </c>
      <c r="I16" s="12" t="e">
        <f t="shared" si="2"/>
        <v>#N/A</v>
      </c>
      <c r="J16">
        <f t="shared" si="0"/>
        <v>2028</v>
      </c>
    </row>
    <row r="17" spans="1:10" x14ac:dyDescent="0.25">
      <c r="A17" t="s">
        <v>88</v>
      </c>
      <c r="B17" s="10">
        <v>47133</v>
      </c>
      <c r="C17" s="10">
        <v>47133</v>
      </c>
      <c r="D17" s="14">
        <v>13950000</v>
      </c>
      <c r="E17" s="22" t="e">
        <f>VLOOKUP(C17,'Data Source'!$A$2:$B$1048576,2,FALSE)</f>
        <v>#N/A</v>
      </c>
      <c r="F17" s="12" t="e">
        <f t="shared" si="1"/>
        <v>#N/A</v>
      </c>
      <c r="G17" s="23" t="e">
        <f>VLOOKUP(C16,'Data Source'!$G$2:$H$1137,2,FALSE)</f>
        <v>#N/A</v>
      </c>
      <c r="H17" s="12" t="e">
        <f>SUM($D17:$D$26)*((G17+$M$2)/100/2)</f>
        <v>#N/A</v>
      </c>
      <c r="I17" s="12" t="e">
        <f t="shared" si="2"/>
        <v>#N/A</v>
      </c>
      <c r="J17">
        <f t="shared" si="0"/>
        <v>2029</v>
      </c>
    </row>
    <row r="18" spans="1:10" x14ac:dyDescent="0.25">
      <c r="A18" t="s">
        <v>88</v>
      </c>
      <c r="B18" s="10">
        <v>47314</v>
      </c>
      <c r="C18" s="10">
        <v>47314</v>
      </c>
      <c r="D18" s="14">
        <v>14310000</v>
      </c>
      <c r="E18" s="22" t="e">
        <f>VLOOKUP(C18,'Data Source'!$A$2:$B$1048576,2,FALSE)</f>
        <v>#N/A</v>
      </c>
      <c r="F18" s="12" t="e">
        <f t="shared" si="1"/>
        <v>#N/A</v>
      </c>
      <c r="G18" s="23" t="e">
        <f>VLOOKUP(C17,'Data Source'!$G$2:$H$1137,2,FALSE)</f>
        <v>#N/A</v>
      </c>
      <c r="H18" s="12" t="e">
        <f>SUM($D18:$D$26)*((G18+$M$2)/100/2)</f>
        <v>#N/A</v>
      </c>
      <c r="I18" s="12" t="e">
        <f t="shared" si="2"/>
        <v>#N/A</v>
      </c>
      <c r="J18">
        <f t="shared" si="0"/>
        <v>2029</v>
      </c>
    </row>
    <row r="19" spans="1:10" x14ac:dyDescent="0.25">
      <c r="A19" t="s">
        <v>88</v>
      </c>
      <c r="B19" s="10">
        <v>47498</v>
      </c>
      <c r="C19" s="10">
        <v>47498</v>
      </c>
      <c r="D19" s="14">
        <v>14670000</v>
      </c>
      <c r="E19" s="22" t="e">
        <f>VLOOKUP(C19,'Data Source'!$A$2:$B$1048576,2,FALSE)</f>
        <v>#N/A</v>
      </c>
      <c r="F19" s="12" t="e">
        <f t="shared" si="1"/>
        <v>#N/A</v>
      </c>
      <c r="G19" s="23" t="e">
        <f>VLOOKUP(C18,'Data Source'!$G$2:$H$1137,2,FALSE)</f>
        <v>#N/A</v>
      </c>
      <c r="H19" s="12" t="e">
        <f>SUM($D19:$D$26)*((G19+$M$2)/100/2)</f>
        <v>#N/A</v>
      </c>
      <c r="I19" s="12" t="e">
        <f t="shared" si="2"/>
        <v>#N/A</v>
      </c>
      <c r="J19">
        <f t="shared" si="0"/>
        <v>2030</v>
      </c>
    </row>
    <row r="20" spans="1:10" x14ac:dyDescent="0.25">
      <c r="A20" t="s">
        <v>88</v>
      </c>
      <c r="B20" s="10">
        <v>47679</v>
      </c>
      <c r="C20" s="10">
        <v>47679</v>
      </c>
      <c r="D20" s="14">
        <v>15030000</v>
      </c>
      <c r="E20" s="22" t="e">
        <f>VLOOKUP(C20,'Data Source'!$A$2:$B$1048576,2,FALSE)</f>
        <v>#N/A</v>
      </c>
      <c r="F20" s="12" t="e">
        <f t="shared" si="1"/>
        <v>#N/A</v>
      </c>
      <c r="G20" s="23" t="e">
        <f>VLOOKUP(C19,'Data Source'!$G$2:$H$1137,2,FALSE)</f>
        <v>#N/A</v>
      </c>
      <c r="H20" s="12" t="e">
        <f>SUM($D20:$D$26)*((G20+$M$2)/100/2)</f>
        <v>#N/A</v>
      </c>
      <c r="I20" s="12" t="e">
        <f t="shared" si="2"/>
        <v>#N/A</v>
      </c>
      <c r="J20">
        <f t="shared" si="0"/>
        <v>2030</v>
      </c>
    </row>
    <row r="21" spans="1:10" x14ac:dyDescent="0.25">
      <c r="A21" t="s">
        <v>88</v>
      </c>
      <c r="B21" s="10">
        <v>47863</v>
      </c>
      <c r="C21" s="10">
        <v>47863</v>
      </c>
      <c r="D21" s="14">
        <v>15420000</v>
      </c>
      <c r="E21" s="22" t="e">
        <f>VLOOKUP(C21,'Data Source'!$A$2:$B$1048576,2,FALSE)</f>
        <v>#N/A</v>
      </c>
      <c r="F21" s="12" t="e">
        <f t="shared" si="1"/>
        <v>#N/A</v>
      </c>
      <c r="G21" s="23" t="e">
        <f>VLOOKUP(C20,'Data Source'!$G$2:$H$1137,2,FALSE)</f>
        <v>#N/A</v>
      </c>
      <c r="H21" s="12" t="e">
        <f>SUM($D21:$D$26)*((G21+$M$2)/100/2)</f>
        <v>#N/A</v>
      </c>
      <c r="I21" s="12" t="e">
        <f t="shared" si="2"/>
        <v>#N/A</v>
      </c>
      <c r="J21">
        <f t="shared" si="0"/>
        <v>2031</v>
      </c>
    </row>
    <row r="22" spans="1:10" x14ac:dyDescent="0.25">
      <c r="A22" t="s">
        <v>88</v>
      </c>
      <c r="B22" s="10">
        <v>48044</v>
      </c>
      <c r="C22" s="10">
        <v>48044</v>
      </c>
      <c r="D22" s="14">
        <v>15810000</v>
      </c>
      <c r="E22" s="22" t="e">
        <f>VLOOKUP(C22,'Data Source'!$A$2:$B$1048576,2,FALSE)</f>
        <v>#N/A</v>
      </c>
      <c r="F22" s="12" t="e">
        <f t="shared" si="1"/>
        <v>#N/A</v>
      </c>
      <c r="G22" s="23" t="e">
        <f>VLOOKUP(C21,'Data Source'!$G$2:$H$1137,2,FALSE)</f>
        <v>#N/A</v>
      </c>
      <c r="H22" s="12" t="e">
        <f>SUM($D22:$D$26)*((G22+$M$2)/100/2)</f>
        <v>#N/A</v>
      </c>
      <c r="I22" s="12" t="e">
        <f t="shared" si="2"/>
        <v>#N/A</v>
      </c>
      <c r="J22">
        <f t="shared" si="0"/>
        <v>2031</v>
      </c>
    </row>
    <row r="23" spans="1:10" x14ac:dyDescent="0.25">
      <c r="A23" t="s">
        <v>88</v>
      </c>
      <c r="B23" s="10">
        <v>48228</v>
      </c>
      <c r="C23" s="10">
        <v>48228</v>
      </c>
      <c r="D23" s="14">
        <v>16200000</v>
      </c>
      <c r="E23" s="22" t="e">
        <f>VLOOKUP(C23,'Data Source'!$A$2:$B$1048576,2,FALSE)</f>
        <v>#N/A</v>
      </c>
      <c r="F23" s="12" t="e">
        <f t="shared" si="1"/>
        <v>#N/A</v>
      </c>
      <c r="G23" s="23" t="e">
        <f>VLOOKUP(C22,'Data Source'!$G$2:$H$1137,2,FALSE)</f>
        <v>#N/A</v>
      </c>
      <c r="H23" s="12" t="e">
        <f>SUM($D23:$D$26)*((G23+$M$2)/100/2)</f>
        <v>#N/A</v>
      </c>
      <c r="I23" s="12" t="e">
        <f t="shared" si="2"/>
        <v>#N/A</v>
      </c>
      <c r="J23">
        <f t="shared" si="0"/>
        <v>2032</v>
      </c>
    </row>
    <row r="24" spans="1:10" x14ac:dyDescent="0.25">
      <c r="A24" t="s">
        <v>88</v>
      </c>
      <c r="B24" s="10">
        <v>48410</v>
      </c>
      <c r="C24" s="10">
        <v>48410</v>
      </c>
      <c r="D24" s="14">
        <v>16590000</v>
      </c>
      <c r="E24" s="22" t="e">
        <f>VLOOKUP(C24,'Data Source'!$A$2:$B$1048576,2,FALSE)</f>
        <v>#N/A</v>
      </c>
      <c r="F24" s="12" t="e">
        <f t="shared" si="1"/>
        <v>#N/A</v>
      </c>
      <c r="G24" s="23" t="e">
        <f>VLOOKUP(C23,'Data Source'!$G$2:$H$1137,2,FALSE)</f>
        <v>#N/A</v>
      </c>
      <c r="H24" s="12" t="e">
        <f>SUM($D24:$D$26)*((G24+$M$2)/100/2)</f>
        <v>#N/A</v>
      </c>
      <c r="I24" s="12" t="e">
        <f t="shared" si="2"/>
        <v>#N/A</v>
      </c>
      <c r="J24">
        <f t="shared" si="0"/>
        <v>2032</v>
      </c>
    </row>
    <row r="25" spans="1:10" x14ac:dyDescent="0.25">
      <c r="A25" t="s">
        <v>88</v>
      </c>
      <c r="B25" s="10">
        <v>48594</v>
      </c>
      <c r="C25" s="10">
        <v>48594</v>
      </c>
      <c r="D25" s="14">
        <v>17010000</v>
      </c>
      <c r="E25" s="22" t="e">
        <f>VLOOKUP(C25,'Data Source'!$A$2:$B$1048576,2,FALSE)</f>
        <v>#N/A</v>
      </c>
      <c r="F25" s="12" t="e">
        <f t="shared" si="1"/>
        <v>#N/A</v>
      </c>
      <c r="G25" s="23" t="e">
        <f>VLOOKUP(C24,'Data Source'!$G$2:$H$1137,2,FALSE)</f>
        <v>#N/A</v>
      </c>
      <c r="H25" s="12" t="e">
        <f>SUM($D25:$D$26)*((G25+$M$2)/100/2)</f>
        <v>#N/A</v>
      </c>
      <c r="I25" s="12" t="e">
        <f t="shared" si="2"/>
        <v>#N/A</v>
      </c>
      <c r="J25">
        <f t="shared" si="0"/>
        <v>2033</v>
      </c>
    </row>
    <row r="26" spans="1:10" x14ac:dyDescent="0.25">
      <c r="A26" t="s">
        <v>88</v>
      </c>
      <c r="B26" s="10">
        <v>48775</v>
      </c>
      <c r="C26" s="10">
        <v>48775</v>
      </c>
      <c r="D26" s="14">
        <v>17760000</v>
      </c>
      <c r="E26" s="22" t="e">
        <f>VLOOKUP(C26,'Data Source'!$A$2:$B$1048576,2,FALSE)</f>
        <v>#N/A</v>
      </c>
      <c r="F26" s="12" t="e">
        <f t="shared" si="1"/>
        <v>#N/A</v>
      </c>
      <c r="G26" s="23" t="e">
        <f>VLOOKUP(C25,'Data Source'!$G$2:$H$1137,2,FALSE)</f>
        <v>#N/A</v>
      </c>
      <c r="H26" s="12" t="e">
        <f>SUM($D26:$D$26)*((G26+$M$2)/100/2)</f>
        <v>#N/A</v>
      </c>
      <c r="I26" s="12" t="e">
        <f t="shared" si="2"/>
        <v>#N/A</v>
      </c>
      <c r="J26">
        <f t="shared" si="0"/>
        <v>2033</v>
      </c>
    </row>
    <row r="28" spans="1:10" x14ac:dyDescent="0.25">
      <c r="D28" s="38"/>
    </row>
  </sheetData>
  <conditionalFormatting sqref="B2:B26">
    <cfRule type="cellIs" dxfId="25" priority="1" operator="lessThan">
      <formula>$L$2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ECC79-F271-4F52-BBE7-736A628A23A1}">
  <sheetPr codeName="Sheet2"/>
  <dimension ref="A1:AA41"/>
  <sheetViews>
    <sheetView zoomScale="98" zoomScaleNormal="98" workbookViewId="0">
      <pane ySplit="1" topLeftCell="A2" activePane="bottomLeft" state="frozen"/>
      <selection activeCell="N15" sqref="N15"/>
      <selection pane="bottomLeft" activeCell="N15" sqref="N15"/>
    </sheetView>
  </sheetViews>
  <sheetFormatPr defaultRowHeight="15" x14ac:dyDescent="0.25"/>
  <cols>
    <col min="1" max="1" width="11.85546875" bestFit="1" customWidth="1"/>
    <col min="2" max="2" width="16.7109375" customWidth="1"/>
    <col min="3" max="3" width="11.7109375" customWidth="1"/>
    <col min="4" max="4" width="54.85546875" customWidth="1"/>
    <col min="5" max="5" width="14" customWidth="1"/>
    <col min="6" max="6" width="12.7109375" customWidth="1"/>
    <col min="7" max="7" width="8.5703125" customWidth="1"/>
    <col min="8" max="8" width="12" customWidth="1"/>
    <col min="9" max="9" width="16.85546875" customWidth="1"/>
    <col min="10" max="11" width="16" customWidth="1"/>
    <col min="12" max="12" width="21" customWidth="1"/>
    <col min="13" max="13" width="32.5703125" customWidth="1"/>
    <col min="14" max="14" width="14.7109375" customWidth="1"/>
    <col min="15" max="15" width="12.28515625" customWidth="1"/>
    <col min="16" max="16" width="24.5703125" customWidth="1"/>
    <col min="17" max="17" width="9.140625" customWidth="1"/>
    <col min="18" max="18" width="14.140625" bestFit="1" customWidth="1"/>
    <col min="19" max="19" width="15.42578125" bestFit="1" customWidth="1"/>
    <col min="20" max="20" width="23.85546875" bestFit="1" customWidth="1"/>
    <col min="21" max="21" width="23.140625" bestFit="1" customWidth="1"/>
    <col min="22" max="22" width="13.85546875" bestFit="1" customWidth="1"/>
    <col min="23" max="23" width="21.85546875" bestFit="1" customWidth="1"/>
    <col min="24" max="24" width="21.85546875" customWidth="1"/>
    <col min="25" max="25" width="17" bestFit="1" customWidth="1"/>
    <col min="27" max="27" width="16.85546875" bestFit="1" customWidth="1"/>
  </cols>
  <sheetData>
    <row r="1" spans="1:27" ht="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100</v>
      </c>
      <c r="H1" t="s">
        <v>6</v>
      </c>
      <c r="I1" t="s">
        <v>7</v>
      </c>
      <c r="J1" s="77" t="s">
        <v>155</v>
      </c>
      <c r="K1" s="77" t="s">
        <v>156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s="77" t="s">
        <v>155</v>
      </c>
      <c r="S1" s="77" t="s">
        <v>156</v>
      </c>
      <c r="T1" t="s">
        <v>142</v>
      </c>
      <c r="U1" t="s">
        <v>143</v>
      </c>
      <c r="V1" t="s">
        <v>144</v>
      </c>
      <c r="W1" t="s">
        <v>145</v>
      </c>
      <c r="X1" t="s">
        <v>179</v>
      </c>
      <c r="Y1" t="s">
        <v>146</v>
      </c>
      <c r="Z1" t="s">
        <v>147</v>
      </c>
      <c r="AA1" t="s">
        <v>150</v>
      </c>
    </row>
    <row r="2" spans="1:27" x14ac:dyDescent="0.25">
      <c r="A2" t="s">
        <v>14</v>
      </c>
      <c r="B2" t="s">
        <v>15</v>
      </c>
      <c r="C2">
        <v>21261000</v>
      </c>
      <c r="D2" t="s">
        <v>16</v>
      </c>
      <c r="E2" s="1">
        <v>500000000</v>
      </c>
      <c r="F2" t="s">
        <v>17</v>
      </c>
      <c r="G2">
        <v>0.5</v>
      </c>
      <c r="H2">
        <v>2.7925821792774246E-2</v>
      </c>
      <c r="I2" t="s">
        <v>18</v>
      </c>
      <c r="J2" s="2">
        <v>43717</v>
      </c>
      <c r="K2" s="2"/>
      <c r="L2" s="1">
        <v>452867785</v>
      </c>
      <c r="M2">
        <v>486153567.19749993</v>
      </c>
      <c r="N2">
        <v>0</v>
      </c>
      <c r="O2" s="2">
        <v>48745</v>
      </c>
      <c r="P2">
        <v>0.90573557000000005</v>
      </c>
      <c r="Q2">
        <f>YEAR(O2)</f>
        <v>2033</v>
      </c>
      <c r="AA2" t="s">
        <v>18</v>
      </c>
    </row>
    <row r="3" spans="1:27" x14ac:dyDescent="0.25">
      <c r="A3" t="s">
        <v>19</v>
      </c>
      <c r="B3" t="s">
        <v>20</v>
      </c>
      <c r="C3">
        <v>21260000</v>
      </c>
      <c r="D3" t="s">
        <v>21</v>
      </c>
      <c r="E3" s="1">
        <v>500000000</v>
      </c>
      <c r="F3" t="s">
        <v>17</v>
      </c>
      <c r="G3">
        <v>0.5</v>
      </c>
      <c r="H3">
        <v>2.7925821792774246E-2</v>
      </c>
      <c r="I3" t="s">
        <v>18</v>
      </c>
      <c r="J3" s="2">
        <v>43717</v>
      </c>
      <c r="K3" s="2"/>
      <c r="L3" s="1">
        <v>452867785</v>
      </c>
      <c r="M3">
        <v>486153567.19749993</v>
      </c>
      <c r="N3">
        <v>0</v>
      </c>
      <c r="O3" s="2">
        <v>48731</v>
      </c>
      <c r="P3">
        <v>0.90573557000000005</v>
      </c>
      <c r="Q3">
        <f t="shared" ref="Q3:Q29" si="0">YEAR(O3)</f>
        <v>2033</v>
      </c>
      <c r="AA3" t="s">
        <v>18</v>
      </c>
    </row>
    <row r="4" spans="1:27" s="68" customFormat="1" x14ac:dyDescent="0.25">
      <c r="A4" s="68" t="s">
        <v>22</v>
      </c>
      <c r="B4" s="68" t="s">
        <v>23</v>
      </c>
      <c r="C4" s="68">
        <v>21253000</v>
      </c>
      <c r="D4" s="68" t="s">
        <v>24</v>
      </c>
      <c r="E4" s="69">
        <v>479166666.67000002</v>
      </c>
      <c r="F4" s="68" t="s">
        <v>17</v>
      </c>
      <c r="G4" s="68">
        <v>0.5</v>
      </c>
      <c r="H4" s="68">
        <v>2.6762245884928159E-2</v>
      </c>
      <c r="I4" s="68" t="s">
        <v>25</v>
      </c>
      <c r="J4" s="70">
        <v>43817</v>
      </c>
      <c r="K4" s="70"/>
      <c r="L4" s="69">
        <v>52454375000</v>
      </c>
      <c r="M4" s="68">
        <v>352824207.97739965</v>
      </c>
      <c r="N4" s="68">
        <v>2.5000000000000001E-4</v>
      </c>
      <c r="O4" s="70">
        <v>48153</v>
      </c>
      <c r="P4" s="68">
        <v>109.46999999923847</v>
      </c>
      <c r="Q4" s="68">
        <f t="shared" si="0"/>
        <v>2031</v>
      </c>
      <c r="T4" s="71">
        <v>31928750000</v>
      </c>
      <c r="U4" s="71">
        <v>4497791667181</v>
      </c>
      <c r="V4" s="72">
        <v>-4.4999999999999997E-3</v>
      </c>
      <c r="W4" s="72">
        <v>5.0000000000000001E-3</v>
      </c>
      <c r="X4" s="72"/>
      <c r="Y4" s="68" t="s">
        <v>149</v>
      </c>
      <c r="Z4" s="72">
        <v>2.0000000000000001E-4</v>
      </c>
      <c r="AA4" s="68" t="s">
        <v>151</v>
      </c>
    </row>
    <row r="5" spans="1:27" s="80" customFormat="1" x14ac:dyDescent="0.25">
      <c r="A5" s="80" t="s">
        <v>26</v>
      </c>
      <c r="B5" s="80" t="s">
        <v>27</v>
      </c>
      <c r="C5" s="80">
        <v>21255000</v>
      </c>
      <c r="D5" s="80" t="s">
        <v>28</v>
      </c>
      <c r="E5" s="86">
        <v>400000000</v>
      </c>
      <c r="F5" s="80" t="s">
        <v>17</v>
      </c>
      <c r="G5" s="80">
        <v>0.5</v>
      </c>
      <c r="H5" s="80">
        <v>2.2340657434219396E-2</v>
      </c>
      <c r="I5" s="80" t="s">
        <v>25</v>
      </c>
      <c r="J5" s="81">
        <v>43908</v>
      </c>
      <c r="K5" s="81"/>
      <c r="L5" s="86">
        <v>42728000000</v>
      </c>
      <c r="M5" s="80">
        <v>287401627.76619363</v>
      </c>
      <c r="N5" s="80">
        <v>0</v>
      </c>
      <c r="O5" s="81">
        <v>48380</v>
      </c>
      <c r="P5" s="80">
        <v>106.82</v>
      </c>
      <c r="Q5" s="80">
        <f t="shared" si="0"/>
        <v>2032</v>
      </c>
      <c r="R5" s="82">
        <v>45727</v>
      </c>
      <c r="S5" s="82">
        <v>45823</v>
      </c>
      <c r="T5" s="83">
        <v>24924666670</v>
      </c>
      <c r="U5" s="84">
        <v>3851166666117</v>
      </c>
      <c r="V5" s="85">
        <v>-4.7999999999999996E-3</v>
      </c>
      <c r="W5" s="85">
        <v>5.3845999999999998E-3</v>
      </c>
      <c r="X5" s="80" t="s">
        <v>180</v>
      </c>
      <c r="Y5" s="85">
        <v>-5.9999999999999995E-4</v>
      </c>
      <c r="Z5" s="85">
        <v>2.154E-4</v>
      </c>
      <c r="AA5" s="80" t="s">
        <v>151</v>
      </c>
    </row>
    <row r="6" spans="1:27" s="68" customFormat="1" x14ac:dyDescent="0.25">
      <c r="A6" s="68" t="s">
        <v>29</v>
      </c>
      <c r="B6" s="68" t="s">
        <v>30</v>
      </c>
      <c r="C6" s="68">
        <v>21258000</v>
      </c>
      <c r="D6" s="68" t="s">
        <v>31</v>
      </c>
      <c r="E6" s="69">
        <v>400000000</v>
      </c>
      <c r="F6" s="68" t="s">
        <v>17</v>
      </c>
      <c r="G6" s="68">
        <v>0.5</v>
      </c>
      <c r="H6" s="68">
        <v>2.2340657434219396E-2</v>
      </c>
      <c r="I6" s="68" t="s">
        <v>25</v>
      </c>
      <c r="J6" s="70">
        <v>43908</v>
      </c>
      <c r="K6" s="70"/>
      <c r="L6" s="69">
        <v>40964000000</v>
      </c>
      <c r="M6" s="68">
        <v>275536422.95015812</v>
      </c>
      <c r="N6" s="68">
        <v>0</v>
      </c>
      <c r="O6" s="70">
        <v>48441</v>
      </c>
      <c r="P6" s="68">
        <v>102.41</v>
      </c>
      <c r="Q6" s="68">
        <f t="shared" si="0"/>
        <v>2032</v>
      </c>
      <c r="T6" s="71">
        <v>25602500003</v>
      </c>
      <c r="U6" s="71">
        <v>3872500000929</v>
      </c>
      <c r="V6" s="72">
        <v>-4.4999999999999997E-3</v>
      </c>
      <c r="W6" s="72">
        <v>5.0000000000000001E-3</v>
      </c>
      <c r="X6" s="72"/>
      <c r="Y6" s="68" t="s">
        <v>149</v>
      </c>
      <c r="Z6" s="72">
        <v>2.0000000000000001E-4</v>
      </c>
      <c r="AA6" s="68" t="s">
        <v>151</v>
      </c>
    </row>
    <row r="7" spans="1:27" s="68" customFormat="1" x14ac:dyDescent="0.25">
      <c r="A7" s="68" t="s">
        <v>32</v>
      </c>
      <c r="B7" s="68" t="s">
        <v>33</v>
      </c>
      <c r="C7" s="68">
        <v>21262000</v>
      </c>
      <c r="D7" s="68" t="s">
        <v>34</v>
      </c>
      <c r="E7" s="69">
        <v>500000000</v>
      </c>
      <c r="F7" s="68" t="s">
        <v>17</v>
      </c>
      <c r="G7" s="68">
        <v>0.5</v>
      </c>
      <c r="H7" s="68">
        <v>2.7925821792774246E-2</v>
      </c>
      <c r="I7" s="68" t="s">
        <v>25</v>
      </c>
      <c r="J7" s="70">
        <v>43908</v>
      </c>
      <c r="K7" s="70"/>
      <c r="L7" s="69">
        <v>52275000000</v>
      </c>
      <c r="M7" s="68">
        <v>351617676.73370558</v>
      </c>
      <c r="N7" s="68">
        <v>0</v>
      </c>
      <c r="O7" s="70">
        <v>50724</v>
      </c>
      <c r="P7" s="68">
        <v>104.55</v>
      </c>
      <c r="Q7" s="68">
        <f t="shared" si="0"/>
        <v>2038</v>
      </c>
      <c r="T7" s="71">
        <v>48790000000</v>
      </c>
      <c r="U7" s="71">
        <v>7244066666563</v>
      </c>
      <c r="V7" s="72">
        <v>-4.4999999999999997E-3</v>
      </c>
      <c r="W7" s="72">
        <v>5.0000000000000001E-3</v>
      </c>
      <c r="X7" s="72"/>
      <c r="Y7" s="68" t="s">
        <v>149</v>
      </c>
      <c r="Z7" s="72">
        <v>2.0000000000000001E-4</v>
      </c>
      <c r="AA7" s="68" t="s">
        <v>151</v>
      </c>
    </row>
    <row r="8" spans="1:27" s="80" customFormat="1" x14ac:dyDescent="0.25">
      <c r="A8" s="80" t="s">
        <v>35</v>
      </c>
      <c r="B8" s="80" t="s">
        <v>36</v>
      </c>
      <c r="C8" s="80">
        <v>21264000</v>
      </c>
      <c r="D8" s="80" t="s">
        <v>37</v>
      </c>
      <c r="E8" s="86">
        <v>500000000</v>
      </c>
      <c r="F8" s="80" t="s">
        <v>17</v>
      </c>
      <c r="G8" s="80">
        <v>0.5</v>
      </c>
      <c r="H8" s="80">
        <v>2.7925821792774246E-2</v>
      </c>
      <c r="I8" s="80" t="s">
        <v>25</v>
      </c>
      <c r="J8" s="81">
        <v>43908</v>
      </c>
      <c r="K8" s="81"/>
      <c r="L8" s="80">
        <v>52595000000</v>
      </c>
      <c r="M8" s="80">
        <v>353770094.84092289</v>
      </c>
      <c r="N8" s="80">
        <v>0</v>
      </c>
      <c r="O8" s="81">
        <v>49018</v>
      </c>
      <c r="P8" s="80">
        <v>105.19</v>
      </c>
      <c r="Q8" s="80">
        <f t="shared" si="0"/>
        <v>2034</v>
      </c>
      <c r="R8" s="82">
        <v>45727</v>
      </c>
      <c r="S8" s="82">
        <v>45731</v>
      </c>
      <c r="T8" s="83">
        <v>39446250002</v>
      </c>
      <c r="U8" s="84">
        <v>6163125000329</v>
      </c>
      <c r="V8" s="85">
        <v>-4.8999999999999998E-3</v>
      </c>
      <c r="W8" s="85">
        <v>5.4808000000000001E-3</v>
      </c>
      <c r="X8" s="80" t="s">
        <v>180</v>
      </c>
      <c r="Y8" s="85">
        <v>-5.9999999999999995E-4</v>
      </c>
      <c r="Z8" s="85">
        <v>2.1919999999999999E-4</v>
      </c>
      <c r="AA8" s="80" t="s">
        <v>151</v>
      </c>
    </row>
    <row r="9" spans="1:27" s="80" customFormat="1" x14ac:dyDescent="0.25">
      <c r="A9" s="80" t="s">
        <v>38</v>
      </c>
      <c r="B9" s="80" t="s">
        <v>39</v>
      </c>
      <c r="C9" s="80">
        <v>21267000</v>
      </c>
      <c r="D9" s="80" t="s">
        <v>40</v>
      </c>
      <c r="E9" s="80">
        <v>500000000</v>
      </c>
      <c r="F9" s="80" t="s">
        <v>17</v>
      </c>
      <c r="G9" s="80">
        <v>0.5</v>
      </c>
      <c r="H9" s="80">
        <v>2.7925821792774246E-2</v>
      </c>
      <c r="I9" s="80" t="s">
        <v>25</v>
      </c>
      <c r="J9" s="81">
        <v>43908</v>
      </c>
      <c r="K9" s="81"/>
      <c r="L9" s="80">
        <v>51840000000</v>
      </c>
      <c r="M9" s="80">
        <v>348691733.36920702</v>
      </c>
      <c r="N9" s="80">
        <v>0</v>
      </c>
      <c r="O9" s="81">
        <v>49232</v>
      </c>
      <c r="P9" s="80">
        <v>103.68</v>
      </c>
      <c r="Q9" s="80">
        <f t="shared" si="0"/>
        <v>2034</v>
      </c>
      <c r="R9" s="82">
        <v>45727</v>
      </c>
      <c r="S9" s="82">
        <v>45762</v>
      </c>
      <c r="T9" s="83">
        <v>41040000000</v>
      </c>
      <c r="U9" s="84">
        <v>6510666666941</v>
      </c>
      <c r="V9" s="85">
        <v>-4.8999999999999998E-3</v>
      </c>
      <c r="W9" s="85">
        <v>5.4808000000000001E-3</v>
      </c>
      <c r="X9" s="80" t="s">
        <v>180</v>
      </c>
      <c r="Y9" s="85">
        <v>-5.9999999999999995E-4</v>
      </c>
      <c r="Z9" s="85">
        <v>2.1919999999999999E-4</v>
      </c>
      <c r="AA9" s="80" t="s">
        <v>151</v>
      </c>
    </row>
    <row r="10" spans="1:27" s="68" customFormat="1" x14ac:dyDescent="0.25">
      <c r="A10" s="68" t="s">
        <v>41</v>
      </c>
      <c r="B10" s="68" t="s">
        <v>42</v>
      </c>
      <c r="C10" s="68">
        <v>21249000</v>
      </c>
      <c r="D10" s="68" t="s">
        <v>43</v>
      </c>
      <c r="E10" s="68">
        <v>333333333.31999999</v>
      </c>
      <c r="F10" s="68" t="s">
        <v>17</v>
      </c>
      <c r="G10" s="68">
        <v>0.5</v>
      </c>
      <c r="H10" s="68">
        <v>1.8617214527771476E-2</v>
      </c>
      <c r="I10" s="68" t="s">
        <v>25</v>
      </c>
      <c r="J10" s="70">
        <v>44057</v>
      </c>
      <c r="K10" s="70"/>
      <c r="L10" s="68">
        <v>34946666665</v>
      </c>
      <c r="M10" s="68">
        <v>235061994.11448175</v>
      </c>
      <c r="N10" s="68">
        <v>6.9999999999999999E-4</v>
      </c>
      <c r="O10" s="70">
        <v>47741</v>
      </c>
      <c r="P10" s="68">
        <v>104.83999999919361</v>
      </c>
      <c r="Q10" s="68">
        <f t="shared" si="0"/>
        <v>2030</v>
      </c>
      <c r="T10" s="73">
        <v>19220666668</v>
      </c>
      <c r="U10" s="71">
        <v>2815266666001</v>
      </c>
      <c r="V10" s="72">
        <v>-4.4999999999999997E-3</v>
      </c>
      <c r="W10" s="72">
        <v>5.0000000000000001E-3</v>
      </c>
      <c r="X10" s="72"/>
      <c r="Y10" s="68" t="s">
        <v>149</v>
      </c>
      <c r="Z10" s="72">
        <v>2.0000000000000001E-4</v>
      </c>
      <c r="AA10" s="68" t="s">
        <v>151</v>
      </c>
    </row>
    <row r="11" spans="1:27" x14ac:dyDescent="0.25">
      <c r="A11" t="s">
        <v>44</v>
      </c>
      <c r="B11" t="s">
        <v>45</v>
      </c>
      <c r="C11">
        <v>21232000</v>
      </c>
      <c r="D11" t="s">
        <v>46</v>
      </c>
      <c r="E11">
        <v>120394664</v>
      </c>
      <c r="F11" t="s">
        <v>47</v>
      </c>
      <c r="G11">
        <v>0.4</v>
      </c>
      <c r="H11">
        <v>5.3793918906638923E-3</v>
      </c>
      <c r="I11" t="s">
        <v>18</v>
      </c>
      <c r="J11" s="2">
        <v>44103</v>
      </c>
      <c r="K11" s="2"/>
      <c r="L11">
        <v>102989447</v>
      </c>
      <c r="M11">
        <v>110559171.3545</v>
      </c>
      <c r="N11">
        <v>0</v>
      </c>
      <c r="O11" s="2">
        <v>46266</v>
      </c>
      <c r="P11">
        <v>0.85543198990945313</v>
      </c>
      <c r="Q11">
        <f t="shared" si="0"/>
        <v>2026</v>
      </c>
      <c r="AA11" t="s">
        <v>18</v>
      </c>
    </row>
    <row r="12" spans="1:27" x14ac:dyDescent="0.25">
      <c r="A12" t="s">
        <v>48</v>
      </c>
      <c r="B12" t="s">
        <v>49</v>
      </c>
      <c r="C12">
        <v>21235000</v>
      </c>
      <c r="D12" t="s">
        <v>50</v>
      </c>
      <c r="E12">
        <v>162500000</v>
      </c>
      <c r="F12" t="s">
        <v>47</v>
      </c>
      <c r="G12">
        <v>0.4</v>
      </c>
      <c r="H12">
        <v>7.2607136661213033E-3</v>
      </c>
      <c r="I12" t="s">
        <v>18</v>
      </c>
      <c r="J12" s="2">
        <v>44103</v>
      </c>
      <c r="K12" s="2"/>
      <c r="L12">
        <v>139007699</v>
      </c>
      <c r="M12">
        <v>149224764.87649998</v>
      </c>
      <c r="N12">
        <v>0</v>
      </c>
      <c r="O12" s="2">
        <v>46522</v>
      </c>
      <c r="P12">
        <v>0.85543199384615387</v>
      </c>
      <c r="Q12">
        <f t="shared" si="0"/>
        <v>2027</v>
      </c>
      <c r="AA12" t="s">
        <v>18</v>
      </c>
    </row>
    <row r="13" spans="1:27" x14ac:dyDescent="0.25">
      <c r="A13" t="s">
        <v>51</v>
      </c>
      <c r="B13" t="s">
        <v>52</v>
      </c>
      <c r="C13">
        <v>21237000</v>
      </c>
      <c r="D13" t="s">
        <v>53</v>
      </c>
      <c r="E13">
        <v>175000000</v>
      </c>
      <c r="F13" t="s">
        <v>47</v>
      </c>
      <c r="G13">
        <v>0.4</v>
      </c>
      <c r="H13">
        <v>7.8192301019767881E-3</v>
      </c>
      <c r="I13" t="s">
        <v>18</v>
      </c>
      <c r="J13" s="2">
        <v>44103</v>
      </c>
      <c r="K13" s="2"/>
      <c r="L13">
        <v>149700599</v>
      </c>
      <c r="M13">
        <v>160703593.02649999</v>
      </c>
      <c r="N13">
        <v>0</v>
      </c>
      <c r="O13" s="2">
        <v>46675</v>
      </c>
      <c r="P13">
        <v>0.85543199428571426</v>
      </c>
      <c r="Q13">
        <f t="shared" si="0"/>
        <v>2027</v>
      </c>
      <c r="AA13" t="s">
        <v>18</v>
      </c>
    </row>
    <row r="14" spans="1:27" x14ac:dyDescent="0.25">
      <c r="A14" t="s">
        <v>54</v>
      </c>
      <c r="B14" t="s">
        <v>55</v>
      </c>
      <c r="C14">
        <v>21240000</v>
      </c>
      <c r="D14" t="s">
        <v>56</v>
      </c>
      <c r="E14">
        <v>266666666.63999999</v>
      </c>
      <c r="F14" t="s">
        <v>47</v>
      </c>
      <c r="G14">
        <v>0.4</v>
      </c>
      <c r="H14">
        <v>1.1915017297058843E-2</v>
      </c>
      <c r="I14" t="s">
        <v>18</v>
      </c>
      <c r="J14" s="2">
        <v>44103</v>
      </c>
      <c r="K14" s="2"/>
      <c r="L14">
        <v>228115198</v>
      </c>
      <c r="M14">
        <v>244881665.05299997</v>
      </c>
      <c r="N14">
        <v>0</v>
      </c>
      <c r="O14" s="2">
        <v>47072</v>
      </c>
      <c r="P14">
        <v>0.85543199258554325</v>
      </c>
      <c r="Q14">
        <f t="shared" si="0"/>
        <v>2028</v>
      </c>
      <c r="AA14" t="s">
        <v>18</v>
      </c>
    </row>
    <row r="15" spans="1:27" x14ac:dyDescent="0.25">
      <c r="A15" t="s">
        <v>57</v>
      </c>
      <c r="B15" t="s">
        <v>58</v>
      </c>
      <c r="C15">
        <v>21247000</v>
      </c>
      <c r="D15" t="s">
        <v>59</v>
      </c>
      <c r="E15">
        <v>283333333.31</v>
      </c>
      <c r="F15" t="s">
        <v>17</v>
      </c>
      <c r="G15">
        <v>0.5</v>
      </c>
      <c r="H15">
        <v>1.5824632347935533E-2</v>
      </c>
      <c r="I15" t="s">
        <v>18</v>
      </c>
      <c r="J15" s="2">
        <v>44103</v>
      </c>
      <c r="K15" s="2"/>
      <c r="L15">
        <v>242372398</v>
      </c>
      <c r="M15">
        <v>260186769.25299996</v>
      </c>
      <c r="N15">
        <v>0</v>
      </c>
      <c r="O15" s="2">
        <v>47376</v>
      </c>
      <c r="P15">
        <v>0.85543199301162376</v>
      </c>
      <c r="Q15">
        <f t="shared" si="0"/>
        <v>2029</v>
      </c>
      <c r="AA15" t="s">
        <v>18</v>
      </c>
    </row>
    <row r="16" spans="1:27" s="80" customFormat="1" x14ac:dyDescent="0.25">
      <c r="A16" s="80" t="s">
        <v>60</v>
      </c>
      <c r="B16" s="80" t="s">
        <v>61</v>
      </c>
      <c r="C16" s="80">
        <v>21251000</v>
      </c>
      <c r="D16" s="80" t="s">
        <v>62</v>
      </c>
      <c r="E16" s="80">
        <v>437500000.00999999</v>
      </c>
      <c r="F16" s="80" t="s">
        <v>17</v>
      </c>
      <c r="G16" s="80">
        <v>0.5</v>
      </c>
      <c r="H16" s="80">
        <v>2.4435094069235979E-2</v>
      </c>
      <c r="I16" s="80" t="s">
        <v>25</v>
      </c>
      <c r="J16" s="81">
        <v>44103</v>
      </c>
      <c r="K16" s="81"/>
      <c r="L16" s="80">
        <v>46191250001</v>
      </c>
      <c r="M16" s="80">
        <v>310696509.05360872</v>
      </c>
      <c r="N16" s="80">
        <v>1.15E-3</v>
      </c>
      <c r="O16" s="81">
        <v>48014</v>
      </c>
      <c r="P16" s="80">
        <v>105.57999999987246</v>
      </c>
      <c r="Q16" s="80">
        <f t="shared" si="0"/>
        <v>2031</v>
      </c>
      <c r="R16" s="82">
        <v>45727</v>
      </c>
      <c r="S16" s="82">
        <v>45823</v>
      </c>
      <c r="T16" s="83">
        <v>26395000004</v>
      </c>
      <c r="U16" s="84">
        <v>4126250000660</v>
      </c>
      <c r="V16" s="85">
        <v>-4.7000000000000002E-3</v>
      </c>
      <c r="W16" s="85">
        <v>5.2884999999999998E-3</v>
      </c>
      <c r="X16" s="80" t="s">
        <v>180</v>
      </c>
      <c r="Y16" s="85">
        <v>-5.9999999999999995E-4</v>
      </c>
      <c r="Z16" s="85">
        <v>2.1149999999999999E-4</v>
      </c>
      <c r="AA16" s="80" t="s">
        <v>151</v>
      </c>
    </row>
    <row r="17" spans="1:27" s="80" customFormat="1" x14ac:dyDescent="0.25">
      <c r="A17" s="80" t="s">
        <v>63</v>
      </c>
      <c r="B17" s="80" t="s">
        <v>64</v>
      </c>
      <c r="C17" s="80">
        <v>21566000</v>
      </c>
      <c r="D17" s="80" t="s">
        <v>65</v>
      </c>
      <c r="E17" s="80">
        <v>14866520.66</v>
      </c>
      <c r="F17" s="80" t="s">
        <v>66</v>
      </c>
      <c r="G17" s="80">
        <v>0.2</v>
      </c>
      <c r="H17" s="80">
        <v>3.3212784530380529E-4</v>
      </c>
      <c r="I17" s="80" t="s">
        <v>25</v>
      </c>
      <c r="J17" s="81">
        <v>44104</v>
      </c>
      <c r="K17" s="81"/>
      <c r="L17" s="80">
        <v>1570573575</v>
      </c>
      <c r="M17" s="80">
        <v>10564159.379834535</v>
      </c>
      <c r="N17" s="80">
        <v>0</v>
      </c>
      <c r="O17" s="81">
        <v>48898</v>
      </c>
      <c r="P17" s="80">
        <v>105.64499999154476</v>
      </c>
      <c r="Q17" s="80">
        <f t="shared" si="0"/>
        <v>2033</v>
      </c>
      <c r="R17" s="82">
        <v>45727</v>
      </c>
      <c r="S17" s="82">
        <v>45792</v>
      </c>
      <c r="T17" s="83">
        <v>1231758126</v>
      </c>
      <c r="U17" s="84">
        <v>191983807188</v>
      </c>
      <c r="V17" s="85">
        <v>-1.5E-3</v>
      </c>
      <c r="W17" s="85">
        <v>2.0909000000000001E-3</v>
      </c>
      <c r="X17" s="80" t="s">
        <v>180</v>
      </c>
      <c r="Y17" s="85">
        <v>-5.9999999999999995E-4</v>
      </c>
      <c r="Z17" s="85">
        <v>2.0909999999999999E-4</v>
      </c>
      <c r="AA17" s="80" t="s">
        <v>151</v>
      </c>
    </row>
    <row r="18" spans="1:27" s="80" customFormat="1" x14ac:dyDescent="0.25">
      <c r="A18" s="80" t="s">
        <v>67</v>
      </c>
      <c r="B18" s="80" t="s">
        <v>68</v>
      </c>
      <c r="C18" s="80">
        <v>21568000</v>
      </c>
      <c r="D18" s="80" t="s">
        <v>69</v>
      </c>
      <c r="E18" s="80">
        <v>70944496.609999999</v>
      </c>
      <c r="F18" s="80" t="s">
        <v>66</v>
      </c>
      <c r="G18" s="80">
        <v>0.2</v>
      </c>
      <c r="H18" s="80">
        <v>1.5849466956071494E-3</v>
      </c>
      <c r="I18" s="80" t="s">
        <v>25</v>
      </c>
      <c r="J18" s="81">
        <v>44104</v>
      </c>
      <c r="K18" s="81"/>
      <c r="L18" s="80">
        <v>7494931344</v>
      </c>
      <c r="M18" s="80">
        <v>50413206.053675927</v>
      </c>
      <c r="N18" s="80">
        <v>0</v>
      </c>
      <c r="O18" s="81">
        <v>49202</v>
      </c>
      <c r="P18" s="80">
        <v>105.64499999487698</v>
      </c>
      <c r="Q18" s="80">
        <f t="shared" si="0"/>
        <v>2034</v>
      </c>
      <c r="R18" s="82">
        <v>45727</v>
      </c>
      <c r="S18" s="82">
        <v>45731</v>
      </c>
      <c r="T18" s="83">
        <v>6185784652</v>
      </c>
      <c r="U18" s="84">
        <v>962194133357</v>
      </c>
      <c r="V18" s="85">
        <v>-1.6000000000000001E-3</v>
      </c>
      <c r="W18" s="85">
        <v>2.1817999999999998E-3</v>
      </c>
      <c r="X18" s="80" t="s">
        <v>180</v>
      </c>
      <c r="Y18" s="85">
        <v>-5.9999999999999995E-4</v>
      </c>
      <c r="Z18" s="85">
        <v>2.1819999999999999E-4</v>
      </c>
      <c r="AA18" s="80" t="s">
        <v>151</v>
      </c>
    </row>
    <row r="19" spans="1:27" s="68" customFormat="1" x14ac:dyDescent="0.25">
      <c r="A19" s="68" t="s">
        <v>70</v>
      </c>
      <c r="B19" s="68" t="s">
        <v>71</v>
      </c>
      <c r="C19" s="68">
        <v>21241000</v>
      </c>
      <c r="D19" s="68" t="s">
        <v>72</v>
      </c>
      <c r="E19" s="68">
        <v>10993063.449999999</v>
      </c>
      <c r="F19" s="68" t="s">
        <v>73</v>
      </c>
      <c r="G19" s="68">
        <v>0.4</v>
      </c>
      <c r="H19" s="68">
        <v>4.9118452937817604E-4</v>
      </c>
      <c r="I19" s="68" t="s">
        <v>25</v>
      </c>
      <c r="J19" s="70">
        <v>44104</v>
      </c>
      <c r="K19" s="70"/>
      <c r="L19" s="68">
        <v>1161362188</v>
      </c>
      <c r="M19" s="68">
        <v>7811678.1327772923</v>
      </c>
      <c r="N19" s="68">
        <v>4.4000000000000002E-4</v>
      </c>
      <c r="O19" s="70">
        <v>48183</v>
      </c>
      <c r="P19" s="68">
        <v>105.64499998405813</v>
      </c>
      <c r="Q19" s="68">
        <f t="shared" si="0"/>
        <v>2031</v>
      </c>
      <c r="T19" s="73">
        <v>809844832</v>
      </c>
      <c r="U19" s="71">
        <v>118343362049</v>
      </c>
      <c r="V19" s="72">
        <v>-3.5000000000000001E-3</v>
      </c>
      <c r="W19" s="72">
        <v>4.0000000000000001E-3</v>
      </c>
      <c r="X19" s="72"/>
      <c r="Y19" s="68" t="s">
        <v>149</v>
      </c>
      <c r="Z19" s="72">
        <v>2.0000000000000001E-4</v>
      </c>
      <c r="AA19" s="68" t="s">
        <v>151</v>
      </c>
    </row>
    <row r="20" spans="1:27" s="68" customFormat="1" x14ac:dyDescent="0.25">
      <c r="A20" s="68" t="s">
        <v>74</v>
      </c>
      <c r="B20" s="68" t="s">
        <v>75</v>
      </c>
      <c r="C20" s="68">
        <v>21248000</v>
      </c>
      <c r="D20" s="68" t="s">
        <v>76</v>
      </c>
      <c r="E20" s="68">
        <v>316666666.64999998</v>
      </c>
      <c r="F20" s="68" t="s">
        <v>17</v>
      </c>
      <c r="G20" s="68">
        <v>0.5</v>
      </c>
      <c r="H20" s="68">
        <v>1.7686353801159495E-2</v>
      </c>
      <c r="I20" s="68" t="s">
        <v>25</v>
      </c>
      <c r="J20" s="70">
        <v>44104</v>
      </c>
      <c r="K20" s="70"/>
      <c r="L20" s="68">
        <v>33454249998</v>
      </c>
      <c r="M20" s="68">
        <v>225023542.05959511</v>
      </c>
      <c r="N20" s="68">
        <v>7.6999999999999985E-4</v>
      </c>
      <c r="O20" s="70">
        <v>47741</v>
      </c>
      <c r="P20" s="68">
        <v>105.64499999924448</v>
      </c>
      <c r="Q20" s="68">
        <f t="shared" si="0"/>
        <v>2030</v>
      </c>
      <c r="T20" s="73">
        <v>19368249998</v>
      </c>
      <c r="U20" s="71">
        <v>2843866665994</v>
      </c>
      <c r="V20" s="72">
        <v>-4.4999999999999997E-3</v>
      </c>
      <c r="W20" s="72">
        <v>5.0000000000000001E-3</v>
      </c>
      <c r="X20" s="72"/>
      <c r="Y20" s="68" t="s">
        <v>149</v>
      </c>
      <c r="Z20" s="72">
        <v>2.0000000000000001E-4</v>
      </c>
      <c r="AA20" s="68" t="s">
        <v>151</v>
      </c>
    </row>
    <row r="21" spans="1:27" s="80" customFormat="1" x14ac:dyDescent="0.25">
      <c r="A21" s="80" t="s">
        <v>77</v>
      </c>
      <c r="B21" s="80" t="s">
        <v>78</v>
      </c>
      <c r="C21" s="80">
        <v>21230000</v>
      </c>
      <c r="D21" s="80" t="s">
        <v>79</v>
      </c>
      <c r="E21" s="80">
        <v>85590537.590000004</v>
      </c>
      <c r="F21" s="80" t="s">
        <v>80</v>
      </c>
      <c r="G21" s="80">
        <v>0.3</v>
      </c>
      <c r="H21" s="80">
        <v>2.8682233198633021E-3</v>
      </c>
      <c r="I21" s="80" t="s">
        <v>25</v>
      </c>
      <c r="J21" s="81">
        <v>44109</v>
      </c>
      <c r="K21" s="81"/>
      <c r="L21" s="80">
        <v>9039216675</v>
      </c>
      <c r="M21" s="80">
        <v>60800542.644783758</v>
      </c>
      <c r="N21" s="80">
        <v>0</v>
      </c>
      <c r="O21" s="81">
        <v>49749</v>
      </c>
      <c r="P21" s="80">
        <v>105.61000000140319</v>
      </c>
      <c r="Q21" s="80">
        <f t="shared" si="0"/>
        <v>2036</v>
      </c>
      <c r="R21" s="82">
        <v>45727</v>
      </c>
      <c r="S21" s="82">
        <v>45731</v>
      </c>
      <c r="T21" s="83">
        <v>7740030164</v>
      </c>
      <c r="U21" s="84">
        <v>1204354849085</v>
      </c>
      <c r="V21" s="85">
        <v>-2.8E-3</v>
      </c>
      <c r="W21" s="85">
        <v>3.375E-3</v>
      </c>
      <c r="X21" s="80" t="s">
        <v>180</v>
      </c>
      <c r="Y21" s="85">
        <v>-5.9999999999999995E-4</v>
      </c>
      <c r="Z21" s="85">
        <v>2.2499999999999999E-4</v>
      </c>
      <c r="AA21" s="80" t="s">
        <v>151</v>
      </c>
    </row>
    <row r="22" spans="1:27" s="80" customFormat="1" x14ac:dyDescent="0.25">
      <c r="A22" s="80" t="s">
        <v>81</v>
      </c>
      <c r="B22" s="80" t="s">
        <v>82</v>
      </c>
      <c r="C22" s="80">
        <v>21233000</v>
      </c>
      <c r="D22" s="80" t="s">
        <v>83</v>
      </c>
      <c r="E22" s="80">
        <v>145601333.88999999</v>
      </c>
      <c r="F22" s="80" t="s">
        <v>80</v>
      </c>
      <c r="G22" s="80">
        <v>0.3</v>
      </c>
      <c r="H22" s="80">
        <v>4.8792442836028327E-3</v>
      </c>
      <c r="I22" s="80" t="s">
        <v>25</v>
      </c>
      <c r="J22" s="81">
        <v>44109</v>
      </c>
      <c r="K22" s="81"/>
      <c r="L22" s="80">
        <v>15376956872</v>
      </c>
      <c r="M22" s="80">
        <v>103430126.26622723</v>
      </c>
      <c r="N22" s="80">
        <v>0</v>
      </c>
      <c r="O22" s="81">
        <v>49749</v>
      </c>
      <c r="P22" s="80">
        <v>105.60999999915593</v>
      </c>
      <c r="Q22" s="80">
        <f t="shared" si="0"/>
        <v>2036</v>
      </c>
      <c r="R22" s="82">
        <v>45727</v>
      </c>
      <c r="S22" s="82">
        <v>45731</v>
      </c>
      <c r="T22" s="83">
        <v>13166861056</v>
      </c>
      <c r="U22" s="84">
        <v>2048774052852</v>
      </c>
      <c r="V22" s="85">
        <v>-2.8E-3</v>
      </c>
      <c r="W22" s="85">
        <v>3.375E-3</v>
      </c>
      <c r="X22" s="80" t="s">
        <v>180</v>
      </c>
      <c r="Y22" s="85">
        <v>-5.9999999999999995E-4</v>
      </c>
      <c r="Z22" s="85">
        <v>2.2499999999999999E-4</v>
      </c>
      <c r="AA22" s="80" t="s">
        <v>151</v>
      </c>
    </row>
    <row r="23" spans="1:27" x14ac:dyDescent="0.25">
      <c r="A23" t="s">
        <v>84</v>
      </c>
      <c r="B23" t="s">
        <v>85</v>
      </c>
      <c r="C23">
        <v>20411000</v>
      </c>
      <c r="D23" t="s">
        <v>86</v>
      </c>
      <c r="E23">
        <v>400000000</v>
      </c>
      <c r="F23" t="s">
        <v>87</v>
      </c>
      <c r="G23">
        <v>0.6</v>
      </c>
      <c r="H23">
        <v>2.6808788921063274E-2</v>
      </c>
      <c r="I23" t="s">
        <v>18</v>
      </c>
      <c r="J23" s="2">
        <v>44295</v>
      </c>
      <c r="K23" s="2"/>
      <c r="L23">
        <v>337952010.81</v>
      </c>
      <c r="M23">
        <v>362791483.60453498</v>
      </c>
      <c r="N23">
        <v>8.3000000000000001E-3</v>
      </c>
      <c r="O23" s="2">
        <v>48775</v>
      </c>
      <c r="P23">
        <v>0.84488002702499998</v>
      </c>
      <c r="Q23">
        <f t="shared" si="0"/>
        <v>2033</v>
      </c>
      <c r="AA23" t="s">
        <v>18</v>
      </c>
    </row>
    <row r="24" spans="1:27" x14ac:dyDescent="0.25">
      <c r="A24" t="s">
        <v>88</v>
      </c>
      <c r="B24" t="s">
        <v>89</v>
      </c>
      <c r="C24">
        <v>20412000</v>
      </c>
      <c r="D24" t="s">
        <v>90</v>
      </c>
      <c r="E24">
        <v>300000000</v>
      </c>
      <c r="F24" t="s">
        <v>87</v>
      </c>
      <c r="G24">
        <v>0.6</v>
      </c>
      <c r="H24">
        <v>2.0106591690797457E-2</v>
      </c>
      <c r="I24" t="s">
        <v>18</v>
      </c>
      <c r="J24" s="2">
        <v>44295</v>
      </c>
      <c r="K24" s="2"/>
      <c r="L24">
        <v>253356979.97999999</v>
      </c>
      <c r="M24">
        <v>271978718.00852996</v>
      </c>
      <c r="N24">
        <v>8.3000000000000001E-3</v>
      </c>
      <c r="O24" s="2">
        <v>48775</v>
      </c>
      <c r="P24">
        <v>0.84452326659999999</v>
      </c>
      <c r="Q24">
        <f t="shared" si="0"/>
        <v>2033</v>
      </c>
      <c r="AA24" t="s">
        <v>18</v>
      </c>
    </row>
    <row r="25" spans="1:27" x14ac:dyDescent="0.25">
      <c r="A25" t="s">
        <v>91</v>
      </c>
      <c r="B25" t="s">
        <v>92</v>
      </c>
      <c r="C25">
        <v>21272000</v>
      </c>
      <c r="D25" t="s">
        <v>93</v>
      </c>
      <c r="E25">
        <v>500000000</v>
      </c>
      <c r="F25" t="s">
        <v>94</v>
      </c>
      <c r="G25">
        <v>0.5</v>
      </c>
      <c r="H25">
        <v>2.7925821792774246E-2</v>
      </c>
      <c r="I25" t="s">
        <v>25</v>
      </c>
      <c r="J25" s="2">
        <v>44704</v>
      </c>
      <c r="K25" s="2"/>
      <c r="L25">
        <v>63750000000</v>
      </c>
      <c r="M25">
        <v>428802044.79720187</v>
      </c>
      <c r="N25">
        <v>1.8619999999999999E-3</v>
      </c>
      <c r="O25" s="2">
        <v>49735</v>
      </c>
      <c r="P25">
        <v>127.5</v>
      </c>
      <c r="Q25">
        <f t="shared" si="0"/>
        <v>2036</v>
      </c>
      <c r="AA25" t="s">
        <v>25</v>
      </c>
    </row>
    <row r="26" spans="1:27" s="68" customFormat="1" x14ac:dyDescent="0.25">
      <c r="A26" s="68" t="s">
        <v>95</v>
      </c>
      <c r="B26" s="68" t="s">
        <v>96</v>
      </c>
      <c r="C26" s="68">
        <v>21236000</v>
      </c>
      <c r="D26" s="68" t="s">
        <v>97</v>
      </c>
      <c r="E26" s="68">
        <v>49730741.350000001</v>
      </c>
      <c r="F26" s="68" t="s">
        <v>98</v>
      </c>
      <c r="G26" s="68">
        <v>0.4</v>
      </c>
      <c r="H26" s="68">
        <v>2.2220349129002392E-3</v>
      </c>
      <c r="I26" s="68" t="s">
        <v>25</v>
      </c>
      <c r="J26" s="70">
        <v>44706</v>
      </c>
      <c r="K26" s="70"/>
      <c r="L26" s="68">
        <v>6325750300</v>
      </c>
      <c r="M26" s="68">
        <v>42548935.898298249</v>
      </c>
      <c r="N26" s="68">
        <v>0</v>
      </c>
      <c r="O26" s="70">
        <v>47771</v>
      </c>
      <c r="P26" s="68">
        <v>127.20000000563032</v>
      </c>
      <c r="Q26" s="68">
        <f t="shared" si="0"/>
        <v>2030</v>
      </c>
      <c r="T26" s="73">
        <v>4970359570</v>
      </c>
      <c r="U26" s="71">
        <v>595427194366</v>
      </c>
      <c r="V26" s="72">
        <v>-7.7000000000000002E-3</v>
      </c>
      <c r="W26" s="72">
        <v>4.0000000000000001E-3</v>
      </c>
      <c r="X26" s="72"/>
      <c r="Y26" s="72">
        <v>3.7000000000000002E-3</v>
      </c>
      <c r="Z26" s="72">
        <v>2.0000000000000001E-4</v>
      </c>
      <c r="AA26" s="68" t="s">
        <v>151</v>
      </c>
    </row>
    <row r="27" spans="1:27" x14ac:dyDescent="0.25">
      <c r="A27" t="s">
        <v>99</v>
      </c>
      <c r="B27" t="s">
        <v>100</v>
      </c>
      <c r="C27">
        <v>21275000</v>
      </c>
      <c r="D27" t="s">
        <v>101</v>
      </c>
      <c r="E27">
        <v>500000000</v>
      </c>
      <c r="F27" t="s">
        <v>94</v>
      </c>
      <c r="G27">
        <v>0.5</v>
      </c>
      <c r="H27">
        <v>2.7925821792774246E-2</v>
      </c>
      <c r="I27" t="s">
        <v>25</v>
      </c>
      <c r="J27" s="2">
        <v>44706</v>
      </c>
      <c r="K27" s="2"/>
      <c r="L27">
        <v>63530000000</v>
      </c>
      <c r="M27">
        <v>427322257.34849</v>
      </c>
      <c r="N27">
        <v>7.6000000000000026E-4</v>
      </c>
      <c r="O27" s="2">
        <v>49980</v>
      </c>
      <c r="P27">
        <v>127.06</v>
      </c>
      <c r="Q27">
        <f t="shared" si="0"/>
        <v>2036</v>
      </c>
      <c r="AA27" t="s">
        <v>25</v>
      </c>
    </row>
    <row r="28" spans="1:27" x14ac:dyDescent="0.25">
      <c r="A28" t="s">
        <v>102</v>
      </c>
      <c r="B28" t="s">
        <v>103</v>
      </c>
      <c r="C28">
        <v>21273000</v>
      </c>
      <c r="D28" t="s">
        <v>104</v>
      </c>
      <c r="E28">
        <v>500000000</v>
      </c>
      <c r="F28" t="s">
        <v>94</v>
      </c>
      <c r="G28">
        <v>0.5</v>
      </c>
      <c r="H28">
        <v>2.7925821792774246E-2</v>
      </c>
      <c r="I28" t="s">
        <v>25</v>
      </c>
      <c r="J28" s="2">
        <v>44708</v>
      </c>
      <c r="K28" s="2"/>
      <c r="L28">
        <v>63560000000</v>
      </c>
      <c r="M28">
        <v>427524046.54604161</v>
      </c>
      <c r="N28">
        <v>6.9000000000000051E-4</v>
      </c>
      <c r="O28" s="2">
        <v>49644</v>
      </c>
      <c r="P28">
        <v>127.12</v>
      </c>
      <c r="Q28">
        <f t="shared" si="0"/>
        <v>2035</v>
      </c>
      <c r="AA28" t="s">
        <v>25</v>
      </c>
    </row>
    <row r="29" spans="1:27" x14ac:dyDescent="0.25">
      <c r="A29" t="s">
        <v>105</v>
      </c>
      <c r="B29" t="s">
        <v>106</v>
      </c>
      <c r="C29">
        <v>21276000</v>
      </c>
      <c r="D29" t="s">
        <v>107</v>
      </c>
      <c r="E29">
        <v>500000000</v>
      </c>
      <c r="F29" t="s">
        <v>94</v>
      </c>
      <c r="G29">
        <v>0.5</v>
      </c>
      <c r="H29">
        <v>2.7925821792774246E-2</v>
      </c>
      <c r="I29" t="s">
        <v>25</v>
      </c>
      <c r="J29" s="2">
        <v>44713</v>
      </c>
      <c r="K29" s="2"/>
      <c r="L29">
        <v>64685000000</v>
      </c>
      <c r="M29">
        <v>435091141.45422751</v>
      </c>
      <c r="N29">
        <v>1.9500000000000003E-3</v>
      </c>
      <c r="O29" s="2">
        <v>49949</v>
      </c>
      <c r="P29">
        <v>129.37</v>
      </c>
      <c r="Q29">
        <f t="shared" si="0"/>
        <v>2036</v>
      </c>
      <c r="AA29" t="s">
        <v>25</v>
      </c>
    </row>
    <row r="30" spans="1:27" s="68" customFormat="1" x14ac:dyDescent="0.25">
      <c r="A30" s="68" t="s">
        <v>182</v>
      </c>
      <c r="B30" s="68" t="s">
        <v>148</v>
      </c>
      <c r="C30" s="68">
        <v>21238000</v>
      </c>
      <c r="D30" s="68" t="s">
        <v>181</v>
      </c>
      <c r="I30" s="68" t="s">
        <v>151</v>
      </c>
      <c r="O30" s="70">
        <v>47771</v>
      </c>
      <c r="Q30" s="68">
        <f>YEAR(O30)</f>
        <v>2030</v>
      </c>
      <c r="T30" s="71">
        <v>32633266.620000001</v>
      </c>
      <c r="U30" s="71">
        <v>497265716756</v>
      </c>
      <c r="V30" s="72">
        <v>-7.7000000000000002E-3</v>
      </c>
      <c r="W30" s="72">
        <v>4.0000000000000001E-3</v>
      </c>
      <c r="X30" s="72"/>
      <c r="Y30" s="72">
        <v>3.7000000000000002E-3</v>
      </c>
      <c r="Z30" s="72">
        <v>2.0000000000000001E-4</v>
      </c>
      <c r="AA30" s="68" t="s">
        <v>151</v>
      </c>
    </row>
    <row r="31" spans="1:27" x14ac:dyDescent="0.25">
      <c r="B31" t="s">
        <v>157</v>
      </c>
      <c r="C31">
        <v>21205000</v>
      </c>
      <c r="D31" t="s">
        <v>168</v>
      </c>
      <c r="E31" s="38">
        <v>40741047.25</v>
      </c>
      <c r="I31" s="78" t="s">
        <v>151</v>
      </c>
      <c r="J31" s="37">
        <v>45727</v>
      </c>
      <c r="K31" s="37">
        <v>45748</v>
      </c>
      <c r="L31" s="79">
        <v>669945780979</v>
      </c>
      <c r="N31">
        <v>-3.9031999999999999E-3</v>
      </c>
      <c r="O31" s="2">
        <v>46661</v>
      </c>
      <c r="Q31">
        <f>YEAR(O31)</f>
        <v>2027</v>
      </c>
    </row>
    <row r="32" spans="1:27" x14ac:dyDescent="0.25">
      <c r="B32" t="s">
        <v>158</v>
      </c>
      <c r="C32">
        <v>21206000</v>
      </c>
      <c r="D32" t="s">
        <v>169</v>
      </c>
      <c r="E32" s="38">
        <v>27650332.98</v>
      </c>
      <c r="I32" s="78" t="s">
        <v>151</v>
      </c>
      <c r="J32" s="37">
        <v>45727</v>
      </c>
      <c r="K32" s="37">
        <v>45748</v>
      </c>
      <c r="L32" s="79">
        <v>454682075523</v>
      </c>
      <c r="N32">
        <v>-3.9031999999999999E-3</v>
      </c>
      <c r="O32" s="2">
        <v>46661</v>
      </c>
      <c r="Q32">
        <f t="shared" ref="Q32:Q41" si="1">YEAR(O32)</f>
        <v>2027</v>
      </c>
    </row>
    <row r="33" spans="2:17" x14ac:dyDescent="0.25">
      <c r="B33" t="s">
        <v>159</v>
      </c>
      <c r="C33">
        <v>21207000</v>
      </c>
      <c r="D33" t="s">
        <v>170</v>
      </c>
      <c r="E33" s="38">
        <v>17864719.719999999</v>
      </c>
      <c r="I33" s="78" t="s">
        <v>151</v>
      </c>
      <c r="J33" s="37">
        <v>45727</v>
      </c>
      <c r="K33" s="37">
        <v>45809</v>
      </c>
      <c r="L33" s="79">
        <v>294285527948</v>
      </c>
      <c r="N33">
        <v>-3.9031999999999999E-3</v>
      </c>
      <c r="O33" s="2">
        <v>47088</v>
      </c>
      <c r="Q33">
        <f t="shared" si="1"/>
        <v>2028</v>
      </c>
    </row>
    <row r="34" spans="2:17" x14ac:dyDescent="0.25">
      <c r="B34" t="s">
        <v>160</v>
      </c>
      <c r="C34">
        <v>21208000</v>
      </c>
      <c r="D34" t="s">
        <v>171</v>
      </c>
      <c r="E34" s="38">
        <v>16109048.41</v>
      </c>
      <c r="I34" s="78" t="s">
        <v>151</v>
      </c>
      <c r="J34" s="37">
        <v>45727</v>
      </c>
      <c r="K34" s="37">
        <v>45809</v>
      </c>
      <c r="L34" s="79">
        <v>265364354458</v>
      </c>
      <c r="N34">
        <v>-3.9031999999999999E-3</v>
      </c>
      <c r="O34" s="2">
        <v>47088</v>
      </c>
      <c r="Q34">
        <f t="shared" si="1"/>
        <v>2028</v>
      </c>
    </row>
    <row r="35" spans="2:17" x14ac:dyDescent="0.25">
      <c r="B35" t="s">
        <v>161</v>
      </c>
      <c r="C35">
        <v>21211001</v>
      </c>
      <c r="D35" t="s">
        <v>172</v>
      </c>
      <c r="E35" s="38">
        <v>7451893.3600000003</v>
      </c>
      <c r="I35" s="78" t="s">
        <v>151</v>
      </c>
      <c r="J35" s="37">
        <v>45727</v>
      </c>
      <c r="K35" s="37">
        <v>45870</v>
      </c>
      <c r="L35" s="79">
        <v>123030759374</v>
      </c>
      <c r="N35">
        <v>-3.9031999999999999E-3</v>
      </c>
      <c r="O35" s="2">
        <v>47515</v>
      </c>
      <c r="Q35">
        <f t="shared" si="1"/>
        <v>2030</v>
      </c>
    </row>
    <row r="36" spans="2:17" x14ac:dyDescent="0.25">
      <c r="B36" t="s">
        <v>162</v>
      </c>
      <c r="C36">
        <v>21214000</v>
      </c>
      <c r="D36" t="s">
        <v>173</v>
      </c>
      <c r="E36" s="38">
        <v>64533694.189999998</v>
      </c>
      <c r="I36" s="78" t="s">
        <v>151</v>
      </c>
      <c r="J36" s="37">
        <v>45727</v>
      </c>
      <c r="K36" s="37">
        <v>45731</v>
      </c>
      <c r="L36" s="79">
        <v>1060482196624</v>
      </c>
      <c r="N36">
        <v>-3.9031999999999999E-3</v>
      </c>
      <c r="O36" s="2">
        <v>47557</v>
      </c>
      <c r="Q36">
        <f t="shared" si="1"/>
        <v>2030</v>
      </c>
    </row>
    <row r="37" spans="2:17" x14ac:dyDescent="0.25">
      <c r="B37" t="s">
        <v>163</v>
      </c>
      <c r="C37">
        <v>21569000</v>
      </c>
      <c r="D37" t="s">
        <v>174</v>
      </c>
      <c r="E37" s="38">
        <v>27675593.539999999</v>
      </c>
      <c r="I37" s="78" t="s">
        <v>151</v>
      </c>
      <c r="J37" s="37">
        <v>45727</v>
      </c>
      <c r="K37" s="37">
        <v>45870</v>
      </c>
      <c r="L37" s="79">
        <v>456924049345</v>
      </c>
      <c r="N37">
        <v>-3.9031999999999999E-3</v>
      </c>
      <c r="O37" s="2">
        <v>49341</v>
      </c>
      <c r="Q37">
        <f t="shared" si="1"/>
        <v>2035</v>
      </c>
    </row>
    <row r="38" spans="2:17" x14ac:dyDescent="0.25">
      <c r="B38" t="s">
        <v>164</v>
      </c>
      <c r="C38">
        <v>21239000</v>
      </c>
      <c r="D38" t="s">
        <v>175</v>
      </c>
      <c r="E38" s="38">
        <v>29461089.359999999</v>
      </c>
      <c r="I38" s="78" t="s">
        <v>151</v>
      </c>
      <c r="J38" s="37">
        <v>45727</v>
      </c>
      <c r="K38" s="37">
        <v>45792</v>
      </c>
      <c r="L38" s="79">
        <v>485106297402</v>
      </c>
      <c r="N38">
        <v>-3.9031999999999999E-3</v>
      </c>
      <c r="O38" s="2">
        <v>48714</v>
      </c>
      <c r="Q38">
        <f t="shared" si="1"/>
        <v>2033</v>
      </c>
    </row>
    <row r="39" spans="2:17" x14ac:dyDescent="0.25">
      <c r="B39" t="s">
        <v>165</v>
      </c>
      <c r="C39">
        <v>21242000</v>
      </c>
      <c r="D39" t="s">
        <v>176</v>
      </c>
      <c r="E39" s="38">
        <v>11428543.119999999</v>
      </c>
      <c r="I39" s="78" t="s">
        <v>151</v>
      </c>
      <c r="J39" s="37">
        <v>45727</v>
      </c>
      <c r="K39" s="37">
        <v>45731</v>
      </c>
      <c r="L39" s="79">
        <v>187805249091</v>
      </c>
      <c r="N39">
        <v>-3.9031999999999999E-3</v>
      </c>
      <c r="O39" s="2">
        <v>48837</v>
      </c>
      <c r="Q39">
        <f t="shared" si="1"/>
        <v>2033</v>
      </c>
    </row>
    <row r="40" spans="2:17" x14ac:dyDescent="0.25">
      <c r="B40" t="s">
        <v>166</v>
      </c>
      <c r="C40">
        <v>21244000</v>
      </c>
      <c r="D40" t="s">
        <v>177</v>
      </c>
      <c r="E40" s="38">
        <v>43737431.619999997</v>
      </c>
      <c r="I40" s="78" t="s">
        <v>151</v>
      </c>
      <c r="J40" s="37">
        <v>45727</v>
      </c>
      <c r="K40" s="37">
        <v>45901</v>
      </c>
      <c r="L40" s="79">
        <v>724641767080</v>
      </c>
      <c r="N40">
        <v>-3.9031999999999999E-3</v>
      </c>
      <c r="O40" s="2">
        <v>48274</v>
      </c>
      <c r="Q40">
        <f t="shared" si="1"/>
        <v>2032</v>
      </c>
    </row>
    <row r="41" spans="2:17" x14ac:dyDescent="0.25">
      <c r="B41" t="s">
        <v>167</v>
      </c>
      <c r="C41">
        <v>21245000</v>
      </c>
      <c r="D41" t="s">
        <v>178</v>
      </c>
      <c r="E41" s="38">
        <v>54558454.030000001</v>
      </c>
      <c r="I41" s="78" t="s">
        <v>151</v>
      </c>
      <c r="J41" s="37">
        <v>45727</v>
      </c>
      <c r="K41" s="37">
        <v>45870</v>
      </c>
      <c r="L41" s="79">
        <v>902505946564</v>
      </c>
      <c r="N41">
        <v>-3.9031999999999999E-3</v>
      </c>
      <c r="O41" s="2">
        <v>47880</v>
      </c>
      <c r="Q41">
        <f t="shared" si="1"/>
        <v>2031</v>
      </c>
    </row>
  </sheetData>
  <autoFilter ref="A1:P29" xr:uid="{F348DEE9-E1C7-4255-82C6-27791634D81A}"/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D4E6-9E28-4EB2-BD7A-39779DAE1832}">
  <sheetPr codeName="Sheet6">
    <tabColor rgb="FFFFC000"/>
  </sheetPr>
  <dimension ref="A1:M36"/>
  <sheetViews>
    <sheetView showGridLines="0" topLeftCell="B1" workbookViewId="0">
      <selection activeCell="L1" sqref="L1:M2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8.7109375" bestFit="1" customWidth="1"/>
    <col min="8" max="8" width="18.42578125" bestFit="1" customWidth="1"/>
    <col min="9" max="9" width="22.5703125" bestFit="1" customWidth="1"/>
    <col min="10" max="10" width="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77</v>
      </c>
      <c r="B2" s="32">
        <v>43905</v>
      </c>
      <c r="C2" s="32"/>
      <c r="D2" s="9"/>
      <c r="J2">
        <f>YEAR(B2)</f>
        <v>2020</v>
      </c>
      <c r="L2" s="2">
        <f ca="1">DATE(2025,MONTH(TODAY()),1)</f>
        <v>45778</v>
      </c>
      <c r="M2" s="29">
        <v>0.3</v>
      </c>
    </row>
    <row r="3" spans="1:13" x14ac:dyDescent="0.25">
      <c r="A3" t="s">
        <v>77</v>
      </c>
      <c r="B3" s="32">
        <v>44089</v>
      </c>
      <c r="C3" s="32"/>
      <c r="D3" s="9"/>
      <c r="J3">
        <f t="shared" ref="J3:J34" si="0">YEAR(B3)</f>
        <v>2020</v>
      </c>
    </row>
    <row r="4" spans="1:13" x14ac:dyDescent="0.25">
      <c r="A4" t="s">
        <v>77</v>
      </c>
      <c r="B4" s="32">
        <v>44270</v>
      </c>
      <c r="C4" s="32">
        <v>44270</v>
      </c>
      <c r="D4" s="9"/>
      <c r="E4" s="9"/>
      <c r="G4" s="9"/>
      <c r="J4">
        <f t="shared" si="0"/>
        <v>2021</v>
      </c>
    </row>
    <row r="5" spans="1:13" x14ac:dyDescent="0.25">
      <c r="A5" t="s">
        <v>77</v>
      </c>
      <c r="B5" s="32">
        <v>44454</v>
      </c>
      <c r="C5" s="32">
        <v>44454</v>
      </c>
      <c r="D5" s="9">
        <v>1288476.3149999999</v>
      </c>
      <c r="E5" s="22">
        <f>VLOOKUP(C5,'Data Source'!$A$2:$B$1048576,2,FALSE)</f>
        <v>14257.005000000001</v>
      </c>
      <c r="F5" s="9">
        <f>D5*E5</f>
        <v>18369813265.336575</v>
      </c>
      <c r="G5" s="23">
        <f>VLOOKUP(C4,'Data Source'!$D$2:$E$1136,2,FALSE)</f>
        <v>0.19750000000000001</v>
      </c>
      <c r="H5" s="12">
        <f>SUM(D5:$D$34)*((G5+$M$2)/100/2)</f>
        <v>212904.9981250625</v>
      </c>
      <c r="I5" s="9">
        <f t="shared" ref="I5:I10" si="1">E5*H5</f>
        <v>3035387622.7940068</v>
      </c>
      <c r="J5">
        <f t="shared" si="0"/>
        <v>2021</v>
      </c>
    </row>
    <row r="6" spans="1:13" x14ac:dyDescent="0.25">
      <c r="A6" t="s">
        <v>77</v>
      </c>
      <c r="B6" s="32">
        <v>44635</v>
      </c>
      <c r="C6" s="32">
        <v>44635</v>
      </c>
      <c r="D6" s="9">
        <v>1352899.892</v>
      </c>
      <c r="E6" s="22">
        <f>VLOOKUP(C6,'Data Source'!$A$2:$B$1048576,2,FALSE)</f>
        <v>14328</v>
      </c>
      <c r="F6" s="9">
        <f>D6*E6</f>
        <v>19384349652.576</v>
      </c>
      <c r="G6" s="23">
        <f>VLOOKUP(C5,'Data Source'!$D$2:$E$1136,2,FALSE)</f>
        <v>0.14838000000000001</v>
      </c>
      <c r="H6" s="12">
        <f>SUM(D6:$D$34)*((G6+$M$2)/100/2)</f>
        <v>188995.47160129197</v>
      </c>
      <c r="I6" s="9">
        <f t="shared" si="1"/>
        <v>2707927117.1033115</v>
      </c>
      <c r="J6">
        <f t="shared" si="0"/>
        <v>2022</v>
      </c>
    </row>
    <row r="7" spans="1:13" x14ac:dyDescent="0.25">
      <c r="A7" t="s">
        <v>77</v>
      </c>
      <c r="B7" s="32">
        <v>44819</v>
      </c>
      <c r="C7" s="32">
        <v>44819</v>
      </c>
      <c r="D7" s="9">
        <v>1420545.5560000001</v>
      </c>
      <c r="E7" s="22">
        <f>VLOOKUP(C7,'Data Source'!$A$2:$B$1048576,2,FALSE)</f>
        <v>14923</v>
      </c>
      <c r="F7" s="9">
        <f>D7*E7</f>
        <v>21198801332.188</v>
      </c>
      <c r="G7" s="23">
        <f>VLOOKUP(C6,'Data Source'!$D$2:$E$1136,2,FALSE)</f>
        <v>1.23786</v>
      </c>
      <c r="H7" s="12">
        <f>SUM(D7:$D$34)*((G7+$M$2)/100/2)</f>
        <v>637816.46073876822</v>
      </c>
      <c r="I7" s="9">
        <f t="shared" si="1"/>
        <v>9518135043.6046391</v>
      </c>
      <c r="J7">
        <f t="shared" si="0"/>
        <v>2022</v>
      </c>
    </row>
    <row r="8" spans="1:13" x14ac:dyDescent="0.25">
      <c r="A8" t="s">
        <v>77</v>
      </c>
      <c r="B8" s="32">
        <v>45000</v>
      </c>
      <c r="C8" s="32">
        <v>45000</v>
      </c>
      <c r="D8" s="33">
        <v>1491572.8810000001</v>
      </c>
      <c r="E8" s="22">
        <f>VLOOKUP(C8,'Data Source'!$A$2:$B$1048576,2,FALSE)</f>
        <v>15380</v>
      </c>
      <c r="F8" s="33">
        <f>D8*E8</f>
        <v>22940390909.780003</v>
      </c>
      <c r="G8" s="23">
        <f>VLOOKUP(C7,'Data Source'!$D$2:$E$1136,2,FALSE)</f>
        <v>4.0629999999999997</v>
      </c>
      <c r="H8" s="12">
        <f>SUM(D8:$D$34)*((G8+$M$2)/100/2)</f>
        <v>1778533.91406608</v>
      </c>
      <c r="I8" s="33">
        <f t="shared" si="1"/>
        <v>27353851598.336311</v>
      </c>
      <c r="J8">
        <f t="shared" si="0"/>
        <v>2023</v>
      </c>
    </row>
    <row r="9" spans="1:13" x14ac:dyDescent="0.25">
      <c r="A9" t="s">
        <v>77</v>
      </c>
      <c r="B9" s="34">
        <v>45184</v>
      </c>
      <c r="C9" s="34">
        <v>45184</v>
      </c>
      <c r="D9" s="35">
        <v>1566151</v>
      </c>
      <c r="E9" s="18">
        <f>VLOOKUP(C9,'Data Source'!$A$2:$B$1048576,2,FALSE)</f>
        <v>15357</v>
      </c>
      <c r="F9" s="35">
        <f>D9*E9</f>
        <v>24051380907</v>
      </c>
      <c r="G9" s="19">
        <f>VLOOKUP(C8,'Data Source'!$D$2:$E$1136,2,FALSE)</f>
        <v>4.8339999999999996</v>
      </c>
      <c r="H9" s="12">
        <f>SUM(D9:$D$34)*((G9+$M$2)/100/2)</f>
        <v>2054535.7831901698</v>
      </c>
      <c r="I9" s="35">
        <f t="shared" si="1"/>
        <v>31551506022.451439</v>
      </c>
      <c r="J9">
        <f t="shared" si="0"/>
        <v>2023</v>
      </c>
    </row>
    <row r="10" spans="1:13" x14ac:dyDescent="0.25">
      <c r="A10" t="s">
        <v>77</v>
      </c>
      <c r="B10" s="32">
        <v>45366</v>
      </c>
      <c r="C10" s="32">
        <v>45366</v>
      </c>
      <c r="D10" s="9">
        <v>1644458.5970000001</v>
      </c>
      <c r="E10" s="22">
        <f>VLOOKUP(C10,'Data Source'!$A$2:$B$1048576,2,FALSE)</f>
        <v>15582</v>
      </c>
      <c r="F10" s="33">
        <f t="shared" ref="F10:F34" si="2">D10*E10</f>
        <v>25623953858.454002</v>
      </c>
      <c r="G10" s="23">
        <f>VLOOKUP(C9,'Data Source'!$G$2:$H$1137,2,FALSE)</f>
        <v>5.46584</v>
      </c>
      <c r="H10" s="12">
        <f>SUM(D10:$D$34)*((G10+$M$2)/100/2)</f>
        <v>2262236.0693666493</v>
      </c>
      <c r="I10" s="33">
        <f t="shared" si="1"/>
        <v>35250162432.871132</v>
      </c>
      <c r="J10">
        <f t="shared" si="0"/>
        <v>2024</v>
      </c>
    </row>
    <row r="11" spans="1:13" x14ac:dyDescent="0.25">
      <c r="A11" t="s">
        <v>77</v>
      </c>
      <c r="B11" s="32">
        <v>45550</v>
      </c>
      <c r="C11" s="65">
        <v>45552</v>
      </c>
      <c r="D11" s="9">
        <v>1726682.0049999999</v>
      </c>
      <c r="E11" s="22">
        <f>VLOOKUP(C11,'Data Source'!$A$2:$B$1048576,2,FALSE)</f>
        <v>15405</v>
      </c>
      <c r="F11" s="33">
        <f t="shared" si="2"/>
        <v>26599536287.024998</v>
      </c>
      <c r="G11" s="23">
        <f>VLOOKUP(C10,'Data Source'!$G$2:$H$1137,2,FALSE)</f>
        <v>5.2655599999999998</v>
      </c>
      <c r="H11" s="12">
        <f>SUM(D11:$D$34)*((G11+$M$2)/100/2)</f>
        <v>2137894.242645361</v>
      </c>
      <c r="I11" s="33">
        <f t="shared" ref="I11:I34" si="3">E11*H11</f>
        <v>32934260807.951786</v>
      </c>
      <c r="J11">
        <f t="shared" si="0"/>
        <v>2024</v>
      </c>
    </row>
    <row r="12" spans="1:13" x14ac:dyDescent="0.25">
      <c r="A12" t="s">
        <v>77</v>
      </c>
      <c r="B12" s="32">
        <v>45731</v>
      </c>
      <c r="C12" s="74">
        <v>45733</v>
      </c>
      <c r="D12" s="9">
        <v>1813015.1980000001</v>
      </c>
      <c r="E12" s="22">
        <f>VLOOKUP(C12,'Data Source'!$A$2:$B$1048576,2,FALSE)</f>
        <v>16392</v>
      </c>
      <c r="F12" s="33">
        <f t="shared" si="2"/>
        <v>29718945125.616001</v>
      </c>
      <c r="G12" s="23">
        <f>VLOOKUP(C11,'Data Source'!$G$2:$H$1137,2,FALSE)</f>
        <v>4.4362700000000004</v>
      </c>
      <c r="H12" s="12">
        <f>SUM(D12:$D$34)*((G12+$M$2)/100/2)</f>
        <v>1778449.5577660312</v>
      </c>
      <c r="I12" s="33">
        <f t="shared" si="3"/>
        <v>29152345150.900784</v>
      </c>
      <c r="J12">
        <f t="shared" si="0"/>
        <v>2025</v>
      </c>
    </row>
    <row r="13" spans="1:13" x14ac:dyDescent="0.25">
      <c r="A13" t="s">
        <v>77</v>
      </c>
      <c r="B13" s="32">
        <v>45915</v>
      </c>
      <c r="C13" s="32">
        <v>45915</v>
      </c>
      <c r="D13" s="9">
        <v>1903666.483</v>
      </c>
      <c r="E13" s="22" t="e">
        <f>VLOOKUP(C13,'Data Source'!$A$2:$B$1048576,2,FALSE)</f>
        <v>#N/A</v>
      </c>
      <c r="F13" s="33" t="e">
        <f t="shared" si="2"/>
        <v>#N/A</v>
      </c>
      <c r="G13" s="23">
        <f>VLOOKUP(C12,'Data Source'!$G$2:$H$1137,2,FALSE)</f>
        <v>4.1997999999999998</v>
      </c>
      <c r="H13" s="12">
        <f>SUM(D13:$D$34)*((G13+$M$2)/100/2)</f>
        <v>1648865.033749949</v>
      </c>
      <c r="I13" s="33" t="e">
        <f t="shared" si="3"/>
        <v>#N/A</v>
      </c>
      <c r="J13">
        <f t="shared" si="0"/>
        <v>2025</v>
      </c>
    </row>
    <row r="14" spans="1:13" x14ac:dyDescent="0.25">
      <c r="A14" t="s">
        <v>77</v>
      </c>
      <c r="B14" s="32">
        <v>46096</v>
      </c>
      <c r="C14" s="32">
        <v>46096</v>
      </c>
      <c r="D14" s="9">
        <v>1998849.9029999999</v>
      </c>
      <c r="E14" s="22" t="e">
        <f>VLOOKUP(C14,'Data Source'!$A$2:$B$1048576,2,FALSE)</f>
        <v>#N/A</v>
      </c>
      <c r="F14" s="33" t="e">
        <f t="shared" si="2"/>
        <v>#N/A</v>
      </c>
      <c r="G14" s="23" t="e">
        <f>VLOOKUP(C13,'Data Source'!$G$2:$H$1137,2,FALSE)</f>
        <v>#N/A</v>
      </c>
      <c r="H14" s="12" t="e">
        <f>SUM(D14:$D$34)*((G14+$M$2)/100/2)</f>
        <v>#N/A</v>
      </c>
      <c r="I14" s="33" t="e">
        <f t="shared" si="3"/>
        <v>#N/A</v>
      </c>
      <c r="J14">
        <f t="shared" si="0"/>
        <v>2026</v>
      </c>
    </row>
    <row r="15" spans="1:13" x14ac:dyDescent="0.25">
      <c r="A15" t="s">
        <v>77</v>
      </c>
      <c r="B15" s="32">
        <v>46280</v>
      </c>
      <c r="C15" s="32">
        <v>46280</v>
      </c>
      <c r="D15" s="9">
        <v>2098791.92</v>
      </c>
      <c r="E15" s="22" t="e">
        <f>VLOOKUP(C15,'Data Source'!$A$2:$B$1048576,2,FALSE)</f>
        <v>#N/A</v>
      </c>
      <c r="F15" s="33" t="e">
        <f t="shared" si="2"/>
        <v>#N/A</v>
      </c>
      <c r="G15" s="23" t="e">
        <f>VLOOKUP(C14,'Data Source'!$G$2:$H$1137,2,FALSE)</f>
        <v>#N/A</v>
      </c>
      <c r="H15" s="12" t="e">
        <f>SUM(D15:$D$34)*((G15+$M$2)/100/2)</f>
        <v>#N/A</v>
      </c>
      <c r="I15" s="33" t="e">
        <f t="shared" si="3"/>
        <v>#N/A</v>
      </c>
      <c r="J15">
        <f t="shared" si="0"/>
        <v>2026</v>
      </c>
    </row>
    <row r="16" spans="1:13" x14ac:dyDescent="0.25">
      <c r="A16" t="s">
        <v>77</v>
      </c>
      <c r="B16" s="32">
        <v>46461</v>
      </c>
      <c r="C16" s="32">
        <v>46461</v>
      </c>
      <c r="D16" s="9">
        <v>2203731.42</v>
      </c>
      <c r="E16" s="22" t="e">
        <f>VLOOKUP(C16,'Data Source'!$A$2:$B$1048576,2,FALSE)</f>
        <v>#N/A</v>
      </c>
      <c r="F16" s="33" t="e">
        <f t="shared" si="2"/>
        <v>#N/A</v>
      </c>
      <c r="G16" s="23" t="e">
        <f>VLOOKUP(C15,'Data Source'!$G$2:$H$1137,2,FALSE)</f>
        <v>#N/A</v>
      </c>
      <c r="H16" s="12" t="e">
        <f>SUM(D16:$D$34)*((G16+$M$2)/100/2)</f>
        <v>#N/A</v>
      </c>
      <c r="I16" s="33" t="e">
        <f t="shared" si="3"/>
        <v>#N/A</v>
      </c>
      <c r="J16">
        <f t="shared" si="0"/>
        <v>2027</v>
      </c>
    </row>
    <row r="17" spans="1:10" x14ac:dyDescent="0.25">
      <c r="A17" t="s">
        <v>77</v>
      </c>
      <c r="B17" s="32">
        <v>46645</v>
      </c>
      <c r="C17" s="32">
        <v>46645</v>
      </c>
      <c r="D17" s="9">
        <v>2313918.7560000001</v>
      </c>
      <c r="E17" s="22" t="e">
        <f>VLOOKUP(C17,'Data Source'!$A$2:$B$1048576,2,FALSE)</f>
        <v>#N/A</v>
      </c>
      <c r="F17" s="33" t="e">
        <f t="shared" si="2"/>
        <v>#N/A</v>
      </c>
      <c r="G17" s="23" t="e">
        <f>VLOOKUP(C16,'Data Source'!$G$2:$H$1137,2,FALSE)</f>
        <v>#N/A</v>
      </c>
      <c r="H17" s="12" t="e">
        <f>SUM(D17:$D$34)*((G17+$M$2)/100/2)</f>
        <v>#N/A</v>
      </c>
      <c r="I17" s="33" t="e">
        <f t="shared" si="3"/>
        <v>#N/A</v>
      </c>
      <c r="J17">
        <f t="shared" si="0"/>
        <v>2027</v>
      </c>
    </row>
    <row r="18" spans="1:10" x14ac:dyDescent="0.25">
      <c r="A18" t="s">
        <v>77</v>
      </c>
      <c r="B18" s="32">
        <v>46827</v>
      </c>
      <c r="C18" s="32">
        <v>46827</v>
      </c>
      <c r="D18" s="9">
        <v>2429614.7889999999</v>
      </c>
      <c r="E18" s="22" t="e">
        <f>VLOOKUP(C18,'Data Source'!$A$2:$B$1048576,2,FALSE)</f>
        <v>#N/A</v>
      </c>
      <c r="F18" s="33" t="e">
        <f t="shared" si="2"/>
        <v>#N/A</v>
      </c>
      <c r="G18" s="23" t="e">
        <f>VLOOKUP(C17,'Data Source'!$G$2:$H$1137,2,FALSE)</f>
        <v>#N/A</v>
      </c>
      <c r="H18" s="12" t="e">
        <f>SUM(D18:$D$34)*((G18+$M$2)/100/2)</f>
        <v>#N/A</v>
      </c>
      <c r="I18" s="33" t="e">
        <f t="shared" si="3"/>
        <v>#N/A</v>
      </c>
      <c r="J18">
        <f t="shared" si="0"/>
        <v>2028</v>
      </c>
    </row>
    <row r="19" spans="1:10" x14ac:dyDescent="0.25">
      <c r="A19" t="s">
        <v>77</v>
      </c>
      <c r="B19" s="32">
        <v>47011</v>
      </c>
      <c r="C19" s="32">
        <v>47011</v>
      </c>
      <c r="D19" s="9">
        <v>2551094.716</v>
      </c>
      <c r="E19" s="22" t="e">
        <f>VLOOKUP(C19,'Data Source'!$A$2:$B$1048576,2,FALSE)</f>
        <v>#N/A</v>
      </c>
      <c r="F19" s="33" t="e">
        <f t="shared" si="2"/>
        <v>#N/A</v>
      </c>
      <c r="G19" s="23" t="e">
        <f>VLOOKUP(C18,'Data Source'!$G$2:$H$1137,2,FALSE)</f>
        <v>#N/A</v>
      </c>
      <c r="H19" s="12" t="e">
        <f>SUM(D19:$D$34)*((G19+$M$2)/100/2)</f>
        <v>#N/A</v>
      </c>
      <c r="I19" s="33" t="e">
        <f t="shared" si="3"/>
        <v>#N/A</v>
      </c>
      <c r="J19">
        <f t="shared" si="0"/>
        <v>2028</v>
      </c>
    </row>
    <row r="20" spans="1:10" x14ac:dyDescent="0.25">
      <c r="A20" t="s">
        <v>77</v>
      </c>
      <c r="B20" s="32">
        <v>47192</v>
      </c>
      <c r="C20" s="32">
        <v>47192</v>
      </c>
      <c r="D20" s="9">
        <v>2678649.9780000001</v>
      </c>
      <c r="E20" s="22" t="e">
        <f>VLOOKUP(C20,'Data Source'!$A$2:$B$1048576,2,FALSE)</f>
        <v>#N/A</v>
      </c>
      <c r="F20" s="33" t="e">
        <f t="shared" si="2"/>
        <v>#N/A</v>
      </c>
      <c r="G20" s="23" t="e">
        <f>VLOOKUP(C19,'Data Source'!$G$2:$H$1137,2,FALSE)</f>
        <v>#N/A</v>
      </c>
      <c r="H20" s="12" t="e">
        <f>SUM(D20:$D$34)*((G20+$M$2)/100/2)</f>
        <v>#N/A</v>
      </c>
      <c r="I20" s="33" t="e">
        <f t="shared" si="3"/>
        <v>#N/A</v>
      </c>
      <c r="J20">
        <f t="shared" si="0"/>
        <v>2029</v>
      </c>
    </row>
    <row r="21" spans="1:10" x14ac:dyDescent="0.25">
      <c r="A21" t="s">
        <v>77</v>
      </c>
      <c r="B21" s="32">
        <v>47376</v>
      </c>
      <c r="C21" s="32">
        <v>47376</v>
      </c>
      <c r="D21" s="9">
        <v>2812582.5249999999</v>
      </c>
      <c r="E21" s="22" t="e">
        <f>VLOOKUP(C21,'Data Source'!$A$2:$B$1048576,2,FALSE)</f>
        <v>#N/A</v>
      </c>
      <c r="F21" s="33" t="e">
        <f t="shared" si="2"/>
        <v>#N/A</v>
      </c>
      <c r="G21" s="23" t="e">
        <f>VLOOKUP(C20,'Data Source'!$G$2:$H$1137,2,FALSE)</f>
        <v>#N/A</v>
      </c>
      <c r="H21" s="12" t="e">
        <f>SUM(D21:$D$34)*((G21+$M$2)/100/2)</f>
        <v>#N/A</v>
      </c>
      <c r="I21" s="33" t="e">
        <f t="shared" si="3"/>
        <v>#N/A</v>
      </c>
      <c r="J21">
        <f t="shared" si="0"/>
        <v>2029</v>
      </c>
    </row>
    <row r="22" spans="1:10" x14ac:dyDescent="0.25">
      <c r="A22" t="s">
        <v>77</v>
      </c>
      <c r="B22" s="32">
        <v>47557</v>
      </c>
      <c r="C22" s="32">
        <v>47557</v>
      </c>
      <c r="D22" s="9">
        <v>2953211.5070000002</v>
      </c>
      <c r="E22" s="22" t="e">
        <f>VLOOKUP(C22,'Data Source'!$A$2:$B$1048576,2,FALSE)</f>
        <v>#N/A</v>
      </c>
      <c r="F22" s="33" t="e">
        <f t="shared" si="2"/>
        <v>#N/A</v>
      </c>
      <c r="G22" s="23" t="e">
        <f>VLOOKUP(C21,'Data Source'!$G$2:$H$1137,2,FALSE)</f>
        <v>#N/A</v>
      </c>
      <c r="H22" s="12" t="e">
        <f>SUM(D22:$D$34)*((G22+$M$2)/100/2)</f>
        <v>#N/A</v>
      </c>
      <c r="I22" s="33" t="e">
        <f t="shared" si="3"/>
        <v>#N/A</v>
      </c>
      <c r="J22">
        <f t="shared" si="0"/>
        <v>2030</v>
      </c>
    </row>
    <row r="23" spans="1:10" x14ac:dyDescent="0.25">
      <c r="A23" t="s">
        <v>77</v>
      </c>
      <c r="B23" s="32">
        <v>47741</v>
      </c>
      <c r="C23" s="32">
        <v>47741</v>
      </c>
      <c r="D23" s="9">
        <v>3100872.3220000002</v>
      </c>
      <c r="E23" s="22" t="e">
        <f>VLOOKUP(C23,'Data Source'!$A$2:$B$1048576,2,FALSE)</f>
        <v>#N/A</v>
      </c>
      <c r="F23" s="33" t="e">
        <f t="shared" si="2"/>
        <v>#N/A</v>
      </c>
      <c r="G23" s="23" t="e">
        <f>VLOOKUP(C22,'Data Source'!$G$2:$H$1137,2,FALSE)</f>
        <v>#N/A</v>
      </c>
      <c r="H23" s="12" t="e">
        <f>SUM(D23:$D$34)*((G23+$M$2)/100/2)</f>
        <v>#N/A</v>
      </c>
      <c r="I23" s="33" t="e">
        <f t="shared" si="3"/>
        <v>#N/A</v>
      </c>
      <c r="J23">
        <f t="shared" si="0"/>
        <v>2030</v>
      </c>
    </row>
    <row r="24" spans="1:10" x14ac:dyDescent="0.25">
      <c r="A24" t="s">
        <v>77</v>
      </c>
      <c r="B24" s="32">
        <v>47922</v>
      </c>
      <c r="C24" s="32">
        <v>47922</v>
      </c>
      <c r="D24" s="9">
        <v>3255915.6510000001</v>
      </c>
      <c r="E24" s="22" t="e">
        <f>VLOOKUP(C24,'Data Source'!$A$2:$B$1048576,2,FALSE)</f>
        <v>#N/A</v>
      </c>
      <c r="F24" s="33" t="e">
        <f t="shared" si="2"/>
        <v>#N/A</v>
      </c>
      <c r="G24" s="23" t="e">
        <f>VLOOKUP(C23,'Data Source'!$G$2:$H$1137,2,FALSE)</f>
        <v>#N/A</v>
      </c>
      <c r="H24" s="12" t="e">
        <f>SUM(D24:$D$34)*((G24+$M$2)/100/2)</f>
        <v>#N/A</v>
      </c>
      <c r="I24" s="33" t="e">
        <f t="shared" si="3"/>
        <v>#N/A</v>
      </c>
      <c r="J24">
        <f t="shared" si="0"/>
        <v>2031</v>
      </c>
    </row>
    <row r="25" spans="1:10" x14ac:dyDescent="0.25">
      <c r="A25" t="s">
        <v>77</v>
      </c>
      <c r="B25" s="32">
        <v>48106</v>
      </c>
      <c r="C25" s="32">
        <v>48106</v>
      </c>
      <c r="D25" s="9">
        <v>3418711.29</v>
      </c>
      <c r="E25" s="22" t="e">
        <f>VLOOKUP(C25,'Data Source'!$A$2:$B$1048576,2,FALSE)</f>
        <v>#N/A</v>
      </c>
      <c r="F25" s="33" t="e">
        <f t="shared" si="2"/>
        <v>#N/A</v>
      </c>
      <c r="G25" s="23" t="e">
        <f>VLOOKUP(C24,'Data Source'!$G$2:$H$1137,2,FALSE)</f>
        <v>#N/A</v>
      </c>
      <c r="H25" s="12" t="e">
        <f>SUM(D25:$D$34)*((G25+$M$2)/100/2)</f>
        <v>#N/A</v>
      </c>
      <c r="I25" s="33" t="e">
        <f t="shared" si="3"/>
        <v>#N/A</v>
      </c>
      <c r="J25">
        <f t="shared" si="0"/>
        <v>2031</v>
      </c>
    </row>
    <row r="26" spans="1:10" x14ac:dyDescent="0.25">
      <c r="A26" t="s">
        <v>77</v>
      </c>
      <c r="B26" s="32">
        <v>48288</v>
      </c>
      <c r="C26" s="32">
        <v>48288</v>
      </c>
      <c r="D26" s="9">
        <v>3589647.1889999998</v>
      </c>
      <c r="E26" s="22" t="e">
        <f>VLOOKUP(C26,'Data Source'!$A$2:$B$1048576,2,FALSE)</f>
        <v>#N/A</v>
      </c>
      <c r="F26" s="33" t="e">
        <f t="shared" si="2"/>
        <v>#N/A</v>
      </c>
      <c r="G26" s="23" t="e">
        <f>VLOOKUP(C25,'Data Source'!$G$2:$H$1137,2,FALSE)</f>
        <v>#N/A</v>
      </c>
      <c r="H26" s="12" t="e">
        <f>SUM(D26:$D$34)*((G26+$M$2)/100/2)</f>
        <v>#N/A</v>
      </c>
      <c r="I26" s="33" t="e">
        <f t="shared" si="3"/>
        <v>#N/A</v>
      </c>
      <c r="J26">
        <f t="shared" si="0"/>
        <v>2032</v>
      </c>
    </row>
    <row r="27" spans="1:10" x14ac:dyDescent="0.25">
      <c r="A27" t="s">
        <v>77</v>
      </c>
      <c r="B27" s="32">
        <v>48472</v>
      </c>
      <c r="C27" s="32">
        <v>48472</v>
      </c>
      <c r="D27" s="9">
        <v>3769129.4530000002</v>
      </c>
      <c r="E27" s="22" t="e">
        <f>VLOOKUP(C27,'Data Source'!$A$2:$B$1048576,2,FALSE)</f>
        <v>#N/A</v>
      </c>
      <c r="F27" s="33" t="e">
        <f t="shared" si="2"/>
        <v>#N/A</v>
      </c>
      <c r="G27" s="23" t="e">
        <f>VLOOKUP(C26,'Data Source'!$G$2:$H$1137,2,FALSE)</f>
        <v>#N/A</v>
      </c>
      <c r="H27" s="12" t="e">
        <f>SUM(D27:$D$34)*((G27+$M$2)/100/2)</f>
        <v>#N/A</v>
      </c>
      <c r="I27" s="33" t="e">
        <f t="shared" si="3"/>
        <v>#N/A</v>
      </c>
      <c r="J27">
        <f t="shared" si="0"/>
        <v>2032</v>
      </c>
    </row>
    <row r="28" spans="1:10" x14ac:dyDescent="0.25">
      <c r="A28" t="s">
        <v>77</v>
      </c>
      <c r="B28" s="32">
        <v>48653</v>
      </c>
      <c r="C28" s="32">
        <v>48653</v>
      </c>
      <c r="D28" s="9">
        <v>3957586.165</v>
      </c>
      <c r="E28" s="22" t="e">
        <f>VLOOKUP(C28,'Data Source'!$A$2:$B$1048576,2,FALSE)</f>
        <v>#N/A</v>
      </c>
      <c r="F28" s="33" t="e">
        <f t="shared" si="2"/>
        <v>#N/A</v>
      </c>
      <c r="G28" s="23" t="e">
        <f>VLOOKUP(C27,'Data Source'!$G$2:$H$1137,2,FALSE)</f>
        <v>#N/A</v>
      </c>
      <c r="H28" s="12" t="e">
        <f>SUM(D28:$D$34)*((G28+$M$2)/100/2)</f>
        <v>#N/A</v>
      </c>
      <c r="I28" s="33" t="e">
        <f t="shared" si="3"/>
        <v>#N/A</v>
      </c>
      <c r="J28">
        <f t="shared" si="0"/>
        <v>2033</v>
      </c>
    </row>
    <row r="29" spans="1:10" x14ac:dyDescent="0.25">
      <c r="A29" t="s">
        <v>77</v>
      </c>
      <c r="B29" s="32">
        <v>48837</v>
      </c>
      <c r="C29" s="32">
        <v>48837</v>
      </c>
      <c r="D29" s="9">
        <v>4155465.4730000002</v>
      </c>
      <c r="E29" s="22" t="e">
        <f>VLOOKUP(C29,'Data Source'!$A$2:$B$1048576,2,FALSE)</f>
        <v>#N/A</v>
      </c>
      <c r="F29" s="33" t="e">
        <f t="shared" si="2"/>
        <v>#N/A</v>
      </c>
      <c r="G29" s="23" t="e">
        <f>VLOOKUP(C28,'Data Source'!$G$2:$H$1137,2,FALSE)</f>
        <v>#N/A</v>
      </c>
      <c r="H29" s="12" t="e">
        <f>SUM(D29:$D$34)*((G29+$M$2)/100/2)</f>
        <v>#N/A</v>
      </c>
      <c r="I29" s="33" t="e">
        <f t="shared" si="3"/>
        <v>#N/A</v>
      </c>
      <c r="J29">
        <f t="shared" si="0"/>
        <v>2033</v>
      </c>
    </row>
    <row r="30" spans="1:10" x14ac:dyDescent="0.25">
      <c r="A30" t="s">
        <v>77</v>
      </c>
      <c r="B30" s="32">
        <v>49018</v>
      </c>
      <c r="C30" s="32">
        <v>49018</v>
      </c>
      <c r="D30" s="9">
        <v>4363238.46</v>
      </c>
      <c r="E30" s="22" t="e">
        <f>VLOOKUP(C30,'Data Source'!$A$2:$B$1048576,2,FALSE)</f>
        <v>#N/A</v>
      </c>
      <c r="F30" s="33" t="e">
        <f t="shared" si="2"/>
        <v>#N/A</v>
      </c>
      <c r="G30" s="23" t="e">
        <f>VLOOKUP(C29,'Data Source'!$G$2:$H$1137,2,FALSE)</f>
        <v>#N/A</v>
      </c>
      <c r="H30" s="12" t="e">
        <f>SUM(D30:$D$34)*((G30+$M$2)/100/2)</f>
        <v>#N/A</v>
      </c>
      <c r="I30" s="33" t="e">
        <f t="shared" si="3"/>
        <v>#N/A</v>
      </c>
      <c r="J30">
        <f t="shared" si="0"/>
        <v>2034</v>
      </c>
    </row>
    <row r="31" spans="1:10" x14ac:dyDescent="0.25">
      <c r="A31" t="s">
        <v>77</v>
      </c>
      <c r="B31" s="32">
        <v>49202</v>
      </c>
      <c r="C31" s="32">
        <v>49202</v>
      </c>
      <c r="D31" s="9">
        <v>4581400.0959999999</v>
      </c>
      <c r="E31" s="22" t="e">
        <f>VLOOKUP(C31,'Data Source'!$A$2:$B$1048576,2,FALSE)</f>
        <v>#N/A</v>
      </c>
      <c r="F31" s="33" t="e">
        <f t="shared" si="2"/>
        <v>#N/A</v>
      </c>
      <c r="G31" s="23" t="e">
        <f>VLOOKUP(C30,'Data Source'!$G$2:$H$1137,2,FALSE)</f>
        <v>#N/A</v>
      </c>
      <c r="H31" s="12" t="e">
        <f>SUM(D31:$D$34)*((G31+$M$2)/100/2)</f>
        <v>#N/A</v>
      </c>
      <c r="I31" s="33" t="e">
        <f t="shared" si="3"/>
        <v>#N/A</v>
      </c>
      <c r="J31">
        <f t="shared" si="0"/>
        <v>2034</v>
      </c>
    </row>
    <row r="32" spans="1:10" x14ac:dyDescent="0.25">
      <c r="A32" t="s">
        <v>77</v>
      </c>
      <c r="B32" s="32">
        <v>49383</v>
      </c>
      <c r="C32" s="32">
        <v>49383</v>
      </c>
      <c r="D32" s="9">
        <v>4810470.1969999997</v>
      </c>
      <c r="E32" s="22" t="e">
        <f>VLOOKUP(C32,'Data Source'!$A$2:$B$1048576,2,FALSE)</f>
        <v>#N/A</v>
      </c>
      <c r="F32" s="33" t="e">
        <f t="shared" si="2"/>
        <v>#N/A</v>
      </c>
      <c r="G32" s="23" t="e">
        <f>VLOOKUP(C31,'Data Source'!$G$2:$H$1137,2,FALSE)</f>
        <v>#N/A</v>
      </c>
      <c r="H32" s="12" t="e">
        <f>SUM(D32:$D$34)*((G32+$M$2)/100/2)</f>
        <v>#N/A</v>
      </c>
      <c r="I32" s="33" t="e">
        <f t="shared" si="3"/>
        <v>#N/A</v>
      </c>
      <c r="J32">
        <f t="shared" si="0"/>
        <v>2035</v>
      </c>
    </row>
    <row r="33" spans="1:10" x14ac:dyDescent="0.25">
      <c r="A33" t="s">
        <v>77</v>
      </c>
      <c r="B33" s="32">
        <v>49567</v>
      </c>
      <c r="C33" s="32">
        <v>49567</v>
      </c>
      <c r="D33" s="9">
        <v>5050993.42</v>
      </c>
      <c r="E33" s="22" t="e">
        <f>VLOOKUP(C33,'Data Source'!$A$2:$B$1048576,2,FALSE)</f>
        <v>#N/A</v>
      </c>
      <c r="F33" s="33" t="e">
        <f t="shared" si="2"/>
        <v>#N/A</v>
      </c>
      <c r="G33" s="23" t="e">
        <f>VLOOKUP(C32,'Data Source'!$G$2:$H$1137,2,FALSE)</f>
        <v>#N/A</v>
      </c>
      <c r="H33" s="12" t="e">
        <f>SUM(D33:$D$34)*((G33+$M$2)/100/2)</f>
        <v>#N/A</v>
      </c>
      <c r="I33" s="33" t="e">
        <f t="shared" si="3"/>
        <v>#N/A</v>
      </c>
      <c r="J33">
        <f t="shared" si="0"/>
        <v>2035</v>
      </c>
    </row>
    <row r="34" spans="1:10" x14ac:dyDescent="0.25">
      <c r="A34" t="s">
        <v>77</v>
      </c>
      <c r="B34" s="32">
        <v>49749</v>
      </c>
      <c r="C34" s="32">
        <v>49749</v>
      </c>
      <c r="D34" s="9">
        <v>5288605.8380000005</v>
      </c>
      <c r="E34" s="22" t="e">
        <f>VLOOKUP(C34,'Data Source'!$A$2:$B$1048576,2,FALSE)</f>
        <v>#N/A</v>
      </c>
      <c r="F34" s="33" t="e">
        <f t="shared" si="2"/>
        <v>#N/A</v>
      </c>
      <c r="G34" s="23" t="e">
        <f>VLOOKUP(C33,'Data Source'!$G$2:$H$1137,2,FALSE)</f>
        <v>#N/A</v>
      </c>
      <c r="H34" s="12" t="e">
        <f>SUM(D34:$D$34)*((G34+$M$2)/100/2)</f>
        <v>#N/A</v>
      </c>
      <c r="I34" s="33" t="e">
        <f t="shared" si="3"/>
        <v>#N/A</v>
      </c>
      <c r="J34">
        <f t="shared" si="0"/>
        <v>2036</v>
      </c>
    </row>
    <row r="36" spans="1:10" x14ac:dyDescent="0.25">
      <c r="D36" s="43"/>
    </row>
  </sheetData>
  <conditionalFormatting sqref="B2:B34">
    <cfRule type="cellIs" dxfId="24" priority="1" operator="lessThan">
      <formula>$L$2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651C-B46D-4A00-B972-52B984C2C2A3}">
  <sheetPr codeName="Sheet7">
    <tabColor rgb="FF92D050"/>
  </sheetPr>
  <dimension ref="A1:M14"/>
  <sheetViews>
    <sheetView showGridLines="0" topLeftCell="D1" workbookViewId="0">
      <selection activeCell="L1" sqref="L1:M2"/>
    </sheetView>
  </sheetViews>
  <sheetFormatPr defaultRowHeight="15" x14ac:dyDescent="0.25"/>
  <cols>
    <col min="1" max="1" width="9.28515625" bestFit="1" customWidth="1"/>
    <col min="2" max="2" width="13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8.7109375" bestFit="1" customWidth="1"/>
    <col min="8" max="8" width="18.42578125" bestFit="1" customWidth="1"/>
    <col min="9" max="9" width="22.5703125" bestFit="1" customWidth="1"/>
    <col min="10" max="10" width="5" bestFit="1" customWidth="1"/>
    <col min="12" max="12" width="10.710937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44</v>
      </c>
      <c r="B2" s="2">
        <v>44440</v>
      </c>
      <c r="C2" s="2">
        <v>44440</v>
      </c>
      <c r="D2" s="9">
        <v>8474446</v>
      </c>
      <c r="E2" s="22">
        <f>VLOOKUP(C2,'Data Source'!$A$2:$B$1048576,2,FALSE)</f>
        <v>14306</v>
      </c>
      <c r="F2" s="9">
        <f>D2*E2</f>
        <v>121235424476</v>
      </c>
      <c r="G2" s="9">
        <v>0.20050000000000001</v>
      </c>
      <c r="H2" s="12">
        <f>SUM(D2:$D$12)*((G2+$M$2)/100/2)</f>
        <v>361484.97265499999</v>
      </c>
      <c r="I2" s="9">
        <f>H2*E2</f>
        <v>5171404018.8024302</v>
      </c>
      <c r="J2">
        <f>YEAR(B2)</f>
        <v>2021</v>
      </c>
      <c r="L2" s="2">
        <f ca="1">DATE(2025,MONTH(TODAY()),1)</f>
        <v>45778</v>
      </c>
      <c r="M2" s="29">
        <v>0.4</v>
      </c>
    </row>
    <row r="3" spans="1:13" x14ac:dyDescent="0.25">
      <c r="A3" t="s">
        <v>44</v>
      </c>
      <c r="B3" s="2">
        <v>44621</v>
      </c>
      <c r="C3" s="2">
        <v>44621</v>
      </c>
      <c r="D3" s="9">
        <v>8898170</v>
      </c>
      <c r="E3" s="22">
        <f>VLOOKUP(C3,'Data Source'!$A$2:$B$1048576,2,FALSE)</f>
        <v>14369.005000000001</v>
      </c>
      <c r="F3" s="9">
        <f t="shared" ref="F3:F4" si="0">D3*E3</f>
        <v>127857849220.85001</v>
      </c>
      <c r="G3" s="9">
        <f>VLOOKUP(C2,'Data Source'!$D$2:$E$1136,2,FALSE)</f>
        <v>0.15187999999999999</v>
      </c>
      <c r="H3" s="12">
        <f>SUM(D3:$D$12)*((G3+$M$2)/100/2)</f>
        <v>308832.64403040003</v>
      </c>
      <c r="I3" s="9">
        <f>H3*E3</f>
        <v>4437617806.2360382</v>
      </c>
      <c r="J3">
        <f t="shared" ref="J3:J12" si="1">YEAR(B3)</f>
        <v>2022</v>
      </c>
    </row>
    <row r="4" spans="1:13" x14ac:dyDescent="0.25">
      <c r="A4" t="s">
        <v>44</v>
      </c>
      <c r="B4" s="2">
        <v>44805</v>
      </c>
      <c r="C4" s="2">
        <v>44805</v>
      </c>
      <c r="D4" s="9">
        <v>9343078</v>
      </c>
      <c r="E4" s="22">
        <f>VLOOKUP(C4,'Data Source'!$A$2:$B$1048576,2,FALSE)</f>
        <v>14853</v>
      </c>
      <c r="F4" s="9">
        <f t="shared" si="0"/>
        <v>138772737534</v>
      </c>
      <c r="G4" s="9">
        <f>VLOOKUP(C3,'Data Source'!$D$2:$E$1136,2,FALSE)</f>
        <v>0.76385999999999998</v>
      </c>
      <c r="H4" s="12">
        <f>SUM(D4:$D$12)*((G4+$M$2)/100/2)</f>
        <v>599516.19228780002</v>
      </c>
      <c r="I4" s="9">
        <f t="shared" ref="I4:I12" si="2">H4*E4</f>
        <v>8904614004.0506935</v>
      </c>
      <c r="J4">
        <f t="shared" si="1"/>
        <v>2022</v>
      </c>
    </row>
    <row r="5" spans="1:13" x14ac:dyDescent="0.25">
      <c r="A5" t="s">
        <v>44</v>
      </c>
      <c r="B5" s="2">
        <v>44986</v>
      </c>
      <c r="C5" s="2">
        <v>44986</v>
      </c>
      <c r="D5" s="33">
        <v>9810232</v>
      </c>
      <c r="E5" s="22">
        <f>VLOOKUP(C5,'Data Source'!$A$2:$B$1048576,2,FALSE)</f>
        <v>15240</v>
      </c>
      <c r="F5" s="33">
        <f>D5*E5</f>
        <v>149507935680</v>
      </c>
      <c r="G5" s="33">
        <f>VLOOKUP(C4,'Data Source'!$D$2:$E$1136,2,FALSE)</f>
        <v>3.7017099999999998</v>
      </c>
      <c r="H5" s="12">
        <f>SUM(D5:$D$12)*((G5+$M$2)/100/2)</f>
        <v>1921219.7991764001</v>
      </c>
      <c r="I5" s="33">
        <f t="shared" si="2"/>
        <v>29279389739.448338</v>
      </c>
      <c r="J5">
        <f t="shared" si="1"/>
        <v>2023</v>
      </c>
    </row>
    <row r="6" spans="1:13" x14ac:dyDescent="0.25">
      <c r="A6" t="s">
        <v>44</v>
      </c>
      <c r="B6" s="36">
        <v>45170</v>
      </c>
      <c r="C6" s="36">
        <v>45170</v>
      </c>
      <c r="D6" s="35">
        <v>10300742</v>
      </c>
      <c r="E6" s="18">
        <f>VLOOKUP(C6,'Data Source'!$A$2:$B$1048576,2,FALSE)</f>
        <v>15237</v>
      </c>
      <c r="F6" s="35">
        <f>D6*E6</f>
        <v>156952405854</v>
      </c>
      <c r="G6" s="19">
        <f>VLOOKUP(C5,'Data Source'!$D$2:$E$1136,2,FALSE)</f>
        <v>5.2881400000000003</v>
      </c>
      <c r="H6" s="18">
        <f>SUM(D6:$D$12)*((G6+$M$2)/100/2)</f>
        <v>2385285.5599552002</v>
      </c>
      <c r="I6" s="35">
        <f t="shared" si="2"/>
        <v>36344596077.037384</v>
      </c>
      <c r="J6">
        <f t="shared" si="1"/>
        <v>2023</v>
      </c>
    </row>
    <row r="7" spans="1:13" x14ac:dyDescent="0.25">
      <c r="A7" t="s">
        <v>44</v>
      </c>
      <c r="B7" s="2">
        <v>45352</v>
      </c>
      <c r="C7" s="2">
        <v>45352</v>
      </c>
      <c r="D7" s="9">
        <v>10815780</v>
      </c>
      <c r="E7" s="22">
        <f>VLOOKUP(C7,'Data Source'!$A$2:$B$1048576,2,FALSE)</f>
        <v>15715</v>
      </c>
      <c r="F7" s="33">
        <f t="shared" ref="F7:F12" si="3">D7*E7</f>
        <v>169969982700</v>
      </c>
      <c r="G7" s="23">
        <f>VLOOKUP(C6,'Data Source'!$G$2:$H$1137,2,FALSE)</f>
        <v>5.4532400000000001</v>
      </c>
      <c r="H7" s="12">
        <f>SUM(D7:$D$12)*((G7+$M$2)/100/2)</f>
        <v>2153055.6260028002</v>
      </c>
      <c r="I7" s="33">
        <f t="shared" si="2"/>
        <v>33835269162.634007</v>
      </c>
      <c r="J7">
        <f t="shared" si="1"/>
        <v>2024</v>
      </c>
    </row>
    <row r="8" spans="1:13" x14ac:dyDescent="0.25">
      <c r="A8" t="s">
        <v>44</v>
      </c>
      <c r="B8" s="2">
        <v>45536</v>
      </c>
      <c r="C8" s="67">
        <v>45537</v>
      </c>
      <c r="D8" s="9">
        <v>11356570</v>
      </c>
      <c r="E8" s="22">
        <f>VLOOKUP(C8,'Data Source'!$A$2:$B$1048576,2,FALSE)</f>
        <v>15473</v>
      </c>
      <c r="F8" s="33">
        <f t="shared" si="3"/>
        <v>175720207610</v>
      </c>
      <c r="G8" s="23">
        <f>VLOOKUP(C7,'Data Source'!$G$2:$H$1137,2,FALSE)</f>
        <v>5.2673100000000002</v>
      </c>
      <c r="H8" s="12">
        <f>SUM(D8:$D$12)*((G8+$M$2)/100/2)</f>
        <v>1778181.2496217</v>
      </c>
      <c r="I8" s="33">
        <f t="shared" si="2"/>
        <v>27513798475.396564</v>
      </c>
      <c r="J8">
        <f t="shared" si="1"/>
        <v>2024</v>
      </c>
    </row>
    <row r="9" spans="1:13" x14ac:dyDescent="0.25">
      <c r="A9" t="s">
        <v>44</v>
      </c>
      <c r="B9" s="2">
        <v>45717</v>
      </c>
      <c r="C9" s="2">
        <v>45719</v>
      </c>
      <c r="D9" s="9">
        <v>11924398</v>
      </c>
      <c r="E9" s="22">
        <f>VLOOKUP(C9,'Data Source'!$A$2:$B$1048576,2,FALSE)</f>
        <v>16575.005000000001</v>
      </c>
      <c r="F9" s="33">
        <f t="shared" si="3"/>
        <v>197646956471.99002</v>
      </c>
      <c r="G9" s="23">
        <f>VLOOKUP(C8,'Data Source'!$G$2:$H$1137,2,FALSE)</f>
        <v>4.7087700000000003</v>
      </c>
      <c r="H9" s="12">
        <f>SUM(D9:$D$12)*((G9+$M$2)/100/2)</f>
        <v>1312842.6209894002</v>
      </c>
      <c r="I9" s="33">
        <f t="shared" si="2"/>
        <v>21760373007.112415</v>
      </c>
      <c r="J9">
        <f t="shared" si="1"/>
        <v>2025</v>
      </c>
    </row>
    <row r="10" spans="1:13" x14ac:dyDescent="0.25">
      <c r="A10" t="s">
        <v>44</v>
      </c>
      <c r="B10" s="2">
        <v>45901</v>
      </c>
      <c r="C10" s="2">
        <v>45901</v>
      </c>
      <c r="D10" s="9">
        <v>12520618</v>
      </c>
      <c r="E10" s="22" t="e">
        <f>VLOOKUP(C10,'Data Source'!$A$2:$B$1048576,2,FALSE)</f>
        <v>#N/A</v>
      </c>
      <c r="F10" s="33" t="e">
        <f t="shared" si="3"/>
        <v>#N/A</v>
      </c>
      <c r="G10" s="23">
        <f>VLOOKUP(C9,'Data Source'!$G$2:$H$1137,2,FALSE)</f>
        <v>4.2322800000000003</v>
      </c>
      <c r="H10" s="12">
        <f>SUM(D10:$D$12)*((G10+$M$2)/100/2)</f>
        <v>914209.31710440014</v>
      </c>
      <c r="I10" s="33" t="e">
        <f t="shared" si="2"/>
        <v>#N/A</v>
      </c>
      <c r="J10">
        <f t="shared" si="1"/>
        <v>2025</v>
      </c>
    </row>
    <row r="11" spans="1:13" x14ac:dyDescent="0.25">
      <c r="A11" t="s">
        <v>44</v>
      </c>
      <c r="B11" s="2">
        <v>46082</v>
      </c>
      <c r="C11" s="2">
        <v>46082</v>
      </c>
      <c r="D11" s="9">
        <v>13146648</v>
      </c>
      <c r="E11" s="22" t="e">
        <f>VLOOKUP(C11,'Data Source'!$A$2:$B$1048576,2,FALSE)</f>
        <v>#N/A</v>
      </c>
      <c r="F11" s="33" t="e">
        <f t="shared" si="3"/>
        <v>#N/A</v>
      </c>
      <c r="G11" s="23" t="e">
        <f>VLOOKUP(C10,'Data Source'!$G$2:$H$1137,2,FALSE)</f>
        <v>#N/A</v>
      </c>
      <c r="H11" s="12" t="e">
        <f>SUM(D11:$D$12)*((G11+$M$2)/100/2)</f>
        <v>#N/A</v>
      </c>
      <c r="I11" s="33" t="e">
        <f t="shared" si="2"/>
        <v>#N/A</v>
      </c>
      <c r="J11">
        <f t="shared" si="1"/>
        <v>2026</v>
      </c>
    </row>
    <row r="12" spans="1:13" x14ac:dyDescent="0.25">
      <c r="A12" t="s">
        <v>44</v>
      </c>
      <c r="B12" s="2">
        <v>46266</v>
      </c>
      <c r="C12" s="2">
        <v>46266</v>
      </c>
      <c r="D12" s="9">
        <v>13803980</v>
      </c>
      <c r="E12" s="22" t="e">
        <f>VLOOKUP(C12,'Data Source'!$A$2:$B$1048576,2,FALSE)</f>
        <v>#N/A</v>
      </c>
      <c r="F12" s="33" t="e">
        <f t="shared" si="3"/>
        <v>#N/A</v>
      </c>
      <c r="G12" s="23" t="e">
        <f>VLOOKUP(C11,'Data Source'!$G$2:$H$1137,2,FALSE)</f>
        <v>#N/A</v>
      </c>
      <c r="H12" s="12" t="e">
        <f>SUM(D12:$D$12)*((G12+$M$2)/100/2)</f>
        <v>#N/A</v>
      </c>
      <c r="I12" s="33" t="e">
        <f t="shared" si="2"/>
        <v>#N/A</v>
      </c>
      <c r="J12">
        <f t="shared" si="1"/>
        <v>2026</v>
      </c>
    </row>
    <row r="14" spans="1:13" x14ac:dyDescent="0.25">
      <c r="D14" s="43"/>
    </row>
  </sheetData>
  <conditionalFormatting sqref="B2:B12">
    <cfRule type="cellIs" dxfId="23" priority="1" operator="lessThan">
      <formula>$L$2</formula>
    </cfRule>
  </conditionalFormatting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8FFDA-D2BF-41FE-85E4-220B52FA346E}">
  <sheetPr codeName="Sheet8">
    <tabColor rgb="FFFFC000"/>
  </sheetPr>
  <dimension ref="A1:M34"/>
  <sheetViews>
    <sheetView showGridLines="0" zoomScale="98" zoomScaleNormal="98" workbookViewId="0">
      <selection activeCell="L1" sqref="L1:M2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2" bestFit="1" customWidth="1"/>
    <col min="8" max="8" width="18.42578125" bestFit="1" customWidth="1"/>
    <col min="9" max="9" width="22.5703125" bestFit="1" customWidth="1"/>
    <col min="10" max="10" width="5" bestFit="1" customWidth="1"/>
    <col min="12" max="12" width="10.710937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81</v>
      </c>
      <c r="B2" s="32">
        <v>44270</v>
      </c>
      <c r="C2" s="32">
        <v>44270</v>
      </c>
      <c r="D2" s="9"/>
      <c r="E2" s="9"/>
      <c r="G2" s="9"/>
      <c r="J2">
        <f t="shared" ref="J2:J32" si="0">YEAR(B2)</f>
        <v>2021</v>
      </c>
      <c r="L2" s="2">
        <f ca="1">DATE(2025,MONTH(TODAY()),1)</f>
        <v>45778</v>
      </c>
      <c r="M2" s="29">
        <v>0.3</v>
      </c>
    </row>
    <row r="3" spans="1:13" x14ac:dyDescent="0.25">
      <c r="A3" t="s">
        <v>81</v>
      </c>
      <c r="B3" s="32">
        <v>44454</v>
      </c>
      <c r="C3" s="32">
        <v>44454</v>
      </c>
      <c r="D3" s="9">
        <v>2191508.5699999998</v>
      </c>
      <c r="E3" s="22">
        <f>VLOOKUP(C3,'Data Source'!$A$2:$B$1048576,2,FALSE)</f>
        <v>14257.005000000001</v>
      </c>
      <c r="F3" s="9">
        <f>D3*E3</f>
        <v>31244348640.032848</v>
      </c>
      <c r="G3" s="9">
        <f>VLOOKUP(C2,'Data Source'!$D$2:$E$1136,2,FALSE)</f>
        <v>0.19750000000000001</v>
      </c>
      <c r="H3" s="12">
        <f>SUM(D3:$D$32)*((G3+$M$2)/100/2)</f>
        <v>362183.31805137498</v>
      </c>
      <c r="I3" s="9">
        <f>H3*E3</f>
        <v>5163649376.3750439</v>
      </c>
      <c r="J3">
        <f t="shared" si="0"/>
        <v>2021</v>
      </c>
    </row>
    <row r="4" spans="1:13" x14ac:dyDescent="0.25">
      <c r="A4" t="s">
        <v>81</v>
      </c>
      <c r="B4" s="32">
        <v>44635</v>
      </c>
      <c r="C4" s="32">
        <v>44635</v>
      </c>
      <c r="D4" s="9">
        <v>2301083.6800000002</v>
      </c>
      <c r="E4" s="22">
        <f>VLOOKUP(C4,'Data Source'!$A$2:$B$1048576,2,FALSE)</f>
        <v>14328</v>
      </c>
      <c r="F4" s="9">
        <f>D4*E4</f>
        <v>32969926967.040001</v>
      </c>
      <c r="G4" s="9">
        <f>VLOOKUP(C3,'Data Source'!$D$2:$E$1136,2,FALSE)</f>
        <v>0.14838000000000001</v>
      </c>
      <c r="H4" s="12">
        <f>SUM(D4:$D$32)*((G4+$M$2)/100/2)</f>
        <v>321510.48738490796</v>
      </c>
      <c r="I4" s="9">
        <f>H4*E4</f>
        <v>4606602263.2509613</v>
      </c>
      <c r="J4">
        <f t="shared" si="0"/>
        <v>2022</v>
      </c>
    </row>
    <row r="5" spans="1:13" x14ac:dyDescent="0.25">
      <c r="A5" t="s">
        <v>81</v>
      </c>
      <c r="B5" s="32">
        <v>44819</v>
      </c>
      <c r="C5" s="32">
        <v>44819</v>
      </c>
      <c r="D5" s="9">
        <v>2416139.04</v>
      </c>
      <c r="E5" s="22">
        <f>VLOOKUP(C5,'Data Source'!$A$2:$B$1048576,2,FALSE)</f>
        <v>14923</v>
      </c>
      <c r="F5" s="9">
        <f>D5*E5</f>
        <v>36056042893.919998</v>
      </c>
      <c r="G5" s="9">
        <f>VLOOKUP(C4,'Data Source'!$D$2:$E$1136,2,FALSE)</f>
        <v>1.23786</v>
      </c>
      <c r="H5" s="12">
        <f>SUM(D5:$D$32)*((G5+$M$2)/100/2)</f>
        <v>1085027.4470924519</v>
      </c>
      <c r="I5" s="9">
        <f>H5*E5</f>
        <v>16191864592.960659</v>
      </c>
      <c r="J5">
        <f t="shared" si="0"/>
        <v>2022</v>
      </c>
    </row>
    <row r="6" spans="1:13" x14ac:dyDescent="0.25">
      <c r="A6" t="s">
        <v>81</v>
      </c>
      <c r="B6" s="32">
        <v>45000</v>
      </c>
      <c r="C6" s="32">
        <v>45000</v>
      </c>
      <c r="D6" s="33">
        <v>2536946.02</v>
      </c>
      <c r="E6" s="22">
        <f>VLOOKUP(C6,'Data Source'!$A$2:$B$1048576,2,FALSE)</f>
        <v>15380</v>
      </c>
      <c r="F6" s="33">
        <f>D6*E6</f>
        <v>39018229787.599998</v>
      </c>
      <c r="G6" s="33">
        <f>VLOOKUP(C5,'Data Source'!$D$2:$E$1136,2,FALSE)</f>
        <v>4.0629999999999997</v>
      </c>
      <c r="H6" s="12">
        <f>SUM(D6:$D$32)*((G6+$M$2)/100/2)</f>
        <v>3025579.1257189997</v>
      </c>
      <c r="I6" s="33">
        <f>H6*E6</f>
        <v>46533406953.558212</v>
      </c>
      <c r="J6">
        <f t="shared" si="0"/>
        <v>2023</v>
      </c>
    </row>
    <row r="7" spans="1:13" x14ac:dyDescent="0.25">
      <c r="A7" t="s">
        <v>81</v>
      </c>
      <c r="B7" s="34">
        <v>45184</v>
      </c>
      <c r="C7" s="34">
        <v>45184</v>
      </c>
      <c r="D7" s="35">
        <v>2663792.4500000002</v>
      </c>
      <c r="E7" s="18">
        <f>VLOOKUP(C7,'Data Source'!$A$2:$B$1048576,2,FALSE)</f>
        <v>15357</v>
      </c>
      <c r="F7" s="35">
        <f>D7*E7</f>
        <v>40907860654.650002</v>
      </c>
      <c r="G7" s="19">
        <f>VLOOKUP(C6,'Data Source'!$D$2:$E$1136,2,FALSE)</f>
        <v>4.8339999999999996</v>
      </c>
      <c r="H7" s="18">
        <f>SUM(D7:$D$32)*((G7+$M$2)/100/2)</f>
        <v>3495115.7044085995</v>
      </c>
      <c r="I7" s="35">
        <f>H7*E7</f>
        <v>53674491872.602859</v>
      </c>
      <c r="J7">
        <f t="shared" si="0"/>
        <v>2023</v>
      </c>
    </row>
    <row r="8" spans="1:13" x14ac:dyDescent="0.25">
      <c r="A8" t="s">
        <v>81</v>
      </c>
      <c r="B8" s="32">
        <v>45366</v>
      </c>
      <c r="C8" s="32">
        <v>45366</v>
      </c>
      <c r="D8" s="9">
        <v>2796982.08</v>
      </c>
      <c r="E8" s="22">
        <f>VLOOKUP(C8,'Data Source'!$A$2:$B$1048576,2,FALSE)</f>
        <v>15582</v>
      </c>
      <c r="F8" s="33">
        <f t="shared" ref="F8:F32" si="1">D8*E8</f>
        <v>43582574770.559998</v>
      </c>
      <c r="G8" s="23">
        <f>VLOOKUP(C7,'Data Source'!$G$2:$H$1137,2,FALSE)</f>
        <v>5.46584</v>
      </c>
      <c r="H8" s="12">
        <f>SUM(D8:$D$32)*((G8+$M$2)/100/2)</f>
        <v>3848463.6493765959</v>
      </c>
      <c r="I8" s="33">
        <f t="shared" ref="I8:I32" si="2">H8*E8</f>
        <v>59966760584.586113</v>
      </c>
      <c r="J8" s="4">
        <f t="shared" si="0"/>
        <v>2024</v>
      </c>
    </row>
    <row r="9" spans="1:13" x14ac:dyDescent="0.25">
      <c r="A9" t="s">
        <v>81</v>
      </c>
      <c r="B9" s="32">
        <v>45550</v>
      </c>
      <c r="C9" s="66">
        <v>45552</v>
      </c>
      <c r="D9" s="9">
        <v>2936832.03</v>
      </c>
      <c r="E9" s="22">
        <f>VLOOKUP(C9,'Data Source'!$A$2:$B$1048576,2,FALSE)</f>
        <v>15405</v>
      </c>
      <c r="F9" s="33">
        <f t="shared" si="1"/>
        <v>45241897422.149994</v>
      </c>
      <c r="G9" s="23">
        <f>VLOOKUP(C8,'Data Source'!$G$2:$H$1137,2,FALSE)</f>
        <v>5.2655599999999998</v>
      </c>
      <c r="H9" s="12">
        <f>SUM(D9:$D$32)*((G9+$M$2)/100/2)</f>
        <v>3636951.0387109895</v>
      </c>
      <c r="I9" s="33">
        <f t="shared" si="2"/>
        <v>56027230751.342796</v>
      </c>
      <c r="J9" s="4">
        <f t="shared" si="0"/>
        <v>2024</v>
      </c>
    </row>
    <row r="10" spans="1:13" x14ac:dyDescent="0.25">
      <c r="A10" t="s">
        <v>81</v>
      </c>
      <c r="B10" s="32">
        <v>45731</v>
      </c>
      <c r="C10" s="66">
        <v>45733</v>
      </c>
      <c r="D10" s="9">
        <v>3083672.07</v>
      </c>
      <c r="E10" s="22">
        <f>VLOOKUP(C10,'Data Source'!$A$2:$B$1048576,2,FALSE)</f>
        <v>16392</v>
      </c>
      <c r="F10" s="33">
        <f t="shared" si="1"/>
        <v>50547552571.439995</v>
      </c>
      <c r="G10" s="23">
        <f>VLOOKUP(C9,'Data Source'!$G$2:$H$1137,2,FALSE)</f>
        <v>4.4362700000000004</v>
      </c>
      <c r="H10" s="12">
        <f>SUM(D10:$D$32)*((G10+$M$2)/100/2)</f>
        <v>3025483.0978411264</v>
      </c>
      <c r="I10" s="33">
        <f t="shared" si="2"/>
        <v>49593718939.811745</v>
      </c>
      <c r="J10" s="4">
        <f t="shared" si="0"/>
        <v>2025</v>
      </c>
    </row>
    <row r="11" spans="1:13" x14ac:dyDescent="0.25">
      <c r="A11" t="s">
        <v>81</v>
      </c>
      <c r="B11" s="32">
        <v>45915</v>
      </c>
      <c r="C11" s="32">
        <v>45915</v>
      </c>
      <c r="D11" s="9">
        <v>3237856.58</v>
      </c>
      <c r="E11" s="22" t="e">
        <f>VLOOKUP(C11,'Data Source'!$A$2:$B$1048576,2,FALSE)</f>
        <v>#N/A</v>
      </c>
      <c r="F11" s="33" t="e">
        <f t="shared" si="1"/>
        <v>#N/A</v>
      </c>
      <c r="G11" s="23">
        <f>VLOOKUP(C10,'Data Source'!$G$2:$H$1137,2,FALSE)</f>
        <v>4.1997999999999998</v>
      </c>
      <c r="H11" s="12">
        <f>SUM(D11:$D$32)*((G11+$M$2)/100/2)</f>
        <v>2805048.8294970496</v>
      </c>
      <c r="I11" s="33" t="e">
        <f t="shared" si="2"/>
        <v>#N/A</v>
      </c>
      <c r="J11" s="4">
        <f t="shared" si="0"/>
        <v>2025</v>
      </c>
    </row>
    <row r="12" spans="1:13" x14ac:dyDescent="0.25">
      <c r="A12" t="s">
        <v>81</v>
      </c>
      <c r="B12" s="32">
        <v>46096</v>
      </c>
      <c r="C12" s="32">
        <v>46096</v>
      </c>
      <c r="D12" s="9">
        <v>3399749.57</v>
      </c>
      <c r="E12" s="22" t="e">
        <f>VLOOKUP(C12,'Data Source'!$A$2:$B$1048576,2,FALSE)</f>
        <v>#N/A</v>
      </c>
      <c r="F12" s="33" t="e">
        <f t="shared" si="1"/>
        <v>#N/A</v>
      </c>
      <c r="G12" s="23" t="e">
        <f>VLOOKUP(C11,'Data Source'!$G$2:$H$1137,2,FALSE)</f>
        <v>#N/A</v>
      </c>
      <c r="H12" s="12" t="e">
        <f>SUM(D12:$D$32)*((G12+$M$2)/100/2)</f>
        <v>#N/A</v>
      </c>
      <c r="I12" s="33" t="e">
        <f t="shared" si="2"/>
        <v>#N/A</v>
      </c>
      <c r="J12" s="4">
        <f t="shared" si="0"/>
        <v>2026</v>
      </c>
    </row>
    <row r="13" spans="1:13" x14ac:dyDescent="0.25">
      <c r="A13" t="s">
        <v>81</v>
      </c>
      <c r="B13" s="32">
        <v>46280</v>
      </c>
      <c r="C13" s="32">
        <v>46280</v>
      </c>
      <c r="D13" s="9">
        <v>3569736.21</v>
      </c>
      <c r="E13" s="22" t="e">
        <f>VLOOKUP(C13,'Data Source'!$A$2:$B$1048576,2,FALSE)</f>
        <v>#N/A</v>
      </c>
      <c r="F13" s="33" t="e">
        <f t="shared" si="1"/>
        <v>#N/A</v>
      </c>
      <c r="G13" s="23" t="e">
        <f>VLOOKUP(C12,'Data Source'!$G$2:$H$1137,2,FALSE)</f>
        <v>#N/A</v>
      </c>
      <c r="H13" s="12" t="e">
        <f>SUM(D13:$D$32)*((G13+$M$2)/100/2)</f>
        <v>#N/A</v>
      </c>
      <c r="I13" s="33" t="e">
        <f t="shared" si="2"/>
        <v>#N/A</v>
      </c>
      <c r="J13" s="4">
        <f t="shared" si="0"/>
        <v>2026</v>
      </c>
    </row>
    <row r="14" spans="1:13" x14ac:dyDescent="0.25">
      <c r="A14" t="s">
        <v>81</v>
      </c>
      <c r="B14" s="32">
        <v>46461</v>
      </c>
      <c r="C14" s="32">
        <v>46461</v>
      </c>
      <c r="D14" s="9">
        <v>3748222.84</v>
      </c>
      <c r="E14" s="22" t="e">
        <f>VLOOKUP(C14,'Data Source'!$A$2:$B$1048576,2,FALSE)</f>
        <v>#N/A</v>
      </c>
      <c r="F14" s="33" t="e">
        <f t="shared" si="1"/>
        <v>#N/A</v>
      </c>
      <c r="G14" s="23" t="e">
        <f>VLOOKUP(C13,'Data Source'!$G$2:$H$1137,2,FALSE)</f>
        <v>#N/A</v>
      </c>
      <c r="H14" s="12" t="e">
        <f>SUM(D14:$D$32)*((G14+$M$2)/100/2)</f>
        <v>#N/A</v>
      </c>
      <c r="I14" s="33" t="e">
        <f t="shared" si="2"/>
        <v>#N/A</v>
      </c>
      <c r="J14" s="4">
        <f t="shared" si="0"/>
        <v>2027</v>
      </c>
    </row>
    <row r="15" spans="1:13" x14ac:dyDescent="0.25">
      <c r="A15" t="s">
        <v>81</v>
      </c>
      <c r="B15" s="32">
        <v>46645</v>
      </c>
      <c r="C15" s="32">
        <v>46645</v>
      </c>
      <c r="D15" s="9">
        <v>3935635.38</v>
      </c>
      <c r="E15" s="22" t="e">
        <f>VLOOKUP(C15,'Data Source'!$A$2:$B$1048576,2,FALSE)</f>
        <v>#N/A</v>
      </c>
      <c r="F15" s="33" t="e">
        <f t="shared" si="1"/>
        <v>#N/A</v>
      </c>
      <c r="G15" s="23" t="e">
        <f>VLOOKUP(C14,'Data Source'!$G$2:$H$1137,2,FALSE)</f>
        <v>#N/A</v>
      </c>
      <c r="H15" s="12" t="e">
        <f>SUM(D15:$D$32)*((G15+$M$2)/100/2)</f>
        <v>#N/A</v>
      </c>
      <c r="I15" s="33" t="e">
        <f t="shared" si="2"/>
        <v>#N/A</v>
      </c>
      <c r="J15" s="4">
        <f t="shared" si="0"/>
        <v>2027</v>
      </c>
    </row>
    <row r="16" spans="1:13" x14ac:dyDescent="0.25">
      <c r="A16" t="s">
        <v>81</v>
      </c>
      <c r="B16" s="32">
        <v>46827</v>
      </c>
      <c r="C16" s="32">
        <v>46827</v>
      </c>
      <c r="D16" s="9">
        <v>4132417.25</v>
      </c>
      <c r="E16" s="22" t="e">
        <f>VLOOKUP(C16,'Data Source'!$A$2:$B$1048576,2,FALSE)</f>
        <v>#N/A</v>
      </c>
      <c r="F16" s="33" t="e">
        <f t="shared" si="1"/>
        <v>#N/A</v>
      </c>
      <c r="G16" s="23" t="e">
        <f>VLOOKUP(C15,'Data Source'!$G$2:$H$1137,2,FALSE)</f>
        <v>#N/A</v>
      </c>
      <c r="H16" s="12" t="e">
        <f>SUM(D16:$D$32)*((G16+$M$2)/100/2)</f>
        <v>#N/A</v>
      </c>
      <c r="I16" s="33" t="e">
        <f t="shared" si="2"/>
        <v>#N/A</v>
      </c>
      <c r="J16" s="4">
        <f t="shared" si="0"/>
        <v>2028</v>
      </c>
    </row>
    <row r="17" spans="1:10" x14ac:dyDescent="0.25">
      <c r="A17" t="s">
        <v>81</v>
      </c>
      <c r="B17" s="32">
        <v>47011</v>
      </c>
      <c r="C17" s="32">
        <v>47011</v>
      </c>
      <c r="D17" s="9">
        <v>4339036.74</v>
      </c>
      <c r="E17" s="22" t="e">
        <f>VLOOKUP(C17,'Data Source'!$A$2:$B$1048576,2,FALSE)</f>
        <v>#N/A</v>
      </c>
      <c r="F17" s="33" t="e">
        <f t="shared" si="1"/>
        <v>#N/A</v>
      </c>
      <c r="G17" s="23" t="e">
        <f>VLOOKUP(C16,'Data Source'!$G$2:$H$1137,2,FALSE)</f>
        <v>#N/A</v>
      </c>
      <c r="H17" s="12" t="e">
        <f>SUM(D17:$D$32)*((G17+$M$2)/100/2)</f>
        <v>#N/A</v>
      </c>
      <c r="I17" s="33" t="e">
        <f t="shared" si="2"/>
        <v>#N/A</v>
      </c>
      <c r="J17" s="4">
        <f t="shared" si="0"/>
        <v>2028</v>
      </c>
    </row>
    <row r="18" spans="1:10" x14ac:dyDescent="0.25">
      <c r="A18" t="s">
        <v>81</v>
      </c>
      <c r="B18" s="32">
        <v>47192</v>
      </c>
      <c r="C18" s="32">
        <v>47192</v>
      </c>
      <c r="D18" s="9">
        <v>4555989.53</v>
      </c>
      <c r="E18" s="22" t="e">
        <f>VLOOKUP(C18,'Data Source'!$A$2:$B$1048576,2,FALSE)</f>
        <v>#N/A</v>
      </c>
      <c r="F18" s="33" t="e">
        <f t="shared" si="1"/>
        <v>#N/A</v>
      </c>
      <c r="G18" s="23" t="e">
        <f>VLOOKUP(C17,'Data Source'!$G$2:$H$1137,2,FALSE)</f>
        <v>#N/A</v>
      </c>
      <c r="H18" s="12" t="e">
        <f>SUM(D18:$D$32)*((G18+$M$2)/100/2)</f>
        <v>#N/A</v>
      </c>
      <c r="I18" s="33" t="e">
        <f t="shared" si="2"/>
        <v>#N/A</v>
      </c>
      <c r="J18" s="4">
        <f t="shared" si="0"/>
        <v>2029</v>
      </c>
    </row>
    <row r="19" spans="1:10" x14ac:dyDescent="0.25">
      <c r="A19" t="s">
        <v>81</v>
      </c>
      <c r="B19" s="32">
        <v>47376</v>
      </c>
      <c r="C19" s="32">
        <v>47376</v>
      </c>
      <c r="D19" s="9">
        <v>4783789.01</v>
      </c>
      <c r="E19" s="22" t="e">
        <f>VLOOKUP(C19,'Data Source'!$A$2:$B$1048576,2,FALSE)</f>
        <v>#N/A</v>
      </c>
      <c r="F19" s="33" t="e">
        <f t="shared" si="1"/>
        <v>#N/A</v>
      </c>
      <c r="G19" s="23" t="e">
        <f>VLOOKUP(C18,'Data Source'!$G$2:$H$1137,2,FALSE)</f>
        <v>#N/A</v>
      </c>
      <c r="H19" s="12" t="e">
        <f>SUM(D19:$D$32)*((G19+$M$2)/100/2)</f>
        <v>#N/A</v>
      </c>
      <c r="I19" s="33" t="e">
        <f t="shared" si="2"/>
        <v>#N/A</v>
      </c>
      <c r="J19" s="4">
        <f t="shared" si="0"/>
        <v>2029</v>
      </c>
    </row>
    <row r="20" spans="1:10" x14ac:dyDescent="0.25">
      <c r="A20" t="s">
        <v>81</v>
      </c>
      <c r="B20" s="32">
        <v>47557</v>
      </c>
      <c r="C20" s="32">
        <v>47557</v>
      </c>
      <c r="D20" s="9">
        <v>5022978.26</v>
      </c>
      <c r="E20" s="22" t="e">
        <f>VLOOKUP(C20,'Data Source'!$A$2:$B$1048576,2,FALSE)</f>
        <v>#N/A</v>
      </c>
      <c r="F20" s="33" t="e">
        <f t="shared" si="1"/>
        <v>#N/A</v>
      </c>
      <c r="G20" s="23" t="e">
        <f>VLOOKUP(C19,'Data Source'!$G$2:$H$1137,2,FALSE)</f>
        <v>#N/A</v>
      </c>
      <c r="H20" s="12" t="e">
        <f>SUM(D20:$D$32)*((G20+$M$2)/100/2)</f>
        <v>#N/A</v>
      </c>
      <c r="I20" s="33" t="e">
        <f t="shared" si="2"/>
        <v>#N/A</v>
      </c>
      <c r="J20" s="4">
        <f t="shared" si="0"/>
        <v>2030</v>
      </c>
    </row>
    <row r="21" spans="1:10" x14ac:dyDescent="0.25">
      <c r="A21" t="s">
        <v>81</v>
      </c>
      <c r="B21" s="32">
        <v>47741</v>
      </c>
      <c r="C21" s="32">
        <v>47741</v>
      </c>
      <c r="D21" s="9">
        <v>5274127.5199999996</v>
      </c>
      <c r="E21" s="22" t="e">
        <f>VLOOKUP(C21,'Data Source'!$A$2:$B$1048576,2,FALSE)</f>
        <v>#N/A</v>
      </c>
      <c r="F21" s="33" t="e">
        <f t="shared" si="1"/>
        <v>#N/A</v>
      </c>
      <c r="G21" s="23" t="e">
        <f>VLOOKUP(C20,'Data Source'!$G$2:$H$1137,2,FALSE)</f>
        <v>#N/A</v>
      </c>
      <c r="H21" s="12" t="e">
        <f>SUM(D21:$D$32)*((G21+$M$2)/100/2)</f>
        <v>#N/A</v>
      </c>
      <c r="I21" s="33" t="e">
        <f t="shared" si="2"/>
        <v>#N/A</v>
      </c>
      <c r="J21" s="4">
        <f t="shared" si="0"/>
        <v>2030</v>
      </c>
    </row>
    <row r="22" spans="1:10" x14ac:dyDescent="0.25">
      <c r="A22" t="s">
        <v>81</v>
      </c>
      <c r="B22" s="32">
        <v>47922</v>
      </c>
      <c r="C22" s="32">
        <v>47922</v>
      </c>
      <c r="D22" s="9">
        <v>5537833.4800000004</v>
      </c>
      <c r="E22" s="22" t="e">
        <f>VLOOKUP(C22,'Data Source'!$A$2:$B$1048576,2,FALSE)</f>
        <v>#N/A</v>
      </c>
      <c r="F22" s="33" t="e">
        <f t="shared" si="1"/>
        <v>#N/A</v>
      </c>
      <c r="G22" s="23" t="e">
        <f>VLOOKUP(C21,'Data Source'!$G$2:$H$1137,2,FALSE)</f>
        <v>#N/A</v>
      </c>
      <c r="H22" s="12" t="e">
        <f>SUM(D22:$D$32)*((G22+$M$2)/100/2)</f>
        <v>#N/A</v>
      </c>
      <c r="I22" s="33" t="e">
        <f t="shared" si="2"/>
        <v>#N/A</v>
      </c>
      <c r="J22" s="4">
        <f t="shared" si="0"/>
        <v>2031</v>
      </c>
    </row>
    <row r="23" spans="1:10" x14ac:dyDescent="0.25">
      <c r="A23" t="s">
        <v>81</v>
      </c>
      <c r="B23" s="32">
        <v>48106</v>
      </c>
      <c r="C23" s="32">
        <v>48106</v>
      </c>
      <c r="D23" s="9">
        <v>5814724.8499999996</v>
      </c>
      <c r="E23" s="22" t="e">
        <f>VLOOKUP(C23,'Data Source'!$A$2:$B$1048576,2,FALSE)</f>
        <v>#N/A</v>
      </c>
      <c r="F23" s="33" t="e">
        <f t="shared" si="1"/>
        <v>#N/A</v>
      </c>
      <c r="G23" s="23" t="e">
        <f>VLOOKUP(C22,'Data Source'!$G$2:$H$1137,2,FALSE)</f>
        <v>#N/A</v>
      </c>
      <c r="H23" s="12" t="e">
        <f>SUM(D23:$D$32)*((G23+$M$2)/100/2)</f>
        <v>#N/A</v>
      </c>
      <c r="I23" s="33" t="e">
        <f t="shared" si="2"/>
        <v>#N/A</v>
      </c>
      <c r="J23" s="4">
        <f t="shared" si="0"/>
        <v>2031</v>
      </c>
    </row>
    <row r="24" spans="1:10" x14ac:dyDescent="0.25">
      <c r="A24" t="s">
        <v>81</v>
      </c>
      <c r="B24" s="32">
        <v>48288</v>
      </c>
      <c r="C24" s="32">
        <v>48288</v>
      </c>
      <c r="D24" s="9">
        <v>6105461.6799999997</v>
      </c>
      <c r="E24" s="22" t="e">
        <f>VLOOKUP(C24,'Data Source'!$A$2:$B$1048576,2,FALSE)</f>
        <v>#N/A</v>
      </c>
      <c r="F24" s="33" t="e">
        <f t="shared" si="1"/>
        <v>#N/A</v>
      </c>
      <c r="G24" s="23" t="e">
        <f>VLOOKUP(C23,'Data Source'!$G$2:$H$1137,2,FALSE)</f>
        <v>#N/A</v>
      </c>
      <c r="H24" s="12" t="e">
        <f>SUM(D24:$D$32)*((G24+$M$2)/100/2)</f>
        <v>#N/A</v>
      </c>
      <c r="I24" s="33" t="e">
        <f t="shared" si="2"/>
        <v>#N/A</v>
      </c>
      <c r="J24" s="4">
        <f t="shared" si="0"/>
        <v>2032</v>
      </c>
    </row>
    <row r="25" spans="1:10" x14ac:dyDescent="0.25">
      <c r="A25" t="s">
        <v>81</v>
      </c>
      <c r="B25" s="32">
        <v>48472</v>
      </c>
      <c r="C25" s="32">
        <v>48472</v>
      </c>
      <c r="D25" s="9">
        <v>6410734.5800000001</v>
      </c>
      <c r="E25" s="22" t="e">
        <f>VLOOKUP(C25,'Data Source'!$A$2:$B$1048576,2,FALSE)</f>
        <v>#N/A</v>
      </c>
      <c r="F25" s="33" t="e">
        <f t="shared" si="1"/>
        <v>#N/A</v>
      </c>
      <c r="G25" s="23" t="e">
        <f>VLOOKUP(C24,'Data Source'!$G$2:$H$1137,2,FALSE)</f>
        <v>#N/A</v>
      </c>
      <c r="H25" s="12" t="e">
        <f>SUM(D25:$D$32)*((G25+$M$2)/100/2)</f>
        <v>#N/A</v>
      </c>
      <c r="I25" s="33" t="e">
        <f t="shared" si="2"/>
        <v>#N/A</v>
      </c>
      <c r="J25" s="4">
        <f t="shared" si="0"/>
        <v>2032</v>
      </c>
    </row>
    <row r="26" spans="1:10" x14ac:dyDescent="0.25">
      <c r="A26" t="s">
        <v>81</v>
      </c>
      <c r="B26" s="32">
        <v>48653</v>
      </c>
      <c r="C26" s="32">
        <v>48653</v>
      </c>
      <c r="D26" s="9">
        <v>6731271.71</v>
      </c>
      <c r="E26" s="22" t="e">
        <f>VLOOKUP(C26,'Data Source'!$A$2:$B$1048576,2,FALSE)</f>
        <v>#N/A</v>
      </c>
      <c r="F26" s="33" t="e">
        <f t="shared" si="1"/>
        <v>#N/A</v>
      </c>
      <c r="G26" s="23" t="e">
        <f>VLOOKUP(C25,'Data Source'!$G$2:$H$1137,2,FALSE)</f>
        <v>#N/A</v>
      </c>
      <c r="H26" s="12" t="e">
        <f>SUM(D26:$D$32)*((G26+$M$2)/100/2)</f>
        <v>#N/A</v>
      </c>
      <c r="I26" s="33" t="e">
        <f t="shared" si="2"/>
        <v>#N/A</v>
      </c>
      <c r="J26" s="4">
        <f t="shared" si="0"/>
        <v>2033</v>
      </c>
    </row>
    <row r="27" spans="1:10" x14ac:dyDescent="0.25">
      <c r="A27" t="s">
        <v>81</v>
      </c>
      <c r="B27" s="32">
        <v>48837</v>
      </c>
      <c r="C27" s="32">
        <v>48837</v>
      </c>
      <c r="D27" s="9">
        <v>7067835.3799999999</v>
      </c>
      <c r="E27" s="22" t="e">
        <f>VLOOKUP(C27,'Data Source'!$A$2:$B$1048576,2,FALSE)</f>
        <v>#N/A</v>
      </c>
      <c r="F27" s="33" t="e">
        <f t="shared" si="1"/>
        <v>#N/A</v>
      </c>
      <c r="G27" s="23" t="e">
        <f>VLOOKUP(C26,'Data Source'!$G$2:$H$1137,2,FALSE)</f>
        <v>#N/A</v>
      </c>
      <c r="H27" s="12" t="e">
        <f>SUM(D27:$D$32)*((G27+$M$2)/100/2)</f>
        <v>#N/A</v>
      </c>
      <c r="I27" s="33" t="e">
        <f t="shared" si="2"/>
        <v>#N/A</v>
      </c>
      <c r="J27" s="4">
        <f t="shared" si="0"/>
        <v>2033</v>
      </c>
    </row>
    <row r="28" spans="1:10" x14ac:dyDescent="0.25">
      <c r="A28" t="s">
        <v>81</v>
      </c>
      <c r="B28" s="32">
        <v>49018</v>
      </c>
      <c r="C28" s="32">
        <v>49018</v>
      </c>
      <c r="D28" s="9">
        <v>7421226.6699999999</v>
      </c>
      <c r="E28" s="22" t="e">
        <f>VLOOKUP(C28,'Data Source'!$A$2:$B$1048576,2,FALSE)</f>
        <v>#N/A</v>
      </c>
      <c r="F28" s="33" t="e">
        <f t="shared" si="1"/>
        <v>#N/A</v>
      </c>
      <c r="G28" s="23" t="e">
        <f>VLOOKUP(C27,'Data Source'!$G$2:$H$1137,2,FALSE)</f>
        <v>#N/A</v>
      </c>
      <c r="H28" s="12" t="e">
        <f>SUM(D28:$D$32)*((G28+$M$2)/100/2)</f>
        <v>#N/A</v>
      </c>
      <c r="I28" s="33" t="e">
        <f t="shared" si="2"/>
        <v>#N/A</v>
      </c>
      <c r="J28" s="4">
        <f t="shared" si="0"/>
        <v>2034</v>
      </c>
    </row>
    <row r="29" spans="1:10" x14ac:dyDescent="0.25">
      <c r="A29" t="s">
        <v>81</v>
      </c>
      <c r="B29" s="32">
        <v>49202</v>
      </c>
      <c r="C29" s="32">
        <v>49202</v>
      </c>
      <c r="D29" s="9">
        <v>7792287.4800000004</v>
      </c>
      <c r="E29" s="22" t="e">
        <f>VLOOKUP(C29,'Data Source'!$A$2:$B$1048576,2,FALSE)</f>
        <v>#N/A</v>
      </c>
      <c r="F29" s="33" t="e">
        <f t="shared" si="1"/>
        <v>#N/A</v>
      </c>
      <c r="G29" s="23" t="e">
        <f>VLOOKUP(C28,'Data Source'!$G$2:$H$1137,2,FALSE)</f>
        <v>#N/A</v>
      </c>
      <c r="H29" s="12" t="e">
        <f>SUM(D29:$D$32)*((G29+$M$2)/100/2)</f>
        <v>#N/A</v>
      </c>
      <c r="I29" s="33" t="e">
        <f t="shared" si="2"/>
        <v>#N/A</v>
      </c>
      <c r="J29" s="4">
        <f t="shared" si="0"/>
        <v>2034</v>
      </c>
    </row>
    <row r="30" spans="1:10" x14ac:dyDescent="0.25">
      <c r="A30" t="s">
        <v>81</v>
      </c>
      <c r="B30" s="32">
        <v>49383</v>
      </c>
      <c r="C30" s="32">
        <v>49383</v>
      </c>
      <c r="D30" s="9">
        <v>8181902.0499999998</v>
      </c>
      <c r="E30" s="22" t="e">
        <f>VLOOKUP(C30,'Data Source'!$A$2:$B$1048576,2,FALSE)</f>
        <v>#N/A</v>
      </c>
      <c r="F30" s="33" t="e">
        <f t="shared" si="1"/>
        <v>#N/A</v>
      </c>
      <c r="G30" s="23" t="e">
        <f>VLOOKUP(C29,'Data Source'!$G$2:$H$1137,2,FALSE)</f>
        <v>#N/A</v>
      </c>
      <c r="H30" s="12" t="e">
        <f>SUM(D30:$D$32)*((G30+$M$2)/100/2)</f>
        <v>#N/A</v>
      </c>
      <c r="I30" s="33" t="e">
        <f t="shared" si="2"/>
        <v>#N/A</v>
      </c>
      <c r="J30" s="4">
        <f t="shared" si="0"/>
        <v>2035</v>
      </c>
    </row>
    <row r="31" spans="1:10" x14ac:dyDescent="0.25">
      <c r="A31" t="s">
        <v>81</v>
      </c>
      <c r="B31" s="32">
        <v>49567</v>
      </c>
      <c r="C31" s="32">
        <v>49567</v>
      </c>
      <c r="D31" s="9">
        <v>8590996.6099999994</v>
      </c>
      <c r="E31" s="22" t="e">
        <f>VLOOKUP(C31,'Data Source'!$A$2:$B$1048576,2,FALSE)</f>
        <v>#N/A</v>
      </c>
      <c r="F31" s="33" t="e">
        <f t="shared" si="1"/>
        <v>#N/A</v>
      </c>
      <c r="G31" s="23" t="e">
        <f>VLOOKUP(C30,'Data Source'!$G$2:$H$1137,2,FALSE)</f>
        <v>#N/A</v>
      </c>
      <c r="H31" s="12" t="e">
        <f>SUM(D31:$D$32)*((G31+$M$2)/100/2)</f>
        <v>#N/A</v>
      </c>
      <c r="I31" s="33" t="e">
        <f t="shared" si="2"/>
        <v>#N/A</v>
      </c>
      <c r="J31" s="4">
        <f t="shared" si="0"/>
        <v>2035</v>
      </c>
    </row>
    <row r="32" spans="1:10" x14ac:dyDescent="0.25">
      <c r="A32" t="s">
        <v>81</v>
      </c>
      <c r="B32" s="32">
        <v>49749</v>
      </c>
      <c r="C32" s="32">
        <v>49749</v>
      </c>
      <c r="D32" s="9">
        <v>9020564.5700000003</v>
      </c>
      <c r="E32" s="22" t="e">
        <f>VLOOKUP(C32,'Data Source'!$A$2:$B$1048576,2,FALSE)</f>
        <v>#N/A</v>
      </c>
      <c r="F32" s="33" t="e">
        <f t="shared" si="1"/>
        <v>#N/A</v>
      </c>
      <c r="G32" s="23" t="e">
        <f>VLOOKUP(C31,'Data Source'!$G$2:$H$1137,2,FALSE)</f>
        <v>#N/A</v>
      </c>
      <c r="H32" s="12" t="e">
        <f>SUM(D32:$D$32)*((G32+$M$2)/100/2)</f>
        <v>#N/A</v>
      </c>
      <c r="I32" s="33" t="e">
        <f t="shared" si="2"/>
        <v>#N/A</v>
      </c>
      <c r="J32" s="4">
        <f t="shared" si="0"/>
        <v>2036</v>
      </c>
    </row>
    <row r="34" spans="4:4" x14ac:dyDescent="0.25">
      <c r="D34" s="43"/>
    </row>
  </sheetData>
  <conditionalFormatting sqref="B2:B32">
    <cfRule type="cellIs" dxfId="22" priority="1" operator="lessThan">
      <formula>$L$2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0759-BA0A-405D-B271-BA07D5F4E19F}">
  <sheetPr codeName="Sheet9">
    <tabColor rgb="FF92D050"/>
  </sheetPr>
  <dimension ref="A1:M17"/>
  <sheetViews>
    <sheetView showGridLines="0" topLeftCell="G1" workbookViewId="0">
      <selection activeCell="L1" sqref="L1:M2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8.7109375" bestFit="1" customWidth="1"/>
    <col min="8" max="8" width="18.42578125" bestFit="1" customWidth="1"/>
    <col min="9" max="9" width="22.5703125" bestFit="1" customWidth="1"/>
    <col min="10" max="10" width="5" bestFit="1" customWidth="1"/>
    <col min="12" max="12" width="10.7109375" bestFit="1" customWidth="1"/>
    <col min="13" max="13" width="17.2851562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48</v>
      </c>
      <c r="B2" s="32">
        <v>44150</v>
      </c>
      <c r="C2" s="32">
        <v>44151</v>
      </c>
      <c r="D2" s="9"/>
      <c r="J2">
        <f>YEAR(B2)</f>
        <v>2020</v>
      </c>
      <c r="L2" s="2">
        <f ca="1">DATE(2025,MONTH(TODAY()),1)</f>
        <v>45778</v>
      </c>
      <c r="M2" s="29">
        <v>0.4</v>
      </c>
    </row>
    <row r="3" spans="1:13" x14ac:dyDescent="0.25">
      <c r="A3" t="s">
        <v>48</v>
      </c>
      <c r="B3" s="32">
        <v>44331</v>
      </c>
      <c r="C3" s="32">
        <v>44333</v>
      </c>
      <c r="D3" s="9">
        <v>12500000</v>
      </c>
      <c r="E3" s="12">
        <f>VLOOKUP(C3,'Data Source'!$A$2:$B$1048576,2,FALSE)</f>
        <v>14203.005000000001</v>
      </c>
      <c r="F3" s="9">
        <f t="shared" ref="F3:F15" si="0">D3*E3</f>
        <v>177537562500</v>
      </c>
      <c r="G3" s="9">
        <f>VLOOKUP(C2,'Data Source'!$D$2:$E$1233,2,FALSE)</f>
        <v>0.249</v>
      </c>
      <c r="H3" s="12">
        <f>SUM(D3:$D$15)*((G3+$M$2)/100/2)</f>
        <v>527312.5</v>
      </c>
      <c r="I3" s="9">
        <f>E3*H3</f>
        <v>7489422074.062501</v>
      </c>
      <c r="J3">
        <f>YEAR(B3)</f>
        <v>2021</v>
      </c>
    </row>
    <row r="4" spans="1:13" x14ac:dyDescent="0.25">
      <c r="A4" t="s">
        <v>48</v>
      </c>
      <c r="B4" s="32">
        <v>44515</v>
      </c>
      <c r="C4" s="32">
        <v>44515</v>
      </c>
      <c r="D4" s="9">
        <v>12500000</v>
      </c>
      <c r="E4" s="12">
        <f>VLOOKUP(C4,'Data Source'!$A$2:$B$1048576,2,FALSE)</f>
        <v>14243.005000000001</v>
      </c>
      <c r="F4" s="9">
        <f t="shared" si="0"/>
        <v>178037562500</v>
      </c>
      <c r="G4" s="9">
        <f>VLOOKUP(C3,'Data Source'!$D$2:$E$1233,2,FALSE)</f>
        <v>0.1865</v>
      </c>
      <c r="H4" s="12">
        <f>SUM(D4:$D$15)*((G4+$M$2)/100/2)</f>
        <v>439875.00000000006</v>
      </c>
      <c r="I4" s="9">
        <f t="shared" ref="I4:I15" si="1">E4*H4</f>
        <v>6265141824.375001</v>
      </c>
      <c r="J4">
        <f t="shared" ref="J4:J15" si="2">YEAR(B4)</f>
        <v>2021</v>
      </c>
    </row>
    <row r="5" spans="1:13" x14ac:dyDescent="0.25">
      <c r="A5" t="s">
        <v>48</v>
      </c>
      <c r="B5" s="32">
        <v>44696</v>
      </c>
      <c r="C5" s="32">
        <v>44694</v>
      </c>
      <c r="D5" s="9">
        <v>12500000</v>
      </c>
      <c r="E5" s="12">
        <f>VLOOKUP(C5,'Data Source'!$A$2:$B$1048576,2,FALSE)</f>
        <v>14585.005000000001</v>
      </c>
      <c r="F5" s="9">
        <f t="shared" si="0"/>
        <v>182312562500</v>
      </c>
      <c r="G5" s="9">
        <f>VLOOKUP(C4,'Data Source'!$D$2:$E$1233,2,FALSE)</f>
        <v>0.22538</v>
      </c>
      <c r="H5" s="12">
        <f>SUM(D5:$D$15)*((G5+$M$2)/100/2)</f>
        <v>429948.75</v>
      </c>
      <c r="I5" s="9">
        <f>E5*H5</f>
        <v>6270804668.4937506</v>
      </c>
      <c r="J5">
        <f t="shared" si="2"/>
        <v>2022</v>
      </c>
    </row>
    <row r="6" spans="1:13" x14ac:dyDescent="0.25">
      <c r="A6" t="s">
        <v>48</v>
      </c>
      <c r="B6" s="32">
        <v>44880</v>
      </c>
      <c r="C6" s="32">
        <v>44880</v>
      </c>
      <c r="D6" s="9">
        <v>12500000</v>
      </c>
      <c r="E6" s="12">
        <f>VLOOKUP(C6,'Data Source'!$A$2:$B$1048576,2,FALSE)</f>
        <v>15499</v>
      </c>
      <c r="F6" s="9">
        <f t="shared" si="0"/>
        <v>193737500000</v>
      </c>
      <c r="G6" s="9">
        <f>VLOOKUP(C5,'Data Source'!$D$2:$E$1233,2,FALSE)</f>
        <v>1.9950000000000001</v>
      </c>
      <c r="H6" s="12">
        <f>SUM(D6:$D$15)*((G6+$M$2)/100/2)</f>
        <v>1496875</v>
      </c>
      <c r="I6" s="9">
        <f t="shared" si="1"/>
        <v>23200065625</v>
      </c>
      <c r="J6">
        <f t="shared" si="2"/>
        <v>2022</v>
      </c>
    </row>
    <row r="7" spans="1:13" x14ac:dyDescent="0.25">
      <c r="A7" t="s">
        <v>48</v>
      </c>
      <c r="B7" s="32">
        <v>45061</v>
      </c>
      <c r="C7" s="32">
        <v>45061</v>
      </c>
      <c r="D7" s="9">
        <v>12500000</v>
      </c>
      <c r="E7" s="12">
        <f>VLOOKUP(C7,'Data Source'!$A$2:$B$1048576,2,FALSE)</f>
        <v>14752</v>
      </c>
      <c r="F7" s="9">
        <f t="shared" si="0"/>
        <v>184400000000</v>
      </c>
      <c r="G7" s="23">
        <f>VLOOKUP(C6,'Data Source'!$D$2:$E$1233,2,FALSE)</f>
        <v>5.085</v>
      </c>
      <c r="H7" s="12">
        <f>SUM(D7:$D$15)*((G7+$M$2)/100/2)</f>
        <v>3085312.5</v>
      </c>
      <c r="I7" s="9">
        <f t="shared" si="1"/>
        <v>45514530000</v>
      </c>
      <c r="J7">
        <f t="shared" si="2"/>
        <v>2023</v>
      </c>
    </row>
    <row r="8" spans="1:13" x14ac:dyDescent="0.25">
      <c r="A8" t="s">
        <v>48</v>
      </c>
      <c r="B8" s="34">
        <v>45245</v>
      </c>
      <c r="C8" s="34">
        <v>45245</v>
      </c>
      <c r="D8" s="35">
        <v>12500000</v>
      </c>
      <c r="E8" s="18">
        <f>VLOOKUP(C8,'Data Source'!$A$2:$B$1048576,2,FALSE)</f>
        <v>15699</v>
      </c>
      <c r="F8" s="35">
        <f t="shared" si="0"/>
        <v>196237500000</v>
      </c>
      <c r="G8" s="19">
        <f>VLOOKUP(C7,'Data Source'!$D$2:$E$1233,2,FALSE)</f>
        <v>5.38314</v>
      </c>
      <c r="H8" s="18">
        <f>SUM(D8:$D$15)*((G8+$M$2)/100/2)</f>
        <v>2891570.0000000005</v>
      </c>
      <c r="I8" s="35">
        <f t="shared" si="1"/>
        <v>45394757430.000008</v>
      </c>
      <c r="J8" s="39">
        <f t="shared" si="2"/>
        <v>2023</v>
      </c>
    </row>
    <row r="9" spans="1:13" x14ac:dyDescent="0.25">
      <c r="A9" t="s">
        <v>48</v>
      </c>
      <c r="B9" s="32">
        <v>45427</v>
      </c>
      <c r="C9" s="32">
        <v>45427</v>
      </c>
      <c r="D9" s="9">
        <v>12500000</v>
      </c>
      <c r="E9" s="12">
        <f>VLOOKUP(C9,'Data Source'!$A$2:$B$1048576,2,FALSE)</f>
        <v>16131</v>
      </c>
      <c r="F9" s="9">
        <f t="shared" si="0"/>
        <v>201637500000</v>
      </c>
      <c r="G9" s="23">
        <f>VLOOKUP(C8,'Data Source'!$G$2:$H$1234,2,FALSE)</f>
        <v>5.3807700000000001</v>
      </c>
      <c r="H9" s="12">
        <f>SUM(D9:$D$15)*((G9+$M$2)/100/2)</f>
        <v>2529086.875</v>
      </c>
      <c r="I9" s="9">
        <f t="shared" si="1"/>
        <v>40796700380.625</v>
      </c>
      <c r="J9">
        <f t="shared" si="2"/>
        <v>2024</v>
      </c>
    </row>
    <row r="10" spans="1:13" x14ac:dyDescent="0.25">
      <c r="A10" t="s">
        <v>48</v>
      </c>
      <c r="B10" s="32">
        <v>45611</v>
      </c>
      <c r="C10" s="32">
        <v>45611</v>
      </c>
      <c r="D10" s="9">
        <v>12500000</v>
      </c>
      <c r="E10" s="12">
        <f>VLOOKUP(C10,'Data Source'!$A$2:$B$1048576,2,FALSE)</f>
        <v>15873</v>
      </c>
      <c r="F10" s="9">
        <f t="shared" si="0"/>
        <v>198412500000</v>
      </c>
      <c r="G10" s="23">
        <f>VLOOKUP(C9,'Data Source'!$G$2:$H$1234,2,FALSE)</f>
        <v>5.2957299999999998</v>
      </c>
      <c r="H10" s="12">
        <f>SUM(D10:$D$15)*((G10+$M$2)/100/2)</f>
        <v>2135898.75</v>
      </c>
      <c r="I10" s="9">
        <f t="shared" si="1"/>
        <v>33903120858.75</v>
      </c>
      <c r="J10">
        <f t="shared" si="2"/>
        <v>2024</v>
      </c>
    </row>
    <row r="11" spans="1:13" x14ac:dyDescent="0.25">
      <c r="A11" t="s">
        <v>48</v>
      </c>
      <c r="B11" s="32">
        <v>45792</v>
      </c>
      <c r="C11" s="32">
        <v>45792</v>
      </c>
      <c r="D11" s="9">
        <v>12500000</v>
      </c>
      <c r="E11" s="12" t="e">
        <f>VLOOKUP(C11,'Data Source'!$A$2:$B$1048576,2,FALSE)</f>
        <v>#N/A</v>
      </c>
      <c r="F11" s="9" t="e">
        <f t="shared" si="0"/>
        <v>#N/A</v>
      </c>
      <c r="G11" s="23">
        <f>VLOOKUP(C10,'Data Source'!$G$2:$H$1234,2,FALSE)</f>
        <v>4.3919100000000002</v>
      </c>
      <c r="H11" s="12">
        <f>SUM(D11:$D$15)*((G11+$M$2)/100/2)</f>
        <v>1497471.8750000002</v>
      </c>
      <c r="I11" s="9" t="e">
        <f t="shared" si="1"/>
        <v>#N/A</v>
      </c>
      <c r="J11">
        <f t="shared" si="2"/>
        <v>2025</v>
      </c>
    </row>
    <row r="12" spans="1:13" x14ac:dyDescent="0.25">
      <c r="A12" t="s">
        <v>48</v>
      </c>
      <c r="B12" s="32">
        <v>45976</v>
      </c>
      <c r="C12" s="32">
        <v>45976</v>
      </c>
      <c r="D12" s="9">
        <v>12500000</v>
      </c>
      <c r="E12" s="12" t="e">
        <f>VLOOKUP(C12,'Data Source'!$A$2:$B$1048576,2,FALSE)</f>
        <v>#N/A</v>
      </c>
      <c r="F12" s="9" t="e">
        <f t="shared" si="0"/>
        <v>#N/A</v>
      </c>
      <c r="G12" s="23" t="e">
        <f>VLOOKUP(C11,'Data Source'!$G$2:$H$1234,2,FALSE)</f>
        <v>#N/A</v>
      </c>
      <c r="H12" s="12" t="e">
        <f>SUM(D12:$D$15)*((G12+$M$2)/100/2)</f>
        <v>#N/A</v>
      </c>
      <c r="I12" s="9" t="e">
        <f t="shared" si="1"/>
        <v>#N/A</v>
      </c>
      <c r="J12">
        <f t="shared" si="2"/>
        <v>2025</v>
      </c>
    </row>
    <row r="13" spans="1:13" x14ac:dyDescent="0.25">
      <c r="A13" t="s">
        <v>48</v>
      </c>
      <c r="B13" s="32">
        <v>46157</v>
      </c>
      <c r="C13" s="32">
        <v>46157</v>
      </c>
      <c r="D13" s="9">
        <v>12500000</v>
      </c>
      <c r="E13" s="12" t="e">
        <f>VLOOKUP(C13,'Data Source'!$A$2:$B$1048576,2,FALSE)</f>
        <v>#N/A</v>
      </c>
      <c r="F13" s="9" t="e">
        <f t="shared" si="0"/>
        <v>#N/A</v>
      </c>
      <c r="G13" s="23" t="e">
        <f>VLOOKUP(C12,'Data Source'!$G$2:$H$1234,2,FALSE)</f>
        <v>#N/A</v>
      </c>
      <c r="H13" s="12" t="e">
        <f>SUM(D13:$D$15)*((G13+$M$2)/100/2)</f>
        <v>#N/A</v>
      </c>
      <c r="I13" s="9" t="e">
        <f t="shared" si="1"/>
        <v>#N/A</v>
      </c>
      <c r="J13">
        <f t="shared" si="2"/>
        <v>2026</v>
      </c>
    </row>
    <row r="14" spans="1:13" x14ac:dyDescent="0.25">
      <c r="A14" t="s">
        <v>48</v>
      </c>
      <c r="B14" s="32">
        <v>46341</v>
      </c>
      <c r="C14" s="32">
        <v>46341</v>
      </c>
      <c r="D14" s="9">
        <v>12500000</v>
      </c>
      <c r="E14" s="12" t="e">
        <f>VLOOKUP(C14,'Data Source'!$A$2:$B$1048576,2,FALSE)</f>
        <v>#N/A</v>
      </c>
      <c r="F14" s="9" t="e">
        <f t="shared" si="0"/>
        <v>#N/A</v>
      </c>
      <c r="G14" s="23" t="e">
        <f>VLOOKUP(C13,'Data Source'!$G$2:$H$1234,2,FALSE)</f>
        <v>#N/A</v>
      </c>
      <c r="H14" s="12" t="e">
        <f>SUM(D14:$D$15)*((G14+$M$2)/100/2)</f>
        <v>#N/A</v>
      </c>
      <c r="I14" s="9" t="e">
        <f t="shared" si="1"/>
        <v>#N/A</v>
      </c>
      <c r="J14">
        <f t="shared" si="2"/>
        <v>2026</v>
      </c>
    </row>
    <row r="15" spans="1:13" x14ac:dyDescent="0.25">
      <c r="A15" t="s">
        <v>48</v>
      </c>
      <c r="B15" s="32">
        <v>46522</v>
      </c>
      <c r="C15" s="32">
        <v>46522</v>
      </c>
      <c r="D15" s="9">
        <v>12500000</v>
      </c>
      <c r="E15" s="12" t="e">
        <f>VLOOKUP(C15,'Data Source'!$A$2:$B$1048576,2,FALSE)</f>
        <v>#N/A</v>
      </c>
      <c r="F15" s="9" t="e">
        <f t="shared" si="0"/>
        <v>#N/A</v>
      </c>
      <c r="G15" s="23" t="e">
        <f>VLOOKUP(C14,'Data Source'!$G$2:$H$1234,2,FALSE)</f>
        <v>#N/A</v>
      </c>
      <c r="H15" s="12" t="e">
        <f>SUM(D15:$D$15)*((G15+$M$2)/100/2)</f>
        <v>#N/A</v>
      </c>
      <c r="I15" s="9" t="e">
        <f t="shared" si="1"/>
        <v>#N/A</v>
      </c>
      <c r="J15">
        <f t="shared" si="2"/>
        <v>2027</v>
      </c>
    </row>
    <row r="17" spans="4:4" x14ac:dyDescent="0.25">
      <c r="D17" s="43"/>
    </row>
  </sheetData>
  <conditionalFormatting sqref="B2:B15">
    <cfRule type="cellIs" dxfId="21" priority="1" operator="lessThan">
      <formula>$L$2</formula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C5506-6DFB-413A-B515-B9D7642527B0}">
  <sheetPr codeName="Sheet10">
    <tabColor rgb="FFFFC000"/>
  </sheetPr>
  <dimension ref="A1:M21"/>
  <sheetViews>
    <sheetView showGridLines="0" workbookViewId="0">
      <selection activeCell="L1" sqref="L1:M2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8.7109375" bestFit="1" customWidth="1"/>
    <col min="8" max="8" width="18.42578125" bestFit="1" customWidth="1"/>
    <col min="9" max="9" width="22.5703125" bestFit="1" customWidth="1"/>
    <col min="10" max="10" width="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95</v>
      </c>
      <c r="B2" s="10">
        <v>44666</v>
      </c>
      <c r="C2" s="10">
        <v>44665</v>
      </c>
      <c r="D2" s="11"/>
      <c r="E2" s="22">
        <f>VLOOKUP(C2,'Data Source'!$A$2:$B$1048576,2,FALSE)</f>
        <v>14359.004999999999</v>
      </c>
      <c r="F2" s="53"/>
      <c r="G2" s="54"/>
      <c r="H2" s="53"/>
      <c r="I2" s="53"/>
      <c r="J2">
        <f>YEAR(B2)</f>
        <v>2022</v>
      </c>
      <c r="L2" s="2">
        <f ca="1">DATE(2025,MONTH(TODAY()),1)</f>
        <v>45778</v>
      </c>
      <c r="M2" s="29">
        <v>0.4</v>
      </c>
    </row>
    <row r="3" spans="1:13" x14ac:dyDescent="0.25">
      <c r="A3" t="s">
        <v>95</v>
      </c>
      <c r="B3" s="10">
        <v>44849</v>
      </c>
      <c r="C3" s="10">
        <v>44848</v>
      </c>
      <c r="D3" s="14"/>
      <c r="E3" s="22">
        <f>VLOOKUP(C3,'Data Source'!$A$2:$B$1048576,2,FALSE)</f>
        <v>15357</v>
      </c>
      <c r="F3" s="53"/>
      <c r="G3" s="40">
        <f>VLOOKUP(C2,'Data Source'!$D$2:$E$1136,2,FALSE)</f>
        <v>1.55671</v>
      </c>
      <c r="H3" s="12">
        <f>SUM(D3:$D$19)*((G3+$M$2)/100/2)</f>
        <v>486543.19453479251</v>
      </c>
      <c r="I3" s="12">
        <f>H3*E3</f>
        <v>7471843838.470809</v>
      </c>
      <c r="J3">
        <f t="shared" ref="J3:J19" si="0">YEAR(B3)</f>
        <v>2022</v>
      </c>
    </row>
    <row r="4" spans="1:13" x14ac:dyDescent="0.25">
      <c r="A4" t="s">
        <v>95</v>
      </c>
      <c r="B4" s="10">
        <v>45031</v>
      </c>
      <c r="C4" s="10">
        <v>45033</v>
      </c>
      <c r="D4" s="14">
        <v>2566055.98</v>
      </c>
      <c r="E4" s="22">
        <f>VLOOKUP(C4,'Data Source'!$A$2:$B$1048576,2,FALSE)</f>
        <v>14666</v>
      </c>
      <c r="F4" s="12">
        <f>D4*E4</f>
        <v>37633777002.68</v>
      </c>
      <c r="G4" s="23">
        <f>VLOOKUP(C3,'Data Source'!$D$2:$E$1136,2,FALSE)</f>
        <v>4.6852900000000002</v>
      </c>
      <c r="H4" s="12">
        <f>SUM(D4:$D$19)*((G4+$M$2)/100/2)</f>
        <v>1264476.2083987077</v>
      </c>
      <c r="I4" s="12">
        <f>H4*E4</f>
        <v>18544808072.375446</v>
      </c>
      <c r="J4">
        <f t="shared" si="0"/>
        <v>2023</v>
      </c>
    </row>
    <row r="5" spans="1:13" x14ac:dyDescent="0.25">
      <c r="A5" t="s">
        <v>95</v>
      </c>
      <c r="B5" s="15">
        <v>45214</v>
      </c>
      <c r="C5" s="15">
        <v>45215</v>
      </c>
      <c r="D5" s="17">
        <v>2630207.58</v>
      </c>
      <c r="E5" s="18">
        <f>VLOOKUP(C5,'Data Source'!$A$2:$B$1048576,2,FALSE)</f>
        <v>15709</v>
      </c>
      <c r="F5" s="18">
        <f>D5*E5</f>
        <v>41317930874.220001</v>
      </c>
      <c r="G5" s="19">
        <f>VLOOKUP(C4,'Data Source'!$D$2:$E$1136,2,FALSE)</f>
        <v>5.3948600000000004</v>
      </c>
      <c r="H5" s="18">
        <f>SUM(D5:$D$19)*((G5+$M$2)/100/2)</f>
        <v>1366563.7433159915</v>
      </c>
      <c r="I5" s="18">
        <f>H5*E5</f>
        <v>21467349843.750912</v>
      </c>
      <c r="J5">
        <f t="shared" si="0"/>
        <v>2023</v>
      </c>
    </row>
    <row r="6" spans="1:13" x14ac:dyDescent="0.25">
      <c r="A6" t="s">
        <v>95</v>
      </c>
      <c r="B6" s="10">
        <v>45397</v>
      </c>
      <c r="C6" s="10">
        <v>45387</v>
      </c>
      <c r="D6" s="14">
        <v>2695962.31</v>
      </c>
      <c r="E6" s="22">
        <f>VLOOKUP(C6,'Data Source'!$A$2:$B$1048576,2,FALSE)</f>
        <v>15907</v>
      </c>
      <c r="F6" s="22">
        <f t="shared" ref="F6:F19" si="1">D6*E6</f>
        <v>42884672465.169998</v>
      </c>
      <c r="G6" s="23">
        <f>VLOOKUP(C5,'Data Source'!$G$2:$H$1137,2,FALSE)</f>
        <v>5.4491300000000003</v>
      </c>
      <c r="H6" s="12">
        <f>SUM(D6:$D$19)*((G6+$M$2)/100/2)</f>
        <v>1302439.7503791137</v>
      </c>
      <c r="I6" s="22">
        <f t="shared" ref="I6:I19" si="2">H6*E6</f>
        <v>20717909109.280563</v>
      </c>
      <c r="J6" s="4">
        <f t="shared" si="0"/>
        <v>2024</v>
      </c>
    </row>
    <row r="7" spans="1:13" x14ac:dyDescent="0.25">
      <c r="A7" t="s">
        <v>95</v>
      </c>
      <c r="B7" s="10">
        <v>45580</v>
      </c>
      <c r="C7" s="10">
        <v>45580</v>
      </c>
      <c r="D7" s="14">
        <v>2763361.63</v>
      </c>
      <c r="E7" s="22">
        <f>VLOOKUP(C7,'Data Source'!$A$2:$B$1048576,2,FALSE)</f>
        <v>15581</v>
      </c>
      <c r="F7" s="22">
        <f t="shared" si="1"/>
        <v>43055937557.029999</v>
      </c>
      <c r="G7" s="23">
        <f>VLOOKUP(C6,'Data Source'!$G$2:$H$1137,2,FALSE)</f>
        <v>5.2203400000000002</v>
      </c>
      <c r="H7" s="12">
        <f>SUM(D7:$D$19)*((G7+$M$2)/100/2)</f>
        <v>1175733.4104643164</v>
      </c>
      <c r="I7" s="22">
        <f t="shared" si="2"/>
        <v>18319102268.444515</v>
      </c>
      <c r="J7" s="4">
        <f t="shared" si="0"/>
        <v>2024</v>
      </c>
    </row>
    <row r="8" spans="1:13" x14ac:dyDescent="0.25">
      <c r="A8" t="s">
        <v>95</v>
      </c>
      <c r="B8" s="10">
        <v>45762</v>
      </c>
      <c r="C8" s="10">
        <v>45762</v>
      </c>
      <c r="D8" s="14">
        <v>2832445.9</v>
      </c>
      <c r="E8" s="22">
        <f>VLOOKUP(C8,'Data Source'!$A$2:$B$1048576,2,FALSE)</f>
        <v>16773</v>
      </c>
      <c r="F8" s="22">
        <f t="shared" si="1"/>
        <v>47508615080.699997</v>
      </c>
      <c r="G8" s="23">
        <f>VLOOKUP(C7,'Data Source'!$G$2:$H$1137,2,FALSE)</f>
        <v>4.4426600000000001</v>
      </c>
      <c r="H8" s="12">
        <f>SUM(D8:$D$19)*((G8+$M$2)/100/2)</f>
        <v>946138.42271620512</v>
      </c>
      <c r="I8" s="22">
        <f t="shared" si="2"/>
        <v>15869579764.218908</v>
      </c>
      <c r="J8" s="4">
        <f t="shared" si="0"/>
        <v>2025</v>
      </c>
    </row>
    <row r="9" spans="1:13" x14ac:dyDescent="0.25">
      <c r="A9" t="s">
        <v>95</v>
      </c>
      <c r="B9" s="10">
        <v>45945</v>
      </c>
      <c r="C9" s="10">
        <v>45945</v>
      </c>
      <c r="D9" s="14">
        <v>2903256.49</v>
      </c>
      <c r="E9" s="22" t="e">
        <f>VLOOKUP(C9,'Data Source'!$A$2:$B$1048576,2,FALSE)</f>
        <v>#N/A</v>
      </c>
      <c r="F9" s="22" t="e">
        <f t="shared" si="1"/>
        <v>#N/A</v>
      </c>
      <c r="G9" s="23">
        <f>VLOOKUP(C8,'Data Source'!$G$2:$H$1137,2,FALSE)</f>
        <v>4.1422400000000001</v>
      </c>
      <c r="H9" s="12">
        <f>SUM(D9:$D$19)*((G9+$M$2)/100/2)</f>
        <v>823115.38879403996</v>
      </c>
      <c r="I9" s="22" t="e">
        <f t="shared" si="2"/>
        <v>#N/A</v>
      </c>
      <c r="J9" s="4">
        <f t="shared" si="0"/>
        <v>2025</v>
      </c>
    </row>
    <row r="10" spans="1:13" x14ac:dyDescent="0.25">
      <c r="A10" t="s">
        <v>95</v>
      </c>
      <c r="B10" s="10">
        <v>46127</v>
      </c>
      <c r="C10" s="10">
        <v>46127</v>
      </c>
      <c r="D10" s="14">
        <v>2975838.52</v>
      </c>
      <c r="E10" s="22" t="e">
        <f>VLOOKUP(C10,'Data Source'!$A$2:$B$1048576,2,FALSE)</f>
        <v>#N/A</v>
      </c>
      <c r="F10" s="22" t="e">
        <f t="shared" si="1"/>
        <v>#N/A</v>
      </c>
      <c r="G10" s="23" t="e">
        <f>VLOOKUP(C9,'Data Source'!$G$2:$H$1137,2,FALSE)</f>
        <v>#N/A</v>
      </c>
      <c r="H10" s="12" t="e">
        <f>SUM(D10:$D$19)*((G10+$M$2)/100/2)</f>
        <v>#N/A</v>
      </c>
      <c r="I10" s="22" t="e">
        <f t="shared" si="2"/>
        <v>#N/A</v>
      </c>
      <c r="J10" s="4">
        <f t="shared" si="0"/>
        <v>2026</v>
      </c>
    </row>
    <row r="11" spans="1:13" x14ac:dyDescent="0.25">
      <c r="A11" t="s">
        <v>95</v>
      </c>
      <c r="B11" s="10">
        <v>46310</v>
      </c>
      <c r="C11" s="10">
        <v>46310</v>
      </c>
      <c r="D11" s="14">
        <v>3050234.11</v>
      </c>
      <c r="E11" s="22" t="e">
        <f>VLOOKUP(C11,'Data Source'!$A$2:$B$1048576,2,FALSE)</f>
        <v>#N/A</v>
      </c>
      <c r="F11" s="22" t="e">
        <f t="shared" si="1"/>
        <v>#N/A</v>
      </c>
      <c r="G11" s="23" t="e">
        <f>VLOOKUP(C10,'Data Source'!$G$2:$H$1137,2,FALSE)</f>
        <v>#N/A</v>
      </c>
      <c r="H11" s="12" t="e">
        <f>SUM(D11:$D$19)*((G11+$M$2)/100/2)</f>
        <v>#N/A</v>
      </c>
      <c r="I11" s="22" t="e">
        <f t="shared" si="2"/>
        <v>#N/A</v>
      </c>
      <c r="J11" s="4">
        <f t="shared" si="0"/>
        <v>2026</v>
      </c>
    </row>
    <row r="12" spans="1:13" x14ac:dyDescent="0.25">
      <c r="A12" t="s">
        <v>95</v>
      </c>
      <c r="B12" s="10">
        <v>46492</v>
      </c>
      <c r="C12" s="10">
        <v>46492</v>
      </c>
      <c r="D12" s="14">
        <v>3126490.35</v>
      </c>
      <c r="E12" s="22" t="e">
        <f>VLOOKUP(C12,'Data Source'!$A$2:$B$1048576,2,FALSE)</f>
        <v>#N/A</v>
      </c>
      <c r="F12" s="22" t="e">
        <f t="shared" si="1"/>
        <v>#N/A</v>
      </c>
      <c r="G12" s="23" t="e">
        <f>VLOOKUP(C11,'Data Source'!$G$2:$H$1137,2,FALSE)</f>
        <v>#N/A</v>
      </c>
      <c r="H12" s="12" t="e">
        <f>SUM(D12:$D$19)*((G12+$M$2)/100/2)</f>
        <v>#N/A</v>
      </c>
      <c r="I12" s="22" t="e">
        <f t="shared" si="2"/>
        <v>#N/A</v>
      </c>
      <c r="J12" s="4">
        <f t="shared" si="0"/>
        <v>2027</v>
      </c>
    </row>
    <row r="13" spans="1:13" x14ac:dyDescent="0.25">
      <c r="A13" t="s">
        <v>95</v>
      </c>
      <c r="B13" s="10">
        <v>46675</v>
      </c>
      <c r="C13" s="10">
        <v>46675</v>
      </c>
      <c r="D13" s="14">
        <v>3204652.08</v>
      </c>
      <c r="E13" s="22" t="e">
        <f>VLOOKUP(C13,'Data Source'!$A$2:$B$1048576,2,FALSE)</f>
        <v>#N/A</v>
      </c>
      <c r="F13" s="22" t="e">
        <f t="shared" si="1"/>
        <v>#N/A</v>
      </c>
      <c r="G13" s="23" t="e">
        <f>VLOOKUP(C12,'Data Source'!$G$2:$H$1137,2,FALSE)</f>
        <v>#N/A</v>
      </c>
      <c r="H13" s="12" t="e">
        <f>SUM(D13:$D$19)*((G13+$M$2)/100/2)</f>
        <v>#N/A</v>
      </c>
      <c r="I13" s="22" t="e">
        <f t="shared" si="2"/>
        <v>#N/A</v>
      </c>
      <c r="J13" s="4">
        <f t="shared" si="0"/>
        <v>2027</v>
      </c>
    </row>
    <row r="14" spans="1:13" x14ac:dyDescent="0.25">
      <c r="A14" t="s">
        <v>95</v>
      </c>
      <c r="B14" s="10">
        <v>46858</v>
      </c>
      <c r="C14" s="10">
        <v>46858</v>
      </c>
      <c r="D14" s="14">
        <v>3284768.62</v>
      </c>
      <c r="E14" s="22" t="e">
        <f>VLOOKUP(C14,'Data Source'!$A$2:$B$1048576,2,FALSE)</f>
        <v>#N/A</v>
      </c>
      <c r="F14" s="22" t="e">
        <f t="shared" si="1"/>
        <v>#N/A</v>
      </c>
      <c r="G14" s="23" t="e">
        <f>VLOOKUP(C13,'Data Source'!$G$2:$H$1137,2,FALSE)</f>
        <v>#N/A</v>
      </c>
      <c r="H14" s="12" t="e">
        <f>SUM(D14:$D$19)*((G14+$M$2)/100/2)</f>
        <v>#N/A</v>
      </c>
      <c r="I14" s="22" t="e">
        <f t="shared" si="2"/>
        <v>#N/A</v>
      </c>
      <c r="J14" s="4">
        <f t="shared" si="0"/>
        <v>2028</v>
      </c>
    </row>
    <row r="15" spans="1:13" x14ac:dyDescent="0.25">
      <c r="A15" t="s">
        <v>95</v>
      </c>
      <c r="B15" s="10">
        <v>47041</v>
      </c>
      <c r="C15" s="10">
        <v>47041</v>
      </c>
      <c r="D15" s="14">
        <v>3366888.03</v>
      </c>
      <c r="E15" s="22" t="e">
        <f>VLOOKUP(C15,'Data Source'!$A$2:$B$1048576,2,FALSE)</f>
        <v>#N/A</v>
      </c>
      <c r="F15" s="22" t="e">
        <f t="shared" si="1"/>
        <v>#N/A</v>
      </c>
      <c r="G15" s="23" t="e">
        <f>VLOOKUP(C14,'Data Source'!$G$2:$H$1137,2,FALSE)</f>
        <v>#N/A</v>
      </c>
      <c r="H15" s="12" t="e">
        <f>SUM(D15:$D$19)*((G15+$M$2)/100/2)</f>
        <v>#N/A</v>
      </c>
      <c r="I15" s="22" t="e">
        <f t="shared" si="2"/>
        <v>#N/A</v>
      </c>
      <c r="J15" s="4">
        <f t="shared" si="0"/>
        <v>2028</v>
      </c>
    </row>
    <row r="16" spans="1:13" x14ac:dyDescent="0.25">
      <c r="A16" t="s">
        <v>95</v>
      </c>
      <c r="B16" s="10">
        <v>47223</v>
      </c>
      <c r="C16" s="10">
        <v>47223</v>
      </c>
      <c r="D16" s="14">
        <v>3451060.26</v>
      </c>
      <c r="E16" s="22" t="e">
        <f>VLOOKUP(C16,'Data Source'!$A$2:$B$1048576,2,FALSE)</f>
        <v>#N/A</v>
      </c>
      <c r="F16" s="22" t="e">
        <f t="shared" si="1"/>
        <v>#N/A</v>
      </c>
      <c r="G16" s="23" t="e">
        <f>VLOOKUP(C15,'Data Source'!$G$2:$H$1137,2,FALSE)</f>
        <v>#N/A</v>
      </c>
      <c r="H16" s="12" t="e">
        <f>SUM(D16:$D$19)*((G16+$M$2)/100/2)</f>
        <v>#N/A</v>
      </c>
      <c r="I16" s="22" t="e">
        <f t="shared" si="2"/>
        <v>#N/A</v>
      </c>
      <c r="J16" s="4">
        <f t="shared" si="0"/>
        <v>2029</v>
      </c>
    </row>
    <row r="17" spans="1:10" x14ac:dyDescent="0.25">
      <c r="A17" t="s">
        <v>95</v>
      </c>
      <c r="B17" s="10">
        <v>47406</v>
      </c>
      <c r="C17" s="10">
        <v>47406</v>
      </c>
      <c r="D17" s="14">
        <v>3537336.36</v>
      </c>
      <c r="E17" s="22" t="e">
        <f>VLOOKUP(C17,'Data Source'!$A$2:$B$1048576,2,FALSE)</f>
        <v>#N/A</v>
      </c>
      <c r="F17" s="22" t="e">
        <f t="shared" si="1"/>
        <v>#N/A</v>
      </c>
      <c r="G17" s="23" t="e">
        <f>VLOOKUP(C16,'Data Source'!$G$2:$H$1137,2,FALSE)</f>
        <v>#N/A</v>
      </c>
      <c r="H17" s="12" t="e">
        <f>SUM(D17:$D$19)*((G17+$M$2)/100/2)</f>
        <v>#N/A</v>
      </c>
      <c r="I17" s="22" t="e">
        <f t="shared" si="2"/>
        <v>#N/A</v>
      </c>
      <c r="J17" s="4">
        <f t="shared" si="0"/>
        <v>2029</v>
      </c>
    </row>
    <row r="18" spans="1:10" x14ac:dyDescent="0.25">
      <c r="A18" t="s">
        <v>95</v>
      </c>
      <c r="B18" s="10">
        <v>47588</v>
      </c>
      <c r="C18" s="10">
        <v>47588</v>
      </c>
      <c r="D18" s="14">
        <v>3625770.06</v>
      </c>
      <c r="E18" s="22" t="e">
        <f>VLOOKUP(C18,'Data Source'!$A$2:$B$1048576,2,FALSE)</f>
        <v>#N/A</v>
      </c>
      <c r="F18" s="22" t="e">
        <f t="shared" si="1"/>
        <v>#N/A</v>
      </c>
      <c r="G18" s="23" t="e">
        <f>VLOOKUP(C17,'Data Source'!$G$2:$H$1137,2,FALSE)</f>
        <v>#N/A</v>
      </c>
      <c r="H18" s="12" t="e">
        <f>SUM(D18:$D$19)*((G18+$M$2)/100/2)</f>
        <v>#N/A</v>
      </c>
      <c r="I18" s="22" t="e">
        <f t="shared" si="2"/>
        <v>#N/A</v>
      </c>
      <c r="J18" s="4">
        <f t="shared" si="0"/>
        <v>2030</v>
      </c>
    </row>
    <row r="19" spans="1:10" x14ac:dyDescent="0.25">
      <c r="A19" t="s">
        <v>95</v>
      </c>
      <c r="B19" s="10">
        <v>47771</v>
      </c>
      <c r="C19" s="10">
        <v>47771</v>
      </c>
      <c r="D19" s="14">
        <v>3716413.07</v>
      </c>
      <c r="E19" s="22" t="e">
        <f>VLOOKUP(C19,'Data Source'!$A$2:$B$1048576,2,FALSE)</f>
        <v>#N/A</v>
      </c>
      <c r="F19" s="22" t="e">
        <f t="shared" si="1"/>
        <v>#N/A</v>
      </c>
      <c r="G19" s="23" t="e">
        <f>VLOOKUP(C18,'Data Source'!$G$2:$H$1137,2,FALSE)</f>
        <v>#N/A</v>
      </c>
      <c r="H19" s="12" t="e">
        <f>SUM(D19:$D$19)*((G19+$M$2)/100/2)</f>
        <v>#N/A</v>
      </c>
      <c r="I19" s="22" t="e">
        <f t="shared" si="2"/>
        <v>#N/A</v>
      </c>
      <c r="J19" s="4">
        <f t="shared" si="0"/>
        <v>2030</v>
      </c>
    </row>
    <row r="21" spans="1:10" x14ac:dyDescent="0.25">
      <c r="D21" s="38"/>
    </row>
  </sheetData>
  <conditionalFormatting sqref="B2:B19">
    <cfRule type="cellIs" dxfId="20" priority="1" operator="lessThan">
      <formula>$L$2</formula>
    </cfRule>
  </conditionalFormatting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A528-A465-4FD7-981B-1F535ECF7A49}">
  <sheetPr codeName="Sheet11">
    <tabColor rgb="FF92D050"/>
  </sheetPr>
  <dimension ref="A1:M18"/>
  <sheetViews>
    <sheetView showGridLines="0" tabSelected="1" workbookViewId="0">
      <selection activeCell="I14" sqref="I14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8.7109375" bestFit="1" customWidth="1"/>
    <col min="8" max="8" width="18.42578125" bestFit="1" customWidth="1"/>
    <col min="9" max="9" width="22.5703125" bestFit="1" customWidth="1"/>
    <col min="10" max="10" width="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51</v>
      </c>
      <c r="B2" s="32">
        <v>44119</v>
      </c>
      <c r="C2" s="32">
        <v>44119</v>
      </c>
      <c r="D2" s="55"/>
      <c r="E2" s="56"/>
      <c r="F2" s="56"/>
      <c r="G2" s="56"/>
      <c r="H2" s="56"/>
      <c r="I2" s="56"/>
      <c r="J2">
        <f t="shared" ref="J2:J16" si="0">YEAR(B2)</f>
        <v>2020</v>
      </c>
      <c r="L2" s="2">
        <f ca="1">DATE(2025,MONTH(TODAY()),1)</f>
        <v>45778</v>
      </c>
      <c r="M2" s="29">
        <v>0.4</v>
      </c>
    </row>
    <row r="3" spans="1:13" x14ac:dyDescent="0.25">
      <c r="A3" t="s">
        <v>51</v>
      </c>
      <c r="B3" s="32">
        <v>44301</v>
      </c>
      <c r="C3" s="32">
        <v>44301</v>
      </c>
      <c r="D3" s="9">
        <v>12500000</v>
      </c>
      <c r="E3" s="22">
        <f>VLOOKUP(C3,'Data Source'!$A$2:$B$1048576,2,FALSE)</f>
        <v>14633.005000000001</v>
      </c>
      <c r="F3" s="9">
        <f t="shared" ref="F3:F16" si="1">E3*D3</f>
        <v>182912562500</v>
      </c>
      <c r="G3" s="9">
        <f>VLOOKUP(C2,'Data Source'!$D$2:$E$1136,2,FALSE)</f>
        <v>0.25324999999999998</v>
      </c>
      <c r="H3" s="12">
        <f>SUM(D3:$D$16)*((G3+$M$2)/100/2)</f>
        <v>571593.75</v>
      </c>
      <c r="I3" s="9">
        <f t="shared" ref="I3:I16" si="2">E3*H3</f>
        <v>8364134201.718751</v>
      </c>
      <c r="J3">
        <f t="shared" si="0"/>
        <v>2021</v>
      </c>
    </row>
    <row r="4" spans="1:13" x14ac:dyDescent="0.25">
      <c r="A4" t="s">
        <v>51</v>
      </c>
      <c r="B4" s="32">
        <v>44484</v>
      </c>
      <c r="C4" s="32">
        <v>44484</v>
      </c>
      <c r="D4" s="9">
        <v>12500000</v>
      </c>
      <c r="E4" s="22">
        <f>VLOOKUP(C4,'Data Source'!$A$2:$B$1048576,2,FALSE)</f>
        <v>14155.005000000001</v>
      </c>
      <c r="F4" s="9">
        <f t="shared" si="1"/>
        <v>176937562500</v>
      </c>
      <c r="G4" s="9">
        <f>VLOOKUP(C3,'Data Source'!$D$2:$E$1136,2,FALSE)</f>
        <v>0.21762999999999999</v>
      </c>
      <c r="H4" s="12">
        <f>SUM(D4:$D$16)*((G4+$M$2)/100/2)</f>
        <v>501824.375</v>
      </c>
      <c r="I4" s="9">
        <f t="shared" si="2"/>
        <v>7103326537.2468758</v>
      </c>
      <c r="J4">
        <f t="shared" si="0"/>
        <v>2021</v>
      </c>
    </row>
    <row r="5" spans="1:13" x14ac:dyDescent="0.25">
      <c r="A5" t="s">
        <v>51</v>
      </c>
      <c r="B5" s="32">
        <v>44666</v>
      </c>
      <c r="C5" s="32">
        <v>44670</v>
      </c>
      <c r="D5" s="9">
        <v>12500000</v>
      </c>
      <c r="E5" s="22">
        <f>VLOOKUP(C5,'Data Source'!$A$2:$B$1048576,2,FALSE)</f>
        <v>14356</v>
      </c>
      <c r="F5" s="9">
        <f t="shared" si="1"/>
        <v>179450000000</v>
      </c>
      <c r="G5" s="9">
        <f>VLOOKUP(C4,'Data Source'!$D$2:$E$1136,2,FALSE)</f>
        <v>0.1605</v>
      </c>
      <c r="H5" s="12">
        <f>SUM(D5:$D$16)*((G5+$M$2)/100/2)</f>
        <v>420375</v>
      </c>
      <c r="I5" s="9">
        <f t="shared" si="2"/>
        <v>6034903500</v>
      </c>
      <c r="J5">
        <f t="shared" si="0"/>
        <v>2022</v>
      </c>
    </row>
    <row r="6" spans="1:13" x14ac:dyDescent="0.25">
      <c r="A6" t="s">
        <v>51</v>
      </c>
      <c r="B6" s="32">
        <v>44849</v>
      </c>
      <c r="C6" s="32">
        <v>44851</v>
      </c>
      <c r="D6" s="9">
        <v>12500000</v>
      </c>
      <c r="E6" s="22">
        <f>VLOOKUP(C6,'Data Source'!$A$2:$B$1048576,2,FALSE)</f>
        <v>15390</v>
      </c>
      <c r="F6" s="9">
        <f t="shared" si="1"/>
        <v>192375000000</v>
      </c>
      <c r="G6" s="9">
        <f>VLOOKUP(C5,'Data Source'!$D$2:$E$1136,2,FALSE)</f>
        <v>1.60714</v>
      </c>
      <c r="H6" s="12">
        <f>SUM(D6:$D$16)*((G6+$M$2)/100/2)</f>
        <v>1379908.7500000002</v>
      </c>
      <c r="I6" s="9">
        <f t="shared" si="2"/>
        <v>21236795662.500004</v>
      </c>
      <c r="J6">
        <f t="shared" si="0"/>
        <v>2022</v>
      </c>
    </row>
    <row r="7" spans="1:13" x14ac:dyDescent="0.25">
      <c r="A7" t="s">
        <v>51</v>
      </c>
      <c r="B7" s="32">
        <v>45031</v>
      </c>
      <c r="C7" s="32">
        <v>45033</v>
      </c>
      <c r="D7" s="33">
        <v>12500000</v>
      </c>
      <c r="E7" s="22">
        <f>VLOOKUP(C7,'Data Source'!$A$2:$B$1048576,2,FALSE)</f>
        <v>14666</v>
      </c>
      <c r="F7" s="33">
        <f t="shared" si="1"/>
        <v>183325000000</v>
      </c>
      <c r="G7" s="33">
        <f>VLOOKUP(C6,'Data Source'!$D$2:$E$1136,2,FALSE)</f>
        <v>4.6737099999999998</v>
      </c>
      <c r="H7" s="12">
        <f>SUM(D7:$D$16)*((G7+$M$2)/100/2)</f>
        <v>3171068.75</v>
      </c>
      <c r="I7" s="33">
        <f t="shared" si="2"/>
        <v>46506894287.5</v>
      </c>
      <c r="J7">
        <f t="shared" si="0"/>
        <v>2023</v>
      </c>
    </row>
    <row r="8" spans="1:13" x14ac:dyDescent="0.25">
      <c r="A8" t="s">
        <v>51</v>
      </c>
      <c r="B8" s="34">
        <v>45214</v>
      </c>
      <c r="C8" s="34">
        <v>45215</v>
      </c>
      <c r="D8" s="35">
        <v>12500000</v>
      </c>
      <c r="E8" s="18">
        <f>VLOOKUP(C8,'Data Source'!$A$2:$B$1048576,2,FALSE)</f>
        <v>15709</v>
      </c>
      <c r="F8" s="35">
        <f t="shared" si="1"/>
        <v>196362500000</v>
      </c>
      <c r="G8" s="19">
        <f>VLOOKUP(C7,'Data Source'!$D$2:$E$1136,2,FALSE)</f>
        <v>5.3948600000000004</v>
      </c>
      <c r="H8" s="12">
        <f>SUM(D8:$D$16)*((G8+$M$2)/100/2)</f>
        <v>3259608.7500000005</v>
      </c>
      <c r="I8" s="35">
        <f>E8*H8</f>
        <v>51205193853.750008</v>
      </c>
      <c r="J8">
        <f t="shared" si="0"/>
        <v>2023</v>
      </c>
    </row>
    <row r="9" spans="1:13" x14ac:dyDescent="0.25">
      <c r="A9" t="s">
        <v>51</v>
      </c>
      <c r="B9" s="32">
        <v>45397</v>
      </c>
      <c r="C9" s="32">
        <v>45387</v>
      </c>
      <c r="D9" s="9">
        <v>12500000</v>
      </c>
      <c r="E9" s="22">
        <f>VLOOKUP(C9,'Data Source'!$A$2:$B$1048576,2,FALSE)</f>
        <v>15907</v>
      </c>
      <c r="F9" s="33">
        <f t="shared" si="1"/>
        <v>198837500000</v>
      </c>
      <c r="G9" s="23">
        <f>VLOOKUP(C8,'Data Source'!$G$2:$H$1137,2,FALSE)</f>
        <v>5.4491300000000003</v>
      </c>
      <c r="H9" s="12">
        <f>SUM(D9:$D$16)*((G9+$M$2)/100/2)</f>
        <v>2924565</v>
      </c>
      <c r="I9" s="33">
        <f t="shared" si="2"/>
        <v>46521055455</v>
      </c>
      <c r="J9">
        <f t="shared" si="0"/>
        <v>2024</v>
      </c>
    </row>
    <row r="10" spans="1:13" x14ac:dyDescent="0.25">
      <c r="A10" t="s">
        <v>51</v>
      </c>
      <c r="B10" s="32">
        <v>45580</v>
      </c>
      <c r="C10" s="32">
        <v>45580</v>
      </c>
      <c r="D10" s="9">
        <v>12500000</v>
      </c>
      <c r="E10" s="22">
        <f>VLOOKUP(C10,'Data Source'!$A$2:$B$1048576,2,FALSE)</f>
        <v>15581</v>
      </c>
      <c r="F10" s="33">
        <f t="shared" si="1"/>
        <v>194762500000</v>
      </c>
      <c r="G10" s="23">
        <f>VLOOKUP(C9,'Data Source'!$G$2:$H$1137,2,FALSE)</f>
        <v>5.2203400000000002</v>
      </c>
      <c r="H10" s="12">
        <f>SUM(D10:$D$16)*((G10+$M$2)/100/2)</f>
        <v>2458898.7500000005</v>
      </c>
      <c r="I10" s="33">
        <f t="shared" si="2"/>
        <v>38312101423.750008</v>
      </c>
      <c r="J10">
        <f t="shared" si="0"/>
        <v>2024</v>
      </c>
    </row>
    <row r="11" spans="1:13" x14ac:dyDescent="0.25">
      <c r="A11" t="s">
        <v>51</v>
      </c>
      <c r="B11" s="32">
        <v>45762</v>
      </c>
      <c r="C11" s="32">
        <v>45762</v>
      </c>
      <c r="D11" s="9">
        <v>12500000</v>
      </c>
      <c r="E11" s="22">
        <f>VLOOKUP(C11,'Data Source'!$A$2:$B$1048576,2,FALSE)</f>
        <v>16773</v>
      </c>
      <c r="F11" s="33">
        <f t="shared" si="1"/>
        <v>209662500000</v>
      </c>
      <c r="G11" s="23">
        <f>VLOOKUP(C10,'Data Source'!$G$2:$H$1137,2,FALSE)</f>
        <v>4.4426600000000001</v>
      </c>
      <c r="H11" s="12">
        <f>SUM(D11:$D$16)*((G11+$M$2)/100/2)</f>
        <v>1815997.5000000002</v>
      </c>
      <c r="I11" s="33">
        <f t="shared" si="2"/>
        <v>30459726067.500004</v>
      </c>
      <c r="J11">
        <f t="shared" si="0"/>
        <v>2025</v>
      </c>
    </row>
    <row r="12" spans="1:13" x14ac:dyDescent="0.25">
      <c r="A12" t="s">
        <v>51</v>
      </c>
      <c r="B12" s="32">
        <v>45945</v>
      </c>
      <c r="C12" s="32">
        <v>45945</v>
      </c>
      <c r="D12" s="9">
        <v>12500000</v>
      </c>
      <c r="E12" s="22" t="e">
        <f>VLOOKUP(C12,'Data Source'!$A$2:$B$1048576,2,FALSE)</f>
        <v>#N/A</v>
      </c>
      <c r="F12" s="33" t="e">
        <f t="shared" si="1"/>
        <v>#N/A</v>
      </c>
      <c r="G12" s="23">
        <f>VLOOKUP(C11,'Data Source'!$G$2:$H$1137,2,FALSE)</f>
        <v>4.1422400000000001</v>
      </c>
      <c r="H12" s="12">
        <f>SUM(D12:$D$16)*((G12+$M$2)/100/2)</f>
        <v>1419450</v>
      </c>
      <c r="I12" s="33" t="e">
        <f t="shared" si="2"/>
        <v>#N/A</v>
      </c>
      <c r="J12">
        <f t="shared" si="0"/>
        <v>2025</v>
      </c>
    </row>
    <row r="13" spans="1:13" x14ac:dyDescent="0.25">
      <c r="A13" t="s">
        <v>51</v>
      </c>
      <c r="B13" s="32">
        <v>46127</v>
      </c>
      <c r="C13" s="32">
        <v>46127</v>
      </c>
      <c r="D13" s="9">
        <v>12500000</v>
      </c>
      <c r="E13" s="22" t="e">
        <f>VLOOKUP(C13,'Data Source'!$A$2:$B$1048576,2,FALSE)</f>
        <v>#N/A</v>
      </c>
      <c r="F13" s="33" t="e">
        <f t="shared" si="1"/>
        <v>#N/A</v>
      </c>
      <c r="G13" s="23" t="e">
        <f>VLOOKUP(C12,'Data Source'!$G$2:$H$1137,2,FALSE)</f>
        <v>#N/A</v>
      </c>
      <c r="H13" s="12" t="e">
        <f>SUM(D13:$D$16)*((G13+$M$2)/100/2)</f>
        <v>#N/A</v>
      </c>
      <c r="I13" s="33" t="e">
        <f t="shared" si="2"/>
        <v>#N/A</v>
      </c>
      <c r="J13">
        <f t="shared" si="0"/>
        <v>2026</v>
      </c>
    </row>
    <row r="14" spans="1:13" x14ac:dyDescent="0.25">
      <c r="A14" t="s">
        <v>51</v>
      </c>
      <c r="B14" s="32">
        <v>46310</v>
      </c>
      <c r="C14" s="32">
        <v>46310</v>
      </c>
      <c r="D14" s="9">
        <v>12500000</v>
      </c>
      <c r="E14" s="22" t="e">
        <f>VLOOKUP(C14,'Data Source'!$A$2:$B$1048576,2,FALSE)</f>
        <v>#N/A</v>
      </c>
      <c r="F14" s="33" t="e">
        <f t="shared" si="1"/>
        <v>#N/A</v>
      </c>
      <c r="G14" s="23" t="e">
        <f>VLOOKUP(C13,'Data Source'!$G$2:$H$1137,2,FALSE)</f>
        <v>#N/A</v>
      </c>
      <c r="H14" s="12" t="e">
        <f>SUM(D14:$D$16)*((G14+$M$2)/100/2)</f>
        <v>#N/A</v>
      </c>
      <c r="I14" s="33" t="e">
        <f t="shared" si="2"/>
        <v>#N/A</v>
      </c>
      <c r="J14">
        <f t="shared" si="0"/>
        <v>2026</v>
      </c>
    </row>
    <row r="15" spans="1:13" x14ac:dyDescent="0.25">
      <c r="A15" t="s">
        <v>51</v>
      </c>
      <c r="B15" s="32">
        <v>46492</v>
      </c>
      <c r="C15" s="32">
        <v>46492</v>
      </c>
      <c r="D15" s="9">
        <v>12500000</v>
      </c>
      <c r="E15" s="22" t="e">
        <f>VLOOKUP(C15,'Data Source'!$A$2:$B$1048576,2,FALSE)</f>
        <v>#N/A</v>
      </c>
      <c r="F15" s="33" t="e">
        <f t="shared" si="1"/>
        <v>#N/A</v>
      </c>
      <c r="G15" s="23" t="e">
        <f>VLOOKUP(C14,'Data Source'!$G$2:$H$1137,2,FALSE)</f>
        <v>#N/A</v>
      </c>
      <c r="H15" s="12" t="e">
        <f>SUM(D15:$D$16)*((G15+$M$2)/100/2)</f>
        <v>#N/A</v>
      </c>
      <c r="I15" s="33" t="e">
        <f t="shared" si="2"/>
        <v>#N/A</v>
      </c>
      <c r="J15">
        <f t="shared" si="0"/>
        <v>2027</v>
      </c>
    </row>
    <row r="16" spans="1:13" x14ac:dyDescent="0.25">
      <c r="A16" t="s">
        <v>51</v>
      </c>
      <c r="B16" s="32">
        <v>46675</v>
      </c>
      <c r="C16" s="32">
        <v>46675</v>
      </c>
      <c r="D16" s="9">
        <v>12500000</v>
      </c>
      <c r="E16" s="22" t="e">
        <f>VLOOKUP(C16,'Data Source'!$A$2:$B$1048576,2,FALSE)</f>
        <v>#N/A</v>
      </c>
      <c r="F16" s="33" t="e">
        <f t="shared" si="1"/>
        <v>#N/A</v>
      </c>
      <c r="G16" s="23" t="e">
        <f>VLOOKUP(C15,'Data Source'!$G$2:$H$1137,2,FALSE)</f>
        <v>#N/A</v>
      </c>
      <c r="H16" s="12" t="e">
        <f>SUM(D16:$D$16)*((G16+$M$2)/100/2)</f>
        <v>#N/A</v>
      </c>
      <c r="I16" s="33" t="e">
        <f t="shared" si="2"/>
        <v>#N/A</v>
      </c>
      <c r="J16">
        <f t="shared" si="0"/>
        <v>2027</v>
      </c>
    </row>
    <row r="18" spans="4:4" x14ac:dyDescent="0.25">
      <c r="D18" s="43"/>
    </row>
  </sheetData>
  <conditionalFormatting sqref="B2:B15">
    <cfRule type="cellIs" dxfId="19" priority="1" operator="lessThan">
      <formula>$L$2</formula>
    </cfRule>
  </conditionalFormatting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FDEF-A6D4-4534-B2BE-7F93C672512B}">
  <sheetPr codeName="Sheet12">
    <tabColor rgb="FF92D050"/>
  </sheetPr>
  <dimension ref="A1:M21"/>
  <sheetViews>
    <sheetView showGridLines="0" workbookViewId="0">
      <selection activeCell="L1" sqref="L1:M2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8.7109375" bestFit="1" customWidth="1"/>
    <col min="8" max="8" width="18.42578125" bestFit="1" customWidth="1"/>
    <col min="9" max="9" width="22.5703125" bestFit="1" customWidth="1"/>
    <col min="10" max="10" width="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54</v>
      </c>
      <c r="B2" s="32">
        <v>43966</v>
      </c>
      <c r="C2" s="32"/>
      <c r="D2" s="55"/>
      <c r="E2" s="56"/>
      <c r="F2" s="56"/>
      <c r="G2" s="56"/>
      <c r="H2" s="56"/>
      <c r="I2" s="56"/>
      <c r="J2">
        <f>YEAR(B2)</f>
        <v>2020</v>
      </c>
      <c r="L2" s="2">
        <f ca="1">DATE(2025,MONTH(TODAY()),1)</f>
        <v>45778</v>
      </c>
      <c r="M2" s="29">
        <v>0.4</v>
      </c>
    </row>
    <row r="3" spans="1:13" x14ac:dyDescent="0.25">
      <c r="A3" t="s">
        <v>54</v>
      </c>
      <c r="B3" s="32">
        <v>44150</v>
      </c>
      <c r="C3" s="32">
        <v>44151</v>
      </c>
      <c r="D3" s="55"/>
      <c r="E3" s="56"/>
      <c r="F3" s="56"/>
      <c r="G3" s="56"/>
      <c r="H3" s="56"/>
      <c r="I3" s="56"/>
      <c r="J3">
        <f t="shared" ref="J3:J19" si="0">YEAR(B3)</f>
        <v>2020</v>
      </c>
    </row>
    <row r="4" spans="1:13" x14ac:dyDescent="0.25">
      <c r="A4" t="s">
        <v>54</v>
      </c>
      <c r="B4" s="32">
        <v>44331</v>
      </c>
      <c r="C4" s="32">
        <v>44333</v>
      </c>
      <c r="D4" s="9">
        <v>16666666.67</v>
      </c>
      <c r="E4" s="12">
        <f>VLOOKUP(C4,'Data Source'!$A$2:$B$1048576,2,FALSE)</f>
        <v>14203.005000000001</v>
      </c>
      <c r="F4" s="9">
        <f>D4*E4</f>
        <v>236716750047.34335</v>
      </c>
      <c r="G4" s="9">
        <f>VLOOKUP(C3,'Data Source'!$D$2:$E$1233,2,FALSE)</f>
        <v>0.249</v>
      </c>
      <c r="H4" s="12">
        <f>SUM(D4:$D$19)*((G4+$M$2)/100/2)</f>
        <v>865333.33324679977</v>
      </c>
      <c r="I4" s="9">
        <f t="shared" ref="I4:I19" si="1">E4*H4</f>
        <v>12290333658.770964</v>
      </c>
      <c r="J4">
        <f t="shared" si="0"/>
        <v>2021</v>
      </c>
    </row>
    <row r="5" spans="1:13" x14ac:dyDescent="0.25">
      <c r="A5" t="s">
        <v>54</v>
      </c>
      <c r="B5" s="32">
        <v>44515</v>
      </c>
      <c r="C5" s="32">
        <v>44515</v>
      </c>
      <c r="D5" s="9">
        <v>16666666.67</v>
      </c>
      <c r="E5" s="12">
        <f>VLOOKUP(C5,'Data Source'!$A$2:$B$1048576,2,FALSE)</f>
        <v>14243.005000000001</v>
      </c>
      <c r="F5" s="9">
        <f t="shared" ref="F5:F19" si="2">D5*E5</f>
        <v>237383416714.14337</v>
      </c>
      <c r="G5" s="9">
        <f>VLOOKUP(C4,'Data Source'!$D$2:$E$1233,2,FALSE)</f>
        <v>0.1865</v>
      </c>
      <c r="H5" s="12">
        <f>SUM(D5:$D$19)*((G5+$M$2)/100/2)</f>
        <v>733124.99991202482</v>
      </c>
      <c r="I5" s="9">
        <f t="shared" si="1"/>
        <v>10441903039.371969</v>
      </c>
      <c r="J5">
        <f t="shared" si="0"/>
        <v>2021</v>
      </c>
    </row>
    <row r="6" spans="1:13" x14ac:dyDescent="0.25">
      <c r="A6" t="s">
        <v>54</v>
      </c>
      <c r="B6" s="32">
        <v>44696</v>
      </c>
      <c r="C6" s="32">
        <v>44694</v>
      </c>
      <c r="D6" s="9">
        <v>16666666.67</v>
      </c>
      <c r="E6" s="12">
        <f>VLOOKUP(C6,'Data Source'!$A$2:$B$1048576,2,FALSE)</f>
        <v>14585.005000000001</v>
      </c>
      <c r="F6" s="9">
        <f>D6*E6</f>
        <v>243083416715.28336</v>
      </c>
      <c r="G6" s="9">
        <f>VLOOKUP(C5,'Data Source'!$D$2:$E$1233,2,FALSE)</f>
        <v>0.22538</v>
      </c>
      <c r="H6" s="12">
        <f>SUM(D6:$D$19)*((G6+$M$2)/100/2)</f>
        <v>729609.99989576987</v>
      </c>
      <c r="I6" s="9">
        <f t="shared" si="1"/>
        <v>10641365496.529804</v>
      </c>
      <c r="J6">
        <f t="shared" si="0"/>
        <v>2022</v>
      </c>
    </row>
    <row r="7" spans="1:13" x14ac:dyDescent="0.25">
      <c r="A7" t="s">
        <v>54</v>
      </c>
      <c r="B7" s="32">
        <v>44880</v>
      </c>
      <c r="C7" s="32">
        <v>44880</v>
      </c>
      <c r="D7" s="9">
        <v>16666666.67</v>
      </c>
      <c r="E7" s="12">
        <f>VLOOKUP(C7,'Data Source'!$A$2:$B$1048576,2,FALSE)</f>
        <v>15499</v>
      </c>
      <c r="F7" s="9">
        <f t="shared" si="2"/>
        <v>258316666718.32999</v>
      </c>
      <c r="G7" s="9">
        <f>VLOOKUP(C6,'Data Source'!$D$2:$E$1233,2,FALSE)</f>
        <v>1.9950000000000001</v>
      </c>
      <c r="H7" s="12">
        <f>SUM(D7:$D$19)*((G7+$M$2)/100/2)</f>
        <v>2594583.3328942494</v>
      </c>
      <c r="I7" s="9">
        <f t="shared" si="1"/>
        <v>40213447076.527969</v>
      </c>
      <c r="J7">
        <f t="shared" si="0"/>
        <v>2022</v>
      </c>
    </row>
    <row r="8" spans="1:13" x14ac:dyDescent="0.25">
      <c r="A8" t="s">
        <v>54</v>
      </c>
      <c r="B8" s="32">
        <v>45061</v>
      </c>
      <c r="C8" s="32">
        <v>45061</v>
      </c>
      <c r="D8" s="9">
        <v>16666666.67</v>
      </c>
      <c r="E8" s="12">
        <f>VLOOKUP(C8,'Data Source'!$A$2:$B$1048576,2,FALSE)</f>
        <v>14752</v>
      </c>
      <c r="F8" s="9">
        <f>D8*E8</f>
        <v>245866666715.84</v>
      </c>
      <c r="G8" s="23">
        <f>VLOOKUP(C7,'Data Source'!$D$2:$E$1233,2,FALSE)</f>
        <v>5.085</v>
      </c>
      <c r="H8" s="12">
        <f>SUM(D8:$D$19)*((G8+$M$2)/100/2)</f>
        <v>5484999.9989029998</v>
      </c>
      <c r="I8" s="9">
        <f t="shared" si="1"/>
        <v>80914719983.817047</v>
      </c>
      <c r="J8">
        <f t="shared" si="0"/>
        <v>2023</v>
      </c>
    </row>
    <row r="9" spans="1:13" x14ac:dyDescent="0.25">
      <c r="A9" t="s">
        <v>54</v>
      </c>
      <c r="B9" s="34">
        <v>45245</v>
      </c>
      <c r="C9" s="34">
        <v>45245</v>
      </c>
      <c r="D9" s="35">
        <v>16666666.67</v>
      </c>
      <c r="E9" s="18">
        <f>VLOOKUP(C9,'Data Source'!$A$2:$B$1048576,2,FALSE)</f>
        <v>15699</v>
      </c>
      <c r="F9" s="35">
        <f t="shared" si="2"/>
        <v>261650000052.32999</v>
      </c>
      <c r="G9" s="19">
        <f>VLOOKUP(C8,'Data Source'!$D$2:$E$1233,2,FALSE)</f>
        <v>5.38314</v>
      </c>
      <c r="H9" s="18">
        <f>SUM(D9:$D$19)*((G9+$M$2)/100/2)</f>
        <v>5301211.6654136535</v>
      </c>
      <c r="I9" s="35">
        <f t="shared" si="1"/>
        <v>83223721935.328949</v>
      </c>
      <c r="J9" s="39">
        <f t="shared" si="0"/>
        <v>2023</v>
      </c>
    </row>
    <row r="10" spans="1:13" x14ac:dyDescent="0.25">
      <c r="A10" t="s">
        <v>54</v>
      </c>
      <c r="B10" s="32">
        <v>45427</v>
      </c>
      <c r="C10" s="32">
        <v>45427</v>
      </c>
      <c r="D10" s="9">
        <v>16666666.67</v>
      </c>
      <c r="E10" s="12">
        <f>VLOOKUP(C10,'Data Source'!$A$2:$B$1048576,2,FALSE)</f>
        <v>16131</v>
      </c>
      <c r="F10" s="33">
        <f t="shared" si="2"/>
        <v>268850000053.76999</v>
      </c>
      <c r="G10" s="23">
        <f>VLOOKUP(C9,'Data Source'!$G$2:$H$1234,2,FALSE)</f>
        <v>5.3807700000000001</v>
      </c>
      <c r="H10" s="12">
        <f>SUM(D10:$D$19)*((G10+$M$2)/100/2)</f>
        <v>4817308.3319844874</v>
      </c>
      <c r="I10" s="9">
        <f t="shared" si="1"/>
        <v>77708000703.24176</v>
      </c>
      <c r="J10">
        <f t="shared" si="0"/>
        <v>2024</v>
      </c>
    </row>
    <row r="11" spans="1:13" x14ac:dyDescent="0.25">
      <c r="A11" t="s">
        <v>54</v>
      </c>
      <c r="B11" s="32">
        <v>45611</v>
      </c>
      <c r="C11" s="32">
        <v>45611</v>
      </c>
      <c r="D11" s="9">
        <v>16666666.67</v>
      </c>
      <c r="E11" s="12">
        <f>VLOOKUP(C11,'Data Source'!$A$2:$B$1048576,2,FALSE)</f>
        <v>15873</v>
      </c>
      <c r="F11" s="33">
        <f t="shared" si="2"/>
        <v>264550000052.91</v>
      </c>
      <c r="G11" s="23">
        <f>VLOOKUP(C10,'Data Source'!$G$2:$H$1234,2,FALSE)</f>
        <v>5.2957299999999998</v>
      </c>
      <c r="H11" s="12">
        <f>SUM(D11:$D$19)*((G11+$M$2)/100/2)</f>
        <v>4271797.4985760674</v>
      </c>
      <c r="I11" s="9">
        <f t="shared" si="1"/>
        <v>67806241694.897919</v>
      </c>
      <c r="J11">
        <f t="shared" si="0"/>
        <v>2024</v>
      </c>
    </row>
    <row r="12" spans="1:13" x14ac:dyDescent="0.25">
      <c r="A12" t="s">
        <v>54</v>
      </c>
      <c r="B12" s="32">
        <v>45792</v>
      </c>
      <c r="C12" s="32">
        <v>45792</v>
      </c>
      <c r="D12" s="9">
        <v>16666666.67</v>
      </c>
      <c r="E12" s="12" t="e">
        <f>VLOOKUP(C12,'Data Source'!$A$2:$B$1048576,2,FALSE)</f>
        <v>#N/A</v>
      </c>
      <c r="F12" s="33" t="e">
        <f t="shared" si="2"/>
        <v>#N/A</v>
      </c>
      <c r="G12" s="23">
        <f>VLOOKUP(C11,'Data Source'!$G$2:$H$1234,2,FALSE)</f>
        <v>4.3919100000000002</v>
      </c>
      <c r="H12" s="12">
        <f>SUM(D12:$D$19)*((G12+$M$2)/100/2)</f>
        <v>3194606.6653888244</v>
      </c>
      <c r="I12" s="9" t="e">
        <f t="shared" si="1"/>
        <v>#N/A</v>
      </c>
      <c r="J12">
        <f t="shared" si="0"/>
        <v>2025</v>
      </c>
    </row>
    <row r="13" spans="1:13" x14ac:dyDescent="0.25">
      <c r="A13" t="s">
        <v>54</v>
      </c>
      <c r="B13" s="32">
        <v>45976</v>
      </c>
      <c r="C13" s="32">
        <v>45976</v>
      </c>
      <c r="D13" s="9">
        <v>16666666.67</v>
      </c>
      <c r="E13" s="12" t="e">
        <f>VLOOKUP(C13,'Data Source'!$A$2:$B$1048576,2,FALSE)</f>
        <v>#N/A</v>
      </c>
      <c r="F13" s="33" t="e">
        <f t="shared" si="2"/>
        <v>#N/A</v>
      </c>
      <c r="G13" s="23" t="e">
        <f>VLOOKUP(C12,'Data Source'!$G$2:$H$1234,2,FALSE)</f>
        <v>#N/A</v>
      </c>
      <c r="H13" s="12" t="e">
        <f>SUM(D13:$D$19)*((G13+$M$2)/100/2)</f>
        <v>#N/A</v>
      </c>
      <c r="I13" s="9" t="e">
        <f t="shared" si="1"/>
        <v>#N/A</v>
      </c>
      <c r="J13">
        <f t="shared" si="0"/>
        <v>2025</v>
      </c>
    </row>
    <row r="14" spans="1:13" x14ac:dyDescent="0.25">
      <c r="A14" t="s">
        <v>54</v>
      </c>
      <c r="B14" s="32">
        <v>46157</v>
      </c>
      <c r="C14" s="32">
        <v>46157</v>
      </c>
      <c r="D14" s="9">
        <v>16666666.67</v>
      </c>
      <c r="E14" s="12" t="e">
        <f>VLOOKUP(C14,'Data Source'!$A$2:$B$1048576,2,FALSE)</f>
        <v>#N/A</v>
      </c>
      <c r="F14" s="33" t="e">
        <f t="shared" si="2"/>
        <v>#N/A</v>
      </c>
      <c r="G14" s="23" t="e">
        <f>VLOOKUP(C13,'Data Source'!$G$2:$H$1234,2,FALSE)</f>
        <v>#N/A</v>
      </c>
      <c r="H14" s="12" t="e">
        <f>SUM(D14:$D$19)*((G14+$M$2)/100/2)</f>
        <v>#N/A</v>
      </c>
      <c r="I14" s="9" t="e">
        <f t="shared" si="1"/>
        <v>#N/A</v>
      </c>
      <c r="J14">
        <f t="shared" si="0"/>
        <v>2026</v>
      </c>
    </row>
    <row r="15" spans="1:13" x14ac:dyDescent="0.25">
      <c r="A15" t="s">
        <v>54</v>
      </c>
      <c r="B15" s="32">
        <v>46341</v>
      </c>
      <c r="C15" s="32">
        <v>46341</v>
      </c>
      <c r="D15" s="9">
        <v>16666666.67</v>
      </c>
      <c r="E15" s="12" t="e">
        <f>VLOOKUP(C15,'Data Source'!$A$2:$B$1048576,2,FALSE)</f>
        <v>#N/A</v>
      </c>
      <c r="F15" s="33" t="e">
        <f t="shared" si="2"/>
        <v>#N/A</v>
      </c>
      <c r="G15" s="23" t="e">
        <f>VLOOKUP(C14,'Data Source'!$G$2:$H$1234,2,FALSE)</f>
        <v>#N/A</v>
      </c>
      <c r="H15" s="12" t="e">
        <f>SUM(D15:$D$19)*((G15+$M$2)/100/2)</f>
        <v>#N/A</v>
      </c>
      <c r="I15" s="9" t="e">
        <f t="shared" si="1"/>
        <v>#N/A</v>
      </c>
      <c r="J15">
        <f t="shared" si="0"/>
        <v>2026</v>
      </c>
    </row>
    <row r="16" spans="1:13" x14ac:dyDescent="0.25">
      <c r="A16" t="s">
        <v>54</v>
      </c>
      <c r="B16" s="32">
        <v>46522</v>
      </c>
      <c r="C16" s="32">
        <v>46522</v>
      </c>
      <c r="D16" s="9">
        <v>16666666.67</v>
      </c>
      <c r="E16" s="12" t="e">
        <f>VLOOKUP(C16,'Data Source'!$A$2:$B$1048576,2,FALSE)</f>
        <v>#N/A</v>
      </c>
      <c r="F16" s="33" t="e">
        <f t="shared" si="2"/>
        <v>#N/A</v>
      </c>
      <c r="G16" s="23" t="e">
        <f>VLOOKUP(C15,'Data Source'!$G$2:$H$1234,2,FALSE)</f>
        <v>#N/A</v>
      </c>
      <c r="H16" s="12" t="e">
        <f>SUM(D16:$D$19)*((G16+$M$2)/100/2)</f>
        <v>#N/A</v>
      </c>
      <c r="I16" s="9" t="e">
        <f t="shared" si="1"/>
        <v>#N/A</v>
      </c>
      <c r="J16">
        <f t="shared" si="0"/>
        <v>2027</v>
      </c>
    </row>
    <row r="17" spans="1:10" x14ac:dyDescent="0.25">
      <c r="A17" t="s">
        <v>54</v>
      </c>
      <c r="B17" s="32">
        <v>46706</v>
      </c>
      <c r="C17" s="32">
        <v>46706</v>
      </c>
      <c r="D17" s="9">
        <v>16666666.67</v>
      </c>
      <c r="E17" s="12" t="e">
        <f>VLOOKUP(C17,'Data Source'!$A$2:$B$1048576,2,FALSE)</f>
        <v>#N/A</v>
      </c>
      <c r="F17" s="33" t="e">
        <f t="shared" si="2"/>
        <v>#N/A</v>
      </c>
      <c r="G17" s="23" t="e">
        <f>VLOOKUP(C16,'Data Source'!$G$2:$H$1234,2,FALSE)</f>
        <v>#N/A</v>
      </c>
      <c r="H17" s="12" t="e">
        <f>SUM(D17:$D$19)*((G17+$M$2)/100/2)</f>
        <v>#N/A</v>
      </c>
      <c r="I17" s="9" t="e">
        <f t="shared" si="1"/>
        <v>#N/A</v>
      </c>
      <c r="J17">
        <f t="shared" si="0"/>
        <v>2027</v>
      </c>
    </row>
    <row r="18" spans="1:10" x14ac:dyDescent="0.25">
      <c r="A18" t="s">
        <v>54</v>
      </c>
      <c r="B18" s="32">
        <v>46888</v>
      </c>
      <c r="C18" s="32">
        <v>46888</v>
      </c>
      <c r="D18" s="9">
        <v>16666666.67</v>
      </c>
      <c r="E18" s="12" t="e">
        <f>VLOOKUP(C18,'Data Source'!$A$2:$B$1048576,2,FALSE)</f>
        <v>#N/A</v>
      </c>
      <c r="F18" s="33" t="e">
        <f t="shared" si="2"/>
        <v>#N/A</v>
      </c>
      <c r="G18" s="23" t="e">
        <f>VLOOKUP(C17,'Data Source'!$G$2:$H$1234,2,FALSE)</f>
        <v>#N/A</v>
      </c>
      <c r="H18" s="12" t="e">
        <f>SUM(D18:$D$19)*((G18+$M$2)/100/2)</f>
        <v>#N/A</v>
      </c>
      <c r="I18" s="9" t="e">
        <f t="shared" si="1"/>
        <v>#N/A</v>
      </c>
      <c r="J18">
        <f t="shared" si="0"/>
        <v>2028</v>
      </c>
    </row>
    <row r="19" spans="1:10" x14ac:dyDescent="0.25">
      <c r="A19" t="s">
        <v>54</v>
      </c>
      <c r="B19" s="32">
        <v>47072</v>
      </c>
      <c r="C19" s="32">
        <v>47072</v>
      </c>
      <c r="D19" s="9">
        <v>16666666.59</v>
      </c>
      <c r="E19" s="12" t="e">
        <f>VLOOKUP(C19,'Data Source'!$A$2:$B$1048576,2,FALSE)</f>
        <v>#N/A</v>
      </c>
      <c r="F19" s="33" t="e">
        <f t="shared" si="2"/>
        <v>#N/A</v>
      </c>
      <c r="G19" s="23" t="e">
        <f>VLOOKUP(C18,'Data Source'!$G$2:$H$1234,2,FALSE)</f>
        <v>#N/A</v>
      </c>
      <c r="H19" s="12" t="e">
        <f>SUM(D19:$D$19)*((G19+$M$2)/100/2)</f>
        <v>#N/A</v>
      </c>
      <c r="I19" s="9" t="e">
        <f t="shared" si="1"/>
        <v>#N/A</v>
      </c>
      <c r="J19">
        <f t="shared" si="0"/>
        <v>2028</v>
      </c>
    </row>
    <row r="21" spans="1:10" x14ac:dyDescent="0.25">
      <c r="D21" s="43"/>
    </row>
  </sheetData>
  <conditionalFormatting sqref="B2:B19">
    <cfRule type="cellIs" dxfId="18" priority="1" operator="lessThan">
      <formula>$L$2</formula>
    </cfRule>
  </conditionalFormatting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56F2-2061-4CF8-9C6B-F482FCA63F32}">
  <sheetPr codeName="Sheet13">
    <tabColor rgb="FFFFC000"/>
  </sheetPr>
  <dimension ref="A1:M27"/>
  <sheetViews>
    <sheetView showGridLines="0" workbookViewId="0">
      <selection activeCell="L1" sqref="L1:M2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2" bestFit="1" customWidth="1"/>
    <col min="8" max="8" width="18.42578125" bestFit="1" customWidth="1"/>
    <col min="9" max="9" width="22.5703125" bestFit="1" customWidth="1"/>
    <col min="10" max="10" width="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113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70</v>
      </c>
      <c r="B2" s="32">
        <v>43983</v>
      </c>
      <c r="C2" s="32"/>
      <c r="D2" s="9"/>
      <c r="J2">
        <f>YEAR(B2)</f>
        <v>2020</v>
      </c>
      <c r="L2" s="2">
        <f ca="1">DATE(2025,MONTH(TODAY()),1)</f>
        <v>45778</v>
      </c>
      <c r="M2" s="29">
        <v>0.4</v>
      </c>
    </row>
    <row r="3" spans="1:13" x14ac:dyDescent="0.25">
      <c r="A3" t="s">
        <v>70</v>
      </c>
      <c r="B3" s="32">
        <v>44166</v>
      </c>
      <c r="C3" s="32">
        <v>44166</v>
      </c>
      <c r="D3" s="9"/>
      <c r="J3">
        <f t="shared" ref="J3:J25" si="0">YEAR(B3)</f>
        <v>2020</v>
      </c>
    </row>
    <row r="4" spans="1:13" x14ac:dyDescent="0.25">
      <c r="A4" t="s">
        <v>70</v>
      </c>
      <c r="B4" s="32">
        <v>44348</v>
      </c>
      <c r="C4" s="32">
        <v>44347</v>
      </c>
      <c r="D4" s="9">
        <v>380872.31599999999</v>
      </c>
      <c r="E4" s="12">
        <f>VLOOKUP(C4,'Data Source'!$A$2:$B$1048576,2,FALSE)</f>
        <v>14310</v>
      </c>
      <c r="F4" s="9">
        <f t="shared" ref="F4:F5" si="1">E4*D4</f>
        <v>5450282841.96</v>
      </c>
      <c r="G4" s="9">
        <f>VLOOKUP(C3,'Data Source'!$D$2:$E$1136,2,FALSE)</f>
        <v>0.25874999999999998</v>
      </c>
      <c r="H4" s="12">
        <f>SUM(D4:$D$25)*((G4+$M$2)/100/2)</f>
        <v>36208.402705500004</v>
      </c>
      <c r="I4" s="9">
        <f t="shared" ref="I4:I5" si="2">H4*E4</f>
        <v>518142242.71570504</v>
      </c>
      <c r="J4">
        <f t="shared" si="0"/>
        <v>2021</v>
      </c>
    </row>
    <row r="5" spans="1:13" x14ac:dyDescent="0.25">
      <c r="A5" t="s">
        <v>70</v>
      </c>
      <c r="B5" s="32">
        <v>44531</v>
      </c>
      <c r="C5" s="32">
        <v>44531</v>
      </c>
      <c r="D5" s="9">
        <v>390394.18900000001</v>
      </c>
      <c r="E5" s="12">
        <f>VLOOKUP(C5,'Data Source'!$A$2:$B$1048576,2,FALSE)</f>
        <v>14320</v>
      </c>
      <c r="F5" s="9">
        <f t="shared" si="1"/>
        <v>5590444786.4800005</v>
      </c>
      <c r="G5" s="57">
        <f>VLOOKUP(B4,'Data Source'!$D$2:$E$1136,2,FALSE)</f>
        <v>0.17488000000000001</v>
      </c>
      <c r="H5" s="12">
        <f>SUM(D5:$D$25)*((G5+$M$2)/100/2)</f>
        <v>30503.682166825605</v>
      </c>
      <c r="I5" s="9">
        <f t="shared" si="2"/>
        <v>436812728.62894267</v>
      </c>
      <c r="J5">
        <f t="shared" si="0"/>
        <v>2021</v>
      </c>
    </row>
    <row r="6" spans="1:13" x14ac:dyDescent="0.25">
      <c r="A6" t="s">
        <v>70</v>
      </c>
      <c r="B6" s="32">
        <v>44713</v>
      </c>
      <c r="C6" s="32">
        <v>44712</v>
      </c>
      <c r="D6" s="9">
        <v>400154.005</v>
      </c>
      <c r="E6" s="12">
        <f>VLOOKUP(C6,'Data Source'!$A$2:$B$1048576,2,FALSE)</f>
        <v>14544</v>
      </c>
      <c r="F6" s="9">
        <f>E6*D6</f>
        <v>5819839848.7200003</v>
      </c>
      <c r="G6" s="9">
        <f>VLOOKUP(C5,'Data Source'!$D$2:$E$1136,2,FALSE)</f>
        <v>0.26950000000000002</v>
      </c>
      <c r="H6" s="12">
        <f>SUM(D6:$D$25)*((G6+$M$2)/100/2)</f>
        <v>34217.465239912497</v>
      </c>
      <c r="I6" s="9">
        <f>H6*E6</f>
        <v>497658814.44928735</v>
      </c>
      <c r="J6">
        <f t="shared" si="0"/>
        <v>2022</v>
      </c>
    </row>
    <row r="7" spans="1:13" x14ac:dyDescent="0.25">
      <c r="A7" t="s">
        <v>70</v>
      </c>
      <c r="B7" s="32">
        <v>44896</v>
      </c>
      <c r="C7" s="32">
        <v>44896</v>
      </c>
      <c r="D7" s="9">
        <v>410157.864</v>
      </c>
      <c r="E7" s="12">
        <f>VLOOKUP(C7,'Data Source'!$A$2:$B$1048576,2,FALSE)</f>
        <v>15742</v>
      </c>
      <c r="F7" s="9">
        <f>E7*D7</f>
        <v>6456705095.0880003</v>
      </c>
      <c r="G7" s="9">
        <f>VLOOKUP(C6,'Data Source'!$D$2:$E$1136,2,FALSE)</f>
        <v>2.1059999999999999</v>
      </c>
      <c r="H7" s="12">
        <f>SUM(D7:$D$25)*((G7+$M$2)/100/2)</f>
        <v>123065.18591290001</v>
      </c>
      <c r="I7" s="9">
        <f>H7*E7</f>
        <v>1937292156.640872</v>
      </c>
      <c r="J7">
        <f t="shared" si="0"/>
        <v>2022</v>
      </c>
    </row>
    <row r="8" spans="1:13" x14ac:dyDescent="0.25">
      <c r="A8" t="s">
        <v>70</v>
      </c>
      <c r="B8" s="32">
        <v>45078</v>
      </c>
      <c r="C8" s="32">
        <v>45077</v>
      </c>
      <c r="D8" s="9">
        <v>420411.74599999998</v>
      </c>
      <c r="E8" s="12">
        <f>VLOOKUP(C8,'Data Source'!$A$2:$B$1048576,2,FALSE)</f>
        <v>14969</v>
      </c>
      <c r="F8" s="9">
        <f>E8*D8</f>
        <v>6293143425.8739996</v>
      </c>
      <c r="G8" s="23">
        <f>VLOOKUP(C7,'Data Source'!$D$2:$E$1136,2,FALSE)</f>
        <v>5.1755699999999996</v>
      </c>
      <c r="H8" s="12">
        <f>SUM(D8:$D$25)*((G8+$M$2)/100/2)</f>
        <v>262371.96894718811</v>
      </c>
      <c r="I8" s="9">
        <f>H8*E8</f>
        <v>3927446003.1704588</v>
      </c>
      <c r="J8">
        <f t="shared" si="0"/>
        <v>2023</v>
      </c>
    </row>
    <row r="9" spans="1:13" x14ac:dyDescent="0.25">
      <c r="A9" s="39" t="s">
        <v>70</v>
      </c>
      <c r="B9" s="34">
        <v>45261</v>
      </c>
      <c r="C9" s="34">
        <v>45261</v>
      </c>
      <c r="D9" s="35">
        <v>430922.10200000001</v>
      </c>
      <c r="E9" s="18">
        <f>VLOOKUP(C9,'Data Source'!$A$2:$B$1048576,2,FALSE)</f>
        <v>15484</v>
      </c>
      <c r="F9" s="35">
        <f>E9*D9</f>
        <v>6672397827.368</v>
      </c>
      <c r="G9" s="19">
        <f>VLOOKUP(C8,'Data Source'!$D$2:$E$1136,2,FALSE)</f>
        <v>5.6457100000000002</v>
      </c>
      <c r="H9" s="18">
        <f>SUM(D9:$D$25)*((G9+$M$2)/100/2)</f>
        <v>271787.10940728604</v>
      </c>
      <c r="I9" s="35">
        <f>H9*E9</f>
        <v>4208351602.062417</v>
      </c>
      <c r="J9" s="39">
        <f t="shared" si="0"/>
        <v>2023</v>
      </c>
    </row>
    <row r="10" spans="1:13" x14ac:dyDescent="0.25">
      <c r="A10" t="s">
        <v>70</v>
      </c>
      <c r="B10" s="32">
        <v>45444</v>
      </c>
      <c r="C10" s="32">
        <v>45446</v>
      </c>
      <c r="D10" s="9">
        <v>441695.14500000002</v>
      </c>
      <c r="E10" s="12">
        <f>VLOOKUP(C10,'Data Source'!$A$2:$B$1048576,2,FALSE)</f>
        <v>16251</v>
      </c>
      <c r="F10" s="9">
        <f t="shared" ref="F10:F25" si="3">E10*D10</f>
        <v>7177987801.3950005</v>
      </c>
      <c r="G10" s="23">
        <f>VLOOKUP(C9,'Data Source'!$G$2:$H$100001,2,FALSE)</f>
        <v>5.3409000000000004</v>
      </c>
      <c r="H10" s="12">
        <f>SUM(D10:$D$25)*((G10+$M$2)/100/2)</f>
        <v>245714.86063708106</v>
      </c>
      <c r="I10" s="9">
        <f t="shared" ref="I10:I25" si="4">H10*E10</f>
        <v>3993112200.2132044</v>
      </c>
      <c r="J10">
        <f t="shared" si="0"/>
        <v>2024</v>
      </c>
    </row>
    <row r="11" spans="1:13" x14ac:dyDescent="0.25">
      <c r="A11" t="s">
        <v>70</v>
      </c>
      <c r="B11" s="32">
        <v>45627</v>
      </c>
      <c r="C11" s="32">
        <v>45628</v>
      </c>
      <c r="D11" s="9">
        <v>452737.56199999998</v>
      </c>
      <c r="E11" s="12">
        <f>VLOOKUP(C11,'Data Source'!$A$2:$B$1048576,2,FALSE)</f>
        <v>15856</v>
      </c>
      <c r="F11" s="9">
        <f t="shared" si="3"/>
        <v>7178606783.0719995</v>
      </c>
      <c r="G11" s="23">
        <f>VLOOKUP(C10,'Data Source'!$G$2:$H$100001,2,FALSE)</f>
        <v>5.3072600000000003</v>
      </c>
      <c r="H11" s="12">
        <f>SUM(D11:$D$25)*((G11+$M$2)/100/2)</f>
        <v>231670.69803594993</v>
      </c>
      <c r="I11" s="9">
        <f t="shared" si="4"/>
        <v>3673370588.058022</v>
      </c>
      <c r="J11">
        <f t="shared" si="0"/>
        <v>2024</v>
      </c>
    </row>
    <row r="12" spans="1:13" x14ac:dyDescent="0.25">
      <c r="A12" t="s">
        <v>70</v>
      </c>
      <c r="B12" s="32">
        <v>45809</v>
      </c>
      <c r="C12" s="32">
        <v>45809</v>
      </c>
      <c r="D12" s="9">
        <v>464055.91899999999</v>
      </c>
      <c r="E12" s="12" t="e">
        <f>VLOOKUP(C12,'Data Source'!$A$2:$B$1048576,2,FALSE)</f>
        <v>#N/A</v>
      </c>
      <c r="F12" s="9" t="e">
        <f t="shared" si="3"/>
        <v>#N/A</v>
      </c>
      <c r="G12" s="23">
        <f>VLOOKUP(C11,'Data Source'!$G$2:$H$100001,2,FALSE)</f>
        <v>4.3754</v>
      </c>
      <c r="H12" s="12">
        <f>SUM(D12:$D$25)*((G12+$M$2)/100/2)</f>
        <v>183034.36088714699</v>
      </c>
      <c r="I12" s="9" t="e">
        <f t="shared" si="4"/>
        <v>#N/A</v>
      </c>
      <c r="J12">
        <f t="shared" si="0"/>
        <v>2025</v>
      </c>
    </row>
    <row r="13" spans="1:13" x14ac:dyDescent="0.25">
      <c r="A13" t="s">
        <v>70</v>
      </c>
      <c r="B13" s="32">
        <v>45992</v>
      </c>
      <c r="C13" s="32">
        <v>45992</v>
      </c>
      <c r="D13" s="9">
        <v>475657.37</v>
      </c>
      <c r="E13" s="12" t="e">
        <f>VLOOKUP(C13,'Data Source'!$A$2:$B$1048576,2,FALSE)</f>
        <v>#N/A</v>
      </c>
      <c r="F13" s="9" t="e">
        <f t="shared" si="3"/>
        <v>#N/A</v>
      </c>
      <c r="G13" s="23" t="e">
        <f>VLOOKUP(C12,'Data Source'!$G$2:$H$100001,2,FALSE)</f>
        <v>#N/A</v>
      </c>
      <c r="H13" s="12" t="e">
        <f>SUM(D13:$D$25)*((G13+$M$2)/100/2)</f>
        <v>#N/A</v>
      </c>
      <c r="I13" s="9" t="e">
        <f t="shared" si="4"/>
        <v>#N/A</v>
      </c>
      <c r="J13">
        <f t="shared" si="0"/>
        <v>2025</v>
      </c>
    </row>
    <row r="14" spans="1:13" x14ac:dyDescent="0.25">
      <c r="A14" t="s">
        <v>70</v>
      </c>
      <c r="B14" s="32">
        <v>46174</v>
      </c>
      <c r="C14" s="32">
        <v>46174</v>
      </c>
      <c r="D14" s="9">
        <v>487548.83299999998</v>
      </c>
      <c r="E14" s="12" t="e">
        <f>VLOOKUP(C14,'Data Source'!$A$2:$B$1048576,2,FALSE)</f>
        <v>#N/A</v>
      </c>
      <c r="F14" s="9" t="e">
        <f t="shared" si="3"/>
        <v>#N/A</v>
      </c>
      <c r="G14" s="23" t="e">
        <f>VLOOKUP(C13,'Data Source'!$G$2:$H$100001,2,FALSE)</f>
        <v>#N/A</v>
      </c>
      <c r="H14" s="12" t="e">
        <f>SUM(D14:$D$25)*((G14+$M$2)/100/2)</f>
        <v>#N/A</v>
      </c>
      <c r="I14" s="9" t="e">
        <f t="shared" si="4"/>
        <v>#N/A</v>
      </c>
      <c r="J14">
        <f t="shared" si="0"/>
        <v>2026</v>
      </c>
    </row>
    <row r="15" spans="1:13" x14ac:dyDescent="0.25">
      <c r="A15" t="s">
        <v>70</v>
      </c>
      <c r="B15" s="32">
        <v>46357</v>
      </c>
      <c r="C15" s="32">
        <v>46357</v>
      </c>
      <c r="D15" s="9">
        <v>499737.46299999999</v>
      </c>
      <c r="E15" s="12" t="e">
        <f>VLOOKUP(C15,'Data Source'!$A$2:$B$1048576,2,FALSE)</f>
        <v>#N/A</v>
      </c>
      <c r="F15" s="9" t="e">
        <f t="shared" si="3"/>
        <v>#N/A</v>
      </c>
      <c r="G15" s="23" t="e">
        <f>VLOOKUP(C14,'Data Source'!$G$2:$H$100001,2,FALSE)</f>
        <v>#N/A</v>
      </c>
      <c r="H15" s="12" t="e">
        <f>SUM(D15:$D$25)*((G15+$M$2)/100/2)</f>
        <v>#N/A</v>
      </c>
      <c r="I15" s="9" t="e">
        <f t="shared" si="4"/>
        <v>#N/A</v>
      </c>
      <c r="J15">
        <f t="shared" si="0"/>
        <v>2026</v>
      </c>
    </row>
    <row r="16" spans="1:13" x14ac:dyDescent="0.25">
      <c r="A16" t="s">
        <v>70</v>
      </c>
      <c r="B16" s="32">
        <v>46539</v>
      </c>
      <c r="C16" s="32">
        <v>46539</v>
      </c>
      <c r="D16" s="9">
        <v>512231</v>
      </c>
      <c r="E16" s="12" t="e">
        <f>VLOOKUP(C16,'Data Source'!$A$2:$B$1048576,2,FALSE)</f>
        <v>#N/A</v>
      </c>
      <c r="F16" s="9" t="e">
        <f t="shared" si="3"/>
        <v>#N/A</v>
      </c>
      <c r="G16" s="23" t="e">
        <f>VLOOKUP(C15,'Data Source'!$G$2:$H$100001,2,FALSE)</f>
        <v>#N/A</v>
      </c>
      <c r="H16" s="12" t="e">
        <f>SUM(D16:$D$25)*((G16+$M$2)/100/2)</f>
        <v>#N/A</v>
      </c>
      <c r="I16" s="9" t="e">
        <f t="shared" si="4"/>
        <v>#N/A</v>
      </c>
      <c r="J16">
        <f t="shared" si="0"/>
        <v>2027</v>
      </c>
    </row>
    <row r="17" spans="1:10" x14ac:dyDescent="0.25">
      <c r="A17" t="s">
        <v>70</v>
      </c>
      <c r="B17" s="32">
        <v>46722</v>
      </c>
      <c r="C17" s="32">
        <v>46722</v>
      </c>
      <c r="D17" s="9">
        <v>525036.71299999999</v>
      </c>
      <c r="E17" s="12" t="e">
        <f>VLOOKUP(C17,'Data Source'!$A$2:$B$1048576,2,FALSE)</f>
        <v>#N/A</v>
      </c>
      <c r="F17" s="9" t="e">
        <f t="shared" si="3"/>
        <v>#N/A</v>
      </c>
      <c r="G17" s="23" t="e">
        <f>VLOOKUP(C16,'Data Source'!$G$2:$H$100001,2,FALSE)</f>
        <v>#N/A</v>
      </c>
      <c r="H17" s="12" t="e">
        <f>SUM(D17:$D$25)*((G17+$M$2)/100/2)</f>
        <v>#N/A</v>
      </c>
      <c r="I17" s="9" t="e">
        <f t="shared" si="4"/>
        <v>#N/A</v>
      </c>
      <c r="J17">
        <f t="shared" si="0"/>
        <v>2027</v>
      </c>
    </row>
    <row r="18" spans="1:10" x14ac:dyDescent="0.25">
      <c r="A18" t="s">
        <v>70</v>
      </c>
      <c r="B18" s="32">
        <v>46905</v>
      </c>
      <c r="C18" s="32">
        <v>46905</v>
      </c>
      <c r="D18" s="9">
        <v>538162.69499999995</v>
      </c>
      <c r="E18" s="12" t="e">
        <f>VLOOKUP(C18,'Data Source'!$A$2:$B$1048576,2,FALSE)</f>
        <v>#N/A</v>
      </c>
      <c r="F18" s="9" t="e">
        <f t="shared" si="3"/>
        <v>#N/A</v>
      </c>
      <c r="G18" s="23" t="e">
        <f>VLOOKUP(C17,'Data Source'!$G$2:$H$100001,2,FALSE)</f>
        <v>#N/A</v>
      </c>
      <c r="H18" s="12" t="e">
        <f>SUM(D18:$D$25)*((G18+$M$2)/100/2)</f>
        <v>#N/A</v>
      </c>
      <c r="I18" s="9" t="e">
        <f t="shared" si="4"/>
        <v>#N/A</v>
      </c>
      <c r="J18">
        <f t="shared" si="0"/>
        <v>2028</v>
      </c>
    </row>
    <row r="19" spans="1:10" x14ac:dyDescent="0.25">
      <c r="A19" t="s">
        <v>70</v>
      </c>
      <c r="B19" s="32">
        <v>47088</v>
      </c>
      <c r="C19" s="32">
        <v>47088</v>
      </c>
      <c r="D19" s="9">
        <v>551616.68700000003</v>
      </c>
      <c r="E19" s="12" t="e">
        <f>VLOOKUP(C19,'Data Source'!$A$2:$B$1048576,2,FALSE)</f>
        <v>#N/A</v>
      </c>
      <c r="F19" s="9" t="e">
        <f t="shared" si="3"/>
        <v>#N/A</v>
      </c>
      <c r="G19" s="23" t="e">
        <f>VLOOKUP(C18,'Data Source'!$G$2:$H$100001,2,FALSE)</f>
        <v>#N/A</v>
      </c>
      <c r="H19" s="12" t="e">
        <f>SUM(D19:$D$25)*((G19+$M$2)/100/2)</f>
        <v>#N/A</v>
      </c>
      <c r="I19" s="9" t="e">
        <f t="shared" si="4"/>
        <v>#N/A</v>
      </c>
      <c r="J19">
        <f t="shared" si="0"/>
        <v>2028</v>
      </c>
    </row>
    <row r="20" spans="1:10" x14ac:dyDescent="0.25">
      <c r="A20" t="s">
        <v>70</v>
      </c>
      <c r="B20" s="32">
        <v>47270</v>
      </c>
      <c r="C20" s="32">
        <v>47270</v>
      </c>
      <c r="D20" s="9">
        <v>565407.13</v>
      </c>
      <c r="E20" s="12" t="e">
        <f>VLOOKUP(C20,'Data Source'!$A$2:$B$1048576,2,FALSE)</f>
        <v>#N/A</v>
      </c>
      <c r="F20" s="9" t="e">
        <f t="shared" si="3"/>
        <v>#N/A</v>
      </c>
      <c r="G20" s="23" t="e">
        <f>VLOOKUP(C19,'Data Source'!$G$2:$H$100001,2,FALSE)</f>
        <v>#N/A</v>
      </c>
      <c r="H20" s="12" t="e">
        <f>SUM(D20:$D$25)*((G20+$M$2)/100/2)</f>
        <v>#N/A</v>
      </c>
      <c r="I20" s="9" t="e">
        <f t="shared" si="4"/>
        <v>#N/A</v>
      </c>
      <c r="J20">
        <f t="shared" si="0"/>
        <v>2029</v>
      </c>
    </row>
    <row r="21" spans="1:10" x14ac:dyDescent="0.25">
      <c r="A21" t="s">
        <v>70</v>
      </c>
      <c r="B21" s="32">
        <v>47453</v>
      </c>
      <c r="C21" s="32">
        <v>47453</v>
      </c>
      <c r="D21" s="9">
        <v>579542.35199999996</v>
      </c>
      <c r="E21" s="12" t="e">
        <f>VLOOKUP(C21,'Data Source'!$A$2:$B$1048576,2,FALSE)</f>
        <v>#N/A</v>
      </c>
      <c r="F21" s="9" t="e">
        <f t="shared" si="3"/>
        <v>#N/A</v>
      </c>
      <c r="G21" s="23" t="e">
        <f>VLOOKUP(C20,'Data Source'!$G$2:$H$100001,2,FALSE)</f>
        <v>#N/A</v>
      </c>
      <c r="H21" s="12" t="e">
        <f>SUM(D21:$D$25)*((G21+$M$2)/100/2)</f>
        <v>#N/A</v>
      </c>
      <c r="I21" s="9" t="e">
        <f t="shared" si="4"/>
        <v>#N/A</v>
      </c>
      <c r="J21">
        <f t="shared" si="0"/>
        <v>2029</v>
      </c>
    </row>
    <row r="22" spans="1:10" x14ac:dyDescent="0.25">
      <c r="A22" t="s">
        <v>70</v>
      </c>
      <c r="B22" s="32">
        <v>47635</v>
      </c>
      <c r="C22" s="32">
        <v>47635</v>
      </c>
      <c r="D22" s="9">
        <v>594030.91399999999</v>
      </c>
      <c r="E22" s="12" t="e">
        <f>VLOOKUP(C22,'Data Source'!$A$2:$B$1048576,2,FALSE)</f>
        <v>#N/A</v>
      </c>
      <c r="F22" s="9" t="e">
        <f t="shared" si="3"/>
        <v>#N/A</v>
      </c>
      <c r="G22" s="23" t="e">
        <f>VLOOKUP(C21,'Data Source'!$G$2:$H$100001,2,FALSE)</f>
        <v>#N/A</v>
      </c>
      <c r="H22" s="12" t="e">
        <f>SUM(D22:$D$25)*((G22+$M$2)/100/2)</f>
        <v>#N/A</v>
      </c>
      <c r="I22" s="9" t="e">
        <f t="shared" si="4"/>
        <v>#N/A</v>
      </c>
      <c r="J22">
        <f t="shared" si="0"/>
        <v>2030</v>
      </c>
    </row>
    <row r="23" spans="1:10" x14ac:dyDescent="0.25">
      <c r="A23" t="s">
        <v>70</v>
      </c>
      <c r="B23" s="32">
        <v>47818</v>
      </c>
      <c r="C23" s="32">
        <v>47818</v>
      </c>
      <c r="D23" s="9">
        <v>608881.61100000003</v>
      </c>
      <c r="E23" s="12" t="e">
        <f>VLOOKUP(C23,'Data Source'!$A$2:$B$1048576,2,FALSE)</f>
        <v>#N/A</v>
      </c>
      <c r="F23" s="9" t="e">
        <f t="shared" si="3"/>
        <v>#N/A</v>
      </c>
      <c r="G23" s="23" t="e">
        <f>VLOOKUP(C22,'Data Source'!$G$2:$H$100001,2,FALSE)</f>
        <v>#N/A</v>
      </c>
      <c r="H23" s="12" t="e">
        <f>SUM(D23:$D$25)*((G23+$M$2)/100/2)</f>
        <v>#N/A</v>
      </c>
      <c r="I23" s="9" t="e">
        <f t="shared" si="4"/>
        <v>#N/A</v>
      </c>
      <c r="J23">
        <f t="shared" si="0"/>
        <v>2030</v>
      </c>
    </row>
    <row r="24" spans="1:10" x14ac:dyDescent="0.25">
      <c r="A24" t="s">
        <v>70</v>
      </c>
      <c r="B24" s="32">
        <v>48000</v>
      </c>
      <c r="C24" s="32">
        <v>48000</v>
      </c>
      <c r="D24" s="9">
        <v>624103.70700000005</v>
      </c>
      <c r="E24" s="12" t="e">
        <f>VLOOKUP(C24,'Data Source'!$A$2:$B$1048576,2,FALSE)</f>
        <v>#N/A</v>
      </c>
      <c r="F24" s="9" t="e">
        <f t="shared" si="3"/>
        <v>#N/A</v>
      </c>
      <c r="G24" s="23" t="e">
        <f>VLOOKUP(C23,'Data Source'!$G$2:$H$100001,2,FALSE)</f>
        <v>#N/A</v>
      </c>
      <c r="H24" s="12" t="e">
        <f>SUM(D24:$D$25)*((G24+$M$2)/100/2)</f>
        <v>#N/A</v>
      </c>
      <c r="I24" s="9" t="e">
        <f t="shared" si="4"/>
        <v>#N/A</v>
      </c>
      <c r="J24">
        <f t="shared" si="0"/>
        <v>2031</v>
      </c>
    </row>
    <row r="25" spans="1:10" x14ac:dyDescent="0.25">
      <c r="A25" t="s">
        <v>70</v>
      </c>
      <c r="B25" s="32">
        <v>48183</v>
      </c>
      <c r="C25" s="32">
        <v>48183</v>
      </c>
      <c r="D25" s="9">
        <v>639706.11699999997</v>
      </c>
      <c r="E25" s="12" t="e">
        <f>VLOOKUP(C25,'Data Source'!$A$2:$B$1048576,2,FALSE)</f>
        <v>#N/A</v>
      </c>
      <c r="F25" s="9" t="e">
        <f t="shared" si="3"/>
        <v>#N/A</v>
      </c>
      <c r="G25" s="23" t="e">
        <f>VLOOKUP(C24,'Data Source'!$G$2:$H$100001,2,FALSE)</f>
        <v>#N/A</v>
      </c>
      <c r="H25" s="12" t="e">
        <f>SUM(D25:$D$25)*((G25+$M$2)/100/2)</f>
        <v>#N/A</v>
      </c>
      <c r="I25" s="9" t="e">
        <f t="shared" si="4"/>
        <v>#N/A</v>
      </c>
      <c r="J25">
        <f t="shared" si="0"/>
        <v>2031</v>
      </c>
    </row>
    <row r="27" spans="1:10" x14ac:dyDescent="0.25">
      <c r="D27" s="43"/>
    </row>
  </sheetData>
  <conditionalFormatting sqref="B2:B25">
    <cfRule type="cellIs" dxfId="17" priority="1" operator="lessThan">
      <formula>$L$2</formula>
    </cfRule>
  </conditionalFormatting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D8532-49E9-4FAE-AA95-617E3D95AC8A}">
  <sheetPr codeName="Sheet14">
    <tabColor rgb="FF92D050"/>
  </sheetPr>
  <dimension ref="A1:M20"/>
  <sheetViews>
    <sheetView showGridLines="0" workbookViewId="0">
      <selection activeCell="L1" sqref="L1:M2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2" bestFit="1" customWidth="1"/>
    <col min="8" max="8" width="18.42578125" bestFit="1" customWidth="1"/>
    <col min="9" max="9" width="22.5703125" bestFit="1" customWidth="1"/>
    <col min="10" max="10" width="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57</v>
      </c>
      <c r="B2" s="32">
        <v>44454</v>
      </c>
      <c r="C2" s="32">
        <v>44454</v>
      </c>
      <c r="D2" s="9">
        <v>16666666.67</v>
      </c>
      <c r="E2" s="22">
        <f>VLOOKUP(C2,'Data Source'!$A$2:$B$1048576,2,FALSE)</f>
        <v>14257.005000000001</v>
      </c>
      <c r="F2" s="9">
        <f t="shared" ref="F2:F4" si="0">D2*E2</f>
        <v>237616750047.52338</v>
      </c>
      <c r="G2" s="9">
        <v>0.19750000000000001</v>
      </c>
      <c r="H2" s="12">
        <f>SUM(D2:$D$18)*((G2+$M$2)/100/2)</f>
        <v>988124.99991862464</v>
      </c>
      <c r="I2" s="9">
        <f t="shared" ref="I2:I18" si="1">H2*E2</f>
        <v>14087703064.464832</v>
      </c>
      <c r="J2">
        <f>YEAR(B2)</f>
        <v>2021</v>
      </c>
      <c r="L2" s="2">
        <f ca="1">DATE(2025,MONTH(TODAY()),1)</f>
        <v>45778</v>
      </c>
      <c r="M2" s="29">
        <v>0.5</v>
      </c>
    </row>
    <row r="3" spans="1:13" x14ac:dyDescent="0.25">
      <c r="A3" t="s">
        <v>57</v>
      </c>
      <c r="B3" s="32">
        <v>44635</v>
      </c>
      <c r="C3" s="32">
        <v>44635</v>
      </c>
      <c r="D3" s="9">
        <v>16666666.67</v>
      </c>
      <c r="E3" s="22">
        <f>VLOOKUP(C3,'Data Source'!$A$2:$B$1048576,2,FALSE)</f>
        <v>14328</v>
      </c>
      <c r="F3" s="9">
        <f t="shared" si="0"/>
        <v>238800000047.76001</v>
      </c>
      <c r="G3" s="23">
        <f>VLOOKUP(C2,'Data Source'!$D$2:$E$1136,2,FALSE)</f>
        <v>0.14838000000000001</v>
      </c>
      <c r="H3" s="12">
        <f>SUM(D3:$D$18)*((G3+$M$2)/100/2)</f>
        <v>864506.66658021568</v>
      </c>
      <c r="I3" s="9">
        <f t="shared" si="1"/>
        <v>12386651518.76133</v>
      </c>
      <c r="J3">
        <f t="shared" ref="J3:J18" si="2">YEAR(B3)</f>
        <v>2022</v>
      </c>
    </row>
    <row r="4" spans="1:13" x14ac:dyDescent="0.25">
      <c r="A4" t="s">
        <v>57</v>
      </c>
      <c r="B4" s="32">
        <v>44819</v>
      </c>
      <c r="C4" s="32">
        <v>44819</v>
      </c>
      <c r="D4" s="9">
        <v>16666666.67</v>
      </c>
      <c r="E4" s="22">
        <f>VLOOKUP(C4,'Data Source'!$A$2:$B$1048576,2,FALSE)</f>
        <v>14923</v>
      </c>
      <c r="F4" s="9">
        <f t="shared" si="0"/>
        <v>248716666716.41</v>
      </c>
      <c r="G4" s="23">
        <f>VLOOKUP(C3,'Data Source'!$D$2:$E$1136,2,FALSE)</f>
        <v>1.23786</v>
      </c>
      <c r="H4" s="12">
        <f>SUM(D4:$D$18)*((G4+$M$2)/100/2)</f>
        <v>2172324.9997393205</v>
      </c>
      <c r="I4" s="9">
        <f t="shared" si="1"/>
        <v>32417605971.109879</v>
      </c>
      <c r="J4">
        <f t="shared" si="2"/>
        <v>2022</v>
      </c>
    </row>
    <row r="5" spans="1:13" x14ac:dyDescent="0.25">
      <c r="A5" t="s">
        <v>57</v>
      </c>
      <c r="B5" s="32">
        <v>45000</v>
      </c>
      <c r="C5" s="32">
        <v>45000</v>
      </c>
      <c r="D5" s="33">
        <v>16666666.67</v>
      </c>
      <c r="E5" s="22">
        <f>VLOOKUP(C5,'Data Source'!$A$2:$B$1048576,2,FALSE)</f>
        <v>15380</v>
      </c>
      <c r="F5" s="33">
        <v>149056665008</v>
      </c>
      <c r="G5" s="23">
        <f>VLOOKUP(C4,'Data Source'!$D$2:$E$1136,2,FALSE)</f>
        <v>4.0629999999999997</v>
      </c>
      <c r="H5" s="12">
        <f>SUM(D5:$D$18)*((G5+$M$2)/100/2)</f>
        <v>5323499.9992394987</v>
      </c>
      <c r="I5" s="33">
        <f t="shared" si="1"/>
        <v>81875429988.303497</v>
      </c>
      <c r="J5">
        <f t="shared" si="2"/>
        <v>2023</v>
      </c>
    </row>
    <row r="6" spans="1:13" x14ac:dyDescent="0.25">
      <c r="A6" t="s">
        <v>57</v>
      </c>
      <c r="B6" s="34">
        <v>45184</v>
      </c>
      <c r="C6" s="34">
        <v>45184</v>
      </c>
      <c r="D6" s="35">
        <v>16666666.67</v>
      </c>
      <c r="E6" s="18">
        <f>VLOOKUP(C6,'Data Source'!$A$2:$B$1048576,2,FALSE)</f>
        <v>15357</v>
      </c>
      <c r="F6" s="35">
        <f>D6*E6</f>
        <v>255950000051.19</v>
      </c>
      <c r="G6" s="19">
        <f>VLOOKUP(C5,'Data Source'!$D$2:$E$1136,2,FALSE)</f>
        <v>4.8339999999999996</v>
      </c>
      <c r="H6" s="18">
        <f>SUM(D6:$D$18)*((G6+$M$2)/100/2)</f>
        <v>5778499.9990220992</v>
      </c>
      <c r="I6" s="35">
        <f t="shared" si="1"/>
        <v>88740424484.982376</v>
      </c>
      <c r="J6">
        <f t="shared" si="2"/>
        <v>2023</v>
      </c>
    </row>
    <row r="7" spans="1:13" x14ac:dyDescent="0.25">
      <c r="A7" t="s">
        <v>57</v>
      </c>
      <c r="B7" s="32">
        <v>45366</v>
      </c>
      <c r="C7" s="32">
        <v>45366</v>
      </c>
      <c r="D7" s="9">
        <v>16666666.67</v>
      </c>
      <c r="E7" s="22">
        <f>VLOOKUP(C7,'Data Source'!$A$2:$B$1048576,2,FALSE)</f>
        <v>15582</v>
      </c>
      <c r="F7" s="33">
        <f t="shared" ref="F7:F18" si="3">D7*E7</f>
        <v>259700000051.94</v>
      </c>
      <c r="G7" s="23">
        <f>VLOOKUP(C6,'Data Source'!$G$2:$H$1137,2,FALSE)</f>
        <v>5.46584</v>
      </c>
      <c r="H7" s="12">
        <f>SUM(D7:$D$18)*((G7+$M$2)/100/2)</f>
        <v>5965839.9988068314</v>
      </c>
      <c r="I7" s="33">
        <f t="shared" si="1"/>
        <v>92959718861.408051</v>
      </c>
      <c r="J7">
        <f t="shared" si="2"/>
        <v>2024</v>
      </c>
    </row>
    <row r="8" spans="1:13" x14ac:dyDescent="0.25">
      <c r="A8" t="s">
        <v>57</v>
      </c>
      <c r="B8" s="32">
        <v>45550</v>
      </c>
      <c r="C8" s="65">
        <v>45548</v>
      </c>
      <c r="D8" s="9">
        <v>16666666.67</v>
      </c>
      <c r="E8" s="22">
        <f>VLOOKUP(C8,'Data Source'!$A$2:$B$1048576,2,FALSE)</f>
        <v>15421</v>
      </c>
      <c r="F8" s="33">
        <f t="shared" si="3"/>
        <v>257016666718.07001</v>
      </c>
      <c r="G8" s="23">
        <f>VLOOKUP(C7,'Data Source'!$G$2:$H$1137,2,FALSE)</f>
        <v>5.2655599999999998</v>
      </c>
      <c r="H8" s="12">
        <f>SUM(D8:$D$18)*((G8+$M$2)/100/2)</f>
        <v>5285096.6654174617</v>
      </c>
      <c r="I8" s="33">
        <f t="shared" si="1"/>
        <v>81501475677.402679</v>
      </c>
      <c r="J8">
        <f t="shared" si="2"/>
        <v>2024</v>
      </c>
    </row>
    <row r="9" spans="1:13" x14ac:dyDescent="0.25">
      <c r="A9" t="s">
        <v>57</v>
      </c>
      <c r="B9" s="32">
        <v>45731</v>
      </c>
      <c r="C9" s="32">
        <v>45733</v>
      </c>
      <c r="D9" s="9">
        <v>16666666.67</v>
      </c>
      <c r="E9" s="22">
        <f>VLOOKUP(C9,'Data Source'!$A$2:$B$1048576,2,FALSE)</f>
        <v>16392</v>
      </c>
      <c r="F9" s="33">
        <f t="shared" si="3"/>
        <v>273200000054.63998</v>
      </c>
      <c r="G9" s="23">
        <f>VLOOKUP(C8,'Data Source'!$G$2:$H$1137,2,FALSE)</f>
        <v>4.5789200000000001</v>
      </c>
      <c r="H9" s="12">
        <f>SUM(D9:$D$18)*((G9+$M$2)/100/2)</f>
        <v>4232433.3321482521</v>
      </c>
      <c r="I9" s="33">
        <f t="shared" si="1"/>
        <v>69378047180.574142</v>
      </c>
      <c r="J9">
        <f t="shared" si="2"/>
        <v>2025</v>
      </c>
    </row>
    <row r="10" spans="1:13" x14ac:dyDescent="0.25">
      <c r="A10" t="s">
        <v>57</v>
      </c>
      <c r="B10" s="32">
        <v>45915</v>
      </c>
      <c r="C10" s="32">
        <v>45915</v>
      </c>
      <c r="D10" s="9">
        <v>16666666.67</v>
      </c>
      <c r="E10" s="22" t="e">
        <f>VLOOKUP(C10,'Data Source'!$A$2:$B$1048576,2,FALSE)</f>
        <v>#N/A</v>
      </c>
      <c r="F10" s="33" t="e">
        <f t="shared" si="3"/>
        <v>#N/A</v>
      </c>
      <c r="G10" s="23">
        <f>VLOOKUP(C9,'Data Source'!$G$2:$H$1137,2,FALSE)</f>
        <v>4.1997999999999998</v>
      </c>
      <c r="H10" s="12">
        <f>SUM(D10:$D$18)*((G10+$M$2)/100/2)</f>
        <v>3524849.9988250495</v>
      </c>
      <c r="I10" s="33" t="e">
        <f t="shared" si="1"/>
        <v>#N/A</v>
      </c>
      <c r="J10">
        <f t="shared" si="2"/>
        <v>2025</v>
      </c>
    </row>
    <row r="11" spans="1:13" x14ac:dyDescent="0.25">
      <c r="A11" t="s">
        <v>57</v>
      </c>
      <c r="B11" s="32">
        <v>46096</v>
      </c>
      <c r="C11" s="32">
        <v>46096</v>
      </c>
      <c r="D11" s="9">
        <v>16666666.67</v>
      </c>
      <c r="E11" s="22" t="e">
        <f>VLOOKUP(C11,'Data Source'!$A$2:$B$1048576,2,FALSE)</f>
        <v>#N/A</v>
      </c>
      <c r="F11" s="33" t="e">
        <f t="shared" si="3"/>
        <v>#N/A</v>
      </c>
      <c r="G11" s="23" t="e">
        <f>VLOOKUP(C10,'Data Source'!$G$2:$H$1137,2,FALSE)</f>
        <v>#N/A</v>
      </c>
      <c r="H11" s="12" t="e">
        <f>SUM(D11:$D$18)*((G11+$M$2)/100/2)</f>
        <v>#N/A</v>
      </c>
      <c r="I11" s="33" t="e">
        <f t="shared" si="1"/>
        <v>#N/A</v>
      </c>
      <c r="J11">
        <f t="shared" si="2"/>
        <v>2026</v>
      </c>
    </row>
    <row r="12" spans="1:13" x14ac:dyDescent="0.25">
      <c r="A12" t="s">
        <v>57</v>
      </c>
      <c r="B12" s="32">
        <v>46280</v>
      </c>
      <c r="C12" s="32">
        <v>46280</v>
      </c>
      <c r="D12" s="9">
        <v>16666666.67</v>
      </c>
      <c r="E12" s="22" t="e">
        <f>VLOOKUP(C12,'Data Source'!$A$2:$B$1048576,2,FALSE)</f>
        <v>#N/A</v>
      </c>
      <c r="F12" s="33" t="e">
        <f t="shared" si="3"/>
        <v>#N/A</v>
      </c>
      <c r="G12" s="23" t="e">
        <f>VLOOKUP(C11,'Data Source'!$G$2:$H$1137,2,FALSE)</f>
        <v>#N/A</v>
      </c>
      <c r="H12" s="12" t="e">
        <f>SUM(D12:$D$18)*((G12+$M$2)/100/2)</f>
        <v>#N/A</v>
      </c>
      <c r="I12" s="33" t="e">
        <f t="shared" si="1"/>
        <v>#N/A</v>
      </c>
      <c r="J12">
        <f t="shared" si="2"/>
        <v>2026</v>
      </c>
    </row>
    <row r="13" spans="1:13" x14ac:dyDescent="0.25">
      <c r="A13" t="s">
        <v>57</v>
      </c>
      <c r="B13" s="32">
        <v>46461</v>
      </c>
      <c r="C13" s="32">
        <v>46461</v>
      </c>
      <c r="D13" s="9">
        <v>16666666.67</v>
      </c>
      <c r="E13" s="22" t="e">
        <f>VLOOKUP(C13,'Data Source'!$A$2:$B$1048576,2,FALSE)</f>
        <v>#N/A</v>
      </c>
      <c r="F13" s="33" t="e">
        <f t="shared" si="3"/>
        <v>#N/A</v>
      </c>
      <c r="G13" s="23" t="e">
        <f>VLOOKUP(C12,'Data Source'!$G$2:$H$1137,2,FALSE)</f>
        <v>#N/A</v>
      </c>
      <c r="H13" s="12" t="e">
        <f>SUM(D13:$D$18)*((G13+$M$2)/100/2)</f>
        <v>#N/A</v>
      </c>
      <c r="I13" s="33" t="e">
        <f t="shared" si="1"/>
        <v>#N/A</v>
      </c>
      <c r="J13">
        <f t="shared" si="2"/>
        <v>2027</v>
      </c>
    </row>
    <row r="14" spans="1:13" x14ac:dyDescent="0.25">
      <c r="A14" t="s">
        <v>57</v>
      </c>
      <c r="B14" s="32">
        <v>46645</v>
      </c>
      <c r="C14" s="32">
        <v>46645</v>
      </c>
      <c r="D14" s="9">
        <v>16666666.67</v>
      </c>
      <c r="E14" s="22" t="e">
        <f>VLOOKUP(C14,'Data Source'!$A$2:$B$1048576,2,FALSE)</f>
        <v>#N/A</v>
      </c>
      <c r="F14" s="33" t="e">
        <f t="shared" si="3"/>
        <v>#N/A</v>
      </c>
      <c r="G14" s="23" t="e">
        <f>VLOOKUP(C13,'Data Source'!$G$2:$H$1137,2,FALSE)</f>
        <v>#N/A</v>
      </c>
      <c r="H14" s="12" t="e">
        <f>SUM(D14:$D$18)*((G14+$M$2)/100/2)</f>
        <v>#N/A</v>
      </c>
      <c r="I14" s="33" t="e">
        <f t="shared" si="1"/>
        <v>#N/A</v>
      </c>
      <c r="J14">
        <f t="shared" si="2"/>
        <v>2027</v>
      </c>
    </row>
    <row r="15" spans="1:13" x14ac:dyDescent="0.25">
      <c r="A15" t="s">
        <v>57</v>
      </c>
      <c r="B15" s="32">
        <v>46827</v>
      </c>
      <c r="C15" s="32">
        <v>46827</v>
      </c>
      <c r="D15" s="9">
        <v>16666666.67</v>
      </c>
      <c r="E15" s="22" t="e">
        <f>VLOOKUP(C15,'Data Source'!$A$2:$B$1048576,2,FALSE)</f>
        <v>#N/A</v>
      </c>
      <c r="F15" s="33" t="e">
        <f t="shared" si="3"/>
        <v>#N/A</v>
      </c>
      <c r="G15" s="23" t="e">
        <f>VLOOKUP(C14,'Data Source'!$G$2:$H$1137,2,FALSE)</f>
        <v>#N/A</v>
      </c>
      <c r="H15" s="12" t="e">
        <f>SUM(D15:$D$18)*((G15+$M$2)/100/2)</f>
        <v>#N/A</v>
      </c>
      <c r="I15" s="33" t="e">
        <f t="shared" si="1"/>
        <v>#N/A</v>
      </c>
      <c r="J15">
        <f t="shared" si="2"/>
        <v>2028</v>
      </c>
    </row>
    <row r="16" spans="1:13" x14ac:dyDescent="0.25">
      <c r="A16" t="s">
        <v>57</v>
      </c>
      <c r="B16" s="32">
        <v>47011</v>
      </c>
      <c r="C16" s="32">
        <v>47011</v>
      </c>
      <c r="D16" s="9">
        <v>16666666.67</v>
      </c>
      <c r="E16" s="22" t="e">
        <f>VLOOKUP(C16,'Data Source'!$A$2:$B$1048576,2,FALSE)</f>
        <v>#N/A</v>
      </c>
      <c r="F16" s="33" t="e">
        <f t="shared" si="3"/>
        <v>#N/A</v>
      </c>
      <c r="G16" s="23" t="e">
        <f>VLOOKUP(C15,'Data Source'!$G$2:$H$1137,2,FALSE)</f>
        <v>#N/A</v>
      </c>
      <c r="H16" s="12" t="e">
        <f>SUM(D16:$D$18)*((G16+$M$2)/100/2)</f>
        <v>#N/A</v>
      </c>
      <c r="I16" s="33" t="e">
        <f t="shared" si="1"/>
        <v>#N/A</v>
      </c>
      <c r="J16">
        <f t="shared" si="2"/>
        <v>2028</v>
      </c>
    </row>
    <row r="17" spans="1:10" x14ac:dyDescent="0.25">
      <c r="A17" t="s">
        <v>57</v>
      </c>
      <c r="B17" s="32">
        <v>47192</v>
      </c>
      <c r="C17" s="32">
        <v>47192</v>
      </c>
      <c r="D17" s="9">
        <v>16666666.67</v>
      </c>
      <c r="E17" s="22" t="e">
        <f>VLOOKUP(C17,'Data Source'!$A$2:$B$1048576,2,FALSE)</f>
        <v>#N/A</v>
      </c>
      <c r="F17" s="33" t="e">
        <f t="shared" si="3"/>
        <v>#N/A</v>
      </c>
      <c r="G17" s="23" t="e">
        <f>VLOOKUP(C16,'Data Source'!$G$2:$H$1137,2,FALSE)</f>
        <v>#N/A</v>
      </c>
      <c r="H17" s="12" t="e">
        <f>SUM(D17:$D$18)*((G17+$M$2)/100/2)</f>
        <v>#N/A</v>
      </c>
      <c r="I17" s="33" t="e">
        <f t="shared" si="1"/>
        <v>#N/A</v>
      </c>
      <c r="J17">
        <f t="shared" si="2"/>
        <v>2029</v>
      </c>
    </row>
    <row r="18" spans="1:10" x14ac:dyDescent="0.25">
      <c r="A18" t="s">
        <v>57</v>
      </c>
      <c r="B18" s="32">
        <v>47376</v>
      </c>
      <c r="C18" s="32">
        <v>47376</v>
      </c>
      <c r="D18" s="9">
        <v>16666666.59</v>
      </c>
      <c r="E18" s="22" t="e">
        <f>VLOOKUP(C18,'Data Source'!$A$2:$B$1048576,2,FALSE)</f>
        <v>#N/A</v>
      </c>
      <c r="F18" s="33" t="e">
        <f t="shared" si="3"/>
        <v>#N/A</v>
      </c>
      <c r="G18" s="23" t="e">
        <f>VLOOKUP(C17,'Data Source'!$G$2:$H$1137,2,FALSE)</f>
        <v>#N/A</v>
      </c>
      <c r="H18" s="12" t="e">
        <f>SUM(D18:$D$18)*((G18+$M$2)/100/2)</f>
        <v>#N/A</v>
      </c>
      <c r="I18" s="33" t="e">
        <f t="shared" si="1"/>
        <v>#N/A</v>
      </c>
      <c r="J18">
        <f t="shared" si="2"/>
        <v>2029</v>
      </c>
    </row>
    <row r="20" spans="1:10" x14ac:dyDescent="0.25">
      <c r="D20" s="43"/>
    </row>
  </sheetData>
  <conditionalFormatting sqref="B2:B18">
    <cfRule type="cellIs" dxfId="16" priority="1" operator="lessThan">
      <formula>$L$2</formula>
    </cfRule>
  </conditionalFormatting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A623F-AD2F-40F2-B852-223D9032ECE0}">
  <sheetPr codeName="Sheet15">
    <tabColor rgb="FFFFC000"/>
  </sheetPr>
  <dimension ref="A1:M23"/>
  <sheetViews>
    <sheetView showGridLines="0" workbookViewId="0">
      <selection activeCell="L1" sqref="L1:M2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2" bestFit="1" customWidth="1"/>
    <col min="8" max="8" width="18.42578125" bestFit="1" customWidth="1"/>
    <col min="9" max="9" width="22.5703125" bestFit="1" customWidth="1"/>
    <col min="10" max="10" width="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113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74</v>
      </c>
      <c r="B2" s="32">
        <v>44270</v>
      </c>
      <c r="C2" s="32">
        <v>44270</v>
      </c>
      <c r="D2" s="55"/>
      <c r="E2" s="55"/>
      <c r="F2" s="55"/>
      <c r="G2" s="55"/>
      <c r="H2" s="55"/>
      <c r="I2" s="55"/>
      <c r="J2">
        <f t="shared" ref="J2:J21" si="0">YEAR(B2)</f>
        <v>2021</v>
      </c>
      <c r="L2" s="2">
        <f ca="1">DATE(2025,MONTH(TODAY()),1)</f>
        <v>45778</v>
      </c>
      <c r="M2" s="29">
        <v>0.5</v>
      </c>
    </row>
    <row r="3" spans="1:13" x14ac:dyDescent="0.25">
      <c r="A3" t="s">
        <v>74</v>
      </c>
      <c r="B3" s="32">
        <v>44454</v>
      </c>
      <c r="C3" s="32">
        <v>44454</v>
      </c>
      <c r="D3" s="9">
        <v>16666668</v>
      </c>
      <c r="E3" s="22">
        <f>VLOOKUP(C3,'Data Source'!$A$2:$B$1048576,2,FALSE)</f>
        <v>14257.005000000001</v>
      </c>
      <c r="F3" s="9">
        <f t="shared" ref="F3" si="1">D3*E3</f>
        <v>237616769009.34003</v>
      </c>
      <c r="G3" s="23">
        <f>VLOOKUP(C2,'Data Source'!$D$2:$E$1136,2,FALSE)</f>
        <v>0.19750000000000001</v>
      </c>
      <c r="H3" s="12">
        <f>SUM(D3:$D$21)*((G3+$M$2)/100/2)</f>
        <v>1104374.9860267502</v>
      </c>
      <c r="I3" s="9">
        <f t="shared" ref="I3:I21" si="2">H3*E3</f>
        <v>15745079697.658308</v>
      </c>
      <c r="J3">
        <f t="shared" si="0"/>
        <v>2021</v>
      </c>
    </row>
    <row r="4" spans="1:13" x14ac:dyDescent="0.25">
      <c r="A4" t="s">
        <v>74</v>
      </c>
      <c r="B4" s="32">
        <v>44635</v>
      </c>
      <c r="C4" s="32">
        <v>44635</v>
      </c>
      <c r="D4" s="9">
        <v>16666668</v>
      </c>
      <c r="E4" s="22">
        <f>VLOOKUP(C4,'Data Source'!$A$2:$B$1048576,2,FALSE)</f>
        <v>14328</v>
      </c>
      <c r="F4" s="9">
        <f>D4*E4</f>
        <v>238800019104</v>
      </c>
      <c r="G4" s="23">
        <f>VLOOKUP(C3,'Data Source'!$D$2:$E$1136,2,FALSE)</f>
        <v>0.14838000000000001</v>
      </c>
      <c r="H4" s="12">
        <f>SUM(D4:$D$21)*((G4+$M$2)/100/2)</f>
        <v>972569.98268825398</v>
      </c>
      <c r="I4" s="9">
        <f t="shared" si="2"/>
        <v>13934982711.957302</v>
      </c>
      <c r="J4">
        <f t="shared" si="0"/>
        <v>2022</v>
      </c>
    </row>
    <row r="5" spans="1:13" x14ac:dyDescent="0.25">
      <c r="A5" t="s">
        <v>74</v>
      </c>
      <c r="B5" s="32">
        <v>44819</v>
      </c>
      <c r="C5" s="32">
        <v>44819</v>
      </c>
      <c r="D5" s="9">
        <v>16666668</v>
      </c>
      <c r="E5" s="22">
        <f>VLOOKUP(C5,'Data Source'!$A$2:$B$1048576,2,FALSE)</f>
        <v>14923</v>
      </c>
      <c r="F5" s="9">
        <f>D5*E5</f>
        <v>248716686564</v>
      </c>
      <c r="G5" s="23">
        <f>VLOOKUP(C4,'Data Source'!$D$2:$E$1136,2,FALSE)</f>
        <v>1.23786</v>
      </c>
      <c r="H5" s="12">
        <f>SUM(D5:$D$21)*((G5+$M$2)/100/2)</f>
        <v>2461968.2753467383</v>
      </c>
      <c r="I5" s="9">
        <f t="shared" si="2"/>
        <v>36739952572.999374</v>
      </c>
      <c r="J5">
        <f t="shared" si="0"/>
        <v>2022</v>
      </c>
    </row>
    <row r="6" spans="1:13" x14ac:dyDescent="0.25">
      <c r="A6" t="s">
        <v>74</v>
      </c>
      <c r="B6" s="32">
        <v>45000</v>
      </c>
      <c r="C6" s="32">
        <v>45000</v>
      </c>
      <c r="D6" s="33">
        <v>16666668</v>
      </c>
      <c r="E6" s="22">
        <f>VLOOKUP(C6,'Data Source'!$A$2:$B$1048576,2,FALSE)</f>
        <v>15380</v>
      </c>
      <c r="F6" s="33">
        <f>D6*E6</f>
        <v>256333353840</v>
      </c>
      <c r="G6" s="23">
        <f>VLOOKUP(C5,'Data Source'!$D$2:$E$1136,2,FALSE)</f>
        <v>4.0629999999999997</v>
      </c>
      <c r="H6" s="12">
        <f>SUM(D6:$D$21)*((G6+$M$2)/100/2)</f>
        <v>6083999.8173278999</v>
      </c>
      <c r="I6" s="9">
        <f t="shared" si="2"/>
        <v>93571917190.503098</v>
      </c>
      <c r="J6">
        <f t="shared" si="0"/>
        <v>2023</v>
      </c>
    </row>
    <row r="7" spans="1:13" x14ac:dyDescent="0.25">
      <c r="A7" t="s">
        <v>74</v>
      </c>
      <c r="B7" s="34">
        <v>45184</v>
      </c>
      <c r="C7" s="34">
        <v>45184</v>
      </c>
      <c r="D7" s="35">
        <v>16666668</v>
      </c>
      <c r="E7" s="18">
        <f>VLOOKUP(C7,'Data Source'!$A$2:$B$1048576,2,FALSE)</f>
        <v>15357</v>
      </c>
      <c r="F7" s="35">
        <f>D7*E7</f>
        <v>255950020476</v>
      </c>
      <c r="G7" s="19">
        <f>VLOOKUP(C6,'Data Source'!$D$2:$E$1136,2,FALSE)</f>
        <v>4.8339999999999996</v>
      </c>
      <c r="H7" s="18">
        <f>SUM(D7:$D$21)*((G7+$M$2)/100/2)</f>
        <v>6667499.7509022001</v>
      </c>
      <c r="I7" s="35">
        <f t="shared" si="2"/>
        <v>102392793674.60509</v>
      </c>
      <c r="J7" s="39">
        <f t="shared" si="0"/>
        <v>2023</v>
      </c>
    </row>
    <row r="8" spans="1:13" x14ac:dyDescent="0.25">
      <c r="A8" t="s">
        <v>74</v>
      </c>
      <c r="B8" s="5">
        <v>45366</v>
      </c>
      <c r="C8" s="5">
        <v>45366</v>
      </c>
      <c r="D8" s="33">
        <v>16666668</v>
      </c>
      <c r="E8" s="22">
        <f>VLOOKUP(C8,'Data Source'!$A$2:$B$1048576,2,FALSE)</f>
        <v>15582</v>
      </c>
      <c r="F8" s="33">
        <f t="shared" ref="F8:F21" si="3">D8*E8</f>
        <v>259700020776</v>
      </c>
      <c r="G8" s="23">
        <f>VLOOKUP(C7,'Data Source'!$G$2:$H$1137,2,FALSE)</f>
        <v>5.46584</v>
      </c>
      <c r="H8" s="12">
        <f>SUM(D8:$D$21)*((G8+$M$2)/100/2)</f>
        <v>6960146.3482896723</v>
      </c>
      <c r="I8" s="9">
        <f t="shared" si="2"/>
        <v>108453000399.04967</v>
      </c>
      <c r="J8" s="4">
        <f t="shared" si="0"/>
        <v>2024</v>
      </c>
    </row>
    <row r="9" spans="1:13" x14ac:dyDescent="0.25">
      <c r="A9" t="s">
        <v>74</v>
      </c>
      <c r="B9" s="5">
        <v>45550</v>
      </c>
      <c r="C9" s="5">
        <v>45552</v>
      </c>
      <c r="D9" s="33">
        <v>16666668</v>
      </c>
      <c r="E9" s="22">
        <f>VLOOKUP(C9,'Data Source'!$A$2:$B$1048576,2,FALSE)</f>
        <v>15405</v>
      </c>
      <c r="F9" s="33">
        <f t="shared" si="3"/>
        <v>256750020540</v>
      </c>
      <c r="G9" s="23">
        <f>VLOOKUP(C8,'Data Source'!$G$2:$H$1137,2,FALSE)</f>
        <v>5.2655599999999998</v>
      </c>
      <c r="H9" s="12">
        <f>SUM(D9:$D$21)*((G9+$M$2)/100/2)</f>
        <v>6246022.9872075478</v>
      </c>
      <c r="I9" s="9">
        <f t="shared" si="2"/>
        <v>96219984117.932266</v>
      </c>
      <c r="J9" s="4">
        <f t="shared" si="0"/>
        <v>2024</v>
      </c>
    </row>
    <row r="10" spans="1:13" x14ac:dyDescent="0.25">
      <c r="A10" t="s">
        <v>74</v>
      </c>
      <c r="B10" s="5">
        <v>45731</v>
      </c>
      <c r="C10" s="5">
        <v>45733</v>
      </c>
      <c r="D10" s="33">
        <v>16666668</v>
      </c>
      <c r="E10" s="22">
        <f>VLOOKUP(C10,'Data Source'!$A$2:$B$1048576,2,FALSE)</f>
        <v>16392</v>
      </c>
      <c r="F10" s="33">
        <f t="shared" si="3"/>
        <v>273200021856</v>
      </c>
      <c r="G10" s="23">
        <f>VLOOKUP(C9,'Data Source'!$G$2:$H$1137,2,FALSE)</f>
        <v>4.4362700000000004</v>
      </c>
      <c r="H10" s="12">
        <f>SUM(D10:$D$21)*((G10+$M$2)/100/2)</f>
        <v>4936269.6707507912</v>
      </c>
      <c r="I10" s="9">
        <f t="shared" si="2"/>
        <v>80915332442.946976</v>
      </c>
      <c r="J10" s="4">
        <f t="shared" si="0"/>
        <v>2025</v>
      </c>
    </row>
    <row r="11" spans="1:13" x14ac:dyDescent="0.25">
      <c r="A11" t="s">
        <v>74</v>
      </c>
      <c r="B11" s="5">
        <v>45915</v>
      </c>
      <c r="C11" s="5">
        <v>45915</v>
      </c>
      <c r="D11" s="33">
        <v>16666668</v>
      </c>
      <c r="E11" s="22" t="e">
        <f>VLOOKUP(C11,'Data Source'!$A$2:$B$1048576,2,FALSE)</f>
        <v>#N/A</v>
      </c>
      <c r="F11" s="33" t="e">
        <f t="shared" si="3"/>
        <v>#N/A</v>
      </c>
      <c r="G11" s="23">
        <f>VLOOKUP(C10,'Data Source'!$G$2:$H$1137,2,FALSE)</f>
        <v>4.1997999999999998</v>
      </c>
      <c r="H11" s="12">
        <f>SUM(D11:$D$21)*((G11+$M$2)/100/2)</f>
        <v>4308149.6551913396</v>
      </c>
      <c r="I11" s="9" t="e">
        <f t="shared" si="2"/>
        <v>#N/A</v>
      </c>
      <c r="J11" s="4">
        <f t="shared" si="0"/>
        <v>2025</v>
      </c>
    </row>
    <row r="12" spans="1:13" x14ac:dyDescent="0.25">
      <c r="A12" t="s">
        <v>74</v>
      </c>
      <c r="B12" s="5">
        <v>46096</v>
      </c>
      <c r="C12" s="5">
        <v>46096</v>
      </c>
      <c r="D12" s="33">
        <v>16666668</v>
      </c>
      <c r="E12" s="22" t="e">
        <f>VLOOKUP(C12,'Data Source'!$A$2:$B$1048576,2,FALSE)</f>
        <v>#N/A</v>
      </c>
      <c r="F12" s="33" t="e">
        <f t="shared" si="3"/>
        <v>#N/A</v>
      </c>
      <c r="G12" s="23" t="e">
        <f>VLOOKUP(C11,'Data Source'!$G$2:$H$1137,2,FALSE)</f>
        <v>#N/A</v>
      </c>
      <c r="H12" s="12" t="e">
        <f>SUM(D12:$D$21)*((G12+$M$2)/100/2)</f>
        <v>#N/A</v>
      </c>
      <c r="I12" s="9" t="e">
        <f t="shared" si="2"/>
        <v>#N/A</v>
      </c>
      <c r="J12" s="4">
        <f t="shared" si="0"/>
        <v>2026</v>
      </c>
    </row>
    <row r="13" spans="1:13" x14ac:dyDescent="0.25">
      <c r="A13" t="s">
        <v>74</v>
      </c>
      <c r="B13" s="5">
        <v>46280</v>
      </c>
      <c r="C13" s="5">
        <v>46280</v>
      </c>
      <c r="D13" s="33">
        <v>16666668</v>
      </c>
      <c r="E13" s="22" t="e">
        <f>VLOOKUP(C13,'Data Source'!$A$2:$B$1048576,2,FALSE)</f>
        <v>#N/A</v>
      </c>
      <c r="F13" s="33" t="e">
        <f t="shared" si="3"/>
        <v>#N/A</v>
      </c>
      <c r="G13" s="23" t="e">
        <f>VLOOKUP(C12,'Data Source'!$G$2:$H$1137,2,FALSE)</f>
        <v>#N/A</v>
      </c>
      <c r="H13" s="12" t="e">
        <f>SUM(D13:$D$21)*((G13+$M$2)/100/2)</f>
        <v>#N/A</v>
      </c>
      <c r="I13" s="9" t="e">
        <f t="shared" si="2"/>
        <v>#N/A</v>
      </c>
      <c r="J13" s="4">
        <f t="shared" si="0"/>
        <v>2026</v>
      </c>
    </row>
    <row r="14" spans="1:13" x14ac:dyDescent="0.25">
      <c r="A14" t="s">
        <v>74</v>
      </c>
      <c r="B14" s="5">
        <v>46461</v>
      </c>
      <c r="C14" s="5">
        <v>46461</v>
      </c>
      <c r="D14" s="33">
        <v>16666668</v>
      </c>
      <c r="E14" s="22" t="e">
        <f>VLOOKUP(C14,'Data Source'!$A$2:$B$1048576,2,FALSE)</f>
        <v>#N/A</v>
      </c>
      <c r="F14" s="33" t="e">
        <f t="shared" si="3"/>
        <v>#N/A</v>
      </c>
      <c r="G14" s="23" t="e">
        <f>VLOOKUP(C13,'Data Source'!$G$2:$H$1137,2,FALSE)</f>
        <v>#N/A</v>
      </c>
      <c r="H14" s="12" t="e">
        <f>SUM(D14:$D$21)*((G14+$M$2)/100/2)</f>
        <v>#N/A</v>
      </c>
      <c r="I14" s="9" t="e">
        <f t="shared" si="2"/>
        <v>#N/A</v>
      </c>
      <c r="J14" s="4">
        <f t="shared" si="0"/>
        <v>2027</v>
      </c>
    </row>
    <row r="15" spans="1:13" x14ac:dyDescent="0.25">
      <c r="A15" t="s">
        <v>74</v>
      </c>
      <c r="B15" s="5">
        <v>46645</v>
      </c>
      <c r="C15" s="5">
        <v>46645</v>
      </c>
      <c r="D15" s="33">
        <v>16666668</v>
      </c>
      <c r="E15" s="22" t="e">
        <f>VLOOKUP(C15,'Data Source'!$A$2:$B$1048576,2,FALSE)</f>
        <v>#N/A</v>
      </c>
      <c r="F15" s="33" t="e">
        <f t="shared" si="3"/>
        <v>#N/A</v>
      </c>
      <c r="G15" s="23" t="e">
        <f>VLOOKUP(C14,'Data Source'!$G$2:$H$1137,2,FALSE)</f>
        <v>#N/A</v>
      </c>
      <c r="H15" s="12" t="e">
        <f>SUM(D15:$D$21)*((G15+$M$2)/100/2)</f>
        <v>#N/A</v>
      </c>
      <c r="I15" s="9" t="e">
        <f t="shared" si="2"/>
        <v>#N/A</v>
      </c>
      <c r="J15" s="4">
        <f t="shared" si="0"/>
        <v>2027</v>
      </c>
    </row>
    <row r="16" spans="1:13" x14ac:dyDescent="0.25">
      <c r="A16" t="s">
        <v>74</v>
      </c>
      <c r="B16" s="5">
        <v>46827</v>
      </c>
      <c r="C16" s="5">
        <v>46827</v>
      </c>
      <c r="D16" s="33">
        <v>16666668</v>
      </c>
      <c r="E16" s="22" t="e">
        <f>VLOOKUP(C16,'Data Source'!$A$2:$B$1048576,2,FALSE)</f>
        <v>#N/A</v>
      </c>
      <c r="F16" s="33" t="e">
        <f t="shared" si="3"/>
        <v>#N/A</v>
      </c>
      <c r="G16" s="23" t="e">
        <f>VLOOKUP(C15,'Data Source'!$G$2:$H$1137,2,FALSE)</f>
        <v>#N/A</v>
      </c>
      <c r="H16" s="12" t="e">
        <f>SUM(D16:$D$21)*((G16+$M$2)/100/2)</f>
        <v>#N/A</v>
      </c>
      <c r="I16" s="9" t="e">
        <f t="shared" si="2"/>
        <v>#N/A</v>
      </c>
      <c r="J16" s="4">
        <f t="shared" si="0"/>
        <v>2028</v>
      </c>
    </row>
    <row r="17" spans="1:10" x14ac:dyDescent="0.25">
      <c r="A17" t="s">
        <v>74</v>
      </c>
      <c r="B17" s="5">
        <v>47011</v>
      </c>
      <c r="C17" s="5">
        <v>47011</v>
      </c>
      <c r="D17" s="33">
        <v>16666668</v>
      </c>
      <c r="E17" s="22" t="e">
        <f>VLOOKUP(C17,'Data Source'!$A$2:$B$1048576,2,FALSE)</f>
        <v>#N/A</v>
      </c>
      <c r="F17" s="33" t="e">
        <f t="shared" si="3"/>
        <v>#N/A</v>
      </c>
      <c r="G17" s="23" t="e">
        <f>VLOOKUP(C16,'Data Source'!$G$2:$H$1137,2,FALSE)</f>
        <v>#N/A</v>
      </c>
      <c r="H17" s="12" t="e">
        <f>SUM(D17:$D$21)*((G17+$M$2)/100/2)</f>
        <v>#N/A</v>
      </c>
      <c r="I17" s="9" t="e">
        <f t="shared" si="2"/>
        <v>#N/A</v>
      </c>
      <c r="J17" s="4">
        <f t="shared" si="0"/>
        <v>2028</v>
      </c>
    </row>
    <row r="18" spans="1:10" x14ac:dyDescent="0.25">
      <c r="A18" t="s">
        <v>74</v>
      </c>
      <c r="B18" s="5">
        <v>47192</v>
      </c>
      <c r="C18" s="5">
        <v>47192</v>
      </c>
      <c r="D18" s="33">
        <v>16666668</v>
      </c>
      <c r="E18" s="22" t="e">
        <f>VLOOKUP(C18,'Data Source'!$A$2:$B$1048576,2,FALSE)</f>
        <v>#N/A</v>
      </c>
      <c r="F18" s="33" t="e">
        <f t="shared" si="3"/>
        <v>#N/A</v>
      </c>
      <c r="G18" s="23" t="e">
        <f>VLOOKUP(C17,'Data Source'!$G$2:$H$1137,2,FALSE)</f>
        <v>#N/A</v>
      </c>
      <c r="H18" s="12" t="e">
        <f>SUM(D18:$D$21)*((G18+$M$2)/100/2)</f>
        <v>#N/A</v>
      </c>
      <c r="I18" s="9" t="e">
        <f t="shared" si="2"/>
        <v>#N/A</v>
      </c>
      <c r="J18" s="4">
        <f t="shared" si="0"/>
        <v>2029</v>
      </c>
    </row>
    <row r="19" spans="1:10" x14ac:dyDescent="0.25">
      <c r="A19" t="s">
        <v>74</v>
      </c>
      <c r="B19" s="5">
        <v>47376</v>
      </c>
      <c r="C19" s="5">
        <v>47376</v>
      </c>
      <c r="D19" s="33">
        <v>16666668</v>
      </c>
      <c r="E19" s="22" t="e">
        <f>VLOOKUP(C19,'Data Source'!$A$2:$B$1048576,2,FALSE)</f>
        <v>#N/A</v>
      </c>
      <c r="F19" s="33" t="e">
        <f t="shared" si="3"/>
        <v>#N/A</v>
      </c>
      <c r="G19" s="23" t="e">
        <f>VLOOKUP(C18,'Data Source'!$G$2:$H$1137,2,FALSE)</f>
        <v>#N/A</v>
      </c>
      <c r="H19" s="12" t="e">
        <f>SUM(D19:$D$21)*((G19+$M$2)/100/2)</f>
        <v>#N/A</v>
      </c>
      <c r="I19" s="9" t="e">
        <f t="shared" si="2"/>
        <v>#N/A</v>
      </c>
      <c r="J19" s="4">
        <f t="shared" si="0"/>
        <v>2029</v>
      </c>
    </row>
    <row r="20" spans="1:10" x14ac:dyDescent="0.25">
      <c r="A20" t="s">
        <v>74</v>
      </c>
      <c r="B20" s="5">
        <v>47557</v>
      </c>
      <c r="C20" s="5">
        <v>47557</v>
      </c>
      <c r="D20" s="33">
        <v>16666668</v>
      </c>
      <c r="E20" s="22" t="e">
        <f>VLOOKUP(C20,'Data Source'!$A$2:$B$1048576,2,FALSE)</f>
        <v>#N/A</v>
      </c>
      <c r="F20" s="33" t="e">
        <f t="shared" si="3"/>
        <v>#N/A</v>
      </c>
      <c r="G20" s="23" t="e">
        <f>VLOOKUP(C19,'Data Source'!$G$2:$H$1137,2,FALSE)</f>
        <v>#N/A</v>
      </c>
      <c r="H20" s="12" t="e">
        <f>SUM(D20:$D$21)*((G20+$M$2)/100/2)</f>
        <v>#N/A</v>
      </c>
      <c r="I20" s="9" t="e">
        <f t="shared" si="2"/>
        <v>#N/A</v>
      </c>
      <c r="J20" s="4">
        <f t="shared" si="0"/>
        <v>2030</v>
      </c>
    </row>
    <row r="21" spans="1:10" x14ac:dyDescent="0.25">
      <c r="A21" t="s">
        <v>74</v>
      </c>
      <c r="B21" s="5">
        <v>47741</v>
      </c>
      <c r="C21" s="5">
        <v>47741</v>
      </c>
      <c r="D21" s="33">
        <v>16666638.66</v>
      </c>
      <c r="E21" s="22" t="e">
        <f>VLOOKUP(C21,'Data Source'!$A$2:$B$1048576,2,FALSE)</f>
        <v>#N/A</v>
      </c>
      <c r="F21" s="33" t="e">
        <f t="shared" si="3"/>
        <v>#N/A</v>
      </c>
      <c r="G21" s="23" t="e">
        <f>VLOOKUP(C20,'Data Source'!$G$2:$H$1137,2,FALSE)</f>
        <v>#N/A</v>
      </c>
      <c r="H21" s="12" t="e">
        <f>SUM(D21:$D$21)*((G21+$M$2)/100/2)</f>
        <v>#N/A</v>
      </c>
      <c r="I21" s="9" t="e">
        <f t="shared" si="2"/>
        <v>#N/A</v>
      </c>
      <c r="J21" s="4">
        <f t="shared" si="0"/>
        <v>2030</v>
      </c>
    </row>
    <row r="23" spans="1:10" x14ac:dyDescent="0.25">
      <c r="D23" s="43"/>
    </row>
  </sheetData>
  <conditionalFormatting sqref="B2:B21">
    <cfRule type="cellIs" dxfId="15" priority="1" operator="lessThan">
      <formula>$L$2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EDAB-7FD7-470A-BE47-21878C4E4F3A}">
  <sheetPr codeName="Sheet1"/>
  <dimension ref="A1:J1587"/>
  <sheetViews>
    <sheetView workbookViewId="0">
      <selection activeCell="N15" sqref="N15"/>
    </sheetView>
  </sheetViews>
  <sheetFormatPr defaultColWidth="8.85546875" defaultRowHeight="15" x14ac:dyDescent="0.25"/>
  <cols>
    <col min="1" max="1" width="10.7109375" style="24" bestFit="1" customWidth="1"/>
    <col min="2" max="2" width="8.85546875" style="25"/>
    <col min="4" max="4" width="13.42578125" bestFit="1" customWidth="1"/>
    <col min="5" max="5" width="41.28515625" customWidth="1"/>
    <col min="7" max="7" width="34.28515625" style="2" customWidth="1"/>
  </cols>
  <sheetData>
    <row r="1" spans="1:8" x14ac:dyDescent="0.25">
      <c r="D1" t="s">
        <v>117</v>
      </c>
      <c r="G1" s="2" t="s">
        <v>118</v>
      </c>
    </row>
    <row r="2" spans="1:8" x14ac:dyDescent="0.25">
      <c r="A2" s="24" t="s">
        <v>119</v>
      </c>
      <c r="B2" s="25" t="s">
        <v>120</v>
      </c>
      <c r="D2" t="s">
        <v>119</v>
      </c>
      <c r="E2" s="2" t="s">
        <v>121</v>
      </c>
      <c r="G2" s="2" t="s">
        <v>119</v>
      </c>
      <c r="H2" t="s">
        <v>122</v>
      </c>
    </row>
    <row r="3" spans="1:8" x14ac:dyDescent="0.25">
      <c r="A3" s="24">
        <v>43467</v>
      </c>
      <c r="B3" s="25">
        <v>14465</v>
      </c>
      <c r="D3" s="2">
        <v>45107</v>
      </c>
      <c r="E3">
        <v>5.7622900000000001</v>
      </c>
      <c r="G3" s="2">
        <v>45777</v>
      </c>
      <c r="H3">
        <v>4.0995699999999999</v>
      </c>
    </row>
    <row r="4" spans="1:8" x14ac:dyDescent="0.25">
      <c r="A4" s="24">
        <v>43468</v>
      </c>
      <c r="B4" s="25">
        <v>14474</v>
      </c>
      <c r="D4" s="2">
        <v>45106</v>
      </c>
      <c r="E4">
        <v>5.7395699999999996</v>
      </c>
      <c r="G4" s="2">
        <v>45776</v>
      </c>
      <c r="H4">
        <v>4.1121499999999997</v>
      </c>
    </row>
    <row r="5" spans="1:8" x14ac:dyDescent="0.25">
      <c r="A5" s="24">
        <v>43469</v>
      </c>
      <c r="B5" s="25">
        <v>14350</v>
      </c>
      <c r="D5" s="2">
        <v>45105</v>
      </c>
      <c r="E5">
        <v>5.7309999999999999</v>
      </c>
      <c r="G5" s="2">
        <v>45775</v>
      </c>
      <c r="H5">
        <v>4.1310000000000002</v>
      </c>
    </row>
    <row r="6" spans="1:8" x14ac:dyDescent="0.25">
      <c r="A6" s="24">
        <v>43472</v>
      </c>
      <c r="B6" s="25">
        <v>14105</v>
      </c>
      <c r="D6" s="2">
        <v>45104</v>
      </c>
      <c r="E6">
        <v>5.7197100000000001</v>
      </c>
      <c r="G6" s="2">
        <v>45772</v>
      </c>
      <c r="H6">
        <v>4.1335300000000004</v>
      </c>
    </row>
    <row r="7" spans="1:8" x14ac:dyDescent="0.25">
      <c r="A7" s="24">
        <v>43473</v>
      </c>
      <c r="B7" s="25">
        <v>14031</v>
      </c>
      <c r="D7" s="2">
        <v>45103</v>
      </c>
      <c r="E7">
        <v>5.6735699999999998</v>
      </c>
      <c r="G7" s="2">
        <v>45771</v>
      </c>
      <c r="H7">
        <v>4.1425400000000003</v>
      </c>
    </row>
    <row r="8" spans="1:8" x14ac:dyDescent="0.25">
      <c r="A8" s="24">
        <v>43474</v>
      </c>
      <c r="B8" s="25">
        <v>14120</v>
      </c>
      <c r="D8" s="2">
        <v>45100</v>
      </c>
      <c r="E8">
        <v>5.6902900000000001</v>
      </c>
      <c r="G8" s="2">
        <v>45770</v>
      </c>
      <c r="H8">
        <v>4.11815</v>
      </c>
    </row>
    <row r="9" spans="1:8" x14ac:dyDescent="0.25">
      <c r="A9" s="24">
        <v>43475</v>
      </c>
      <c r="B9" s="25">
        <v>14093</v>
      </c>
      <c r="D9" s="2">
        <v>45099</v>
      </c>
      <c r="E9">
        <v>5.6825700000000001</v>
      </c>
      <c r="G9" s="2">
        <v>45769</v>
      </c>
      <c r="H9">
        <v>4.1076300000000003</v>
      </c>
    </row>
    <row r="10" spans="1:8" x14ac:dyDescent="0.25">
      <c r="A10" s="24">
        <v>43476</v>
      </c>
      <c r="B10" s="25">
        <v>14076</v>
      </c>
      <c r="D10" s="2">
        <v>45098</v>
      </c>
      <c r="E10">
        <v>5.6824300000000001</v>
      </c>
      <c r="G10" s="2">
        <v>45768</v>
      </c>
      <c r="H10">
        <v>4.1279300000000001</v>
      </c>
    </row>
    <row r="11" spans="1:8" x14ac:dyDescent="0.25">
      <c r="A11" s="24">
        <v>43479</v>
      </c>
      <c r="B11" s="25">
        <v>14052</v>
      </c>
      <c r="D11" s="2">
        <v>45097</v>
      </c>
      <c r="E11">
        <v>5.6740000000000004</v>
      </c>
      <c r="G11" s="2">
        <v>45764</v>
      </c>
      <c r="H11">
        <v>4.1251800000000003</v>
      </c>
    </row>
    <row r="12" spans="1:8" x14ac:dyDescent="0.25">
      <c r="A12" s="24">
        <v>43480</v>
      </c>
      <c r="B12" s="25">
        <v>14084</v>
      </c>
      <c r="D12" s="2">
        <v>45096</v>
      </c>
      <c r="E12">
        <v>5.6564300000000003</v>
      </c>
      <c r="G12" s="2">
        <v>45763</v>
      </c>
      <c r="H12">
        <v>4.1272799999999998</v>
      </c>
    </row>
    <row r="13" spans="1:8" x14ac:dyDescent="0.25">
      <c r="A13" s="24">
        <v>43481</v>
      </c>
      <c r="B13" s="25">
        <v>14154</v>
      </c>
      <c r="D13" s="2">
        <v>45093</v>
      </c>
      <c r="E13">
        <v>5.6660000000000004</v>
      </c>
      <c r="G13" s="2">
        <v>45762</v>
      </c>
      <c r="H13">
        <v>4.1422400000000001</v>
      </c>
    </row>
    <row r="14" spans="1:8" x14ac:dyDescent="0.25">
      <c r="A14" s="24">
        <v>43482</v>
      </c>
      <c r="B14" s="25">
        <v>14158</v>
      </c>
      <c r="D14" s="2">
        <v>45092</v>
      </c>
      <c r="E14">
        <v>5.6284299999999998</v>
      </c>
      <c r="G14" s="2">
        <v>45761</v>
      </c>
      <c r="H14">
        <v>4.1132799999999996</v>
      </c>
    </row>
    <row r="15" spans="1:8" x14ac:dyDescent="0.25">
      <c r="A15" s="24">
        <v>43483</v>
      </c>
      <c r="B15" s="25">
        <v>14182</v>
      </c>
      <c r="D15" s="2">
        <v>45091</v>
      </c>
      <c r="E15">
        <v>5.6514300000000004</v>
      </c>
      <c r="G15" s="2">
        <v>45758</v>
      </c>
      <c r="H15">
        <v>4.0979999999999999</v>
      </c>
    </row>
    <row r="16" spans="1:8" x14ac:dyDescent="0.25">
      <c r="A16" s="24">
        <v>43486</v>
      </c>
      <c r="B16" s="25">
        <v>14212</v>
      </c>
      <c r="D16" s="2">
        <v>45090</v>
      </c>
      <c r="E16">
        <v>5.6504300000000001</v>
      </c>
      <c r="G16" s="2">
        <v>45757</v>
      </c>
      <c r="H16">
        <v>4.0699899999999998</v>
      </c>
    </row>
    <row r="17" spans="1:8" x14ac:dyDescent="0.25">
      <c r="A17" s="24">
        <v>43487</v>
      </c>
      <c r="B17" s="25">
        <v>14221</v>
      </c>
      <c r="D17" s="2">
        <v>45089</v>
      </c>
      <c r="E17">
        <v>5.6394299999999999</v>
      </c>
      <c r="G17" s="2">
        <v>45756</v>
      </c>
      <c r="H17">
        <v>4.0529400000000004</v>
      </c>
    </row>
    <row r="18" spans="1:8" x14ac:dyDescent="0.25">
      <c r="A18" s="24">
        <v>43488</v>
      </c>
      <c r="B18" s="25">
        <v>14188</v>
      </c>
      <c r="D18" s="2">
        <v>45086</v>
      </c>
      <c r="E18">
        <v>5.6597099999999996</v>
      </c>
      <c r="G18" s="2">
        <v>45755</v>
      </c>
      <c r="H18">
        <v>4.0352800000000002</v>
      </c>
    </row>
    <row r="19" spans="1:8" x14ac:dyDescent="0.25">
      <c r="A19" s="24">
        <v>43489</v>
      </c>
      <c r="B19" s="25">
        <v>14141</v>
      </c>
      <c r="D19" s="2">
        <v>45085</v>
      </c>
      <c r="E19">
        <v>5.6565700000000003</v>
      </c>
      <c r="G19" s="2">
        <v>45754</v>
      </c>
      <c r="H19">
        <v>4.0127699999999997</v>
      </c>
    </row>
    <row r="20" spans="1:8" x14ac:dyDescent="0.25">
      <c r="A20" s="24">
        <v>43490</v>
      </c>
      <c r="B20" s="25">
        <v>14163</v>
      </c>
      <c r="D20" s="2">
        <v>45084</v>
      </c>
      <c r="E20">
        <v>5.6435700000000004</v>
      </c>
      <c r="G20" s="2">
        <v>45751</v>
      </c>
      <c r="H20">
        <v>4.1255199999999999</v>
      </c>
    </row>
    <row r="21" spans="1:8" x14ac:dyDescent="0.25">
      <c r="A21" s="24">
        <v>43493</v>
      </c>
      <c r="B21" s="25">
        <v>14038</v>
      </c>
      <c r="D21" s="2">
        <v>45083</v>
      </c>
      <c r="E21">
        <v>5.6445699999999999</v>
      </c>
      <c r="G21" s="2">
        <v>45750</v>
      </c>
      <c r="H21">
        <v>4.1778899999999997</v>
      </c>
    </row>
    <row r="22" spans="1:8" x14ac:dyDescent="0.25">
      <c r="A22" s="24">
        <v>43494</v>
      </c>
      <c r="B22" s="25">
        <v>14098</v>
      </c>
      <c r="D22" s="2">
        <v>45082</v>
      </c>
      <c r="E22">
        <v>5.6632899999999999</v>
      </c>
      <c r="G22" s="2">
        <v>45749</v>
      </c>
      <c r="H22">
        <v>4.1644800000000002</v>
      </c>
    </row>
    <row r="23" spans="1:8" x14ac:dyDescent="0.25">
      <c r="A23" s="24">
        <v>43495</v>
      </c>
      <c r="B23" s="25">
        <v>14112</v>
      </c>
      <c r="D23" s="2">
        <v>45079</v>
      </c>
      <c r="E23">
        <v>5.6234299999999999</v>
      </c>
      <c r="G23" s="2">
        <v>45748</v>
      </c>
      <c r="H23">
        <v>4.1669200000000002</v>
      </c>
    </row>
    <row r="24" spans="1:8" x14ac:dyDescent="0.25">
      <c r="A24" s="24">
        <v>43496</v>
      </c>
      <c r="B24" s="25">
        <v>14072</v>
      </c>
      <c r="D24" s="2">
        <v>45078</v>
      </c>
      <c r="E24">
        <v>5.6474299999999999</v>
      </c>
      <c r="G24" s="2">
        <v>45747</v>
      </c>
      <c r="H24">
        <v>4.19259</v>
      </c>
    </row>
    <row r="25" spans="1:8" x14ac:dyDescent="0.25">
      <c r="A25" s="24">
        <v>43497</v>
      </c>
      <c r="B25" s="25">
        <v>13978</v>
      </c>
      <c r="D25" s="2">
        <v>45077</v>
      </c>
      <c r="E25">
        <v>5.6457100000000002</v>
      </c>
      <c r="G25" s="2">
        <v>45744</v>
      </c>
      <c r="H25">
        <v>4.2156099999999999</v>
      </c>
    </row>
    <row r="26" spans="1:8" x14ac:dyDescent="0.25">
      <c r="A26" s="24">
        <v>43500</v>
      </c>
      <c r="B26" s="25">
        <v>13976</v>
      </c>
      <c r="D26" s="2">
        <v>45076</v>
      </c>
      <c r="E26">
        <v>5.6185700000000001</v>
      </c>
      <c r="G26" s="2">
        <v>45743</v>
      </c>
      <c r="H26">
        <v>4.2165999999999997</v>
      </c>
    </row>
    <row r="27" spans="1:8" x14ac:dyDescent="0.25">
      <c r="A27" s="24">
        <v>43502</v>
      </c>
      <c r="B27" s="25">
        <v>13947</v>
      </c>
      <c r="D27" s="2">
        <v>45072</v>
      </c>
      <c r="E27">
        <v>5.5810000000000004</v>
      </c>
      <c r="G27" s="2">
        <v>45742</v>
      </c>
      <c r="H27">
        <v>4.2235800000000001</v>
      </c>
    </row>
    <row r="28" spans="1:8" x14ac:dyDescent="0.25">
      <c r="A28" s="24">
        <v>43503</v>
      </c>
      <c r="B28" s="25">
        <v>13978</v>
      </c>
      <c r="D28" s="2">
        <v>45071</v>
      </c>
      <c r="E28">
        <v>5.5641400000000001</v>
      </c>
      <c r="G28" s="2">
        <v>45741</v>
      </c>
      <c r="H28">
        <v>4.2156700000000003</v>
      </c>
    </row>
    <row r="29" spans="1:8" x14ac:dyDescent="0.25">
      <c r="A29" s="24">
        <v>43504</v>
      </c>
      <c r="B29" s="25">
        <v>13992</v>
      </c>
      <c r="D29" s="2">
        <v>45070</v>
      </c>
      <c r="E29">
        <v>5.5321400000000001</v>
      </c>
      <c r="G29" s="2">
        <v>45740</v>
      </c>
      <c r="H29">
        <v>4.1944900000000001</v>
      </c>
    </row>
    <row r="30" spans="1:8" x14ac:dyDescent="0.25">
      <c r="A30" s="24">
        <v>43507</v>
      </c>
      <c r="B30" s="25">
        <v>13995</v>
      </c>
      <c r="D30" s="2">
        <v>45069</v>
      </c>
      <c r="E30">
        <v>5.5042900000000001</v>
      </c>
      <c r="G30" s="2">
        <v>45737</v>
      </c>
      <c r="H30">
        <v>4.2046599999999996</v>
      </c>
    </row>
    <row r="31" spans="1:8" x14ac:dyDescent="0.25">
      <c r="A31" s="24">
        <v>43508</v>
      </c>
      <c r="B31" s="25">
        <v>14088</v>
      </c>
      <c r="D31" s="2">
        <v>45068</v>
      </c>
      <c r="E31">
        <v>5.45486</v>
      </c>
      <c r="G31" s="2">
        <v>45736</v>
      </c>
      <c r="H31">
        <v>4.2352299999999996</v>
      </c>
    </row>
    <row r="32" spans="1:8" x14ac:dyDescent="0.25">
      <c r="A32" s="24">
        <v>43509</v>
      </c>
      <c r="B32" s="25">
        <v>14027</v>
      </c>
      <c r="D32" s="2">
        <v>45065</v>
      </c>
      <c r="E32">
        <v>5.4665699999999999</v>
      </c>
      <c r="G32" s="2">
        <v>45735</v>
      </c>
      <c r="H32">
        <v>4.2330699999999997</v>
      </c>
    </row>
    <row r="33" spans="1:8" x14ac:dyDescent="0.25">
      <c r="A33" s="24">
        <v>43510</v>
      </c>
      <c r="B33" s="25">
        <v>14093</v>
      </c>
      <c r="D33" s="2">
        <v>45064</v>
      </c>
      <c r="E33">
        <v>5.4251399999999999</v>
      </c>
      <c r="G33" s="2">
        <v>45734</v>
      </c>
      <c r="H33">
        <v>4.2172599999999996</v>
      </c>
    </row>
    <row r="34" spans="1:8" x14ac:dyDescent="0.25">
      <c r="A34" s="24">
        <v>43511</v>
      </c>
      <c r="B34" s="25">
        <v>14116</v>
      </c>
      <c r="D34" s="2">
        <v>45063</v>
      </c>
      <c r="E34">
        <v>5.39886</v>
      </c>
      <c r="G34" s="2">
        <v>45733</v>
      </c>
      <c r="H34">
        <v>4.1997999999999998</v>
      </c>
    </row>
    <row r="35" spans="1:8" x14ac:dyDescent="0.25">
      <c r="A35" s="24">
        <v>43514</v>
      </c>
      <c r="B35" s="25">
        <v>14106</v>
      </c>
      <c r="D35" s="2">
        <v>45062</v>
      </c>
      <c r="E35">
        <v>5.3791399999999996</v>
      </c>
      <c r="G35" s="2">
        <v>45730</v>
      </c>
      <c r="H35">
        <v>4.1983699999999997</v>
      </c>
    </row>
    <row r="36" spans="1:8" x14ac:dyDescent="0.25">
      <c r="A36" s="24">
        <v>43515</v>
      </c>
      <c r="B36" s="25">
        <v>14119</v>
      </c>
      <c r="D36" s="2">
        <v>45061</v>
      </c>
      <c r="E36">
        <v>5.38314</v>
      </c>
      <c r="G36" s="2">
        <v>45729</v>
      </c>
      <c r="H36">
        <v>4.2023799999999998</v>
      </c>
    </row>
    <row r="37" spans="1:8" x14ac:dyDescent="0.25">
      <c r="A37" s="24">
        <v>43516</v>
      </c>
      <c r="B37" s="25">
        <v>14055</v>
      </c>
      <c r="D37" s="2">
        <v>45058</v>
      </c>
      <c r="E37">
        <v>5.34314</v>
      </c>
      <c r="G37" s="2">
        <v>45728</v>
      </c>
      <c r="H37">
        <v>4.1608799999999997</v>
      </c>
    </row>
    <row r="38" spans="1:8" x14ac:dyDescent="0.25">
      <c r="A38" s="24">
        <v>43517</v>
      </c>
      <c r="B38" s="25">
        <v>14057</v>
      </c>
      <c r="D38" s="2">
        <v>45057</v>
      </c>
      <c r="E38">
        <v>5.3487099999999996</v>
      </c>
      <c r="G38" s="2">
        <v>45727</v>
      </c>
      <c r="H38">
        <v>4.1780099999999996</v>
      </c>
    </row>
    <row r="39" spans="1:8" x14ac:dyDescent="0.25">
      <c r="A39" s="24">
        <v>43518</v>
      </c>
      <c r="B39" s="25">
        <v>14079</v>
      </c>
      <c r="D39" s="2">
        <v>45056</v>
      </c>
      <c r="E39">
        <v>5.3984300000000003</v>
      </c>
      <c r="G39" s="2">
        <v>45726</v>
      </c>
      <c r="H39">
        <v>4.1849600000000002</v>
      </c>
    </row>
    <row r="40" spans="1:8" x14ac:dyDescent="0.25">
      <c r="A40" s="24">
        <v>43521</v>
      </c>
      <c r="B40" s="25">
        <v>14007</v>
      </c>
      <c r="D40" s="2">
        <v>45055</v>
      </c>
      <c r="E40">
        <v>5.3898599999999997</v>
      </c>
      <c r="G40" s="2">
        <v>45723</v>
      </c>
      <c r="H40">
        <v>4.1836700000000002</v>
      </c>
    </row>
    <row r="41" spans="1:8" x14ac:dyDescent="0.25">
      <c r="A41" s="24">
        <v>43522</v>
      </c>
      <c r="B41" s="25">
        <v>13990</v>
      </c>
      <c r="D41" s="2">
        <v>45051</v>
      </c>
      <c r="E41">
        <v>5.3528599999999997</v>
      </c>
      <c r="G41" s="2">
        <v>45722</v>
      </c>
      <c r="H41">
        <v>4.1902699999999999</v>
      </c>
    </row>
    <row r="42" spans="1:8" x14ac:dyDescent="0.25">
      <c r="A42" s="24">
        <v>43523</v>
      </c>
      <c r="B42" s="25">
        <v>14004</v>
      </c>
      <c r="D42" s="2">
        <v>45050</v>
      </c>
      <c r="E42">
        <v>5.391</v>
      </c>
      <c r="G42" s="2">
        <v>45721</v>
      </c>
      <c r="H42">
        <v>4.1756500000000001</v>
      </c>
    </row>
    <row r="43" spans="1:8" x14ac:dyDescent="0.25">
      <c r="A43" s="24">
        <v>43524</v>
      </c>
      <c r="B43" s="25">
        <v>14062</v>
      </c>
      <c r="D43" s="2">
        <v>45049</v>
      </c>
      <c r="E43">
        <v>5.3944299999999998</v>
      </c>
      <c r="G43" s="2">
        <v>45720</v>
      </c>
      <c r="H43">
        <v>4.2166399999999999</v>
      </c>
    </row>
    <row r="44" spans="1:8" x14ac:dyDescent="0.25">
      <c r="A44" s="24">
        <v>43525</v>
      </c>
      <c r="B44" s="25">
        <v>14111</v>
      </c>
      <c r="D44" s="2">
        <v>45048</v>
      </c>
      <c r="E44">
        <v>5.4328599999999998</v>
      </c>
      <c r="G44" s="2">
        <v>45719</v>
      </c>
      <c r="H44">
        <v>4.2322800000000003</v>
      </c>
    </row>
    <row r="45" spans="1:8" x14ac:dyDescent="0.25">
      <c r="A45" s="24">
        <v>43528</v>
      </c>
      <c r="B45" s="25">
        <v>14149</v>
      </c>
      <c r="D45" s="2">
        <v>45044</v>
      </c>
      <c r="E45">
        <v>5.407</v>
      </c>
      <c r="G45" s="2">
        <v>45716</v>
      </c>
      <c r="H45">
        <v>4.2567500000000003</v>
      </c>
    </row>
    <row r="46" spans="1:8" x14ac:dyDescent="0.25">
      <c r="A46" s="24">
        <v>43529</v>
      </c>
      <c r="B46" s="25">
        <v>14146</v>
      </c>
      <c r="D46" s="2">
        <v>45043</v>
      </c>
      <c r="E46">
        <v>5.3868600000000004</v>
      </c>
      <c r="G46" s="2">
        <v>45715</v>
      </c>
      <c r="H46">
        <v>4.2617599999999998</v>
      </c>
    </row>
    <row r="47" spans="1:8" x14ac:dyDescent="0.25">
      <c r="A47" s="24">
        <v>43530</v>
      </c>
      <c r="B47" s="25">
        <v>14129</v>
      </c>
      <c r="D47" s="2">
        <v>45042</v>
      </c>
      <c r="E47">
        <v>5.3718599999999999</v>
      </c>
      <c r="G47" s="2">
        <v>45714</v>
      </c>
      <c r="H47">
        <v>4.2515499999999999</v>
      </c>
    </row>
    <row r="48" spans="1:8" x14ac:dyDescent="0.25">
      <c r="A48" s="24">
        <v>43532</v>
      </c>
      <c r="B48" s="25">
        <v>14223</v>
      </c>
      <c r="D48" s="2">
        <v>45041</v>
      </c>
      <c r="E48">
        <v>5.4058599999999997</v>
      </c>
      <c r="G48" s="2">
        <v>45713</v>
      </c>
      <c r="H48">
        <v>4.2704199999999997</v>
      </c>
    </row>
    <row r="49" spans="1:8" x14ac:dyDescent="0.25">
      <c r="A49" s="24">
        <v>43535</v>
      </c>
      <c r="B49" s="25">
        <v>14324</v>
      </c>
      <c r="D49" s="2">
        <v>45040</v>
      </c>
      <c r="E49">
        <v>5.4340000000000002</v>
      </c>
      <c r="G49" s="2">
        <v>45712</v>
      </c>
      <c r="H49">
        <v>4.2751599999999996</v>
      </c>
    </row>
    <row r="50" spans="1:8" x14ac:dyDescent="0.25">
      <c r="A50" s="24">
        <v>43536</v>
      </c>
      <c r="B50" s="25">
        <v>14251</v>
      </c>
      <c r="D50" s="2">
        <v>45037</v>
      </c>
      <c r="E50">
        <v>5.4345699999999999</v>
      </c>
      <c r="G50" s="2">
        <v>45709</v>
      </c>
      <c r="H50">
        <v>4.2907599999999997</v>
      </c>
    </row>
    <row r="51" spans="1:8" x14ac:dyDescent="0.25">
      <c r="A51" s="24">
        <v>43537</v>
      </c>
      <c r="B51" s="25">
        <v>14269</v>
      </c>
      <c r="D51" s="2">
        <v>45036</v>
      </c>
      <c r="E51">
        <v>5.4732900000000004</v>
      </c>
      <c r="G51" s="2">
        <v>45708</v>
      </c>
      <c r="H51">
        <v>4.3050100000000002</v>
      </c>
    </row>
    <row r="52" spans="1:8" x14ac:dyDescent="0.25">
      <c r="A52" s="24">
        <v>43538</v>
      </c>
      <c r="B52" s="25">
        <v>14253</v>
      </c>
      <c r="D52" s="2">
        <v>45035</v>
      </c>
      <c r="E52">
        <v>5.4505699999999999</v>
      </c>
      <c r="G52" s="2">
        <v>45707</v>
      </c>
      <c r="H52">
        <v>4.3066800000000001</v>
      </c>
    </row>
    <row r="53" spans="1:8" x14ac:dyDescent="0.25">
      <c r="A53" s="24">
        <v>43539</v>
      </c>
      <c r="B53" s="25">
        <v>14310</v>
      </c>
      <c r="D53" s="2">
        <v>45034</v>
      </c>
      <c r="E53">
        <v>5.4112900000000002</v>
      </c>
      <c r="G53" s="2">
        <v>45706</v>
      </c>
      <c r="H53">
        <v>4.2957999999999998</v>
      </c>
    </row>
    <row r="54" spans="1:8" x14ac:dyDescent="0.25">
      <c r="A54" s="24">
        <v>43542</v>
      </c>
      <c r="B54" s="25">
        <v>14242</v>
      </c>
      <c r="D54" s="2">
        <v>45033</v>
      </c>
      <c r="E54">
        <v>5.3948600000000004</v>
      </c>
      <c r="G54" s="2">
        <v>45702</v>
      </c>
      <c r="H54">
        <v>4.3109900000000003</v>
      </c>
    </row>
    <row r="55" spans="1:8" x14ac:dyDescent="0.25">
      <c r="A55" s="24">
        <v>43543</v>
      </c>
      <c r="B55" s="25">
        <v>14228</v>
      </c>
      <c r="D55" s="2">
        <v>45030</v>
      </c>
      <c r="E55">
        <v>5.3052900000000003</v>
      </c>
      <c r="G55" s="2">
        <v>45701</v>
      </c>
      <c r="H55">
        <v>4.31501</v>
      </c>
    </row>
    <row r="56" spans="1:8" x14ac:dyDescent="0.25">
      <c r="A56" s="24">
        <v>43544</v>
      </c>
      <c r="B56" s="25">
        <v>14231</v>
      </c>
      <c r="D56" s="2">
        <v>45029</v>
      </c>
      <c r="E56">
        <v>5.3061400000000001</v>
      </c>
      <c r="G56" s="2">
        <v>45700</v>
      </c>
      <c r="H56">
        <v>4.2923299999999998</v>
      </c>
    </row>
    <row r="57" spans="1:8" x14ac:dyDescent="0.25">
      <c r="A57" s="24">
        <v>43545</v>
      </c>
      <c r="B57" s="25">
        <v>14102</v>
      </c>
      <c r="D57" s="2">
        <v>45028</v>
      </c>
      <c r="E57">
        <v>5.3419999999999996</v>
      </c>
      <c r="G57" s="2">
        <v>45699</v>
      </c>
      <c r="H57">
        <v>4.2830500000000002</v>
      </c>
    </row>
    <row r="58" spans="1:8" x14ac:dyDescent="0.25">
      <c r="A58" s="24">
        <v>43546</v>
      </c>
      <c r="B58" s="25">
        <v>14157</v>
      </c>
      <c r="D58" s="2">
        <v>45027</v>
      </c>
      <c r="E58">
        <v>5.3515699999999997</v>
      </c>
      <c r="G58" s="2">
        <v>45698</v>
      </c>
      <c r="H58">
        <v>4.2789299999999999</v>
      </c>
    </row>
    <row r="59" spans="1:8" x14ac:dyDescent="0.25">
      <c r="A59" s="24">
        <v>43549</v>
      </c>
      <c r="B59" s="25">
        <v>14223</v>
      </c>
      <c r="D59" s="2">
        <v>45022</v>
      </c>
      <c r="E59">
        <v>5.2374299999999998</v>
      </c>
      <c r="G59" s="2">
        <v>45695</v>
      </c>
      <c r="H59">
        <v>4.2577199999999999</v>
      </c>
    </row>
    <row r="60" spans="1:8" x14ac:dyDescent="0.25">
      <c r="A60" s="24">
        <v>43550</v>
      </c>
      <c r="B60" s="25">
        <v>14171</v>
      </c>
      <c r="D60" s="2">
        <v>45021</v>
      </c>
      <c r="E60">
        <v>5.2921399999999998</v>
      </c>
      <c r="G60" s="2">
        <v>45694</v>
      </c>
      <c r="H60">
        <v>4.2468300000000001</v>
      </c>
    </row>
    <row r="61" spans="1:8" x14ac:dyDescent="0.25">
      <c r="A61" s="24">
        <v>43551</v>
      </c>
      <c r="B61" s="25">
        <v>14202</v>
      </c>
      <c r="D61" s="2">
        <v>45020</v>
      </c>
      <c r="E61">
        <v>5.3367100000000001</v>
      </c>
      <c r="G61" s="2">
        <v>45693</v>
      </c>
      <c r="H61">
        <v>4.2591000000000001</v>
      </c>
    </row>
    <row r="62" spans="1:8" x14ac:dyDescent="0.25">
      <c r="A62" s="24">
        <v>43552</v>
      </c>
      <c r="B62" s="25">
        <v>14255</v>
      </c>
      <c r="D62" s="2">
        <v>45019</v>
      </c>
      <c r="E62">
        <v>5.3198600000000003</v>
      </c>
      <c r="G62" s="2">
        <v>45692</v>
      </c>
      <c r="H62">
        <v>4.26173</v>
      </c>
    </row>
    <row r="63" spans="1:8" x14ac:dyDescent="0.25">
      <c r="A63" s="24">
        <v>43553</v>
      </c>
      <c r="B63" s="25">
        <v>14244</v>
      </c>
      <c r="D63" s="2">
        <v>45016</v>
      </c>
      <c r="E63">
        <v>5.3129999999999997</v>
      </c>
      <c r="G63" s="2">
        <v>45691</v>
      </c>
      <c r="H63">
        <v>4.2510700000000003</v>
      </c>
    </row>
    <row r="64" spans="1:8" x14ac:dyDescent="0.25">
      <c r="A64" s="24">
        <v>43556</v>
      </c>
      <c r="B64" s="25">
        <v>14231</v>
      </c>
      <c r="D64" s="2">
        <v>45015</v>
      </c>
      <c r="E64">
        <v>5.2722899999999999</v>
      </c>
      <c r="G64" s="2">
        <v>45688</v>
      </c>
      <c r="H64">
        <v>4.24831</v>
      </c>
    </row>
    <row r="65" spans="1:8" x14ac:dyDescent="0.25">
      <c r="A65" s="24">
        <v>43557</v>
      </c>
      <c r="B65" s="25">
        <v>14237</v>
      </c>
      <c r="D65" s="2">
        <v>45014</v>
      </c>
      <c r="E65">
        <v>5.2095700000000003</v>
      </c>
      <c r="G65" s="2">
        <v>45687</v>
      </c>
      <c r="H65">
        <v>4.2386100000000004</v>
      </c>
    </row>
    <row r="66" spans="1:8" x14ac:dyDescent="0.25">
      <c r="A66" s="24">
        <v>43559</v>
      </c>
      <c r="B66" s="25">
        <v>14182</v>
      </c>
      <c r="D66" s="2">
        <v>45013</v>
      </c>
      <c r="E66">
        <v>5.2467100000000002</v>
      </c>
      <c r="G66" s="2">
        <v>45686</v>
      </c>
      <c r="H66">
        <v>4.2368199999999998</v>
      </c>
    </row>
    <row r="67" spans="1:8" x14ac:dyDescent="0.25">
      <c r="A67" s="24">
        <v>43560</v>
      </c>
      <c r="B67" s="25">
        <v>14158</v>
      </c>
      <c r="D67" s="2">
        <v>45012</v>
      </c>
      <c r="E67">
        <v>5.1611399999999996</v>
      </c>
      <c r="G67" s="2">
        <v>45685</v>
      </c>
      <c r="H67">
        <v>4.2296300000000002</v>
      </c>
    </row>
    <row r="68" spans="1:8" x14ac:dyDescent="0.25">
      <c r="A68" s="24">
        <v>43563</v>
      </c>
      <c r="B68" s="25">
        <v>14145</v>
      </c>
      <c r="D68" s="2">
        <v>45009</v>
      </c>
      <c r="E68">
        <v>4.9872899999999998</v>
      </c>
      <c r="G68" s="2">
        <v>45684</v>
      </c>
      <c r="H68">
        <v>4.2462299999999997</v>
      </c>
    </row>
    <row r="69" spans="1:8" x14ac:dyDescent="0.25">
      <c r="A69" s="24">
        <v>43564</v>
      </c>
      <c r="B69" s="25">
        <v>14150</v>
      </c>
      <c r="D69" s="2">
        <v>45008</v>
      </c>
      <c r="E69">
        <v>5.1427100000000001</v>
      </c>
      <c r="G69" s="2">
        <v>45681</v>
      </c>
      <c r="H69">
        <v>4.2590599999999998</v>
      </c>
    </row>
    <row r="70" spans="1:8" x14ac:dyDescent="0.25">
      <c r="A70" s="24">
        <v>43565</v>
      </c>
      <c r="B70" s="25">
        <v>14155</v>
      </c>
      <c r="D70" s="2">
        <v>45007</v>
      </c>
      <c r="E70">
        <v>5.1151400000000002</v>
      </c>
      <c r="G70" s="2">
        <v>45680</v>
      </c>
      <c r="H70">
        <v>4.2632300000000001</v>
      </c>
    </row>
    <row r="71" spans="1:8" x14ac:dyDescent="0.25">
      <c r="A71" s="24">
        <v>43566</v>
      </c>
      <c r="B71" s="25">
        <v>14156</v>
      </c>
      <c r="D71" s="2">
        <v>45006</v>
      </c>
      <c r="E71">
        <v>5.00657</v>
      </c>
      <c r="G71" s="2">
        <v>45679</v>
      </c>
      <c r="H71">
        <v>4.2622099999999996</v>
      </c>
    </row>
    <row r="72" spans="1:8" x14ac:dyDescent="0.25">
      <c r="A72" s="24">
        <v>43567</v>
      </c>
      <c r="B72" s="25">
        <v>14153</v>
      </c>
      <c r="D72" s="2">
        <v>45005</v>
      </c>
      <c r="E72">
        <v>4.8487099999999996</v>
      </c>
      <c r="G72" s="2">
        <v>45678</v>
      </c>
      <c r="H72">
        <v>4.2521000000000004</v>
      </c>
    </row>
    <row r="73" spans="1:8" x14ac:dyDescent="0.25">
      <c r="A73" s="24">
        <v>43570</v>
      </c>
      <c r="B73" s="25">
        <v>14067</v>
      </c>
      <c r="D73" s="2">
        <v>45002</v>
      </c>
      <c r="E73">
        <v>5.0522900000000002</v>
      </c>
      <c r="G73" s="2">
        <v>45674</v>
      </c>
      <c r="H73">
        <v>4.2538099999999996</v>
      </c>
    </row>
    <row r="74" spans="1:8" x14ac:dyDescent="0.25">
      <c r="A74" s="24">
        <v>43571</v>
      </c>
      <c r="B74" s="25">
        <v>14066</v>
      </c>
      <c r="D74" s="2">
        <v>45001</v>
      </c>
      <c r="E74">
        <v>4.9322900000000001</v>
      </c>
      <c r="G74" s="2">
        <v>45673</v>
      </c>
      <c r="H74">
        <v>4.26213</v>
      </c>
    </row>
    <row r="75" spans="1:8" x14ac:dyDescent="0.25">
      <c r="A75" s="24">
        <v>43573</v>
      </c>
      <c r="B75" s="25">
        <v>14016</v>
      </c>
      <c r="D75" s="2">
        <v>45000</v>
      </c>
      <c r="E75">
        <v>4.8339999999999996</v>
      </c>
      <c r="G75" s="2">
        <v>45672</v>
      </c>
      <c r="H75">
        <v>4.2886199999999999</v>
      </c>
    </row>
    <row r="76" spans="1:8" x14ac:dyDescent="0.25">
      <c r="A76" s="24">
        <v>43577</v>
      </c>
      <c r="B76" s="25">
        <v>14056</v>
      </c>
      <c r="D76" s="2">
        <v>44999</v>
      </c>
      <c r="E76">
        <v>4.9684299999999997</v>
      </c>
      <c r="G76" s="2">
        <v>45671</v>
      </c>
      <c r="H76">
        <v>4.2962600000000002</v>
      </c>
    </row>
    <row r="77" spans="1:8" x14ac:dyDescent="0.25">
      <c r="A77" s="24">
        <v>43578</v>
      </c>
      <c r="B77" s="25">
        <v>14080</v>
      </c>
      <c r="D77" s="2">
        <v>44998</v>
      </c>
      <c r="E77">
        <v>5.0507099999999996</v>
      </c>
      <c r="G77" s="2">
        <v>45670</v>
      </c>
      <c r="H77">
        <v>4.2794100000000004</v>
      </c>
    </row>
    <row r="78" spans="1:8" x14ac:dyDescent="0.25">
      <c r="A78" s="24">
        <v>43579</v>
      </c>
      <c r="B78" s="25">
        <v>14112</v>
      </c>
      <c r="D78" s="2">
        <v>44995</v>
      </c>
      <c r="E78">
        <v>5.4282899999999996</v>
      </c>
      <c r="G78" s="2">
        <v>45667</v>
      </c>
      <c r="H78">
        <v>4.24458</v>
      </c>
    </row>
    <row r="79" spans="1:8" x14ac:dyDescent="0.25">
      <c r="A79" s="24">
        <v>43580</v>
      </c>
      <c r="B79" s="25">
        <v>14154</v>
      </c>
      <c r="D79" s="2">
        <v>44994</v>
      </c>
      <c r="E79">
        <v>5.49986</v>
      </c>
      <c r="G79" s="2">
        <v>45666</v>
      </c>
      <c r="H79">
        <v>4.2506000000000004</v>
      </c>
    </row>
    <row r="80" spans="1:8" x14ac:dyDescent="0.25">
      <c r="A80" s="24">
        <v>43581</v>
      </c>
      <c r="B80" s="25">
        <v>14188</v>
      </c>
      <c r="D80" s="2">
        <v>44993</v>
      </c>
      <c r="E80">
        <v>5.4741400000000002</v>
      </c>
      <c r="G80" s="2">
        <v>45665</v>
      </c>
      <c r="H80">
        <v>4.2579599999999997</v>
      </c>
    </row>
    <row r="81" spans="1:8" x14ac:dyDescent="0.25">
      <c r="A81" s="24">
        <v>43584</v>
      </c>
      <c r="B81" s="25">
        <v>14188</v>
      </c>
      <c r="D81" s="2">
        <v>44992</v>
      </c>
      <c r="E81">
        <v>5.3461400000000001</v>
      </c>
      <c r="G81" s="2">
        <v>45664</v>
      </c>
      <c r="H81">
        <v>4.2455699999999998</v>
      </c>
    </row>
    <row r="82" spans="1:8" x14ac:dyDescent="0.25">
      <c r="A82" s="24">
        <v>43585</v>
      </c>
      <c r="B82" s="25">
        <v>14215</v>
      </c>
      <c r="D82" s="2">
        <v>44991</v>
      </c>
      <c r="E82">
        <v>5.3280000000000003</v>
      </c>
      <c r="G82" s="2">
        <v>45663</v>
      </c>
      <c r="H82">
        <v>4.2421199999999999</v>
      </c>
    </row>
    <row r="83" spans="1:8" x14ac:dyDescent="0.25">
      <c r="A83" s="24">
        <v>43587</v>
      </c>
      <c r="B83" s="25">
        <v>14245</v>
      </c>
      <c r="D83" s="2">
        <v>44988</v>
      </c>
      <c r="E83">
        <v>5.3157100000000002</v>
      </c>
      <c r="G83" s="2">
        <v>45660</v>
      </c>
      <c r="H83">
        <v>4.2419500000000001</v>
      </c>
    </row>
    <row r="84" spans="1:8" x14ac:dyDescent="0.25">
      <c r="A84" s="24">
        <v>43588</v>
      </c>
      <c r="B84" s="25">
        <v>14282</v>
      </c>
      <c r="D84" s="2">
        <v>44987</v>
      </c>
      <c r="E84">
        <v>5.3108599999999999</v>
      </c>
      <c r="G84" s="2">
        <v>45659</v>
      </c>
      <c r="H84">
        <v>4.2378</v>
      </c>
    </row>
    <row r="85" spans="1:8" x14ac:dyDescent="0.25">
      <c r="A85" s="24">
        <v>43591</v>
      </c>
      <c r="B85" s="25">
        <v>14308</v>
      </c>
      <c r="D85" s="2">
        <v>44986</v>
      </c>
      <c r="E85">
        <v>5.2881400000000003</v>
      </c>
      <c r="G85" s="2">
        <v>45657</v>
      </c>
      <c r="H85">
        <v>4.2500099999999996</v>
      </c>
    </row>
    <row r="86" spans="1:8" x14ac:dyDescent="0.25">
      <c r="A86" s="24">
        <v>43592</v>
      </c>
      <c r="B86" s="25">
        <v>14309</v>
      </c>
      <c r="D86" s="2">
        <v>44985</v>
      </c>
      <c r="E86">
        <v>5.2634299999999996</v>
      </c>
      <c r="G86" s="2">
        <v>45656</v>
      </c>
      <c r="H86">
        <v>4.2622999999999998</v>
      </c>
    </row>
    <row r="87" spans="1:8" x14ac:dyDescent="0.25">
      <c r="A87" s="24">
        <v>43593</v>
      </c>
      <c r="B87" s="25">
        <v>14305</v>
      </c>
      <c r="D87" s="2">
        <v>44984</v>
      </c>
      <c r="E87">
        <v>5.2711399999999999</v>
      </c>
      <c r="G87" s="2">
        <v>45653</v>
      </c>
      <c r="H87">
        <v>4.2849300000000001</v>
      </c>
    </row>
    <row r="88" spans="1:8" x14ac:dyDescent="0.25">
      <c r="A88" s="24">
        <v>43594</v>
      </c>
      <c r="B88" s="25">
        <v>14338</v>
      </c>
      <c r="D88" s="2">
        <v>44981</v>
      </c>
      <c r="E88">
        <v>5.2351400000000003</v>
      </c>
      <c r="G88" s="2">
        <v>45652</v>
      </c>
      <c r="H88">
        <v>4.2820900000000002</v>
      </c>
    </row>
    <row r="89" spans="1:8" x14ac:dyDescent="0.25">
      <c r="A89" s="24">
        <v>43595</v>
      </c>
      <c r="B89" s="25">
        <v>14347</v>
      </c>
      <c r="D89" s="2">
        <v>44980</v>
      </c>
      <c r="E89">
        <v>5.2770000000000001</v>
      </c>
      <c r="G89" s="2">
        <v>45650</v>
      </c>
      <c r="H89">
        <v>4.2846700000000002</v>
      </c>
    </row>
    <row r="90" spans="1:8" x14ac:dyDescent="0.25">
      <c r="A90" s="24">
        <v>43598</v>
      </c>
      <c r="B90" s="25">
        <v>14362</v>
      </c>
      <c r="D90" s="2">
        <v>44979</v>
      </c>
      <c r="E90">
        <v>5.2709999999999999</v>
      </c>
      <c r="G90" s="2">
        <v>45649</v>
      </c>
      <c r="H90">
        <v>4.2715899999999998</v>
      </c>
    </row>
    <row r="91" spans="1:8" x14ac:dyDescent="0.25">
      <c r="A91" s="24">
        <v>43599</v>
      </c>
      <c r="B91" s="25">
        <v>14444</v>
      </c>
      <c r="D91" s="2">
        <v>44978</v>
      </c>
      <c r="E91">
        <v>5.2574300000000003</v>
      </c>
      <c r="G91" s="2">
        <v>45646</v>
      </c>
      <c r="H91">
        <v>4.2762099999999998</v>
      </c>
    </row>
    <row r="92" spans="1:8" x14ac:dyDescent="0.25">
      <c r="A92" s="24">
        <v>43600</v>
      </c>
      <c r="B92" s="25">
        <v>14448</v>
      </c>
      <c r="D92" s="2">
        <v>44977</v>
      </c>
      <c r="E92">
        <v>5.24071</v>
      </c>
      <c r="G92" s="2">
        <v>45645</v>
      </c>
      <c r="H92">
        <v>4.2809200000000001</v>
      </c>
    </row>
    <row r="93" spans="1:8" x14ac:dyDescent="0.25">
      <c r="A93" s="24">
        <v>43601</v>
      </c>
      <c r="B93" s="25">
        <v>14458</v>
      </c>
      <c r="D93" s="2">
        <v>44974</v>
      </c>
      <c r="E93">
        <v>5.2430000000000003</v>
      </c>
      <c r="G93" s="2">
        <v>45644</v>
      </c>
      <c r="H93">
        <v>4.2831799999999998</v>
      </c>
    </row>
    <row r="94" spans="1:8" x14ac:dyDescent="0.25">
      <c r="A94" s="24">
        <v>43602</v>
      </c>
      <c r="B94" s="25">
        <v>14469</v>
      </c>
      <c r="D94" s="2">
        <v>44973</v>
      </c>
      <c r="E94">
        <v>5.1804300000000003</v>
      </c>
      <c r="G94" s="2">
        <v>45643</v>
      </c>
      <c r="H94">
        <v>4.2774900000000002</v>
      </c>
    </row>
    <row r="95" spans="1:8" x14ac:dyDescent="0.25">
      <c r="A95" s="24">
        <v>43605</v>
      </c>
      <c r="B95" s="25">
        <v>14478</v>
      </c>
      <c r="D95" s="2">
        <v>44972</v>
      </c>
      <c r="E95">
        <v>5.1802900000000003</v>
      </c>
      <c r="G95" s="2">
        <v>45642</v>
      </c>
      <c r="H95">
        <v>4.2727300000000001</v>
      </c>
    </row>
    <row r="96" spans="1:8" x14ac:dyDescent="0.25">
      <c r="A96" s="24">
        <v>43606</v>
      </c>
      <c r="B96" s="25">
        <v>14462</v>
      </c>
      <c r="D96" s="2">
        <v>44971</v>
      </c>
      <c r="E96">
        <v>5.1584300000000001</v>
      </c>
      <c r="G96" s="2">
        <v>45639</v>
      </c>
      <c r="H96">
        <v>4.2604100000000003</v>
      </c>
    </row>
    <row r="97" spans="1:8" x14ac:dyDescent="0.25">
      <c r="A97" s="24">
        <v>43607</v>
      </c>
      <c r="B97" s="25">
        <v>14488</v>
      </c>
      <c r="D97" s="2">
        <v>44970</v>
      </c>
      <c r="E97">
        <v>5.1520000000000001</v>
      </c>
      <c r="G97" s="2">
        <v>45638</v>
      </c>
      <c r="H97">
        <v>4.2604499999999996</v>
      </c>
    </row>
    <row r="98" spans="1:8" x14ac:dyDescent="0.25">
      <c r="A98" s="24">
        <v>43608</v>
      </c>
      <c r="B98" s="25">
        <v>14513</v>
      </c>
      <c r="D98" s="2">
        <v>44967</v>
      </c>
      <c r="E98">
        <v>5.1271399999999998</v>
      </c>
      <c r="G98" s="2">
        <v>45637</v>
      </c>
      <c r="H98">
        <v>4.2946400000000002</v>
      </c>
    </row>
    <row r="99" spans="1:8" x14ac:dyDescent="0.25">
      <c r="A99" s="24">
        <v>43609</v>
      </c>
      <c r="B99" s="25">
        <v>14451</v>
      </c>
      <c r="D99" s="2">
        <v>44966</v>
      </c>
      <c r="E99">
        <v>5.1125699999999998</v>
      </c>
      <c r="G99" s="2">
        <v>45636</v>
      </c>
      <c r="H99">
        <v>4.2859800000000003</v>
      </c>
    </row>
    <row r="100" spans="1:8" x14ac:dyDescent="0.25">
      <c r="A100" s="24">
        <v>43612</v>
      </c>
      <c r="B100" s="25">
        <v>14360</v>
      </c>
      <c r="D100" s="2">
        <v>44965</v>
      </c>
      <c r="E100">
        <v>5.1509999999999998</v>
      </c>
      <c r="G100" s="2">
        <v>45635</v>
      </c>
      <c r="H100">
        <v>4.2890699999999997</v>
      </c>
    </row>
    <row r="101" spans="1:8" x14ac:dyDescent="0.25">
      <c r="A101" s="24">
        <v>43613</v>
      </c>
      <c r="B101" s="25">
        <v>14380</v>
      </c>
      <c r="D101" s="2">
        <v>44964</v>
      </c>
      <c r="E101">
        <v>5.1349999999999998</v>
      </c>
      <c r="G101" s="2">
        <v>45632</v>
      </c>
      <c r="H101">
        <v>4.3294199999999998</v>
      </c>
    </row>
    <row r="102" spans="1:8" x14ac:dyDescent="0.25">
      <c r="A102" s="24">
        <v>43614</v>
      </c>
      <c r="B102" s="25">
        <v>14417</v>
      </c>
      <c r="D102" s="2">
        <v>44963</v>
      </c>
      <c r="E102">
        <v>5.13971</v>
      </c>
      <c r="G102" s="2">
        <v>45631</v>
      </c>
      <c r="H102">
        <v>4.3304400000000003</v>
      </c>
    </row>
    <row r="103" spans="1:8" x14ac:dyDescent="0.25">
      <c r="A103" s="24">
        <v>43616</v>
      </c>
      <c r="B103" s="25">
        <v>14385</v>
      </c>
      <c r="D103" s="2">
        <v>44960</v>
      </c>
      <c r="E103">
        <v>5.0574300000000001</v>
      </c>
      <c r="G103" s="2">
        <v>45630</v>
      </c>
      <c r="H103">
        <v>4.3529099999999996</v>
      </c>
    </row>
    <row r="104" spans="1:8" x14ac:dyDescent="0.25">
      <c r="A104" s="24">
        <v>43626</v>
      </c>
      <c r="B104" s="25">
        <v>14231</v>
      </c>
      <c r="D104" s="2">
        <v>44959</v>
      </c>
      <c r="E104">
        <v>5.0598599999999996</v>
      </c>
      <c r="G104" s="2">
        <v>45629</v>
      </c>
      <c r="H104">
        <v>4.39344</v>
      </c>
    </row>
    <row r="105" spans="1:8" x14ac:dyDescent="0.25">
      <c r="A105" s="24">
        <v>43627</v>
      </c>
      <c r="B105" s="25">
        <v>14258</v>
      </c>
      <c r="D105" s="2">
        <v>44958</v>
      </c>
      <c r="E105">
        <v>5.08786</v>
      </c>
      <c r="G105" s="2">
        <v>45628</v>
      </c>
      <c r="H105">
        <v>4.3754</v>
      </c>
    </row>
    <row r="106" spans="1:8" x14ac:dyDescent="0.25">
      <c r="A106" s="24">
        <v>43628</v>
      </c>
      <c r="B106" s="25">
        <v>14234</v>
      </c>
      <c r="D106" s="2">
        <v>44957</v>
      </c>
      <c r="E106">
        <v>5.1004300000000002</v>
      </c>
      <c r="G106" s="2">
        <v>45625</v>
      </c>
      <c r="H106">
        <v>4.3835899999999999</v>
      </c>
    </row>
    <row r="107" spans="1:8" x14ac:dyDescent="0.25">
      <c r="A107" s="24">
        <v>43629</v>
      </c>
      <c r="B107" s="25">
        <v>14270</v>
      </c>
      <c r="D107" s="2">
        <v>44956</v>
      </c>
      <c r="E107">
        <v>5.0915699999999999</v>
      </c>
      <c r="G107" s="2">
        <v>45623</v>
      </c>
      <c r="H107">
        <v>4.4242999999999997</v>
      </c>
    </row>
    <row r="108" spans="1:8" x14ac:dyDescent="0.25">
      <c r="A108" s="24">
        <v>43630</v>
      </c>
      <c r="B108" s="25">
        <v>14304</v>
      </c>
      <c r="D108" s="2">
        <v>44953</v>
      </c>
      <c r="E108">
        <v>5.10229</v>
      </c>
      <c r="G108" s="2">
        <v>45622</v>
      </c>
      <c r="H108">
        <v>4.4328700000000003</v>
      </c>
    </row>
    <row r="109" spans="1:8" x14ac:dyDescent="0.25">
      <c r="A109" s="24">
        <v>43633</v>
      </c>
      <c r="B109" s="25">
        <v>14346</v>
      </c>
      <c r="D109" s="2">
        <v>44952</v>
      </c>
      <c r="E109">
        <v>5.10229</v>
      </c>
      <c r="G109" s="2">
        <v>45621</v>
      </c>
      <c r="H109">
        <v>4.4449899999999998</v>
      </c>
    </row>
    <row r="110" spans="1:8" x14ac:dyDescent="0.25">
      <c r="A110" s="24">
        <v>43634</v>
      </c>
      <c r="B110" s="25">
        <v>14334</v>
      </c>
      <c r="D110" s="2">
        <v>44951</v>
      </c>
      <c r="E110">
        <v>5.1082900000000002</v>
      </c>
      <c r="G110" s="2">
        <v>45618</v>
      </c>
      <c r="H110">
        <v>4.4371600000000004</v>
      </c>
    </row>
    <row r="111" spans="1:8" x14ac:dyDescent="0.25">
      <c r="A111" s="24">
        <v>43635</v>
      </c>
      <c r="B111" s="25">
        <v>14271</v>
      </c>
      <c r="D111" s="2">
        <v>44950</v>
      </c>
      <c r="E111">
        <v>5.1085700000000003</v>
      </c>
      <c r="G111" s="2">
        <v>45617</v>
      </c>
      <c r="H111">
        <v>4.4337799999999996</v>
      </c>
    </row>
    <row r="112" spans="1:8" x14ac:dyDescent="0.25">
      <c r="A112" s="24">
        <v>43636</v>
      </c>
      <c r="B112" s="25">
        <v>14236</v>
      </c>
      <c r="D112" s="2">
        <v>44949</v>
      </c>
      <c r="E112">
        <v>5.0984299999999996</v>
      </c>
      <c r="G112" s="2">
        <v>45616</v>
      </c>
      <c r="H112">
        <v>4.4232399999999998</v>
      </c>
    </row>
    <row r="113" spans="1:8" x14ac:dyDescent="0.25">
      <c r="A113" s="24">
        <v>43637</v>
      </c>
      <c r="B113" s="25">
        <v>14116</v>
      </c>
      <c r="D113" s="2">
        <v>44946</v>
      </c>
      <c r="E113">
        <v>5.1020000000000003</v>
      </c>
      <c r="G113" s="2">
        <v>45615</v>
      </c>
      <c r="H113">
        <v>4.4304500000000004</v>
      </c>
    </row>
    <row r="114" spans="1:8" x14ac:dyDescent="0.25">
      <c r="A114" s="24">
        <v>43640</v>
      </c>
      <c r="B114" s="25">
        <v>14165</v>
      </c>
      <c r="D114" s="2">
        <v>44945</v>
      </c>
      <c r="E114">
        <v>5.0808600000000004</v>
      </c>
      <c r="G114" s="2">
        <v>45614</v>
      </c>
      <c r="H114">
        <v>4.4314999999999998</v>
      </c>
    </row>
    <row r="115" spans="1:8" x14ac:dyDescent="0.25">
      <c r="A115" s="24">
        <v>43641</v>
      </c>
      <c r="B115" s="25">
        <v>14138</v>
      </c>
      <c r="D115" s="2">
        <v>44944</v>
      </c>
      <c r="E115">
        <v>5.1079999999999997</v>
      </c>
      <c r="G115" s="2">
        <v>45611</v>
      </c>
      <c r="H115">
        <v>4.3919100000000002</v>
      </c>
    </row>
    <row r="116" spans="1:8" x14ac:dyDescent="0.25">
      <c r="A116" s="24">
        <v>43642</v>
      </c>
      <c r="B116" s="25">
        <v>14174</v>
      </c>
      <c r="D116" s="2">
        <v>44943</v>
      </c>
      <c r="E116">
        <v>5.1207099999999999</v>
      </c>
      <c r="G116" s="2">
        <v>45610</v>
      </c>
      <c r="H116">
        <v>4.3857299999999997</v>
      </c>
    </row>
    <row r="117" spans="1:8" x14ac:dyDescent="0.25">
      <c r="A117" s="24">
        <v>43643</v>
      </c>
      <c r="B117" s="25">
        <v>14180</v>
      </c>
      <c r="D117" s="2">
        <v>44942</v>
      </c>
      <c r="E117">
        <v>5.1154299999999999</v>
      </c>
      <c r="G117" s="2">
        <v>45609</v>
      </c>
      <c r="H117">
        <v>4.4434300000000002</v>
      </c>
    </row>
    <row r="118" spans="1:8" x14ac:dyDescent="0.25">
      <c r="A118" s="24">
        <v>43644</v>
      </c>
      <c r="B118" s="25">
        <v>14141</v>
      </c>
      <c r="D118" s="2">
        <v>44939</v>
      </c>
      <c r="E118">
        <v>5.10114</v>
      </c>
      <c r="G118" s="2">
        <v>45608</v>
      </c>
      <c r="H118">
        <v>4.4126000000000003</v>
      </c>
    </row>
    <row r="119" spans="1:8" x14ac:dyDescent="0.25">
      <c r="A119" s="24">
        <v>43647</v>
      </c>
      <c r="B119" s="25">
        <v>14117</v>
      </c>
      <c r="D119" s="2">
        <v>44938</v>
      </c>
      <c r="E119">
        <v>5.1297100000000002</v>
      </c>
      <c r="G119" s="2">
        <v>45604</v>
      </c>
      <c r="H119">
        <v>4.4010699999999998</v>
      </c>
    </row>
    <row r="120" spans="1:8" x14ac:dyDescent="0.25">
      <c r="A120" s="24">
        <v>43648</v>
      </c>
      <c r="B120" s="25">
        <v>14140</v>
      </c>
      <c r="D120" s="2">
        <v>44937</v>
      </c>
      <c r="E120">
        <v>5.1280000000000001</v>
      </c>
      <c r="G120" s="2">
        <v>45603</v>
      </c>
      <c r="H120">
        <v>4.4103899999999996</v>
      </c>
    </row>
    <row r="121" spans="1:8" x14ac:dyDescent="0.25">
      <c r="A121" s="24">
        <v>43649</v>
      </c>
      <c r="B121" s="25">
        <v>14160</v>
      </c>
      <c r="D121" s="2">
        <v>44936</v>
      </c>
      <c r="E121">
        <v>5.1418600000000003</v>
      </c>
      <c r="G121" s="2">
        <v>45602</v>
      </c>
      <c r="H121">
        <v>4.3964100000000004</v>
      </c>
    </row>
    <row r="122" spans="1:8" x14ac:dyDescent="0.25">
      <c r="A122" s="24">
        <v>43650</v>
      </c>
      <c r="B122" s="25">
        <v>14106</v>
      </c>
      <c r="D122" s="2">
        <v>44935</v>
      </c>
      <c r="E122">
        <v>5.141</v>
      </c>
      <c r="G122" s="2">
        <v>45601</v>
      </c>
      <c r="H122">
        <v>4.3803000000000001</v>
      </c>
    </row>
    <row r="123" spans="1:8" x14ac:dyDescent="0.25">
      <c r="A123" s="24">
        <v>43651</v>
      </c>
      <c r="B123" s="25">
        <v>14148</v>
      </c>
      <c r="D123" s="2">
        <v>44932</v>
      </c>
      <c r="E123">
        <v>5.1970000000000001</v>
      </c>
      <c r="G123" s="2">
        <v>45600</v>
      </c>
      <c r="H123">
        <v>4.3816699999999997</v>
      </c>
    </row>
    <row r="124" spans="1:8" x14ac:dyDescent="0.25">
      <c r="A124" s="24">
        <v>43654</v>
      </c>
      <c r="B124" s="25">
        <v>14147</v>
      </c>
      <c r="D124" s="2">
        <v>44931</v>
      </c>
      <c r="E124">
        <v>5.1654299999999997</v>
      </c>
      <c r="G124" s="2">
        <v>45597</v>
      </c>
      <c r="H124">
        <v>4.4119799999999998</v>
      </c>
    </row>
    <row r="125" spans="1:8" x14ac:dyDescent="0.25">
      <c r="A125" s="24">
        <v>43655</v>
      </c>
      <c r="B125" s="25">
        <v>14129</v>
      </c>
      <c r="D125" s="2">
        <v>44930</v>
      </c>
      <c r="E125">
        <v>5.13314</v>
      </c>
      <c r="G125" s="2">
        <v>45596</v>
      </c>
      <c r="H125">
        <v>4.40726</v>
      </c>
    </row>
    <row r="126" spans="1:8" x14ac:dyDescent="0.25">
      <c r="A126" s="24">
        <v>43656</v>
      </c>
      <c r="B126" s="25">
        <v>14152</v>
      </c>
      <c r="D126" s="2">
        <v>44929</v>
      </c>
      <c r="E126">
        <v>5.1361400000000001</v>
      </c>
      <c r="G126" s="2">
        <v>45595</v>
      </c>
      <c r="H126">
        <v>4.4180000000000001</v>
      </c>
    </row>
    <row r="127" spans="1:8" x14ac:dyDescent="0.25">
      <c r="A127" s="24">
        <v>43657</v>
      </c>
      <c r="B127" s="25">
        <v>14089</v>
      </c>
      <c r="D127" s="2">
        <v>44925</v>
      </c>
      <c r="E127">
        <v>5.1388600000000002</v>
      </c>
      <c r="G127" s="2">
        <v>45594</v>
      </c>
      <c r="H127">
        <v>4.4268099999999997</v>
      </c>
    </row>
    <row r="128" spans="1:8" x14ac:dyDescent="0.25">
      <c r="A128" s="24">
        <v>43658</v>
      </c>
      <c r="B128" s="25">
        <v>14085</v>
      </c>
      <c r="D128" s="2">
        <v>44924</v>
      </c>
      <c r="E128">
        <v>5.1375700000000002</v>
      </c>
      <c r="G128" s="2">
        <v>45593</v>
      </c>
      <c r="H128">
        <v>4.4127000000000001</v>
      </c>
    </row>
    <row r="129" spans="1:8" x14ac:dyDescent="0.25">
      <c r="A129" s="24">
        <v>43661</v>
      </c>
      <c r="B129" s="25">
        <v>13970</v>
      </c>
      <c r="D129" s="2">
        <v>44923</v>
      </c>
      <c r="E129">
        <v>5.1511399999999998</v>
      </c>
      <c r="G129" s="2">
        <v>45590</v>
      </c>
      <c r="H129">
        <v>4.43072</v>
      </c>
    </row>
    <row r="130" spans="1:8" x14ac:dyDescent="0.25">
      <c r="A130" s="24">
        <v>43662</v>
      </c>
      <c r="B130" s="25">
        <v>13925</v>
      </c>
      <c r="D130" s="2">
        <v>44918</v>
      </c>
      <c r="E130">
        <v>5.1531399999999996</v>
      </c>
      <c r="G130" s="2">
        <v>45589</v>
      </c>
      <c r="H130">
        <v>4.4478799999999996</v>
      </c>
    </row>
    <row r="131" spans="1:8" x14ac:dyDescent="0.25">
      <c r="A131" s="24">
        <v>43663</v>
      </c>
      <c r="B131" s="25">
        <v>13949</v>
      </c>
      <c r="D131" s="2">
        <v>44917</v>
      </c>
      <c r="E131">
        <v>5.1485700000000003</v>
      </c>
      <c r="G131" s="2">
        <v>45588</v>
      </c>
      <c r="H131">
        <v>4.45486</v>
      </c>
    </row>
    <row r="132" spans="1:8" x14ac:dyDescent="0.25">
      <c r="A132" s="24">
        <v>43664</v>
      </c>
      <c r="B132" s="25">
        <v>13976</v>
      </c>
      <c r="D132" s="2">
        <v>44916</v>
      </c>
      <c r="E132">
        <v>5.1614300000000002</v>
      </c>
      <c r="G132" s="2">
        <v>45587</v>
      </c>
      <c r="H132">
        <v>4.4577999999999998</v>
      </c>
    </row>
    <row r="133" spans="1:8" x14ac:dyDescent="0.25">
      <c r="A133" s="24">
        <v>43665</v>
      </c>
      <c r="B133" s="25">
        <v>13913</v>
      </c>
      <c r="D133" s="2">
        <v>44915</v>
      </c>
      <c r="E133">
        <v>5.1767099999999999</v>
      </c>
      <c r="G133" s="2">
        <v>45586</v>
      </c>
      <c r="H133">
        <v>4.4375600000000004</v>
      </c>
    </row>
    <row r="134" spans="1:8" x14ac:dyDescent="0.25">
      <c r="A134" s="24">
        <v>43668</v>
      </c>
      <c r="B134" s="25">
        <v>13963</v>
      </c>
      <c r="D134" s="2">
        <v>44914</v>
      </c>
      <c r="E134">
        <v>5.1498600000000003</v>
      </c>
      <c r="G134" s="2">
        <v>45583</v>
      </c>
      <c r="H134">
        <v>4.4437100000000003</v>
      </c>
    </row>
    <row r="135" spans="1:8" x14ac:dyDescent="0.25">
      <c r="A135" s="24">
        <v>43669</v>
      </c>
      <c r="B135" s="25">
        <v>13973</v>
      </c>
      <c r="D135" s="2">
        <v>44911</v>
      </c>
      <c r="E135">
        <v>5.1868600000000002</v>
      </c>
      <c r="G135" s="2">
        <v>45582</v>
      </c>
      <c r="H135">
        <v>4.4153599999999997</v>
      </c>
    </row>
    <row r="136" spans="1:8" x14ac:dyDescent="0.25">
      <c r="A136" s="24">
        <v>43670</v>
      </c>
      <c r="B136" s="25">
        <v>14011</v>
      </c>
      <c r="D136" s="2">
        <v>44910</v>
      </c>
      <c r="E136">
        <v>5.1522899999999998</v>
      </c>
      <c r="G136" s="2">
        <v>45581</v>
      </c>
      <c r="H136">
        <v>4.4318200000000001</v>
      </c>
    </row>
    <row r="137" spans="1:8" x14ac:dyDescent="0.25">
      <c r="A137" s="24">
        <v>43671</v>
      </c>
      <c r="B137" s="25">
        <v>13986</v>
      </c>
      <c r="D137" s="2">
        <v>44909</v>
      </c>
      <c r="E137">
        <v>5.1252899999999997</v>
      </c>
      <c r="G137" s="2">
        <v>45580</v>
      </c>
      <c r="H137">
        <v>4.4426600000000001</v>
      </c>
    </row>
    <row r="138" spans="1:8" x14ac:dyDescent="0.25">
      <c r="A138" s="24">
        <v>43672</v>
      </c>
      <c r="B138" s="25">
        <v>14001</v>
      </c>
      <c r="D138" s="2">
        <v>44908</v>
      </c>
      <c r="E138">
        <v>5.2057099999999998</v>
      </c>
      <c r="G138" s="2">
        <v>45576</v>
      </c>
      <c r="H138">
        <v>4.4435799999999999</v>
      </c>
    </row>
    <row r="139" spans="1:8" x14ac:dyDescent="0.25">
      <c r="A139" s="24">
        <v>43675</v>
      </c>
      <c r="B139" s="25">
        <v>14010</v>
      </c>
      <c r="D139" s="2">
        <v>44907</v>
      </c>
      <c r="E139">
        <v>5.1609999999999996</v>
      </c>
      <c r="G139" s="2">
        <v>45575</v>
      </c>
      <c r="H139">
        <v>4.4487199999999998</v>
      </c>
    </row>
    <row r="140" spans="1:8" x14ac:dyDescent="0.25">
      <c r="A140" s="24">
        <v>43676</v>
      </c>
      <c r="B140" s="25">
        <v>14034</v>
      </c>
      <c r="D140" s="2">
        <v>44904</v>
      </c>
      <c r="E140">
        <v>5.13971</v>
      </c>
      <c r="G140" s="2">
        <v>45574</v>
      </c>
      <c r="H140">
        <v>4.4458099999999998</v>
      </c>
    </row>
    <row r="141" spans="1:8" x14ac:dyDescent="0.25">
      <c r="A141" s="24">
        <v>43677</v>
      </c>
      <c r="B141" s="25">
        <v>14026</v>
      </c>
      <c r="D141" s="2">
        <v>44903</v>
      </c>
      <c r="E141">
        <v>5.1587100000000001</v>
      </c>
      <c r="G141" s="2">
        <v>45573</v>
      </c>
      <c r="H141">
        <v>4.4682000000000004</v>
      </c>
    </row>
    <row r="142" spans="1:8" x14ac:dyDescent="0.25">
      <c r="A142" s="24">
        <v>43678</v>
      </c>
      <c r="B142" s="25">
        <v>14098</v>
      </c>
      <c r="D142" s="2">
        <v>44902</v>
      </c>
      <c r="E142">
        <v>5.1724300000000003</v>
      </c>
      <c r="G142" s="2">
        <v>45572</v>
      </c>
      <c r="H142">
        <v>4.3918400000000002</v>
      </c>
    </row>
    <row r="143" spans="1:8" x14ac:dyDescent="0.25">
      <c r="A143" s="24">
        <v>43679</v>
      </c>
      <c r="B143" s="25">
        <v>14203</v>
      </c>
      <c r="D143" s="2">
        <v>44901</v>
      </c>
      <c r="E143">
        <v>5.202</v>
      </c>
      <c r="G143" s="2">
        <v>45569</v>
      </c>
      <c r="H143">
        <v>4.2809900000000001</v>
      </c>
    </row>
    <row r="144" spans="1:8" x14ac:dyDescent="0.25">
      <c r="A144" s="24">
        <v>43682</v>
      </c>
      <c r="B144" s="25">
        <v>14231</v>
      </c>
      <c r="D144" s="2">
        <v>44900</v>
      </c>
      <c r="E144">
        <v>5.1868600000000002</v>
      </c>
      <c r="G144" s="2">
        <v>45568</v>
      </c>
      <c r="H144">
        <v>4.2736200000000002</v>
      </c>
    </row>
    <row r="145" spans="1:8" x14ac:dyDescent="0.25">
      <c r="A145" s="24">
        <v>43683</v>
      </c>
      <c r="B145" s="25">
        <v>14344</v>
      </c>
      <c r="D145" s="2">
        <v>44897</v>
      </c>
      <c r="E145">
        <v>5.1491400000000001</v>
      </c>
      <c r="G145" s="2">
        <v>45567</v>
      </c>
      <c r="H145">
        <v>4.2826199999999996</v>
      </c>
    </row>
    <row r="146" spans="1:8" x14ac:dyDescent="0.25">
      <c r="A146" s="24">
        <v>43684</v>
      </c>
      <c r="B146" s="25">
        <v>14275</v>
      </c>
      <c r="D146" s="2">
        <v>44896</v>
      </c>
      <c r="E146">
        <v>5.1755699999999996</v>
      </c>
      <c r="G146" s="2">
        <v>45566</v>
      </c>
      <c r="H146">
        <v>4.2840199999999999</v>
      </c>
    </row>
    <row r="147" spans="1:8" x14ac:dyDescent="0.25">
      <c r="A147" s="24">
        <v>43685</v>
      </c>
      <c r="B147" s="25">
        <v>14231</v>
      </c>
      <c r="D147" s="2">
        <v>44895</v>
      </c>
      <c r="E147">
        <v>5.20343</v>
      </c>
      <c r="G147" s="2">
        <v>45565</v>
      </c>
      <c r="H147">
        <v>4.25387</v>
      </c>
    </row>
    <row r="148" spans="1:8" x14ac:dyDescent="0.25">
      <c r="A148" s="24">
        <v>43686</v>
      </c>
      <c r="B148" s="25">
        <v>14195</v>
      </c>
      <c r="D148" s="2">
        <v>44894</v>
      </c>
      <c r="E148">
        <v>5.2088599999999996</v>
      </c>
      <c r="G148" s="2">
        <v>45562</v>
      </c>
      <c r="H148">
        <v>4.2618499999999999</v>
      </c>
    </row>
    <row r="149" spans="1:8" x14ac:dyDescent="0.25">
      <c r="A149" s="24">
        <v>43689</v>
      </c>
      <c r="B149" s="25">
        <v>14220</v>
      </c>
      <c r="D149" s="2">
        <v>44893</v>
      </c>
      <c r="E149">
        <v>5.2104299999999997</v>
      </c>
      <c r="G149" s="2">
        <v>45561</v>
      </c>
      <c r="H149">
        <v>4.2451999999999996</v>
      </c>
    </row>
    <row r="150" spans="1:8" x14ac:dyDescent="0.25">
      <c r="A150" s="24">
        <v>43690</v>
      </c>
      <c r="B150" s="25">
        <v>14283</v>
      </c>
      <c r="D150" s="2">
        <v>44890</v>
      </c>
      <c r="E150">
        <v>5.2187099999999997</v>
      </c>
      <c r="G150" s="2">
        <v>45560</v>
      </c>
      <c r="H150">
        <v>4.2864399999999998</v>
      </c>
    </row>
    <row r="151" spans="1:8" x14ac:dyDescent="0.25">
      <c r="A151" s="24">
        <v>43691</v>
      </c>
      <c r="B151" s="25">
        <v>14234</v>
      </c>
      <c r="D151" s="2">
        <v>44889</v>
      </c>
      <c r="E151">
        <v>5.1825700000000001</v>
      </c>
      <c r="G151" s="2">
        <v>45559</v>
      </c>
      <c r="H151">
        <v>4.3096199999999998</v>
      </c>
    </row>
    <row r="152" spans="1:8" x14ac:dyDescent="0.25">
      <c r="A152" s="24">
        <v>43692</v>
      </c>
      <c r="B152" s="25">
        <v>14296</v>
      </c>
      <c r="D152" s="2">
        <v>44888</v>
      </c>
      <c r="E152">
        <v>5.2252900000000002</v>
      </c>
      <c r="G152" s="2">
        <v>45558</v>
      </c>
      <c r="H152">
        <v>4.3336899999999998</v>
      </c>
    </row>
    <row r="153" spans="1:8" x14ac:dyDescent="0.25">
      <c r="A153" s="24">
        <v>43693</v>
      </c>
      <c r="B153" s="25">
        <v>14258</v>
      </c>
      <c r="D153" s="2">
        <v>44887</v>
      </c>
      <c r="E153">
        <v>5.16214</v>
      </c>
      <c r="G153" s="2">
        <v>45555</v>
      </c>
      <c r="H153">
        <v>4.3513900000000003</v>
      </c>
    </row>
    <row r="154" spans="1:8" x14ac:dyDescent="0.25">
      <c r="A154" s="24">
        <v>43696</v>
      </c>
      <c r="B154" s="25">
        <v>14203</v>
      </c>
      <c r="D154" s="2">
        <v>44886</v>
      </c>
      <c r="E154">
        <v>5.17157</v>
      </c>
      <c r="G154" s="2">
        <v>45554</v>
      </c>
      <c r="H154">
        <v>4.3934300000000004</v>
      </c>
    </row>
    <row r="155" spans="1:8" x14ac:dyDescent="0.25">
      <c r="A155" s="24">
        <v>43697</v>
      </c>
      <c r="B155" s="25">
        <v>14262</v>
      </c>
      <c r="D155" s="2">
        <v>44883</v>
      </c>
      <c r="E155">
        <v>5.1427100000000001</v>
      </c>
      <c r="G155" s="2">
        <v>45553</v>
      </c>
      <c r="H155">
        <v>4.4438000000000004</v>
      </c>
    </row>
    <row r="156" spans="1:8" x14ac:dyDescent="0.25">
      <c r="A156" s="24">
        <v>43698</v>
      </c>
      <c r="B156" s="25">
        <v>14259</v>
      </c>
      <c r="D156" s="2">
        <v>44882</v>
      </c>
      <c r="E156">
        <v>5.1224299999999996</v>
      </c>
      <c r="G156" s="2">
        <v>45552</v>
      </c>
      <c r="H156">
        <v>4.4362700000000004</v>
      </c>
    </row>
    <row r="157" spans="1:8" x14ac:dyDescent="0.25">
      <c r="A157" s="24">
        <v>43699</v>
      </c>
      <c r="B157" s="25">
        <v>14234</v>
      </c>
      <c r="D157" s="2">
        <v>44881</v>
      </c>
      <c r="E157">
        <v>5.0819999999999999</v>
      </c>
      <c r="G157" s="2">
        <v>45551</v>
      </c>
      <c r="H157">
        <v>4.48149</v>
      </c>
    </row>
    <row r="158" spans="1:8" x14ac:dyDescent="0.25">
      <c r="A158" s="24">
        <v>43700</v>
      </c>
      <c r="B158" s="25">
        <v>14249</v>
      </c>
      <c r="D158" s="2">
        <v>44880</v>
      </c>
      <c r="E158">
        <v>5.085</v>
      </c>
      <c r="G158" s="2">
        <v>45548</v>
      </c>
      <c r="H158">
        <v>4.5789200000000001</v>
      </c>
    </row>
    <row r="159" spans="1:8" x14ac:dyDescent="0.25">
      <c r="A159" s="24">
        <v>43703</v>
      </c>
      <c r="B159" s="25">
        <v>14261</v>
      </c>
      <c r="D159" s="2">
        <v>44879</v>
      </c>
      <c r="E159">
        <v>5.1038600000000001</v>
      </c>
      <c r="G159" s="2">
        <v>45547</v>
      </c>
      <c r="H159">
        <v>4.5704799999999999</v>
      </c>
    </row>
    <row r="160" spans="1:8" x14ac:dyDescent="0.25">
      <c r="A160" s="24">
        <v>43704</v>
      </c>
      <c r="B160" s="25">
        <v>14235</v>
      </c>
      <c r="D160" s="2">
        <v>44876</v>
      </c>
      <c r="E160">
        <v>5.0839999999999996</v>
      </c>
      <c r="G160" s="2">
        <v>45546</v>
      </c>
      <c r="H160">
        <v>4.5535699999999997</v>
      </c>
    </row>
    <row r="161" spans="1:10" x14ac:dyDescent="0.25">
      <c r="A161" s="24">
        <v>43705</v>
      </c>
      <c r="B161" s="25">
        <v>14263</v>
      </c>
      <c r="D161" s="2">
        <v>44875</v>
      </c>
      <c r="E161">
        <v>5.1335699999999997</v>
      </c>
      <c r="G161" s="2">
        <v>45545</v>
      </c>
      <c r="H161">
        <v>4.5788799999999998</v>
      </c>
    </row>
    <row r="162" spans="1:10" x14ac:dyDescent="0.25">
      <c r="A162" s="24">
        <v>43706</v>
      </c>
      <c r="B162" s="25">
        <v>14254</v>
      </c>
      <c r="D162" s="2">
        <v>44874</v>
      </c>
      <c r="E162">
        <v>5.1562900000000003</v>
      </c>
      <c r="G162" s="2">
        <v>45544</v>
      </c>
      <c r="H162">
        <v>4.5582099999999999</v>
      </c>
      <c r="J162" t="s">
        <v>123</v>
      </c>
    </row>
    <row r="163" spans="1:10" x14ac:dyDescent="0.25">
      <c r="A163" s="24">
        <v>43707</v>
      </c>
      <c r="B163" s="25">
        <v>14237</v>
      </c>
      <c r="D163" s="2">
        <v>44873</v>
      </c>
      <c r="E163">
        <v>5.13443</v>
      </c>
      <c r="G163" s="2">
        <v>45541</v>
      </c>
      <c r="H163">
        <v>4.59199</v>
      </c>
    </row>
    <row r="164" spans="1:10" x14ac:dyDescent="0.25">
      <c r="A164" s="24">
        <v>43710</v>
      </c>
      <c r="B164" s="25">
        <v>14190</v>
      </c>
      <c r="D164" s="2">
        <v>44872</v>
      </c>
      <c r="E164">
        <v>5.0228599999999997</v>
      </c>
      <c r="G164" s="2">
        <v>45540</v>
      </c>
      <c r="H164">
        <v>4.6154099999999998</v>
      </c>
    </row>
    <row r="165" spans="1:10" x14ac:dyDescent="0.25">
      <c r="A165" s="24">
        <v>43711</v>
      </c>
      <c r="B165" s="25">
        <v>14217</v>
      </c>
      <c r="D165" s="2">
        <v>44869</v>
      </c>
      <c r="E165">
        <v>5.0112899999999998</v>
      </c>
      <c r="G165" s="2">
        <v>45539</v>
      </c>
      <c r="H165">
        <v>4.6849600000000002</v>
      </c>
    </row>
    <row r="166" spans="1:10" x14ac:dyDescent="0.25">
      <c r="A166" s="24">
        <v>43712</v>
      </c>
      <c r="B166" s="25">
        <v>14218</v>
      </c>
      <c r="D166" s="2">
        <v>44868</v>
      </c>
      <c r="E166">
        <v>4.9972899999999996</v>
      </c>
      <c r="G166" s="2">
        <v>45538</v>
      </c>
      <c r="H166">
        <v>4.7081799999999996</v>
      </c>
    </row>
    <row r="167" spans="1:10" x14ac:dyDescent="0.25">
      <c r="A167" s="24">
        <v>43713</v>
      </c>
      <c r="B167" s="25">
        <v>14153</v>
      </c>
      <c r="D167" s="2">
        <v>44867</v>
      </c>
      <c r="E167">
        <v>4.9707100000000004</v>
      </c>
      <c r="G167" s="36">
        <v>45537</v>
      </c>
      <c r="H167" s="39">
        <v>4.7087700000000003</v>
      </c>
    </row>
    <row r="168" spans="1:10" x14ac:dyDescent="0.25">
      <c r="A168" s="24">
        <v>43714</v>
      </c>
      <c r="B168" s="25">
        <v>14140</v>
      </c>
      <c r="D168" s="2">
        <v>44866</v>
      </c>
      <c r="E168">
        <v>4.9185699999999999</v>
      </c>
      <c r="G168" s="2">
        <v>45534</v>
      </c>
      <c r="H168">
        <v>4.7087700000000003</v>
      </c>
    </row>
    <row r="169" spans="1:10" x14ac:dyDescent="0.25">
      <c r="A169" s="24">
        <v>43717</v>
      </c>
      <c r="B169" s="25">
        <v>14092</v>
      </c>
      <c r="D169" s="2">
        <v>44865</v>
      </c>
      <c r="E169">
        <v>4.9158600000000003</v>
      </c>
      <c r="G169" s="2">
        <v>45533</v>
      </c>
      <c r="H169">
        <v>4.6982200000000001</v>
      </c>
    </row>
    <row r="170" spans="1:10" x14ac:dyDescent="0.25">
      <c r="A170" s="24">
        <v>43718</v>
      </c>
      <c r="B170" s="25">
        <v>14031</v>
      </c>
      <c r="D170" s="2">
        <v>44862</v>
      </c>
      <c r="E170">
        <v>4.93086</v>
      </c>
      <c r="G170" s="2">
        <v>45532</v>
      </c>
      <c r="H170">
        <v>4.7405799999999996</v>
      </c>
    </row>
    <row r="171" spans="1:10" x14ac:dyDescent="0.25">
      <c r="A171" s="24">
        <v>43719</v>
      </c>
      <c r="B171" s="25">
        <v>14063</v>
      </c>
      <c r="D171" s="2">
        <v>44861</v>
      </c>
      <c r="E171">
        <v>4.9282899999999996</v>
      </c>
      <c r="G171" s="2">
        <v>45531</v>
      </c>
      <c r="H171">
        <v>4.7424400000000002</v>
      </c>
    </row>
    <row r="172" spans="1:10" x14ac:dyDescent="0.25">
      <c r="A172" s="24">
        <v>43720</v>
      </c>
      <c r="B172" s="25">
        <v>14052</v>
      </c>
      <c r="D172" s="2">
        <v>44860</v>
      </c>
      <c r="E172">
        <v>4.9318600000000004</v>
      </c>
      <c r="G172" s="2">
        <v>45530</v>
      </c>
      <c r="H172">
        <v>4.7479300000000002</v>
      </c>
    </row>
    <row r="173" spans="1:10" x14ac:dyDescent="0.25">
      <c r="A173" s="24">
        <v>43721</v>
      </c>
      <c r="B173" s="25">
        <v>13950</v>
      </c>
      <c r="D173" s="2">
        <v>44859</v>
      </c>
      <c r="E173">
        <v>4.9155699999999998</v>
      </c>
      <c r="G173" s="2">
        <v>45527</v>
      </c>
      <c r="H173">
        <v>4.7736999999999998</v>
      </c>
    </row>
    <row r="174" spans="1:10" x14ac:dyDescent="0.25">
      <c r="A174" s="24">
        <v>43724</v>
      </c>
      <c r="B174" s="25">
        <v>14020</v>
      </c>
      <c r="D174" s="2">
        <v>44858</v>
      </c>
      <c r="E174">
        <v>4.8769999999999998</v>
      </c>
      <c r="G174" s="2">
        <v>45526</v>
      </c>
      <c r="H174">
        <v>4.7547499999999996</v>
      </c>
    </row>
    <row r="175" spans="1:10" x14ac:dyDescent="0.25">
      <c r="A175" s="24">
        <v>43725</v>
      </c>
      <c r="B175" s="25">
        <v>14100</v>
      </c>
      <c r="D175" s="2">
        <v>44855</v>
      </c>
      <c r="E175">
        <v>4.875</v>
      </c>
      <c r="G175" s="2">
        <v>45525</v>
      </c>
      <c r="H175">
        <v>4.8100899999999998</v>
      </c>
    </row>
    <row r="176" spans="1:10" x14ac:dyDescent="0.25">
      <c r="A176" s="24">
        <v>43726</v>
      </c>
      <c r="B176" s="25">
        <v>14080</v>
      </c>
      <c r="D176" s="2">
        <v>44854</v>
      </c>
      <c r="E176">
        <v>4.8318599999999998</v>
      </c>
      <c r="G176" s="2">
        <v>45524</v>
      </c>
      <c r="H176">
        <v>4.82768</v>
      </c>
    </row>
    <row r="177" spans="1:8" x14ac:dyDescent="0.25">
      <c r="A177" s="24">
        <v>43727</v>
      </c>
      <c r="B177" s="25">
        <v>14099</v>
      </c>
      <c r="D177" s="2">
        <v>44853</v>
      </c>
      <c r="E177">
        <v>4.7374299999999998</v>
      </c>
      <c r="G177" s="2">
        <v>45523</v>
      </c>
      <c r="H177">
        <v>4.8413199999999996</v>
      </c>
    </row>
    <row r="178" spans="1:8" x14ac:dyDescent="0.25">
      <c r="A178" s="24">
        <v>43728</v>
      </c>
      <c r="B178" s="25">
        <v>14085</v>
      </c>
      <c r="D178" s="2">
        <v>44852</v>
      </c>
      <c r="E178">
        <v>4.7149999999999999</v>
      </c>
      <c r="G178" s="2">
        <v>45520</v>
      </c>
      <c r="H178">
        <v>4.83969</v>
      </c>
    </row>
    <row r="179" spans="1:8" x14ac:dyDescent="0.25">
      <c r="A179" s="24">
        <v>43731</v>
      </c>
      <c r="B179" s="25">
        <v>14077</v>
      </c>
      <c r="D179" s="2">
        <v>44851</v>
      </c>
      <c r="E179">
        <v>4.6737099999999998</v>
      </c>
      <c r="G179" s="2">
        <v>45519</v>
      </c>
      <c r="H179">
        <v>4.7806199999999999</v>
      </c>
    </row>
    <row r="180" spans="1:8" x14ac:dyDescent="0.25">
      <c r="A180" s="24">
        <v>43732</v>
      </c>
      <c r="B180" s="25">
        <v>14099</v>
      </c>
      <c r="D180" s="2">
        <v>44848</v>
      </c>
      <c r="E180">
        <v>4.6852900000000002</v>
      </c>
      <c r="G180" s="2">
        <v>45518</v>
      </c>
      <c r="H180">
        <v>4.7782799999999996</v>
      </c>
    </row>
    <row r="181" spans="1:8" x14ac:dyDescent="0.25">
      <c r="A181" s="24">
        <v>43733</v>
      </c>
      <c r="B181" s="25">
        <v>14134</v>
      </c>
      <c r="D181" s="2">
        <v>44847</v>
      </c>
      <c r="E181">
        <v>4.53857</v>
      </c>
      <c r="G181" s="2">
        <v>45517</v>
      </c>
      <c r="H181">
        <v>4.8056400000000004</v>
      </c>
    </row>
    <row r="182" spans="1:8" x14ac:dyDescent="0.25">
      <c r="A182" s="24">
        <v>43734</v>
      </c>
      <c r="B182" s="25">
        <v>14162</v>
      </c>
      <c r="D182" s="2">
        <v>44846</v>
      </c>
      <c r="E182">
        <v>4.49</v>
      </c>
      <c r="G182" s="2">
        <v>45516</v>
      </c>
      <c r="H182">
        <v>4.8043100000000001</v>
      </c>
    </row>
    <row r="183" spans="1:8" x14ac:dyDescent="0.25">
      <c r="A183" s="24">
        <v>43735</v>
      </c>
      <c r="B183" s="25">
        <v>14197</v>
      </c>
      <c r="D183" s="2">
        <v>44845</v>
      </c>
      <c r="E183">
        <v>4.45329</v>
      </c>
      <c r="G183" s="2">
        <v>45513</v>
      </c>
      <c r="H183">
        <v>4.8059700000000003</v>
      </c>
    </row>
    <row r="184" spans="1:8" x14ac:dyDescent="0.25">
      <c r="A184" s="24">
        <v>43738</v>
      </c>
      <c r="B184" s="25">
        <v>14174</v>
      </c>
      <c r="D184" s="2">
        <v>44844</v>
      </c>
      <c r="E184">
        <v>4.4274300000000002</v>
      </c>
      <c r="G184" s="2">
        <v>45512</v>
      </c>
      <c r="H184">
        <v>4.7848699999999997</v>
      </c>
    </row>
    <row r="185" spans="1:8" x14ac:dyDescent="0.25">
      <c r="A185" s="24">
        <v>43739</v>
      </c>
      <c r="B185" s="25">
        <v>14196</v>
      </c>
      <c r="D185" s="2">
        <v>44841</v>
      </c>
      <c r="E185">
        <v>4.3847100000000001</v>
      </c>
      <c r="G185" s="2">
        <v>45511</v>
      </c>
      <c r="H185">
        <v>4.7847600000000003</v>
      </c>
    </row>
    <row r="186" spans="1:8" x14ac:dyDescent="0.25">
      <c r="A186" s="24">
        <v>43740</v>
      </c>
      <c r="B186" s="25">
        <v>14207</v>
      </c>
      <c r="D186" s="2">
        <v>44840</v>
      </c>
      <c r="E186">
        <v>4.3075700000000001</v>
      </c>
      <c r="G186" s="2">
        <v>45510</v>
      </c>
      <c r="H186">
        <v>4.6554599999999997</v>
      </c>
    </row>
    <row r="187" spans="1:8" x14ac:dyDescent="0.25">
      <c r="A187" s="24">
        <v>43741</v>
      </c>
      <c r="B187" s="25">
        <v>14193</v>
      </c>
      <c r="D187" s="2">
        <v>44839</v>
      </c>
      <c r="E187">
        <v>4.2837100000000001</v>
      </c>
      <c r="G187" s="2">
        <v>45509</v>
      </c>
      <c r="H187">
        <v>4.78566</v>
      </c>
    </row>
    <row r="188" spans="1:8" x14ac:dyDescent="0.25">
      <c r="A188" s="24">
        <v>43742</v>
      </c>
      <c r="B188" s="25">
        <v>14135</v>
      </c>
      <c r="D188" s="2">
        <v>44838</v>
      </c>
      <c r="E188">
        <v>4.24214</v>
      </c>
      <c r="G188" s="2">
        <v>45506</v>
      </c>
      <c r="H188">
        <v>5.0076299999999998</v>
      </c>
    </row>
    <row r="189" spans="1:8" x14ac:dyDescent="0.25">
      <c r="A189" s="24">
        <v>43745</v>
      </c>
      <c r="B189" s="25">
        <v>14156</v>
      </c>
      <c r="D189" s="2">
        <v>44837</v>
      </c>
      <c r="E189">
        <v>4.2728599999999997</v>
      </c>
      <c r="G189" s="2">
        <v>45505</v>
      </c>
      <c r="H189">
        <v>5.0665699999999996</v>
      </c>
    </row>
    <row r="190" spans="1:8" x14ac:dyDescent="0.25">
      <c r="A190" s="24">
        <v>43746</v>
      </c>
      <c r="B190" s="25">
        <v>14170</v>
      </c>
      <c r="D190" s="2">
        <v>44834</v>
      </c>
      <c r="E190">
        <v>4.2320000000000002</v>
      </c>
      <c r="G190" s="2">
        <v>45504</v>
      </c>
      <c r="H190">
        <v>5.0755800000000004</v>
      </c>
    </row>
    <row r="191" spans="1:8" x14ac:dyDescent="0.25">
      <c r="A191" s="24">
        <v>43747</v>
      </c>
      <c r="B191" s="25">
        <v>14182</v>
      </c>
      <c r="D191" s="2">
        <v>44833</v>
      </c>
      <c r="E191">
        <v>4.2092900000000002</v>
      </c>
      <c r="G191" s="2">
        <v>45503</v>
      </c>
      <c r="H191">
        <v>5.0792200000000003</v>
      </c>
    </row>
    <row r="192" spans="1:8" x14ac:dyDescent="0.25">
      <c r="A192" s="24">
        <v>43748</v>
      </c>
      <c r="B192" s="25">
        <v>14157</v>
      </c>
      <c r="D192" s="2">
        <v>44832</v>
      </c>
      <c r="E192">
        <v>4.1698599999999999</v>
      </c>
      <c r="G192" s="2">
        <v>45502</v>
      </c>
      <c r="H192">
        <v>5.0876900000000003</v>
      </c>
    </row>
    <row r="193" spans="1:8" x14ac:dyDescent="0.25">
      <c r="A193" s="24">
        <v>43749</v>
      </c>
      <c r="B193" s="25">
        <v>14139</v>
      </c>
      <c r="D193" s="2">
        <v>44831</v>
      </c>
      <c r="E193">
        <v>4.2081400000000002</v>
      </c>
      <c r="G193" s="2">
        <v>45499</v>
      </c>
      <c r="H193">
        <v>5.09145</v>
      </c>
    </row>
    <row r="194" spans="1:8" x14ac:dyDescent="0.25">
      <c r="A194" s="24">
        <v>43752</v>
      </c>
      <c r="B194" s="25">
        <v>14126</v>
      </c>
      <c r="D194" s="2">
        <v>44830</v>
      </c>
      <c r="E194">
        <v>4.2458600000000004</v>
      </c>
      <c r="G194" s="2">
        <v>45498</v>
      </c>
      <c r="H194">
        <v>5.1074999999999999</v>
      </c>
    </row>
    <row r="195" spans="1:8" x14ac:dyDescent="0.25">
      <c r="A195" s="24">
        <v>43753</v>
      </c>
      <c r="B195" s="25">
        <v>14140</v>
      </c>
      <c r="D195" s="2">
        <v>44827</v>
      </c>
      <c r="E195">
        <v>4.2012900000000002</v>
      </c>
      <c r="G195" s="2">
        <v>45497</v>
      </c>
      <c r="H195">
        <v>5.13903</v>
      </c>
    </row>
    <row r="196" spans="1:8" x14ac:dyDescent="0.25">
      <c r="A196" s="24">
        <v>43754</v>
      </c>
      <c r="B196" s="25">
        <v>14187</v>
      </c>
      <c r="D196" s="2">
        <v>44826</v>
      </c>
      <c r="E196">
        <v>4.1827100000000002</v>
      </c>
      <c r="G196" s="2">
        <v>45496</v>
      </c>
      <c r="H196">
        <v>5.1440799999999998</v>
      </c>
    </row>
    <row r="197" spans="1:8" x14ac:dyDescent="0.25">
      <c r="A197" s="24">
        <v>43755</v>
      </c>
      <c r="B197" s="25">
        <v>14172</v>
      </c>
      <c r="D197" s="2">
        <v>44825</v>
      </c>
      <c r="E197">
        <v>4.1239999999999997</v>
      </c>
      <c r="G197" s="2">
        <v>45495</v>
      </c>
      <c r="H197">
        <v>5.1392300000000004</v>
      </c>
    </row>
    <row r="198" spans="1:8" x14ac:dyDescent="0.25">
      <c r="A198" s="24">
        <v>43756</v>
      </c>
      <c r="B198" s="25">
        <v>14140</v>
      </c>
      <c r="D198" s="2">
        <v>44824</v>
      </c>
      <c r="E198">
        <v>4.1751399999999999</v>
      </c>
      <c r="G198" s="2">
        <v>45492</v>
      </c>
      <c r="H198">
        <v>5.1346800000000004</v>
      </c>
    </row>
    <row r="199" spans="1:8" x14ac:dyDescent="0.25">
      <c r="A199" s="24">
        <v>43759</v>
      </c>
      <c r="B199" s="25">
        <v>14132</v>
      </c>
      <c r="D199" s="2">
        <v>44820</v>
      </c>
      <c r="E199">
        <v>4.1232899999999999</v>
      </c>
      <c r="G199" s="2">
        <v>45491</v>
      </c>
      <c r="H199">
        <v>5.1357499999999998</v>
      </c>
    </row>
    <row r="200" spans="1:8" x14ac:dyDescent="0.25">
      <c r="A200" s="24">
        <v>43760</v>
      </c>
      <c r="B200" s="25">
        <v>14058</v>
      </c>
      <c r="D200" s="2">
        <v>44819</v>
      </c>
      <c r="E200">
        <v>4.0629999999999997</v>
      </c>
      <c r="G200" s="2">
        <v>45490</v>
      </c>
      <c r="H200">
        <v>5.1308100000000003</v>
      </c>
    </row>
    <row r="201" spans="1:8" x14ac:dyDescent="0.25">
      <c r="A201" s="24">
        <v>43761</v>
      </c>
      <c r="B201" s="25">
        <v>14051</v>
      </c>
      <c r="D201" s="2">
        <v>44818</v>
      </c>
      <c r="E201">
        <v>4.0101399999999998</v>
      </c>
      <c r="G201" s="2">
        <v>45489</v>
      </c>
      <c r="H201">
        <v>5.1285499999999997</v>
      </c>
    </row>
    <row r="202" spans="1:8" x14ac:dyDescent="0.25">
      <c r="A202" s="24">
        <v>43762</v>
      </c>
      <c r="B202" s="25">
        <v>13996</v>
      </c>
      <c r="D202" s="2">
        <v>44817</v>
      </c>
      <c r="E202">
        <v>3.8368600000000002</v>
      </c>
      <c r="G202" s="2">
        <v>45488</v>
      </c>
      <c r="H202">
        <v>5.1505799999999997</v>
      </c>
    </row>
    <row r="203" spans="1:8" x14ac:dyDescent="0.25">
      <c r="A203" s="24">
        <v>43763</v>
      </c>
      <c r="B203" s="25">
        <v>14064</v>
      </c>
      <c r="D203" s="2">
        <v>44816</v>
      </c>
      <c r="E203">
        <v>3.8064300000000002</v>
      </c>
      <c r="G203" s="2">
        <v>45485</v>
      </c>
      <c r="H203">
        <v>5.1647999999999996</v>
      </c>
    </row>
    <row r="204" spans="1:8" x14ac:dyDescent="0.25">
      <c r="A204" s="24">
        <v>43766</v>
      </c>
      <c r="B204" s="25">
        <v>14023</v>
      </c>
      <c r="D204" s="2">
        <v>44813</v>
      </c>
      <c r="E204">
        <v>3.81114</v>
      </c>
      <c r="G204" s="2">
        <v>45484</v>
      </c>
      <c r="H204">
        <v>5.2050799999999997</v>
      </c>
    </row>
    <row r="205" spans="1:8" x14ac:dyDescent="0.25">
      <c r="A205" s="24">
        <v>43767</v>
      </c>
      <c r="B205" s="25">
        <v>14028</v>
      </c>
      <c r="D205" s="2">
        <v>44812</v>
      </c>
      <c r="E205">
        <v>3.7798600000000002</v>
      </c>
      <c r="G205" s="2">
        <v>45483</v>
      </c>
      <c r="H205">
        <v>5.2139100000000003</v>
      </c>
    </row>
    <row r="206" spans="1:8" x14ac:dyDescent="0.25">
      <c r="A206" s="24">
        <v>43768</v>
      </c>
      <c r="B206" s="25">
        <v>14044</v>
      </c>
      <c r="D206" s="2">
        <v>44811</v>
      </c>
      <c r="E206">
        <v>3.7521399999999998</v>
      </c>
      <c r="G206" s="2">
        <v>45482</v>
      </c>
      <c r="H206">
        <v>5.2084999999999999</v>
      </c>
    </row>
    <row r="207" spans="1:8" x14ac:dyDescent="0.25">
      <c r="A207" s="24">
        <v>43769</v>
      </c>
      <c r="B207" s="25">
        <v>14008</v>
      </c>
      <c r="D207" s="2">
        <v>44810</v>
      </c>
      <c r="E207">
        <v>3.7102900000000001</v>
      </c>
      <c r="G207" s="2">
        <v>45481</v>
      </c>
      <c r="H207">
        <v>5.2144599999999999</v>
      </c>
    </row>
    <row r="208" spans="1:8" x14ac:dyDescent="0.25">
      <c r="A208" s="24">
        <v>43770</v>
      </c>
      <c r="B208" s="25">
        <v>14066</v>
      </c>
      <c r="D208" s="2">
        <v>44809</v>
      </c>
      <c r="E208">
        <v>3.6898599999999999</v>
      </c>
      <c r="G208" s="2">
        <v>45478</v>
      </c>
      <c r="H208">
        <v>5.2264699999999999</v>
      </c>
    </row>
    <row r="209" spans="1:8" x14ac:dyDescent="0.25">
      <c r="A209" s="24">
        <v>43773</v>
      </c>
      <c r="B209" s="25">
        <v>14002</v>
      </c>
      <c r="D209" s="2">
        <v>44806</v>
      </c>
      <c r="E209">
        <v>3.7365699999999999</v>
      </c>
      <c r="G209" s="2">
        <v>45476</v>
      </c>
      <c r="H209">
        <v>5.2369599999999998</v>
      </c>
    </row>
    <row r="210" spans="1:8" x14ac:dyDescent="0.25">
      <c r="A210" s="24">
        <v>43774</v>
      </c>
      <c r="B210" s="25">
        <v>14031.005000000001</v>
      </c>
      <c r="D210" s="2">
        <v>44805</v>
      </c>
      <c r="E210">
        <v>3.7017099999999998</v>
      </c>
      <c r="G210" s="2">
        <v>45475</v>
      </c>
      <c r="H210">
        <v>5.2527400000000002</v>
      </c>
    </row>
    <row r="211" spans="1:8" x14ac:dyDescent="0.25">
      <c r="A211" s="24">
        <v>43775</v>
      </c>
      <c r="B211" s="25">
        <v>13992</v>
      </c>
      <c r="D211" s="2">
        <v>44804</v>
      </c>
      <c r="E211">
        <v>3.6605699999999999</v>
      </c>
      <c r="G211" s="2">
        <v>45474</v>
      </c>
      <c r="H211">
        <v>5.2480500000000001</v>
      </c>
    </row>
    <row r="212" spans="1:8" x14ac:dyDescent="0.25">
      <c r="A212" s="24">
        <v>43776</v>
      </c>
      <c r="B212" s="25">
        <v>14040</v>
      </c>
      <c r="D212" s="2">
        <v>44803</v>
      </c>
      <c r="E212">
        <v>3.5954299999999999</v>
      </c>
      <c r="G212" s="2">
        <v>45471</v>
      </c>
      <c r="H212">
        <v>5.2547100000000002</v>
      </c>
    </row>
    <row r="213" spans="1:8" x14ac:dyDescent="0.25">
      <c r="A213" s="24">
        <v>43777</v>
      </c>
      <c r="B213" s="25">
        <v>14020</v>
      </c>
      <c r="D213" s="2">
        <v>44799</v>
      </c>
      <c r="E213">
        <v>3.56643</v>
      </c>
      <c r="G213" s="2">
        <v>45470</v>
      </c>
      <c r="H213">
        <v>5.26295</v>
      </c>
    </row>
    <row r="214" spans="1:8" x14ac:dyDescent="0.25">
      <c r="A214" s="24">
        <v>43780</v>
      </c>
      <c r="B214" s="25">
        <v>14040</v>
      </c>
      <c r="D214" s="2">
        <v>44798</v>
      </c>
      <c r="E214">
        <v>3.5268600000000001</v>
      </c>
      <c r="G214" s="2">
        <v>45469</v>
      </c>
      <c r="H214">
        <v>5.2639800000000001</v>
      </c>
    </row>
    <row r="215" spans="1:8" x14ac:dyDescent="0.25">
      <c r="A215" s="24">
        <v>43781</v>
      </c>
      <c r="B215" s="25">
        <v>14059.004999999999</v>
      </c>
      <c r="D215" s="2">
        <v>44797</v>
      </c>
      <c r="E215">
        <v>3.49343</v>
      </c>
      <c r="G215" s="2">
        <v>45468</v>
      </c>
      <c r="H215">
        <v>5.2683</v>
      </c>
    </row>
    <row r="216" spans="1:8" x14ac:dyDescent="0.25">
      <c r="A216" s="24">
        <v>43782</v>
      </c>
      <c r="B216" s="25">
        <v>14082</v>
      </c>
      <c r="D216" s="2">
        <v>44796</v>
      </c>
      <c r="E216">
        <v>3.5655700000000001</v>
      </c>
      <c r="G216" s="2">
        <v>45467</v>
      </c>
      <c r="H216">
        <v>5.2713599999999996</v>
      </c>
    </row>
    <row r="217" spans="1:8" x14ac:dyDescent="0.25">
      <c r="A217" s="24">
        <v>43783</v>
      </c>
      <c r="B217" s="25">
        <v>14098</v>
      </c>
      <c r="D217" s="2">
        <v>44795</v>
      </c>
      <c r="E217">
        <v>3.5655700000000001</v>
      </c>
      <c r="G217" s="2">
        <v>45464</v>
      </c>
      <c r="H217">
        <v>5.2755799999999997</v>
      </c>
    </row>
    <row r="218" spans="1:8" x14ac:dyDescent="0.25">
      <c r="A218" s="24">
        <v>43784</v>
      </c>
      <c r="B218" s="25">
        <v>14069.005000000001</v>
      </c>
      <c r="D218" s="2">
        <v>44792</v>
      </c>
      <c r="E218">
        <v>3.5475699999999999</v>
      </c>
      <c r="G218" s="2">
        <v>45463</v>
      </c>
      <c r="H218">
        <v>5.2777200000000004</v>
      </c>
    </row>
    <row r="219" spans="1:8" x14ac:dyDescent="0.25">
      <c r="A219" s="24">
        <v>43787</v>
      </c>
      <c r="B219" s="25">
        <v>14075.004999999999</v>
      </c>
      <c r="D219" s="2">
        <v>44791</v>
      </c>
      <c r="E219">
        <v>3.5075699999999999</v>
      </c>
      <c r="G219" s="2">
        <v>45461</v>
      </c>
      <c r="H219">
        <v>5.2833100000000002</v>
      </c>
    </row>
    <row r="220" spans="1:8" x14ac:dyDescent="0.25">
      <c r="A220" s="24">
        <v>43788</v>
      </c>
      <c r="B220" s="25">
        <v>14091.004999999999</v>
      </c>
      <c r="D220" s="2">
        <v>44790</v>
      </c>
      <c r="E220">
        <v>3.5077099999999999</v>
      </c>
      <c r="G220" s="2">
        <v>45460</v>
      </c>
      <c r="H220">
        <v>5.2689199999999996</v>
      </c>
    </row>
    <row r="221" spans="1:8" x14ac:dyDescent="0.25">
      <c r="A221" s="24">
        <v>43789</v>
      </c>
      <c r="B221" s="25">
        <v>14097.005000000001</v>
      </c>
      <c r="D221" s="2">
        <v>44789</v>
      </c>
      <c r="E221">
        <v>3.5059999999999998</v>
      </c>
      <c r="G221" s="2">
        <v>45457</v>
      </c>
      <c r="H221">
        <v>5.2760199999999999</v>
      </c>
    </row>
    <row r="222" spans="1:8" x14ac:dyDescent="0.25">
      <c r="A222" s="24">
        <v>43790</v>
      </c>
      <c r="B222" s="25">
        <v>14112</v>
      </c>
      <c r="D222" s="2">
        <v>44788</v>
      </c>
      <c r="E222">
        <v>3.5329999999999999</v>
      </c>
      <c r="G222" s="2">
        <v>45456</v>
      </c>
      <c r="H222">
        <v>5.2698799999999997</v>
      </c>
    </row>
    <row r="223" spans="1:8" x14ac:dyDescent="0.25">
      <c r="A223" s="24">
        <v>43791</v>
      </c>
      <c r="B223" s="25">
        <v>14100</v>
      </c>
      <c r="D223" s="2">
        <v>44785</v>
      </c>
      <c r="E223">
        <v>3.50929</v>
      </c>
      <c r="G223" s="2">
        <v>45455</v>
      </c>
      <c r="H223">
        <v>5.30741</v>
      </c>
    </row>
    <row r="224" spans="1:8" x14ac:dyDescent="0.25">
      <c r="A224" s="24">
        <v>43794</v>
      </c>
      <c r="B224" s="25">
        <v>14091.004999999999</v>
      </c>
      <c r="D224" s="2">
        <v>44784</v>
      </c>
      <c r="E224">
        <v>3.4887100000000002</v>
      </c>
      <c r="G224" s="2">
        <v>45454</v>
      </c>
      <c r="H224">
        <v>5.3124900000000004</v>
      </c>
    </row>
    <row r="225" spans="1:8" x14ac:dyDescent="0.25">
      <c r="A225" s="24">
        <v>43795</v>
      </c>
      <c r="B225" s="25">
        <v>14081.005000000001</v>
      </c>
      <c r="D225" s="2">
        <v>44783</v>
      </c>
      <c r="E225">
        <v>3.54657</v>
      </c>
      <c r="G225" s="2">
        <v>45453</v>
      </c>
      <c r="H225">
        <v>5.3014400000000004</v>
      </c>
    </row>
    <row r="226" spans="1:8" x14ac:dyDescent="0.25">
      <c r="A226" s="24">
        <v>43796</v>
      </c>
      <c r="B226" s="25">
        <v>14096</v>
      </c>
      <c r="D226" s="2">
        <v>44782</v>
      </c>
      <c r="E226">
        <v>3.55043</v>
      </c>
      <c r="G226" s="2">
        <v>45450</v>
      </c>
      <c r="H226">
        <v>5.2712899999999996</v>
      </c>
    </row>
    <row r="227" spans="1:8" x14ac:dyDescent="0.25">
      <c r="A227" s="24">
        <v>43797</v>
      </c>
      <c r="B227" s="25">
        <v>14099.005000000001</v>
      </c>
      <c r="D227" s="2">
        <v>44781</v>
      </c>
      <c r="E227">
        <v>3.5688599999999999</v>
      </c>
      <c r="G227" s="2">
        <v>45449</v>
      </c>
      <c r="H227">
        <v>5.2750899999999996</v>
      </c>
    </row>
    <row r="228" spans="1:8" x14ac:dyDescent="0.25">
      <c r="A228" s="24">
        <v>43798</v>
      </c>
      <c r="B228" s="25">
        <v>14102</v>
      </c>
      <c r="D228" s="2">
        <v>44778</v>
      </c>
      <c r="E228">
        <v>3.42557</v>
      </c>
      <c r="G228" s="2">
        <v>45448</v>
      </c>
      <c r="H228">
        <v>5.2846500000000001</v>
      </c>
    </row>
    <row r="229" spans="1:8" x14ac:dyDescent="0.25">
      <c r="A229" s="24">
        <v>43801</v>
      </c>
      <c r="B229" s="25">
        <v>14122</v>
      </c>
      <c r="D229" s="2">
        <v>44777</v>
      </c>
      <c r="E229">
        <v>3.3927100000000001</v>
      </c>
      <c r="G229" s="2">
        <v>45447</v>
      </c>
      <c r="H229">
        <v>5.2986199999999997</v>
      </c>
    </row>
    <row r="230" spans="1:8" x14ac:dyDescent="0.25">
      <c r="A230" s="24">
        <v>43802</v>
      </c>
      <c r="B230" s="25">
        <v>14130</v>
      </c>
      <c r="D230" s="2">
        <v>44776</v>
      </c>
      <c r="E230">
        <v>3.3889999999999998</v>
      </c>
      <c r="G230" s="2">
        <v>45446</v>
      </c>
      <c r="H230">
        <v>5.3072600000000003</v>
      </c>
    </row>
    <row r="231" spans="1:8" x14ac:dyDescent="0.25">
      <c r="A231" s="24">
        <v>43803</v>
      </c>
      <c r="B231" s="25">
        <v>14125.004999999999</v>
      </c>
      <c r="D231" s="2">
        <v>44775</v>
      </c>
      <c r="E231">
        <v>3.3134299999999999</v>
      </c>
      <c r="G231" s="2">
        <v>45443</v>
      </c>
      <c r="H231">
        <v>5.31419</v>
      </c>
    </row>
    <row r="232" spans="1:8" x14ac:dyDescent="0.25">
      <c r="A232" s="24">
        <v>43804</v>
      </c>
      <c r="B232" s="25">
        <v>14094</v>
      </c>
      <c r="D232" s="2">
        <v>44774</v>
      </c>
      <c r="E232">
        <v>3.3761399999999999</v>
      </c>
      <c r="G232" s="2">
        <v>45442</v>
      </c>
      <c r="H232">
        <v>5.3256500000000004</v>
      </c>
    </row>
    <row r="233" spans="1:8" x14ac:dyDescent="0.25">
      <c r="A233" s="24">
        <v>43805</v>
      </c>
      <c r="B233" s="25">
        <v>14037.005000000001</v>
      </c>
      <c r="D233" s="2">
        <v>44771</v>
      </c>
      <c r="E233">
        <v>3.32986</v>
      </c>
      <c r="G233" s="2">
        <v>45441</v>
      </c>
      <c r="H233">
        <v>5.3259400000000001</v>
      </c>
    </row>
    <row r="234" spans="1:8" x14ac:dyDescent="0.25">
      <c r="A234" s="24">
        <v>43808</v>
      </c>
      <c r="B234" s="25">
        <v>14021.005000000001</v>
      </c>
      <c r="D234" s="2">
        <v>44770</v>
      </c>
      <c r="E234">
        <v>3.3407100000000001</v>
      </c>
      <c r="G234" s="2">
        <v>45440</v>
      </c>
      <c r="H234">
        <v>5.3237699999999997</v>
      </c>
    </row>
    <row r="235" spans="1:8" x14ac:dyDescent="0.25">
      <c r="A235" s="24">
        <v>43809</v>
      </c>
      <c r="B235" s="25">
        <v>14004</v>
      </c>
      <c r="D235" s="2">
        <v>44769</v>
      </c>
      <c r="E235">
        <v>3.3707099999999999</v>
      </c>
      <c r="G235" s="2">
        <v>45436</v>
      </c>
      <c r="H235">
        <v>5.3163400000000003</v>
      </c>
    </row>
    <row r="236" spans="1:8" x14ac:dyDescent="0.25">
      <c r="A236" s="24">
        <v>43810</v>
      </c>
      <c r="B236" s="25">
        <v>14025.004999999999</v>
      </c>
      <c r="D236" s="2">
        <v>44768</v>
      </c>
      <c r="E236">
        <v>3.3464299999999998</v>
      </c>
      <c r="G236" s="2">
        <v>45435</v>
      </c>
      <c r="H236">
        <v>5.3007999999999997</v>
      </c>
    </row>
    <row r="237" spans="1:8" x14ac:dyDescent="0.25">
      <c r="A237" s="24">
        <v>43811</v>
      </c>
      <c r="B237" s="25">
        <v>14042</v>
      </c>
      <c r="D237" s="2">
        <v>44767</v>
      </c>
      <c r="E237">
        <v>3.2852899999999998</v>
      </c>
      <c r="G237" s="2">
        <v>45434</v>
      </c>
      <c r="H237">
        <v>5.29392</v>
      </c>
    </row>
    <row r="238" spans="1:8" x14ac:dyDescent="0.25">
      <c r="A238" s="24">
        <v>43812</v>
      </c>
      <c r="B238" s="25">
        <v>13982</v>
      </c>
      <c r="D238" s="2">
        <v>44764</v>
      </c>
      <c r="E238">
        <v>3.3228599999999999</v>
      </c>
      <c r="G238" s="2">
        <v>45433</v>
      </c>
      <c r="H238">
        <v>5.2946600000000004</v>
      </c>
    </row>
    <row r="239" spans="1:8" x14ac:dyDescent="0.25">
      <c r="A239" s="24">
        <v>43815</v>
      </c>
      <c r="B239" s="25">
        <v>14004</v>
      </c>
      <c r="D239" s="2">
        <v>44763</v>
      </c>
      <c r="E239">
        <v>3.3774299999999999</v>
      </c>
      <c r="G239" s="2">
        <v>45432</v>
      </c>
      <c r="H239">
        <v>5.2877900000000002</v>
      </c>
    </row>
    <row r="240" spans="1:8" x14ac:dyDescent="0.25">
      <c r="A240" s="24">
        <v>43816</v>
      </c>
      <c r="B240" s="25">
        <v>14018</v>
      </c>
      <c r="D240" s="2">
        <v>44762</v>
      </c>
      <c r="E240">
        <v>3.33386</v>
      </c>
      <c r="G240" s="2">
        <v>45429</v>
      </c>
      <c r="H240">
        <v>5.2832100000000004</v>
      </c>
    </row>
    <row r="241" spans="1:8" x14ac:dyDescent="0.25">
      <c r="A241" s="24">
        <v>43817</v>
      </c>
      <c r="B241" s="25">
        <v>14007.005000000001</v>
      </c>
      <c r="D241" s="2">
        <v>44761</v>
      </c>
      <c r="E241">
        <v>3.2988599999999999</v>
      </c>
      <c r="G241" s="2">
        <v>45428</v>
      </c>
      <c r="H241">
        <v>5.2780800000000001</v>
      </c>
    </row>
    <row r="242" spans="1:8" x14ac:dyDescent="0.25">
      <c r="A242" s="24">
        <v>43818</v>
      </c>
      <c r="B242" s="25">
        <v>13983.005000000001</v>
      </c>
      <c r="D242" s="2">
        <v>44760</v>
      </c>
      <c r="E242">
        <v>3.2674300000000001</v>
      </c>
      <c r="G242" s="2">
        <v>45427</v>
      </c>
      <c r="H242">
        <v>5.2957299999999998</v>
      </c>
    </row>
    <row r="243" spans="1:8" x14ac:dyDescent="0.25">
      <c r="A243" s="24">
        <v>43819</v>
      </c>
      <c r="B243" s="25">
        <v>13993.005000000001</v>
      </c>
      <c r="D243" s="2">
        <v>44757</v>
      </c>
      <c r="E243">
        <v>3.3112900000000001</v>
      </c>
      <c r="G243" s="2">
        <v>45426</v>
      </c>
      <c r="H243">
        <v>5.2935499999999998</v>
      </c>
    </row>
    <row r="244" spans="1:8" x14ac:dyDescent="0.25">
      <c r="A244" s="24">
        <v>43822</v>
      </c>
      <c r="B244" s="25">
        <v>13978</v>
      </c>
      <c r="D244" s="2">
        <v>44756</v>
      </c>
      <c r="E244">
        <v>3.3812899999999999</v>
      </c>
      <c r="G244" s="2">
        <v>45425</v>
      </c>
      <c r="H244">
        <v>5.2885400000000002</v>
      </c>
    </row>
    <row r="245" spans="1:8" x14ac:dyDescent="0.25">
      <c r="A245" s="24">
        <v>43825</v>
      </c>
      <c r="B245" s="25">
        <v>13982</v>
      </c>
      <c r="D245" s="2">
        <v>44755</v>
      </c>
      <c r="E245">
        <v>3.0609999999999999</v>
      </c>
      <c r="G245" s="2">
        <v>45422</v>
      </c>
      <c r="H245">
        <v>5.2843099999999996</v>
      </c>
    </row>
    <row r="246" spans="1:8" x14ac:dyDescent="0.25">
      <c r="A246" s="24">
        <v>43826</v>
      </c>
      <c r="B246" s="25">
        <v>13956</v>
      </c>
      <c r="D246" s="2">
        <v>44754</v>
      </c>
      <c r="E246">
        <v>3.0644300000000002</v>
      </c>
      <c r="G246" s="2">
        <v>45421</v>
      </c>
      <c r="H246">
        <v>5.28979</v>
      </c>
    </row>
    <row r="247" spans="1:8" x14ac:dyDescent="0.25">
      <c r="A247" s="24">
        <v>43829</v>
      </c>
      <c r="B247" s="25">
        <v>13945.005000000001</v>
      </c>
      <c r="D247" s="2">
        <v>44753</v>
      </c>
      <c r="E247">
        <v>3.07043</v>
      </c>
      <c r="G247" s="2">
        <v>45420</v>
      </c>
      <c r="H247">
        <v>5.2934999999999999</v>
      </c>
    </row>
    <row r="248" spans="1:8" x14ac:dyDescent="0.25">
      <c r="A248" s="24">
        <v>43830</v>
      </c>
      <c r="B248" s="25">
        <v>13901.005000000001</v>
      </c>
      <c r="D248" s="2">
        <v>44750</v>
      </c>
      <c r="E248">
        <v>3.0484300000000002</v>
      </c>
      <c r="G248" s="2">
        <v>45419</v>
      </c>
      <c r="H248">
        <v>5.2873799999999997</v>
      </c>
    </row>
    <row r="249" spans="1:8" x14ac:dyDescent="0.25">
      <c r="A249" s="24">
        <v>43832</v>
      </c>
      <c r="B249" s="25">
        <v>13895.005000000001</v>
      </c>
      <c r="D249" s="2">
        <v>44749</v>
      </c>
      <c r="E249">
        <v>3.0561400000000001</v>
      </c>
      <c r="G249" s="2">
        <v>45418</v>
      </c>
      <c r="H249">
        <v>5.2824799999999996</v>
      </c>
    </row>
    <row r="250" spans="1:8" x14ac:dyDescent="0.25">
      <c r="A250" s="24">
        <v>43833</v>
      </c>
      <c r="B250" s="25">
        <v>13899.005000000001</v>
      </c>
      <c r="D250" s="2">
        <v>44748</v>
      </c>
      <c r="E250">
        <v>2.9988600000000001</v>
      </c>
      <c r="G250" s="2">
        <v>45415</v>
      </c>
      <c r="H250">
        <v>5.3069300000000004</v>
      </c>
    </row>
    <row r="251" spans="1:8" x14ac:dyDescent="0.25">
      <c r="A251" s="24">
        <v>43836</v>
      </c>
      <c r="B251" s="25">
        <v>13961.005000000001</v>
      </c>
      <c r="D251" s="2">
        <v>44747</v>
      </c>
      <c r="E251">
        <v>2.9665699999999999</v>
      </c>
      <c r="G251" s="2">
        <v>45414</v>
      </c>
      <c r="H251">
        <v>5.3284599999999998</v>
      </c>
    </row>
    <row r="252" spans="1:8" x14ac:dyDescent="0.25">
      <c r="A252" s="24">
        <v>43837</v>
      </c>
      <c r="B252" s="25">
        <v>13919.005000000001</v>
      </c>
      <c r="D252" s="2">
        <v>44746</v>
      </c>
      <c r="E252">
        <v>2.9432900000000002</v>
      </c>
      <c r="G252" s="2">
        <v>45413</v>
      </c>
      <c r="H252">
        <v>5.3264500000000004</v>
      </c>
    </row>
    <row r="253" spans="1:8" x14ac:dyDescent="0.25">
      <c r="A253" s="24">
        <v>43838</v>
      </c>
      <c r="B253" s="25">
        <v>13934</v>
      </c>
      <c r="D253" s="2">
        <v>44743</v>
      </c>
      <c r="E253">
        <v>2.8992900000000001</v>
      </c>
      <c r="G253" s="2">
        <v>45412</v>
      </c>
      <c r="H253">
        <v>5.3115100000000002</v>
      </c>
    </row>
    <row r="254" spans="1:8" x14ac:dyDescent="0.25">
      <c r="A254" s="24">
        <v>43839</v>
      </c>
      <c r="B254" s="25">
        <v>13860</v>
      </c>
      <c r="D254" s="2">
        <v>44742</v>
      </c>
      <c r="E254">
        <v>2.9351400000000001</v>
      </c>
      <c r="G254" s="2">
        <v>45411</v>
      </c>
      <c r="H254">
        <v>5.3090900000000003</v>
      </c>
    </row>
    <row r="255" spans="1:8" x14ac:dyDescent="0.25">
      <c r="A255" s="24">
        <v>43840</v>
      </c>
      <c r="B255" s="25">
        <v>13812</v>
      </c>
      <c r="D255" s="2">
        <v>44741</v>
      </c>
      <c r="E255">
        <v>2.9467099999999999</v>
      </c>
      <c r="G255" s="2">
        <v>45408</v>
      </c>
      <c r="H255">
        <v>5.3138399999999999</v>
      </c>
    </row>
    <row r="256" spans="1:8" x14ac:dyDescent="0.25">
      <c r="A256" s="24">
        <v>43843</v>
      </c>
      <c r="B256" s="25">
        <v>13708</v>
      </c>
      <c r="D256" s="2">
        <v>44740</v>
      </c>
      <c r="E256">
        <v>2.8768600000000002</v>
      </c>
      <c r="G256" s="2">
        <v>45407</v>
      </c>
      <c r="H256">
        <v>5.29366</v>
      </c>
    </row>
    <row r="257" spans="1:8" x14ac:dyDescent="0.25">
      <c r="A257" s="24">
        <v>43844</v>
      </c>
      <c r="B257" s="25">
        <v>13654</v>
      </c>
      <c r="D257" s="2">
        <v>44739</v>
      </c>
      <c r="E257">
        <v>2.8621400000000001</v>
      </c>
      <c r="G257" s="2">
        <v>45406</v>
      </c>
      <c r="H257">
        <v>5.28965</v>
      </c>
    </row>
    <row r="258" spans="1:8" x14ac:dyDescent="0.25">
      <c r="A258" s="24">
        <v>43845</v>
      </c>
      <c r="B258" s="25">
        <v>13706</v>
      </c>
      <c r="D258" s="2">
        <v>44736</v>
      </c>
      <c r="E258">
        <v>2.8665699999999998</v>
      </c>
      <c r="G258" s="2">
        <v>45405</v>
      </c>
      <c r="H258">
        <v>5.2976999999999999</v>
      </c>
    </row>
    <row r="259" spans="1:8" x14ac:dyDescent="0.25">
      <c r="A259" s="24">
        <v>43846</v>
      </c>
      <c r="B259" s="25">
        <v>13658</v>
      </c>
      <c r="D259" s="2">
        <v>44735</v>
      </c>
      <c r="E259">
        <v>2.8352900000000001</v>
      </c>
      <c r="G259" s="2">
        <v>45404</v>
      </c>
      <c r="H259">
        <v>5.2980299999999998</v>
      </c>
    </row>
    <row r="260" spans="1:8" x14ac:dyDescent="0.25">
      <c r="A260" s="24">
        <v>43847</v>
      </c>
      <c r="B260" s="25">
        <v>13648</v>
      </c>
      <c r="D260" s="2">
        <v>44734</v>
      </c>
      <c r="E260">
        <v>2.8265699999999998</v>
      </c>
      <c r="G260" s="2">
        <v>45401</v>
      </c>
      <c r="H260">
        <v>5.3029000000000002</v>
      </c>
    </row>
    <row r="261" spans="1:8" x14ac:dyDescent="0.25">
      <c r="A261" s="24">
        <v>43850</v>
      </c>
      <c r="B261" s="25">
        <v>13654</v>
      </c>
      <c r="D261" s="2">
        <v>44733</v>
      </c>
      <c r="E261">
        <v>2.8418600000000001</v>
      </c>
      <c r="G261" s="2">
        <v>45400</v>
      </c>
      <c r="H261">
        <v>5.2997800000000002</v>
      </c>
    </row>
    <row r="262" spans="1:8" x14ac:dyDescent="0.25">
      <c r="A262" s="24">
        <v>43851</v>
      </c>
      <c r="B262" s="25">
        <v>13658</v>
      </c>
      <c r="D262" s="2">
        <v>44732</v>
      </c>
      <c r="E262">
        <v>2.8128600000000001</v>
      </c>
      <c r="G262" s="2">
        <v>45399</v>
      </c>
      <c r="H262">
        <v>5.3015400000000001</v>
      </c>
    </row>
    <row r="263" spans="1:8" x14ac:dyDescent="0.25">
      <c r="A263" s="24">
        <v>43852</v>
      </c>
      <c r="B263" s="25">
        <v>13678</v>
      </c>
      <c r="D263" s="2">
        <v>44729</v>
      </c>
      <c r="E263">
        <v>2.78043</v>
      </c>
      <c r="G263" s="2">
        <v>45398</v>
      </c>
      <c r="H263">
        <v>5.3048200000000003</v>
      </c>
    </row>
    <row r="264" spans="1:8" x14ac:dyDescent="0.25">
      <c r="A264" s="24">
        <v>43853</v>
      </c>
      <c r="B264" s="25">
        <v>13626</v>
      </c>
      <c r="D264" s="2">
        <v>44728</v>
      </c>
      <c r="E264">
        <v>2.7475700000000001</v>
      </c>
      <c r="G264" s="2">
        <v>45397</v>
      </c>
      <c r="H264">
        <v>5.2818399999999999</v>
      </c>
    </row>
    <row r="265" spans="1:8" x14ac:dyDescent="0.25">
      <c r="A265" s="24">
        <v>43854</v>
      </c>
      <c r="B265" s="25">
        <v>13632</v>
      </c>
      <c r="D265" s="2">
        <v>44727</v>
      </c>
      <c r="E265">
        <v>2.7482899999999999</v>
      </c>
      <c r="G265" s="2">
        <v>45394</v>
      </c>
      <c r="H265">
        <v>5.3033700000000001</v>
      </c>
    </row>
    <row r="266" spans="1:8" x14ac:dyDescent="0.25">
      <c r="A266" s="24">
        <v>43857</v>
      </c>
      <c r="B266" s="25">
        <v>13612</v>
      </c>
      <c r="D266" s="2">
        <v>44726</v>
      </c>
      <c r="E266">
        <v>2.6680000000000001</v>
      </c>
      <c r="G266" s="2">
        <v>45393</v>
      </c>
      <c r="H266">
        <v>5.3062100000000001</v>
      </c>
    </row>
    <row r="267" spans="1:8" x14ac:dyDescent="0.25">
      <c r="A267" s="24">
        <v>43858</v>
      </c>
      <c r="B267" s="25">
        <v>13647.005000000001</v>
      </c>
      <c r="D267" s="2">
        <v>44725</v>
      </c>
      <c r="E267">
        <v>2.5101399999999998</v>
      </c>
      <c r="G267" s="2">
        <v>45392</v>
      </c>
      <c r="H267">
        <v>5.2313700000000001</v>
      </c>
    </row>
    <row r="268" spans="1:8" x14ac:dyDescent="0.25">
      <c r="A268" s="24">
        <v>43859</v>
      </c>
      <c r="B268" s="25">
        <v>13634</v>
      </c>
      <c r="D268" s="2">
        <v>44722</v>
      </c>
      <c r="E268">
        <v>2.3115700000000001</v>
      </c>
      <c r="G268" s="2">
        <v>45391</v>
      </c>
      <c r="H268">
        <v>5.2492999999999999</v>
      </c>
    </row>
    <row r="269" spans="1:8" x14ac:dyDescent="0.25">
      <c r="A269" s="24">
        <v>43860</v>
      </c>
      <c r="B269" s="25">
        <v>13652</v>
      </c>
      <c r="D269" s="2">
        <v>44721</v>
      </c>
      <c r="E269">
        <v>2.2942900000000002</v>
      </c>
      <c r="G269" s="2">
        <v>45390</v>
      </c>
      <c r="H269">
        <v>5.2308599999999998</v>
      </c>
    </row>
    <row r="270" spans="1:8" x14ac:dyDescent="0.25">
      <c r="A270" s="24">
        <v>43861</v>
      </c>
      <c r="B270" s="25">
        <v>13662</v>
      </c>
      <c r="D270" s="2">
        <v>44720</v>
      </c>
      <c r="E270">
        <v>2.2664300000000002</v>
      </c>
      <c r="G270" s="2">
        <v>45387</v>
      </c>
      <c r="H270">
        <v>5.2203400000000002</v>
      </c>
    </row>
    <row r="271" spans="1:8" x14ac:dyDescent="0.25">
      <c r="A271" s="24">
        <v>43864</v>
      </c>
      <c r="B271" s="25">
        <v>13726</v>
      </c>
      <c r="D271" s="2">
        <v>44719</v>
      </c>
      <c r="E271">
        <v>2.2384300000000001</v>
      </c>
      <c r="G271" s="2">
        <v>45386</v>
      </c>
      <c r="H271">
        <v>5.2389200000000002</v>
      </c>
    </row>
    <row r="272" spans="1:8" x14ac:dyDescent="0.25">
      <c r="A272" s="24">
        <v>43865</v>
      </c>
      <c r="B272" s="25">
        <v>13760</v>
      </c>
      <c r="D272" s="2">
        <v>44718</v>
      </c>
      <c r="E272">
        <v>2.1880000000000002</v>
      </c>
      <c r="G272" s="2">
        <v>45385</v>
      </c>
      <c r="H272">
        <v>5.2446200000000003</v>
      </c>
    </row>
    <row r="273" spans="1:8" x14ac:dyDescent="0.25">
      <c r="A273" s="24">
        <v>43866</v>
      </c>
      <c r="B273" s="25">
        <v>13717.005000000001</v>
      </c>
      <c r="D273" s="2">
        <v>44713</v>
      </c>
      <c r="E273">
        <v>2.1092900000000001</v>
      </c>
      <c r="G273" s="2">
        <v>45384</v>
      </c>
      <c r="H273">
        <v>5.2513399999999999</v>
      </c>
    </row>
    <row r="274" spans="1:8" x14ac:dyDescent="0.25">
      <c r="A274" s="24">
        <v>43867</v>
      </c>
      <c r="B274" s="25">
        <v>13662</v>
      </c>
      <c r="D274" s="2">
        <v>44712</v>
      </c>
      <c r="E274">
        <v>2.1059999999999999</v>
      </c>
      <c r="G274" s="2">
        <v>45383</v>
      </c>
      <c r="H274">
        <v>5.2316399999999996</v>
      </c>
    </row>
    <row r="275" spans="1:8" x14ac:dyDescent="0.25">
      <c r="A275" s="24">
        <v>43868</v>
      </c>
      <c r="B275" s="25">
        <v>13647.005000000001</v>
      </c>
      <c r="D275" s="2">
        <v>44711</v>
      </c>
      <c r="E275">
        <v>2.0688599999999999</v>
      </c>
      <c r="G275" s="2">
        <v>45379</v>
      </c>
      <c r="H275">
        <v>5.2178100000000001</v>
      </c>
    </row>
    <row r="276" spans="1:8" x14ac:dyDescent="0.25">
      <c r="A276" s="24">
        <v>43871</v>
      </c>
      <c r="B276" s="25">
        <v>13708</v>
      </c>
      <c r="D276" s="2">
        <v>44708</v>
      </c>
      <c r="E276">
        <v>2.0861399999999999</v>
      </c>
      <c r="G276" s="2">
        <v>45378</v>
      </c>
      <c r="H276">
        <v>5.2240399999999996</v>
      </c>
    </row>
    <row r="277" spans="1:8" x14ac:dyDescent="0.25">
      <c r="A277" s="24">
        <v>43872</v>
      </c>
      <c r="B277" s="25">
        <v>13686</v>
      </c>
      <c r="D277" s="2">
        <v>44707</v>
      </c>
      <c r="E277">
        <v>2.0757099999999999</v>
      </c>
      <c r="G277" s="2">
        <v>45377</v>
      </c>
      <c r="H277">
        <v>5.2251300000000001</v>
      </c>
    </row>
    <row r="278" spans="1:8" x14ac:dyDescent="0.25">
      <c r="A278" s="24">
        <v>43873</v>
      </c>
      <c r="B278" s="25">
        <v>13659.004999999999</v>
      </c>
      <c r="D278" s="2">
        <v>44706</v>
      </c>
      <c r="E278">
        <v>2.0542899999999999</v>
      </c>
      <c r="G278" s="2">
        <v>45376</v>
      </c>
      <c r="H278">
        <v>5.2215999999999996</v>
      </c>
    </row>
    <row r="279" spans="1:8" x14ac:dyDescent="0.25">
      <c r="A279" s="24">
        <v>43874</v>
      </c>
      <c r="B279" s="25">
        <v>13679.005000000001</v>
      </c>
      <c r="D279" s="2">
        <v>44705</v>
      </c>
      <c r="E279">
        <v>2.0711400000000002</v>
      </c>
      <c r="G279" s="2">
        <v>45373</v>
      </c>
      <c r="H279">
        <v>5.2290000000000001</v>
      </c>
    </row>
    <row r="280" spans="1:8" x14ac:dyDescent="0.25">
      <c r="A280" s="24">
        <v>43875</v>
      </c>
      <c r="B280" s="25">
        <v>13707.005000000001</v>
      </c>
      <c r="D280" s="2">
        <v>44704</v>
      </c>
      <c r="E280">
        <v>2.0618599999999998</v>
      </c>
      <c r="G280" s="2">
        <v>45372</v>
      </c>
      <c r="H280">
        <v>5.2457799999999999</v>
      </c>
    </row>
    <row r="281" spans="1:8" x14ac:dyDescent="0.25">
      <c r="A281" s="24">
        <v>43878</v>
      </c>
      <c r="B281" s="25">
        <v>13693.005000000001</v>
      </c>
      <c r="D281" s="2">
        <v>44701</v>
      </c>
      <c r="E281">
        <v>2.0655700000000001</v>
      </c>
      <c r="G281" s="2">
        <v>45371</v>
      </c>
      <c r="H281">
        <v>5.2716000000000003</v>
      </c>
    </row>
    <row r="282" spans="1:8" x14ac:dyDescent="0.25">
      <c r="A282" s="24">
        <v>43879</v>
      </c>
      <c r="B282" s="25">
        <v>13676</v>
      </c>
      <c r="D282" s="2">
        <v>44700</v>
      </c>
      <c r="E282">
        <v>2.0255700000000001</v>
      </c>
      <c r="G282" s="2">
        <v>45370</v>
      </c>
      <c r="H282">
        <v>5.2795699999999997</v>
      </c>
    </row>
    <row r="283" spans="1:8" x14ac:dyDescent="0.25">
      <c r="A283" s="24">
        <v>43880</v>
      </c>
      <c r="B283" s="25">
        <v>13717.005000000001</v>
      </c>
      <c r="D283" s="2">
        <v>44699</v>
      </c>
      <c r="E283">
        <v>2.0331399999999999</v>
      </c>
      <c r="G283" s="2">
        <v>45369</v>
      </c>
      <c r="H283">
        <v>5.2751400000000004</v>
      </c>
    </row>
    <row r="284" spans="1:8" x14ac:dyDescent="0.25">
      <c r="A284" s="24">
        <v>43881</v>
      </c>
      <c r="B284" s="25">
        <v>13735.005000000001</v>
      </c>
      <c r="D284" s="2">
        <v>44698</v>
      </c>
      <c r="E284">
        <v>2.0051399999999999</v>
      </c>
      <c r="G284" s="2">
        <v>45366</v>
      </c>
      <c r="H284">
        <v>5.2655599999999998</v>
      </c>
    </row>
    <row r="285" spans="1:8" x14ac:dyDescent="0.25">
      <c r="A285" s="24">
        <v>43882</v>
      </c>
      <c r="B285" s="25">
        <v>13777.005000000001</v>
      </c>
      <c r="D285" s="2">
        <v>44697</v>
      </c>
      <c r="E285">
        <v>2.0169999999999999</v>
      </c>
      <c r="G285" s="2">
        <v>45365</v>
      </c>
      <c r="H285">
        <v>5.2567700000000004</v>
      </c>
    </row>
    <row r="286" spans="1:8" x14ac:dyDescent="0.25">
      <c r="A286" s="24">
        <v>43885</v>
      </c>
      <c r="B286" s="25">
        <v>13863.005000000001</v>
      </c>
      <c r="D286" s="2">
        <v>44694</v>
      </c>
      <c r="E286">
        <v>1.9950000000000001</v>
      </c>
      <c r="G286" s="2">
        <v>45364</v>
      </c>
      <c r="H286">
        <v>5.25075</v>
      </c>
    </row>
    <row r="287" spans="1:8" x14ac:dyDescent="0.25">
      <c r="A287" s="24">
        <v>43886</v>
      </c>
      <c r="B287" s="25">
        <v>13893.005000000001</v>
      </c>
      <c r="D287" s="2">
        <v>44693</v>
      </c>
      <c r="E287">
        <v>1.95886</v>
      </c>
      <c r="G287" s="2">
        <v>45363</v>
      </c>
      <c r="H287">
        <v>5.2332599999999996</v>
      </c>
    </row>
    <row r="288" spans="1:8" x14ac:dyDescent="0.25">
      <c r="A288" s="24">
        <v>43887</v>
      </c>
      <c r="B288" s="25">
        <v>13966</v>
      </c>
      <c r="D288" s="2">
        <v>44692</v>
      </c>
      <c r="E288">
        <v>1.96271</v>
      </c>
      <c r="G288" s="2">
        <v>45362</v>
      </c>
      <c r="H288">
        <v>5.2092099999999997</v>
      </c>
    </row>
    <row r="289" spans="1:8" x14ac:dyDescent="0.25">
      <c r="A289" s="24">
        <v>43888</v>
      </c>
      <c r="B289" s="25">
        <v>14018</v>
      </c>
      <c r="D289" s="2">
        <v>44691</v>
      </c>
      <c r="E289">
        <v>1.9319999999999999</v>
      </c>
      <c r="G289" s="2">
        <v>45359</v>
      </c>
      <c r="H289">
        <v>5.2298400000000003</v>
      </c>
    </row>
    <row r="290" spans="1:8" x14ac:dyDescent="0.25">
      <c r="A290" s="24">
        <v>43889</v>
      </c>
      <c r="B290" s="25">
        <v>14234</v>
      </c>
      <c r="D290" s="2">
        <v>44690</v>
      </c>
      <c r="E290">
        <v>1.98014</v>
      </c>
      <c r="G290" s="2">
        <v>45358</v>
      </c>
      <c r="H290">
        <v>5.2356499999999997</v>
      </c>
    </row>
    <row r="291" spans="1:8" x14ac:dyDescent="0.25">
      <c r="A291" s="24">
        <v>43892</v>
      </c>
      <c r="B291" s="25">
        <v>14413.005000000001</v>
      </c>
      <c r="D291" s="2">
        <v>44687</v>
      </c>
      <c r="E291">
        <v>1.9645699999999999</v>
      </c>
      <c r="G291" s="2">
        <v>45357</v>
      </c>
      <c r="H291">
        <v>5.2458200000000001</v>
      </c>
    </row>
    <row r="292" spans="1:8" x14ac:dyDescent="0.25">
      <c r="A292" s="24">
        <v>43893</v>
      </c>
      <c r="B292" s="25">
        <v>14222</v>
      </c>
      <c r="D292" s="2">
        <v>44686</v>
      </c>
      <c r="E292">
        <v>1.97214</v>
      </c>
      <c r="G292" s="2">
        <v>45356</v>
      </c>
      <c r="H292">
        <v>5.2524499999999996</v>
      </c>
    </row>
    <row r="293" spans="1:8" x14ac:dyDescent="0.25">
      <c r="A293" s="24">
        <v>43894</v>
      </c>
      <c r="B293" s="25">
        <v>14171.005000000001</v>
      </c>
      <c r="D293" s="2">
        <v>44685</v>
      </c>
      <c r="E293">
        <v>2.0195699999999999</v>
      </c>
      <c r="G293" s="2">
        <v>45355</v>
      </c>
      <c r="H293">
        <v>5.2454700000000001</v>
      </c>
    </row>
    <row r="294" spans="1:8" x14ac:dyDescent="0.25">
      <c r="A294" s="24">
        <v>43895</v>
      </c>
      <c r="B294" s="25">
        <v>14168</v>
      </c>
      <c r="D294" s="2">
        <v>44684</v>
      </c>
      <c r="E294">
        <v>1.9808600000000001</v>
      </c>
      <c r="G294" s="2">
        <v>45352</v>
      </c>
      <c r="H294">
        <v>5.2673100000000002</v>
      </c>
    </row>
    <row r="295" spans="1:8" x14ac:dyDescent="0.25">
      <c r="A295" s="24">
        <v>43896</v>
      </c>
      <c r="B295" s="25">
        <v>14267.005000000001</v>
      </c>
      <c r="D295" s="2">
        <v>44680</v>
      </c>
      <c r="E295">
        <v>1.9107099999999999</v>
      </c>
      <c r="G295" s="2">
        <v>45351</v>
      </c>
      <c r="H295">
        <v>5.2749300000000003</v>
      </c>
    </row>
    <row r="296" spans="1:8" x14ac:dyDescent="0.25">
      <c r="A296" s="24">
        <v>43899</v>
      </c>
      <c r="B296" s="25">
        <v>14342</v>
      </c>
      <c r="D296" s="2">
        <v>44679</v>
      </c>
      <c r="E296">
        <v>1.8481399999999999</v>
      </c>
      <c r="G296" s="2">
        <v>45350</v>
      </c>
      <c r="H296">
        <v>5.2868700000000004</v>
      </c>
    </row>
    <row r="297" spans="1:8" x14ac:dyDescent="0.25">
      <c r="A297" s="24">
        <v>43900</v>
      </c>
      <c r="B297" s="25">
        <v>14411.005000000001</v>
      </c>
      <c r="D297" s="2">
        <v>44678</v>
      </c>
      <c r="E297">
        <v>1.82629</v>
      </c>
      <c r="G297" s="2">
        <v>45349</v>
      </c>
      <c r="H297">
        <v>5.2924899999999999</v>
      </c>
    </row>
    <row r="298" spans="1:8" x14ac:dyDescent="0.25">
      <c r="A298" s="24">
        <v>43901</v>
      </c>
      <c r="B298" s="25">
        <v>14323.005000000001</v>
      </c>
      <c r="D298" s="2">
        <v>44677</v>
      </c>
      <c r="E298">
        <v>1.8277099999999999</v>
      </c>
      <c r="G298" s="2">
        <v>45348</v>
      </c>
      <c r="H298">
        <v>5.2789599999999997</v>
      </c>
    </row>
    <row r="299" spans="1:8" x14ac:dyDescent="0.25">
      <c r="A299" s="24">
        <v>43902</v>
      </c>
      <c r="B299" s="25">
        <v>14490</v>
      </c>
      <c r="D299" s="2">
        <v>44676</v>
      </c>
      <c r="E299">
        <v>1.81871</v>
      </c>
      <c r="G299" s="2">
        <v>45345</v>
      </c>
      <c r="H299">
        <v>5.2735099999999999</v>
      </c>
    </row>
    <row r="300" spans="1:8" x14ac:dyDescent="0.25">
      <c r="A300" s="24">
        <v>43903</v>
      </c>
      <c r="B300" s="25">
        <v>14815.005000000001</v>
      </c>
      <c r="D300" s="2">
        <v>44673</v>
      </c>
      <c r="E300">
        <v>1.8237099999999999</v>
      </c>
      <c r="G300" s="2">
        <v>45344</v>
      </c>
      <c r="H300">
        <v>5.2527299999999997</v>
      </c>
    </row>
    <row r="301" spans="1:8" x14ac:dyDescent="0.25">
      <c r="A301" s="24">
        <v>43906</v>
      </c>
      <c r="B301" s="25">
        <v>14818</v>
      </c>
      <c r="D301" s="2">
        <v>44672</v>
      </c>
      <c r="E301">
        <v>1.72157</v>
      </c>
      <c r="G301" s="2">
        <v>45343</v>
      </c>
      <c r="H301">
        <v>5.2434900000000004</v>
      </c>
    </row>
    <row r="302" spans="1:8" x14ac:dyDescent="0.25">
      <c r="A302" s="24">
        <v>43907</v>
      </c>
      <c r="B302" s="25">
        <v>15083.005000000001</v>
      </c>
      <c r="D302" s="2">
        <v>44671</v>
      </c>
      <c r="E302">
        <v>1.6745699999999999</v>
      </c>
      <c r="G302" s="2">
        <v>45342</v>
      </c>
      <c r="H302">
        <v>5.2664099999999996</v>
      </c>
    </row>
    <row r="303" spans="1:8" x14ac:dyDescent="0.25">
      <c r="A303" s="24">
        <v>43908</v>
      </c>
      <c r="B303" s="25">
        <v>15223.005000000001</v>
      </c>
      <c r="D303" s="2">
        <v>44670</v>
      </c>
      <c r="E303">
        <v>1.60714</v>
      </c>
      <c r="G303" s="2">
        <v>45338</v>
      </c>
      <c r="H303">
        <v>5.23116</v>
      </c>
    </row>
    <row r="304" spans="1:8" x14ac:dyDescent="0.25">
      <c r="A304" s="24">
        <v>43909</v>
      </c>
      <c r="B304" s="25">
        <v>15712</v>
      </c>
      <c r="D304" s="2">
        <v>44665</v>
      </c>
      <c r="E304">
        <v>1.55671</v>
      </c>
      <c r="G304" s="2">
        <v>45337</v>
      </c>
      <c r="H304">
        <v>5.2435499999999999</v>
      </c>
    </row>
    <row r="305" spans="1:8" x14ac:dyDescent="0.25">
      <c r="A305" s="24">
        <v>43910</v>
      </c>
      <c r="B305" s="25">
        <v>16273.005000000001</v>
      </c>
      <c r="D305" s="2">
        <v>44664</v>
      </c>
      <c r="E305">
        <v>1.5515699999999999</v>
      </c>
      <c r="G305" s="2">
        <v>45336</v>
      </c>
      <c r="H305">
        <v>5.2569499999999998</v>
      </c>
    </row>
    <row r="306" spans="1:8" x14ac:dyDescent="0.25">
      <c r="A306" s="24">
        <v>43913</v>
      </c>
      <c r="B306" s="25">
        <v>16608</v>
      </c>
      <c r="D306" s="2">
        <v>44663</v>
      </c>
      <c r="E306">
        <v>1.5641400000000001</v>
      </c>
      <c r="G306" s="2">
        <v>45335</v>
      </c>
      <c r="H306">
        <v>5.1961500000000003</v>
      </c>
    </row>
    <row r="307" spans="1:8" x14ac:dyDescent="0.25">
      <c r="A307" s="24">
        <v>43914</v>
      </c>
      <c r="B307" s="25">
        <v>16486</v>
      </c>
      <c r="D307" s="2">
        <v>44662</v>
      </c>
      <c r="E307">
        <v>1.5534300000000001</v>
      </c>
      <c r="G307" s="2">
        <v>45334</v>
      </c>
      <c r="H307">
        <v>5.1909900000000002</v>
      </c>
    </row>
    <row r="308" spans="1:8" x14ac:dyDescent="0.25">
      <c r="A308" s="24">
        <v>43916</v>
      </c>
      <c r="B308" s="25">
        <v>16328</v>
      </c>
      <c r="D308" s="2">
        <v>44659</v>
      </c>
      <c r="E308">
        <v>1.54043</v>
      </c>
      <c r="G308" s="2">
        <v>45331</v>
      </c>
      <c r="H308">
        <v>5.1886599999999996</v>
      </c>
    </row>
    <row r="309" spans="1:8" x14ac:dyDescent="0.25">
      <c r="A309" s="24">
        <v>43917</v>
      </c>
      <c r="B309" s="25">
        <v>16230</v>
      </c>
      <c r="D309" s="2">
        <v>44658</v>
      </c>
      <c r="E309">
        <v>1.50257</v>
      </c>
      <c r="G309" s="2">
        <v>45330</v>
      </c>
      <c r="H309">
        <v>5.1723299999999997</v>
      </c>
    </row>
    <row r="310" spans="1:8" x14ac:dyDescent="0.25">
      <c r="A310" s="24">
        <v>43920</v>
      </c>
      <c r="B310" s="25">
        <v>16336</v>
      </c>
      <c r="D310" s="2">
        <v>44657</v>
      </c>
      <c r="E310">
        <v>1.5017100000000001</v>
      </c>
      <c r="G310" s="2">
        <v>45329</v>
      </c>
      <c r="H310">
        <v>5.1934399999999998</v>
      </c>
    </row>
    <row r="311" spans="1:8" x14ac:dyDescent="0.25">
      <c r="A311" s="24">
        <v>43921</v>
      </c>
      <c r="B311" s="25">
        <v>16367.005000000001</v>
      </c>
      <c r="D311" s="2">
        <v>44656</v>
      </c>
      <c r="E311">
        <v>1.4748600000000001</v>
      </c>
      <c r="G311" s="2">
        <v>45328</v>
      </c>
      <c r="H311">
        <v>5.2110300000000001</v>
      </c>
    </row>
    <row r="312" spans="1:8" x14ac:dyDescent="0.25">
      <c r="A312" s="24">
        <v>43922</v>
      </c>
      <c r="B312" s="25">
        <v>16413.005000000001</v>
      </c>
      <c r="D312" s="2">
        <v>44655</v>
      </c>
      <c r="E312">
        <v>1.49271</v>
      </c>
      <c r="G312" s="2">
        <v>45327</v>
      </c>
      <c r="H312">
        <v>5.1865399999999999</v>
      </c>
    </row>
    <row r="313" spans="1:8" x14ac:dyDescent="0.25">
      <c r="A313" s="24">
        <v>43923</v>
      </c>
      <c r="B313" s="25">
        <v>16741.004999999997</v>
      </c>
      <c r="D313" s="2">
        <v>44652</v>
      </c>
      <c r="E313">
        <v>1.4891399999999999</v>
      </c>
      <c r="G313" s="2">
        <v>45324</v>
      </c>
      <c r="H313">
        <v>5.0960999999999999</v>
      </c>
    </row>
    <row r="314" spans="1:8" x14ac:dyDescent="0.25">
      <c r="A314" s="24">
        <v>43924</v>
      </c>
      <c r="B314" s="25">
        <v>16464</v>
      </c>
      <c r="D314" s="2">
        <v>44651</v>
      </c>
      <c r="E314">
        <v>1.4698599999999999</v>
      </c>
      <c r="G314" s="2">
        <v>45323</v>
      </c>
      <c r="H314">
        <v>5.0838299999999998</v>
      </c>
    </row>
    <row r="315" spans="1:8" x14ac:dyDescent="0.25">
      <c r="A315" s="24">
        <v>43927</v>
      </c>
      <c r="B315" s="25">
        <v>16556</v>
      </c>
      <c r="D315" s="2">
        <v>44650</v>
      </c>
      <c r="E315">
        <v>1.472</v>
      </c>
      <c r="G315" s="2">
        <v>45322</v>
      </c>
      <c r="H315">
        <v>5.1650099999999997</v>
      </c>
    </row>
    <row r="316" spans="1:8" x14ac:dyDescent="0.25">
      <c r="A316" s="24">
        <v>43928</v>
      </c>
      <c r="B316" s="25">
        <v>16410</v>
      </c>
      <c r="D316" s="2">
        <v>44649</v>
      </c>
      <c r="E316">
        <v>1.4997100000000001</v>
      </c>
      <c r="G316" s="2">
        <v>45321</v>
      </c>
      <c r="H316">
        <v>5.1461300000000003</v>
      </c>
    </row>
    <row r="317" spans="1:8" x14ac:dyDescent="0.25">
      <c r="A317" s="24">
        <v>43929</v>
      </c>
      <c r="B317" s="25">
        <v>16245.005000000001</v>
      </c>
      <c r="D317" s="2">
        <v>44648</v>
      </c>
      <c r="E317">
        <v>1.49271</v>
      </c>
      <c r="G317" s="2">
        <v>45320</v>
      </c>
      <c r="H317">
        <v>5.1526899999999998</v>
      </c>
    </row>
    <row r="318" spans="1:8" x14ac:dyDescent="0.25">
      <c r="A318" s="24">
        <v>43930</v>
      </c>
      <c r="B318" s="25">
        <v>16241.004999999999</v>
      </c>
      <c r="D318" s="2">
        <v>44645</v>
      </c>
      <c r="E318">
        <v>1.4511400000000001</v>
      </c>
      <c r="G318" s="2">
        <v>45317</v>
      </c>
      <c r="H318">
        <v>5.1574</v>
      </c>
    </row>
    <row r="319" spans="1:8" x14ac:dyDescent="0.25">
      <c r="A319" s="24">
        <v>43934</v>
      </c>
      <c r="B319" s="25">
        <v>15840</v>
      </c>
      <c r="D319" s="2">
        <v>44644</v>
      </c>
      <c r="E319">
        <v>1.4258599999999999</v>
      </c>
      <c r="G319" s="2">
        <v>45316</v>
      </c>
      <c r="H319">
        <v>5.17225</v>
      </c>
    </row>
    <row r="320" spans="1:8" x14ac:dyDescent="0.25">
      <c r="A320" s="24">
        <v>43935</v>
      </c>
      <c r="B320" s="25">
        <v>15722</v>
      </c>
      <c r="D320" s="2">
        <v>44643</v>
      </c>
      <c r="E320">
        <v>1.38971</v>
      </c>
      <c r="G320" s="2">
        <v>45315</v>
      </c>
      <c r="H320">
        <v>5.1879600000000003</v>
      </c>
    </row>
    <row r="321" spans="1:8" x14ac:dyDescent="0.25">
      <c r="A321" s="24">
        <v>43936</v>
      </c>
      <c r="B321" s="25">
        <v>15707.005000000001</v>
      </c>
      <c r="D321" s="2">
        <v>44642</v>
      </c>
      <c r="E321">
        <v>1.3845700000000001</v>
      </c>
      <c r="G321" s="2">
        <v>45314</v>
      </c>
      <c r="H321">
        <v>5.1866000000000003</v>
      </c>
    </row>
    <row r="322" spans="1:8" x14ac:dyDescent="0.25">
      <c r="A322" s="24">
        <v>43937</v>
      </c>
      <c r="B322" s="25">
        <v>15787.005000000001</v>
      </c>
      <c r="D322" s="2">
        <v>44641</v>
      </c>
      <c r="E322">
        <v>1.3361400000000001</v>
      </c>
      <c r="G322" s="2">
        <v>45313</v>
      </c>
      <c r="H322">
        <v>5.1770199999999997</v>
      </c>
    </row>
    <row r="323" spans="1:8" x14ac:dyDescent="0.25">
      <c r="A323" s="24">
        <v>43938</v>
      </c>
      <c r="B323" s="25">
        <v>15503.005000000001</v>
      </c>
      <c r="D323" s="2">
        <v>44638</v>
      </c>
      <c r="E323">
        <v>1.2875700000000001</v>
      </c>
      <c r="G323" s="2">
        <v>45310</v>
      </c>
      <c r="H323">
        <v>5.1593299999999997</v>
      </c>
    </row>
    <row r="324" spans="1:8" x14ac:dyDescent="0.25">
      <c r="A324" s="24">
        <v>43941</v>
      </c>
      <c r="B324" s="25">
        <v>15543.005000000001</v>
      </c>
      <c r="D324" s="2">
        <v>44637</v>
      </c>
      <c r="E324">
        <v>1.27443</v>
      </c>
      <c r="G324" s="2">
        <v>45309</v>
      </c>
      <c r="H324">
        <v>5.1636300000000004</v>
      </c>
    </row>
    <row r="325" spans="1:8" x14ac:dyDescent="0.25">
      <c r="A325" s="24">
        <v>43942</v>
      </c>
      <c r="B325" s="25">
        <v>15643.005000000001</v>
      </c>
      <c r="D325" s="2">
        <v>44636</v>
      </c>
      <c r="E325">
        <v>1.25671</v>
      </c>
      <c r="G325" s="2">
        <v>45308</v>
      </c>
      <c r="H325">
        <v>5.1161099999999999</v>
      </c>
    </row>
    <row r="326" spans="1:8" x14ac:dyDescent="0.25">
      <c r="A326" s="24">
        <v>43943</v>
      </c>
      <c r="B326" s="25">
        <v>15567.005000000001</v>
      </c>
      <c r="D326" s="2">
        <v>44635</v>
      </c>
      <c r="E326">
        <v>1.23786</v>
      </c>
      <c r="G326" s="2">
        <v>45307</v>
      </c>
      <c r="H326">
        <v>5.0890199999999997</v>
      </c>
    </row>
    <row r="327" spans="1:8" x14ac:dyDescent="0.25">
      <c r="A327" s="24">
        <v>43944</v>
      </c>
      <c r="B327" s="25">
        <v>15630</v>
      </c>
      <c r="D327" s="2">
        <v>44634</v>
      </c>
      <c r="E327">
        <v>1.175</v>
      </c>
      <c r="G327" s="26">
        <v>45306</v>
      </c>
      <c r="H327" s="27">
        <v>5.1534700000000004</v>
      </c>
    </row>
    <row r="328" spans="1:8" x14ac:dyDescent="0.25">
      <c r="A328" s="24">
        <v>43945</v>
      </c>
      <c r="B328" s="25">
        <v>15553.005000000001</v>
      </c>
      <c r="D328" s="2">
        <v>44631</v>
      </c>
      <c r="E328">
        <v>1.1305700000000001</v>
      </c>
      <c r="G328" s="2">
        <v>45303</v>
      </c>
      <c r="H328">
        <v>5.1534700000000004</v>
      </c>
    </row>
    <row r="329" spans="1:8" x14ac:dyDescent="0.25">
      <c r="A329" s="24">
        <v>43948</v>
      </c>
      <c r="B329" s="25">
        <v>15591.004999999999</v>
      </c>
      <c r="D329" s="2">
        <v>44630</v>
      </c>
      <c r="E329">
        <v>1.10286</v>
      </c>
      <c r="G329" s="2">
        <v>45302</v>
      </c>
      <c r="H329">
        <v>5.1556499999999996</v>
      </c>
    </row>
    <row r="330" spans="1:8" x14ac:dyDescent="0.25">
      <c r="A330" s="24">
        <v>43949</v>
      </c>
      <c r="B330" s="25">
        <v>15488</v>
      </c>
      <c r="D330" s="2">
        <v>44629</v>
      </c>
      <c r="E330">
        <v>1.0448599999999999</v>
      </c>
      <c r="G330" s="2">
        <v>45301</v>
      </c>
      <c r="H330">
        <v>5.1847399999999997</v>
      </c>
    </row>
    <row r="331" spans="1:8" x14ac:dyDescent="0.25">
      <c r="A331" s="24">
        <v>43950</v>
      </c>
      <c r="B331" s="25">
        <v>15415.005000000001</v>
      </c>
      <c r="D331" s="2">
        <v>44628</v>
      </c>
      <c r="E331">
        <v>1.0237099999999999</v>
      </c>
      <c r="G331" s="2">
        <v>45300</v>
      </c>
      <c r="H331">
        <v>5.1731699999999998</v>
      </c>
    </row>
    <row r="332" spans="1:8" x14ac:dyDescent="0.25">
      <c r="A332" s="24">
        <v>43951</v>
      </c>
      <c r="B332" s="25">
        <v>15157.005000000001</v>
      </c>
      <c r="D332" s="2">
        <v>44627</v>
      </c>
      <c r="E332">
        <v>0.97914000000000001</v>
      </c>
      <c r="G332" s="2">
        <v>45299</v>
      </c>
      <c r="H332">
        <v>5.1842699999999997</v>
      </c>
    </row>
    <row r="333" spans="1:8" x14ac:dyDescent="0.25">
      <c r="A333" s="24">
        <v>43955</v>
      </c>
      <c r="B333" s="25">
        <v>15073.005000000001</v>
      </c>
      <c r="D333" s="2">
        <v>44624</v>
      </c>
      <c r="E333">
        <v>0.93942999999999999</v>
      </c>
      <c r="G333" s="2">
        <v>45296</v>
      </c>
      <c r="H333">
        <v>5.1928400000000003</v>
      </c>
    </row>
    <row r="334" spans="1:8" x14ac:dyDescent="0.25">
      <c r="A334" s="24">
        <v>43956</v>
      </c>
      <c r="B334" s="25">
        <v>15104</v>
      </c>
      <c r="D334" s="2">
        <v>44623</v>
      </c>
      <c r="E334">
        <v>0.89</v>
      </c>
      <c r="G334" s="2">
        <v>45295</v>
      </c>
      <c r="H334">
        <v>5.1780799999999996</v>
      </c>
    </row>
    <row r="335" spans="1:8" x14ac:dyDescent="0.25">
      <c r="A335" s="24">
        <v>43957</v>
      </c>
      <c r="B335" s="25">
        <v>15127.005000000001</v>
      </c>
      <c r="D335" s="2">
        <v>44622</v>
      </c>
      <c r="E335">
        <v>0.79586000000000001</v>
      </c>
      <c r="G335" s="2">
        <v>45294</v>
      </c>
      <c r="H335">
        <v>5.16812</v>
      </c>
    </row>
    <row r="336" spans="1:8" x14ac:dyDescent="0.25">
      <c r="A336" s="24">
        <v>43959</v>
      </c>
      <c r="B336" s="25">
        <v>15009.004999999999</v>
      </c>
      <c r="D336" s="2">
        <v>44621</v>
      </c>
      <c r="E336">
        <v>0.76385999999999998</v>
      </c>
      <c r="G336" s="2">
        <v>45293</v>
      </c>
      <c r="H336">
        <v>5.1531099999999999</v>
      </c>
    </row>
    <row r="337" spans="1:8" x14ac:dyDescent="0.25">
      <c r="A337" s="24">
        <v>43962</v>
      </c>
      <c r="B337" s="25">
        <v>14936</v>
      </c>
      <c r="D337" s="2">
        <v>44620</v>
      </c>
      <c r="E337">
        <v>0.80471000000000004</v>
      </c>
      <c r="G337" s="2">
        <v>45289</v>
      </c>
      <c r="H337">
        <v>5.1577200000000003</v>
      </c>
    </row>
    <row r="338" spans="1:8" x14ac:dyDescent="0.25">
      <c r="A338" s="24">
        <v>43963</v>
      </c>
      <c r="B338" s="25">
        <v>14978</v>
      </c>
      <c r="D338" s="2">
        <v>44617</v>
      </c>
      <c r="E338">
        <v>0.82870999999999995</v>
      </c>
      <c r="G338" s="2">
        <v>45288</v>
      </c>
      <c r="H338">
        <v>5.1553699999999996</v>
      </c>
    </row>
    <row r="339" spans="1:8" x14ac:dyDescent="0.25">
      <c r="A339" s="24">
        <v>43964</v>
      </c>
      <c r="B339" s="25">
        <v>14887.005000000001</v>
      </c>
      <c r="D339" s="2">
        <v>44616</v>
      </c>
      <c r="E339">
        <v>0.80442999999999998</v>
      </c>
      <c r="G339" s="2">
        <v>45287</v>
      </c>
      <c r="H339">
        <v>5.1837799999999996</v>
      </c>
    </row>
    <row r="340" spans="1:8" x14ac:dyDescent="0.25">
      <c r="A340" s="24">
        <v>43965</v>
      </c>
      <c r="B340" s="25">
        <v>14946</v>
      </c>
      <c r="D340" s="2">
        <v>44615</v>
      </c>
      <c r="E340">
        <v>0.82628999999999997</v>
      </c>
      <c r="G340" s="2">
        <v>45286</v>
      </c>
      <c r="H340">
        <v>5.1767399999999997</v>
      </c>
    </row>
    <row r="341" spans="1:8" x14ac:dyDescent="0.25">
      <c r="A341" s="24">
        <v>43966</v>
      </c>
      <c r="B341" s="25">
        <v>14909.004999999999</v>
      </c>
      <c r="D341" s="2">
        <v>44614</v>
      </c>
      <c r="E341">
        <v>0.78142999999999996</v>
      </c>
      <c r="G341" s="2">
        <v>45282</v>
      </c>
      <c r="H341">
        <v>5.1872600000000002</v>
      </c>
    </row>
    <row r="342" spans="1:8" x14ac:dyDescent="0.25">
      <c r="A342" s="24">
        <v>43969</v>
      </c>
      <c r="B342" s="25">
        <v>14885.005000000001</v>
      </c>
      <c r="D342" s="2">
        <v>44613</v>
      </c>
      <c r="E342">
        <v>0.75829000000000002</v>
      </c>
      <c r="G342" s="2">
        <v>45281</v>
      </c>
      <c r="H342">
        <v>5.2137399999999996</v>
      </c>
    </row>
    <row r="343" spans="1:8" x14ac:dyDescent="0.25">
      <c r="A343" s="24">
        <v>43970</v>
      </c>
      <c r="B343" s="25">
        <v>14823.005000000001</v>
      </c>
      <c r="D343" s="2">
        <v>44610</v>
      </c>
      <c r="E343">
        <v>0.78129000000000004</v>
      </c>
      <c r="G343" s="2">
        <v>45280</v>
      </c>
      <c r="H343">
        <v>5.2380899999999997</v>
      </c>
    </row>
    <row r="344" spans="1:8" x14ac:dyDescent="0.25">
      <c r="A344" s="24">
        <v>43971</v>
      </c>
      <c r="B344" s="25">
        <v>14785.005000000001</v>
      </c>
      <c r="D344" s="2">
        <v>44609</v>
      </c>
      <c r="E344">
        <v>0.77356999999999998</v>
      </c>
      <c r="G344" s="2">
        <v>45279</v>
      </c>
      <c r="H344">
        <v>5.2537900000000004</v>
      </c>
    </row>
    <row r="345" spans="1:8" x14ac:dyDescent="0.25">
      <c r="A345" s="24">
        <v>43977</v>
      </c>
      <c r="B345" s="25">
        <v>14774</v>
      </c>
      <c r="D345" s="2">
        <v>44608</v>
      </c>
      <c r="E345">
        <v>0.78713999999999995</v>
      </c>
      <c r="G345" s="2">
        <v>45278</v>
      </c>
      <c r="H345">
        <v>5.2512699999999999</v>
      </c>
    </row>
    <row r="346" spans="1:8" x14ac:dyDescent="0.25">
      <c r="A346" s="24">
        <v>43978</v>
      </c>
      <c r="B346" s="25">
        <v>14761.005000000001</v>
      </c>
      <c r="D346" s="2">
        <v>44607</v>
      </c>
      <c r="E346">
        <v>0.79271000000000003</v>
      </c>
      <c r="G346" s="2">
        <v>45275</v>
      </c>
      <c r="H346">
        <v>5.2198599999999997</v>
      </c>
    </row>
    <row r="347" spans="1:8" x14ac:dyDescent="0.25">
      <c r="A347" s="24">
        <v>43979</v>
      </c>
      <c r="B347" s="25">
        <v>14769.005000000001</v>
      </c>
      <c r="D347" s="2">
        <v>44606</v>
      </c>
      <c r="E347">
        <v>0.79386000000000001</v>
      </c>
      <c r="G347" s="2">
        <v>45274</v>
      </c>
      <c r="H347">
        <v>5.2938000000000001</v>
      </c>
    </row>
    <row r="348" spans="1:8" x14ac:dyDescent="0.25">
      <c r="A348" s="24">
        <v>43980</v>
      </c>
      <c r="B348" s="25">
        <v>14733.005000000001</v>
      </c>
      <c r="D348" s="2">
        <v>44603</v>
      </c>
      <c r="E348">
        <v>0.84043000000000001</v>
      </c>
      <c r="G348" s="2">
        <v>45273</v>
      </c>
      <c r="H348">
        <v>5.3322399999999996</v>
      </c>
    </row>
    <row r="349" spans="1:8" x14ac:dyDescent="0.25">
      <c r="A349" s="24">
        <v>43984</v>
      </c>
      <c r="B349" s="25">
        <v>14502</v>
      </c>
      <c r="D349" s="2">
        <v>44602</v>
      </c>
      <c r="E349">
        <v>0.66442999999999997</v>
      </c>
      <c r="G349" s="2">
        <v>45272</v>
      </c>
      <c r="H349">
        <v>5.3464999999999998</v>
      </c>
    </row>
    <row r="350" spans="1:8" x14ac:dyDescent="0.25">
      <c r="A350" s="24">
        <v>43985</v>
      </c>
      <c r="B350" s="25">
        <v>14245.005000000001</v>
      </c>
      <c r="D350" s="2">
        <v>44601</v>
      </c>
      <c r="E350">
        <v>0.63456999999999997</v>
      </c>
      <c r="G350" s="2">
        <v>45271</v>
      </c>
      <c r="H350">
        <v>5.3293600000000003</v>
      </c>
    </row>
    <row r="351" spans="1:8" x14ac:dyDescent="0.25">
      <c r="A351" s="24">
        <v>43986</v>
      </c>
      <c r="B351" s="25">
        <v>14165.005000000001</v>
      </c>
      <c r="D351" s="2">
        <v>44600</v>
      </c>
      <c r="E351">
        <v>0.63985999999999998</v>
      </c>
      <c r="G351" s="2">
        <v>45268</v>
      </c>
      <c r="H351">
        <v>5.2921100000000001</v>
      </c>
    </row>
    <row r="352" spans="1:8" x14ac:dyDescent="0.25">
      <c r="A352" s="24">
        <v>43987</v>
      </c>
      <c r="B352" s="25">
        <v>14100</v>
      </c>
      <c r="D352" s="2">
        <v>44599</v>
      </c>
      <c r="E352">
        <v>0.62256999999999996</v>
      </c>
      <c r="G352" s="2">
        <v>45267</v>
      </c>
      <c r="H352">
        <v>5.3015800000000004</v>
      </c>
    </row>
    <row r="353" spans="1:8" x14ac:dyDescent="0.25">
      <c r="A353" s="24">
        <v>43990</v>
      </c>
      <c r="B353" s="25">
        <v>13956</v>
      </c>
      <c r="D353" s="2">
        <v>44596</v>
      </c>
      <c r="E353">
        <v>0.55542999999999998</v>
      </c>
      <c r="G353" s="2">
        <v>45266</v>
      </c>
      <c r="H353">
        <v>5.31006</v>
      </c>
    </row>
    <row r="354" spans="1:8" x14ac:dyDescent="0.25">
      <c r="A354" s="24">
        <v>43991</v>
      </c>
      <c r="B354" s="25">
        <v>13973.005000000001</v>
      </c>
      <c r="D354" s="2">
        <v>44595</v>
      </c>
      <c r="E354">
        <v>0.52871000000000001</v>
      </c>
      <c r="G354" s="2">
        <v>45265</v>
      </c>
      <c r="H354">
        <v>5.3166500000000001</v>
      </c>
    </row>
    <row r="355" spans="1:8" x14ac:dyDescent="0.25">
      <c r="A355" s="24">
        <v>43992</v>
      </c>
      <c r="B355" s="25">
        <v>14083.005000000001</v>
      </c>
      <c r="D355" s="2">
        <v>44594</v>
      </c>
      <c r="E355">
        <v>0.52314000000000005</v>
      </c>
      <c r="G355" s="2">
        <v>45264</v>
      </c>
      <c r="H355">
        <v>5.3025799999999998</v>
      </c>
    </row>
    <row r="356" spans="1:8" x14ac:dyDescent="0.25">
      <c r="A356" s="24">
        <v>43993</v>
      </c>
      <c r="B356" s="25">
        <v>14014</v>
      </c>
      <c r="D356" s="2">
        <v>44593</v>
      </c>
      <c r="E356">
        <v>0.52956999999999999</v>
      </c>
      <c r="G356" s="2">
        <v>45261</v>
      </c>
      <c r="H356">
        <v>5.3409000000000004</v>
      </c>
    </row>
    <row r="357" spans="1:8" x14ac:dyDescent="0.25">
      <c r="A357" s="24">
        <v>43994</v>
      </c>
      <c r="B357" s="25">
        <v>14257.005000000001</v>
      </c>
      <c r="D357" s="2">
        <v>44592</v>
      </c>
      <c r="E357">
        <v>0.54400000000000004</v>
      </c>
      <c r="G357" s="2">
        <v>45260</v>
      </c>
      <c r="H357">
        <v>5.3332499999999996</v>
      </c>
    </row>
    <row r="358" spans="1:8" x14ac:dyDescent="0.25">
      <c r="A358" s="24">
        <v>43997</v>
      </c>
      <c r="B358" s="25">
        <v>14228</v>
      </c>
      <c r="D358" s="2">
        <v>44589</v>
      </c>
      <c r="E358">
        <v>0.53442999999999996</v>
      </c>
      <c r="G358" s="2">
        <v>45259</v>
      </c>
      <c r="H358">
        <v>5.3711099999999998</v>
      </c>
    </row>
    <row r="359" spans="1:8" x14ac:dyDescent="0.25">
      <c r="A359" s="24">
        <v>43998</v>
      </c>
      <c r="B359" s="25">
        <v>14155.005000000001</v>
      </c>
      <c r="D359" s="2">
        <v>44588</v>
      </c>
      <c r="E359">
        <v>0.51871</v>
      </c>
      <c r="G359" s="2">
        <v>45258</v>
      </c>
      <c r="H359">
        <v>5.3944000000000001</v>
      </c>
    </row>
    <row r="360" spans="1:8" x14ac:dyDescent="0.25">
      <c r="A360" s="24">
        <v>43999</v>
      </c>
      <c r="B360" s="25">
        <v>14234</v>
      </c>
      <c r="D360" s="2">
        <v>44587</v>
      </c>
      <c r="E360">
        <v>0.46400000000000002</v>
      </c>
      <c r="G360" s="2">
        <v>45257</v>
      </c>
      <c r="H360">
        <v>5.4009</v>
      </c>
    </row>
    <row r="361" spans="1:8" x14ac:dyDescent="0.25">
      <c r="A361" s="24">
        <v>44000</v>
      </c>
      <c r="B361" s="25">
        <v>14186</v>
      </c>
      <c r="D361" s="2">
        <v>44586</v>
      </c>
      <c r="E361">
        <v>0.45029000000000002</v>
      </c>
      <c r="G361" s="2">
        <v>45254</v>
      </c>
      <c r="H361">
        <v>5.3915199999999999</v>
      </c>
    </row>
    <row r="362" spans="1:8" x14ac:dyDescent="0.25">
      <c r="A362" s="24">
        <v>44001</v>
      </c>
      <c r="B362" s="25">
        <v>14242</v>
      </c>
      <c r="D362" s="2">
        <v>44585</v>
      </c>
      <c r="E362">
        <v>0.44857000000000002</v>
      </c>
      <c r="G362" s="2">
        <v>45253</v>
      </c>
      <c r="H362">
        <v>5.3769999999999998</v>
      </c>
    </row>
    <row r="363" spans="1:8" x14ac:dyDescent="0.25">
      <c r="A363" s="24">
        <v>44004</v>
      </c>
      <c r="B363" s="25">
        <v>14209.004999999999</v>
      </c>
      <c r="D363" s="2">
        <v>44582</v>
      </c>
      <c r="E363">
        <v>0.44442999999999999</v>
      </c>
      <c r="G363" s="2">
        <v>45252</v>
      </c>
      <c r="H363">
        <v>5.3769999999999998</v>
      </c>
    </row>
    <row r="364" spans="1:8" x14ac:dyDescent="0.25">
      <c r="A364" s="24">
        <v>44005</v>
      </c>
      <c r="B364" s="25">
        <v>14265.005000000001</v>
      </c>
      <c r="D364" s="2">
        <v>44581</v>
      </c>
      <c r="E364">
        <v>0.44629000000000002</v>
      </c>
      <c r="G364" s="2">
        <v>45251</v>
      </c>
      <c r="H364">
        <v>5.3801500000000004</v>
      </c>
    </row>
    <row r="365" spans="1:8" x14ac:dyDescent="0.25">
      <c r="A365" s="24">
        <v>44006</v>
      </c>
      <c r="B365" s="25">
        <v>14160</v>
      </c>
      <c r="D365" s="2">
        <v>44580</v>
      </c>
      <c r="E365">
        <v>0.44713999999999998</v>
      </c>
      <c r="G365" s="2">
        <v>45250</v>
      </c>
      <c r="H365">
        <v>5.3728100000000003</v>
      </c>
    </row>
    <row r="366" spans="1:8" x14ac:dyDescent="0.25">
      <c r="A366" s="24">
        <v>44007</v>
      </c>
      <c r="B366" s="25">
        <v>14231.005000000001</v>
      </c>
      <c r="D366" s="2">
        <v>44579</v>
      </c>
      <c r="E366">
        <v>0.42986000000000002</v>
      </c>
      <c r="G366" s="2">
        <v>45247</v>
      </c>
      <c r="H366">
        <v>5.3634700000000004</v>
      </c>
    </row>
    <row r="367" spans="1:8" x14ac:dyDescent="0.25">
      <c r="A367" s="24">
        <v>44008</v>
      </c>
      <c r="B367" s="25">
        <v>14239.005000000001</v>
      </c>
      <c r="D367" s="2">
        <v>44578</v>
      </c>
      <c r="E367">
        <v>0.41814000000000001</v>
      </c>
      <c r="G367" s="2">
        <v>45246</v>
      </c>
      <c r="H367">
        <v>5.3750099999999996</v>
      </c>
    </row>
    <row r="368" spans="1:8" x14ac:dyDescent="0.25">
      <c r="A368" s="24">
        <v>44011</v>
      </c>
      <c r="B368" s="25">
        <v>14369.005000000001</v>
      </c>
      <c r="D368" s="2">
        <v>44575</v>
      </c>
      <c r="E368">
        <v>0.39500000000000002</v>
      </c>
      <c r="G368" s="2">
        <v>45245</v>
      </c>
      <c r="H368">
        <v>5.3807700000000001</v>
      </c>
    </row>
    <row r="369" spans="1:8" x14ac:dyDescent="0.25">
      <c r="A369" s="24">
        <v>44012</v>
      </c>
      <c r="B369" s="25">
        <v>14302</v>
      </c>
      <c r="D369" s="2">
        <v>44574</v>
      </c>
      <c r="E369">
        <v>0.39685999999999999</v>
      </c>
      <c r="G369" s="2">
        <v>45244</v>
      </c>
      <c r="H369">
        <v>5.4347799999999999</v>
      </c>
    </row>
    <row r="370" spans="1:8" x14ac:dyDescent="0.25">
      <c r="A370" s="24">
        <v>44013</v>
      </c>
      <c r="B370" s="25">
        <v>14341.004999999999</v>
      </c>
      <c r="D370" s="2">
        <v>44573</v>
      </c>
      <c r="E370">
        <v>0.38371</v>
      </c>
      <c r="G370" s="2">
        <v>45243</v>
      </c>
      <c r="H370">
        <v>5.4192400000000003</v>
      </c>
    </row>
    <row r="371" spans="1:8" x14ac:dyDescent="0.25">
      <c r="A371" s="24">
        <v>44014</v>
      </c>
      <c r="B371" s="25">
        <v>14516</v>
      </c>
      <c r="D371" s="2">
        <v>44572</v>
      </c>
      <c r="E371">
        <v>0.38613999999999998</v>
      </c>
      <c r="G371" s="2">
        <v>45240</v>
      </c>
      <c r="H371">
        <v>5.4144699999999997</v>
      </c>
    </row>
    <row r="372" spans="1:8" x14ac:dyDescent="0.25">
      <c r="A372" s="24">
        <v>44015</v>
      </c>
      <c r="B372" s="25">
        <v>14566</v>
      </c>
      <c r="D372" s="2">
        <v>44571</v>
      </c>
      <c r="E372">
        <v>0.38300000000000001</v>
      </c>
      <c r="G372" s="2">
        <v>45239</v>
      </c>
      <c r="H372">
        <v>5.3989599999999998</v>
      </c>
    </row>
    <row r="373" spans="1:8" x14ac:dyDescent="0.25">
      <c r="A373" s="24">
        <v>44018</v>
      </c>
      <c r="B373" s="25">
        <v>14547.005000000001</v>
      </c>
      <c r="D373" s="2">
        <v>44568</v>
      </c>
      <c r="E373">
        <v>0.37642999999999999</v>
      </c>
      <c r="G373" s="2">
        <v>45238</v>
      </c>
      <c r="H373">
        <v>5.3970700000000003</v>
      </c>
    </row>
    <row r="374" spans="1:8" x14ac:dyDescent="0.25">
      <c r="A374" s="24">
        <v>44019</v>
      </c>
      <c r="B374" s="25">
        <v>14456</v>
      </c>
      <c r="D374" s="2">
        <v>44567</v>
      </c>
      <c r="E374">
        <v>0.36657000000000001</v>
      </c>
      <c r="G374" s="2">
        <v>45237</v>
      </c>
      <c r="H374">
        <v>5.3932200000000003</v>
      </c>
    </row>
    <row r="375" spans="1:8" x14ac:dyDescent="0.25">
      <c r="A375" s="24">
        <v>44020</v>
      </c>
      <c r="B375" s="25">
        <v>14460</v>
      </c>
      <c r="D375" s="2">
        <v>44566</v>
      </c>
      <c r="E375">
        <v>0.34</v>
      </c>
      <c r="G375" s="2">
        <v>45236</v>
      </c>
      <c r="H375">
        <v>5.3981899999999996</v>
      </c>
    </row>
    <row r="376" spans="1:8" x14ac:dyDescent="0.25">
      <c r="A376" s="24">
        <v>44021</v>
      </c>
      <c r="B376" s="25">
        <v>14446</v>
      </c>
      <c r="D376" s="2">
        <v>44565</v>
      </c>
      <c r="E376">
        <v>0.34286</v>
      </c>
      <c r="G376" s="2">
        <v>45233</v>
      </c>
      <c r="H376">
        <v>5.4258899999999999</v>
      </c>
    </row>
    <row r="377" spans="1:8" x14ac:dyDescent="0.25">
      <c r="A377" s="24">
        <v>44022</v>
      </c>
      <c r="B377" s="25">
        <v>14501.005000000001</v>
      </c>
      <c r="D377" s="2">
        <v>44561</v>
      </c>
      <c r="E377">
        <v>0.33875</v>
      </c>
      <c r="G377" s="2">
        <v>45232</v>
      </c>
      <c r="H377">
        <v>5.4449100000000001</v>
      </c>
    </row>
    <row r="378" spans="1:8" x14ac:dyDescent="0.25">
      <c r="A378" s="24">
        <v>44025</v>
      </c>
      <c r="B378" s="25">
        <v>14486</v>
      </c>
      <c r="D378" s="2">
        <v>44560</v>
      </c>
      <c r="E378">
        <v>0.34512999999999999</v>
      </c>
      <c r="G378" s="2">
        <v>45231</v>
      </c>
      <c r="H378">
        <v>5.4536699999999998</v>
      </c>
    </row>
    <row r="379" spans="1:8" x14ac:dyDescent="0.25">
      <c r="A379" s="24">
        <v>44026</v>
      </c>
      <c r="B379" s="25">
        <v>14512</v>
      </c>
      <c r="D379" s="2">
        <v>44559</v>
      </c>
      <c r="E379">
        <v>0.35437999999999997</v>
      </c>
      <c r="G379" s="2">
        <v>45230</v>
      </c>
      <c r="H379">
        <v>5.4427300000000001</v>
      </c>
    </row>
    <row r="380" spans="1:8" x14ac:dyDescent="0.25">
      <c r="A380" s="24">
        <v>44027</v>
      </c>
      <c r="B380" s="25">
        <v>14616</v>
      </c>
      <c r="D380" s="2">
        <v>44554</v>
      </c>
      <c r="E380">
        <v>0.34325</v>
      </c>
      <c r="G380" s="2">
        <v>45229</v>
      </c>
      <c r="H380">
        <v>5.4344900000000003</v>
      </c>
    </row>
    <row r="381" spans="1:8" x14ac:dyDescent="0.25">
      <c r="A381" s="24">
        <v>44028</v>
      </c>
      <c r="B381" s="25">
        <v>14632</v>
      </c>
      <c r="D381" s="2">
        <v>44553</v>
      </c>
      <c r="E381">
        <v>0.33638000000000001</v>
      </c>
      <c r="G381" s="2">
        <v>45226</v>
      </c>
      <c r="H381">
        <v>5.4406299999999996</v>
      </c>
    </row>
    <row r="382" spans="1:8" x14ac:dyDescent="0.25">
      <c r="A382" s="24">
        <v>44029</v>
      </c>
      <c r="B382" s="25">
        <v>14780</v>
      </c>
      <c r="D382" s="2">
        <v>44552</v>
      </c>
      <c r="E382">
        <v>0.32638</v>
      </c>
      <c r="G382" s="2">
        <v>45225</v>
      </c>
      <c r="H382">
        <v>5.4569099999999997</v>
      </c>
    </row>
    <row r="383" spans="1:8" x14ac:dyDescent="0.25">
      <c r="A383" s="24">
        <v>44032</v>
      </c>
      <c r="B383" s="25">
        <v>14832</v>
      </c>
      <c r="D383" s="2">
        <v>44551</v>
      </c>
      <c r="E383">
        <v>0.32550000000000001</v>
      </c>
      <c r="G383" s="2">
        <v>45224</v>
      </c>
      <c r="H383">
        <v>5.4558299999999997</v>
      </c>
    </row>
    <row r="384" spans="1:8" x14ac:dyDescent="0.25">
      <c r="A384" s="24">
        <v>44033</v>
      </c>
      <c r="B384" s="25">
        <v>14813.005000000001</v>
      </c>
      <c r="D384" s="2">
        <v>44550</v>
      </c>
      <c r="E384">
        <v>0.31663000000000002</v>
      </c>
      <c r="G384" s="2">
        <v>45223</v>
      </c>
      <c r="H384">
        <v>5.4455200000000001</v>
      </c>
    </row>
    <row r="385" spans="1:8" x14ac:dyDescent="0.25">
      <c r="A385" s="24">
        <v>44034</v>
      </c>
      <c r="B385" s="25">
        <v>14655.005000000001</v>
      </c>
      <c r="D385" s="2">
        <v>44547</v>
      </c>
      <c r="E385">
        <v>0.31274999999999997</v>
      </c>
      <c r="G385" s="2">
        <v>45222</v>
      </c>
      <c r="H385">
        <v>5.4390900000000002</v>
      </c>
    </row>
    <row r="386" spans="1:8" x14ac:dyDescent="0.25">
      <c r="A386" s="24">
        <v>44035</v>
      </c>
      <c r="B386" s="25">
        <v>14669.005000000001</v>
      </c>
      <c r="D386" s="2">
        <v>44546</v>
      </c>
      <c r="E386">
        <v>0.3115</v>
      </c>
      <c r="G386" s="2">
        <v>45219</v>
      </c>
      <c r="H386">
        <v>5.4694799999999999</v>
      </c>
    </row>
    <row r="387" spans="1:8" x14ac:dyDescent="0.25">
      <c r="A387" s="24">
        <v>44036</v>
      </c>
      <c r="B387" s="25">
        <v>14614</v>
      </c>
      <c r="D387" s="2">
        <v>44545</v>
      </c>
      <c r="E387">
        <v>0.30149999999999999</v>
      </c>
      <c r="G387" s="2">
        <v>45218</v>
      </c>
      <c r="H387">
        <v>5.4895100000000001</v>
      </c>
    </row>
    <row r="388" spans="1:8" x14ac:dyDescent="0.25">
      <c r="A388" s="24">
        <v>44039</v>
      </c>
      <c r="B388" s="25">
        <v>14605.005000000001</v>
      </c>
      <c r="D388" s="2">
        <v>44544</v>
      </c>
      <c r="E388">
        <v>0.29113</v>
      </c>
      <c r="G388" s="2">
        <v>45217</v>
      </c>
      <c r="H388">
        <v>5.4882600000000004</v>
      </c>
    </row>
    <row r="389" spans="1:8" x14ac:dyDescent="0.25">
      <c r="A389" s="24">
        <v>44040</v>
      </c>
      <c r="B389" s="25">
        <v>14543.005000000001</v>
      </c>
      <c r="D389" s="2">
        <v>44543</v>
      </c>
      <c r="E389">
        <v>0.29513</v>
      </c>
      <c r="G389" s="2">
        <v>45216</v>
      </c>
      <c r="H389">
        <v>5.4547699999999999</v>
      </c>
    </row>
    <row r="390" spans="1:8" x14ac:dyDescent="0.25">
      <c r="A390" s="24">
        <v>44041</v>
      </c>
      <c r="B390" s="25">
        <v>14570</v>
      </c>
      <c r="D390" s="2">
        <v>44540</v>
      </c>
      <c r="E390">
        <v>0.28825000000000001</v>
      </c>
      <c r="G390" s="2">
        <v>45215</v>
      </c>
      <c r="H390">
        <v>5.4491300000000003</v>
      </c>
    </row>
    <row r="391" spans="1:8" x14ac:dyDescent="0.25">
      <c r="A391" s="24">
        <v>44042</v>
      </c>
      <c r="B391" s="25">
        <v>14653.005000000001</v>
      </c>
      <c r="D391" s="2">
        <v>44539</v>
      </c>
      <c r="E391">
        <v>0.28875000000000001</v>
      </c>
      <c r="G391" s="2">
        <v>45212</v>
      </c>
      <c r="H391">
        <v>5.46408</v>
      </c>
    </row>
    <row r="392" spans="1:8" x14ac:dyDescent="0.25">
      <c r="A392" s="24">
        <v>44046</v>
      </c>
      <c r="B392" s="25">
        <v>14713.005000000001</v>
      </c>
      <c r="D392" s="2">
        <v>44538</v>
      </c>
      <c r="E392">
        <v>0.28813</v>
      </c>
      <c r="G392" s="2">
        <v>45211</v>
      </c>
      <c r="H392">
        <v>5.43994</v>
      </c>
    </row>
    <row r="393" spans="1:8" x14ac:dyDescent="0.25">
      <c r="A393" s="24">
        <v>44047</v>
      </c>
      <c r="B393" s="25">
        <v>14697.005000000001</v>
      </c>
      <c r="D393" s="2">
        <v>44537</v>
      </c>
      <c r="E393">
        <v>0.28338000000000002</v>
      </c>
      <c r="G393" s="2">
        <v>45210</v>
      </c>
      <c r="H393">
        <v>5.4346399999999999</v>
      </c>
    </row>
    <row r="394" spans="1:8" x14ac:dyDescent="0.25">
      <c r="A394" s="24">
        <v>44048</v>
      </c>
      <c r="B394" s="25">
        <v>14623.005000000001</v>
      </c>
      <c r="D394" s="2">
        <v>44536</v>
      </c>
      <c r="E394">
        <v>0.27625</v>
      </c>
      <c r="G394" s="2">
        <v>45209</v>
      </c>
      <c r="H394">
        <v>5.4843900000000003</v>
      </c>
    </row>
    <row r="395" spans="1:8" x14ac:dyDescent="0.25">
      <c r="A395" s="24">
        <v>44049</v>
      </c>
      <c r="B395" s="25">
        <v>14587.005000000001</v>
      </c>
      <c r="D395" s="2">
        <v>44533</v>
      </c>
      <c r="E395">
        <v>0.27112999999999998</v>
      </c>
      <c r="G395" s="2">
        <v>45205</v>
      </c>
      <c r="H395">
        <v>5.4544600000000001</v>
      </c>
    </row>
    <row r="396" spans="1:8" x14ac:dyDescent="0.25">
      <c r="A396" s="24">
        <v>44050</v>
      </c>
      <c r="B396" s="25">
        <v>14647.005000000001</v>
      </c>
      <c r="D396" s="2">
        <v>44532</v>
      </c>
      <c r="E396">
        <v>0.26774999999999999</v>
      </c>
      <c r="G396" s="2">
        <v>45204</v>
      </c>
      <c r="H396">
        <v>5.4626299999999999</v>
      </c>
    </row>
    <row r="397" spans="1:8" x14ac:dyDescent="0.25">
      <c r="A397" s="24">
        <v>44053</v>
      </c>
      <c r="B397" s="25">
        <v>14750</v>
      </c>
      <c r="D397" s="2">
        <v>44531</v>
      </c>
      <c r="E397">
        <v>0.26950000000000002</v>
      </c>
      <c r="G397" s="2">
        <v>45203</v>
      </c>
      <c r="H397">
        <v>5.4933199999999998</v>
      </c>
    </row>
    <row r="398" spans="1:8" x14ac:dyDescent="0.25">
      <c r="A398" s="24">
        <v>44054</v>
      </c>
      <c r="B398" s="25">
        <v>14728</v>
      </c>
      <c r="D398" s="2">
        <v>44530</v>
      </c>
      <c r="E398">
        <v>0.24324999999999999</v>
      </c>
      <c r="G398" s="2">
        <v>45202</v>
      </c>
      <c r="H398">
        <v>5.4857300000000002</v>
      </c>
    </row>
    <row r="399" spans="1:8" x14ac:dyDescent="0.25">
      <c r="A399" s="24">
        <v>44055</v>
      </c>
      <c r="B399" s="25">
        <v>14777.005000000001</v>
      </c>
      <c r="D399" s="2">
        <v>44529</v>
      </c>
      <c r="E399">
        <v>0.246</v>
      </c>
      <c r="G399" s="2">
        <v>45201</v>
      </c>
      <c r="H399">
        <v>5.4526000000000003</v>
      </c>
    </row>
    <row r="400" spans="1:8" x14ac:dyDescent="0.25">
      <c r="A400" s="24">
        <v>44056</v>
      </c>
      <c r="B400" s="25">
        <v>14877.005000000001</v>
      </c>
      <c r="D400" s="2">
        <v>44526</v>
      </c>
      <c r="E400">
        <v>0.246</v>
      </c>
      <c r="G400" s="2">
        <v>45198</v>
      </c>
      <c r="H400">
        <v>5.4672700000000001</v>
      </c>
    </row>
    <row r="401" spans="1:8" x14ac:dyDescent="0.25">
      <c r="A401" s="24">
        <v>44057</v>
      </c>
      <c r="B401" s="25">
        <v>14917.005000000001</v>
      </c>
      <c r="D401" s="2">
        <v>44525</v>
      </c>
      <c r="E401">
        <v>0.25913000000000003</v>
      </c>
      <c r="G401" s="2">
        <v>45197</v>
      </c>
      <c r="H401">
        <v>5.4709300000000001</v>
      </c>
    </row>
    <row r="402" spans="1:8" x14ac:dyDescent="0.25">
      <c r="A402" s="24">
        <v>44061</v>
      </c>
      <c r="B402" s="25">
        <v>14907.005000000001</v>
      </c>
      <c r="D402" s="2">
        <v>44524</v>
      </c>
      <c r="E402">
        <v>0.251</v>
      </c>
      <c r="G402" s="2">
        <v>45196</v>
      </c>
      <c r="H402">
        <v>5.4674899999999997</v>
      </c>
    </row>
    <row r="403" spans="1:8" x14ac:dyDescent="0.25">
      <c r="A403" s="24">
        <v>44062</v>
      </c>
      <c r="B403" s="25">
        <v>14786</v>
      </c>
      <c r="D403" s="2">
        <v>44523</v>
      </c>
      <c r="E403">
        <v>0.25187999999999999</v>
      </c>
      <c r="G403" s="2">
        <v>45195</v>
      </c>
      <c r="H403">
        <v>5.4632699999999996</v>
      </c>
    </row>
    <row r="404" spans="1:8" x14ac:dyDescent="0.25">
      <c r="A404" s="24">
        <v>44067</v>
      </c>
      <c r="B404" s="25">
        <v>14794</v>
      </c>
      <c r="D404" s="2">
        <v>44522</v>
      </c>
      <c r="E404">
        <v>0.24388000000000001</v>
      </c>
      <c r="G404" s="2">
        <v>45194</v>
      </c>
      <c r="H404">
        <v>5.4692600000000002</v>
      </c>
    </row>
    <row r="405" spans="1:8" x14ac:dyDescent="0.25">
      <c r="A405" s="24">
        <v>44068</v>
      </c>
      <c r="B405" s="25">
        <v>14632</v>
      </c>
      <c r="D405" s="2">
        <v>44519</v>
      </c>
      <c r="E405">
        <v>0.22938</v>
      </c>
      <c r="G405" s="2">
        <v>45191</v>
      </c>
      <c r="H405">
        <v>5.4795100000000003</v>
      </c>
    </row>
    <row r="406" spans="1:8" x14ac:dyDescent="0.25">
      <c r="A406" s="24">
        <v>44069</v>
      </c>
      <c r="B406" s="25">
        <v>14636</v>
      </c>
      <c r="D406" s="2">
        <v>44518</v>
      </c>
      <c r="E406">
        <v>0.2235</v>
      </c>
      <c r="G406" s="2">
        <v>45190</v>
      </c>
      <c r="H406">
        <v>5.4728300000000001</v>
      </c>
    </row>
    <row r="407" spans="1:8" x14ac:dyDescent="0.25">
      <c r="A407" s="24">
        <v>44070</v>
      </c>
      <c r="B407" s="25">
        <v>14714</v>
      </c>
      <c r="D407" s="2">
        <v>44517</v>
      </c>
      <c r="E407">
        <v>0.22863</v>
      </c>
      <c r="G407" s="2">
        <v>45189</v>
      </c>
      <c r="H407">
        <v>5.4690500000000002</v>
      </c>
    </row>
    <row r="408" spans="1:8" x14ac:dyDescent="0.25">
      <c r="A408" s="24">
        <v>44071</v>
      </c>
      <c r="B408" s="25">
        <v>14702</v>
      </c>
      <c r="D408" s="2">
        <v>44516</v>
      </c>
      <c r="E408">
        <v>0.22775000000000001</v>
      </c>
      <c r="G408" s="2">
        <v>45188</v>
      </c>
      <c r="H408">
        <v>5.4685699999999997</v>
      </c>
    </row>
    <row r="409" spans="1:8" x14ac:dyDescent="0.25">
      <c r="A409" s="24">
        <v>44074</v>
      </c>
      <c r="B409" s="25">
        <v>14554</v>
      </c>
      <c r="D409" s="2">
        <v>44515</v>
      </c>
      <c r="E409">
        <v>0.22538</v>
      </c>
      <c r="G409" s="2">
        <v>45187</v>
      </c>
      <c r="H409">
        <v>5.4660599999999997</v>
      </c>
    </row>
    <row r="410" spans="1:8" x14ac:dyDescent="0.25">
      <c r="A410" s="24">
        <v>44075</v>
      </c>
      <c r="B410" s="25">
        <v>14615.005000000001</v>
      </c>
      <c r="D410" s="2">
        <v>44512</v>
      </c>
      <c r="E410">
        <v>0.22600000000000001</v>
      </c>
      <c r="G410" s="2">
        <v>45184</v>
      </c>
      <c r="H410">
        <v>5.46584</v>
      </c>
    </row>
    <row r="411" spans="1:8" x14ac:dyDescent="0.25">
      <c r="A411" s="24">
        <v>44076</v>
      </c>
      <c r="B411" s="25">
        <v>14804</v>
      </c>
      <c r="D411" s="2">
        <v>44511</v>
      </c>
      <c r="E411">
        <v>0.22788</v>
      </c>
      <c r="G411" s="2">
        <v>45183</v>
      </c>
      <c r="H411">
        <v>5.4776699999999998</v>
      </c>
    </row>
    <row r="412" spans="1:8" x14ac:dyDescent="0.25">
      <c r="A412" s="24">
        <v>44077</v>
      </c>
      <c r="B412" s="25">
        <v>14818</v>
      </c>
      <c r="D412" s="2">
        <v>44510</v>
      </c>
      <c r="E412">
        <v>0.2195</v>
      </c>
      <c r="G412" s="2">
        <v>45182</v>
      </c>
      <c r="H412">
        <v>5.4734999999999996</v>
      </c>
    </row>
    <row r="413" spans="1:8" x14ac:dyDescent="0.25">
      <c r="A413" s="24">
        <v>44078</v>
      </c>
      <c r="B413" s="25">
        <v>14792</v>
      </c>
      <c r="D413" s="2">
        <v>44509</v>
      </c>
      <c r="E413">
        <v>0.21512999999999999</v>
      </c>
      <c r="G413" s="2">
        <v>45181</v>
      </c>
      <c r="H413">
        <v>5.4712100000000001</v>
      </c>
    </row>
    <row r="414" spans="1:8" x14ac:dyDescent="0.25">
      <c r="A414" s="24">
        <v>44081</v>
      </c>
      <c r="B414" s="25">
        <v>14754</v>
      </c>
      <c r="D414" s="2">
        <v>44508</v>
      </c>
      <c r="E414">
        <v>0.219</v>
      </c>
      <c r="G414" s="2">
        <v>45180</v>
      </c>
      <c r="H414">
        <v>5.4628500000000004</v>
      </c>
    </row>
    <row r="415" spans="1:8" x14ac:dyDescent="0.25">
      <c r="A415" s="24">
        <v>44082</v>
      </c>
      <c r="B415" s="25">
        <v>14798</v>
      </c>
      <c r="D415" s="2">
        <v>44505</v>
      </c>
      <c r="E415">
        <v>0.22087999999999999</v>
      </c>
      <c r="G415" s="2">
        <v>45177</v>
      </c>
      <c r="H415">
        <v>5.4719699999999998</v>
      </c>
    </row>
    <row r="416" spans="1:8" x14ac:dyDescent="0.25">
      <c r="A416" s="24">
        <v>44083</v>
      </c>
      <c r="B416" s="25">
        <v>14853.005000000001</v>
      </c>
      <c r="D416" s="2">
        <v>44504</v>
      </c>
      <c r="E416">
        <v>0.21325</v>
      </c>
      <c r="G416" s="2">
        <v>45176</v>
      </c>
      <c r="H416">
        <v>5.4760099999999996</v>
      </c>
    </row>
    <row r="417" spans="1:8" x14ac:dyDescent="0.25">
      <c r="A417" s="24">
        <v>44084</v>
      </c>
      <c r="B417" s="25">
        <v>14871.005000000001</v>
      </c>
      <c r="D417" s="2">
        <v>44503</v>
      </c>
      <c r="E417">
        <v>0.2185</v>
      </c>
      <c r="G417" s="2">
        <v>45175</v>
      </c>
      <c r="H417">
        <v>5.4527200000000002</v>
      </c>
    </row>
    <row r="418" spans="1:8" x14ac:dyDescent="0.25">
      <c r="A418" s="24">
        <v>44085</v>
      </c>
      <c r="B418" s="25">
        <v>14979.005000000001</v>
      </c>
      <c r="D418" s="2">
        <v>44502</v>
      </c>
      <c r="E418">
        <v>0.22075</v>
      </c>
      <c r="G418" s="2">
        <v>45174</v>
      </c>
      <c r="H418">
        <v>5.4321200000000003</v>
      </c>
    </row>
    <row r="419" spans="1:8" x14ac:dyDescent="0.25">
      <c r="A419" s="24">
        <v>44088</v>
      </c>
      <c r="B419" s="25">
        <v>14974</v>
      </c>
      <c r="D419" s="2">
        <v>44501</v>
      </c>
      <c r="E419">
        <v>0.21088000000000001</v>
      </c>
      <c r="G419" s="2">
        <v>45170</v>
      </c>
      <c r="H419">
        <v>5.4532400000000001</v>
      </c>
    </row>
    <row r="420" spans="1:8" x14ac:dyDescent="0.25">
      <c r="A420" s="24">
        <v>44089</v>
      </c>
      <c r="B420" s="25">
        <v>14870</v>
      </c>
      <c r="D420" s="2">
        <v>44498</v>
      </c>
      <c r="E420">
        <v>0.20100000000000001</v>
      </c>
      <c r="G420" s="2">
        <v>45169</v>
      </c>
      <c r="H420">
        <v>5.4549000000000003</v>
      </c>
    </row>
    <row r="421" spans="1:8" x14ac:dyDescent="0.25">
      <c r="A421" s="24">
        <v>44090</v>
      </c>
      <c r="B421" s="25">
        <v>14844</v>
      </c>
      <c r="D421" s="2">
        <v>44497</v>
      </c>
      <c r="E421">
        <v>0.19363</v>
      </c>
      <c r="G421" s="2">
        <v>45168</v>
      </c>
      <c r="H421">
        <v>5.4752700000000001</v>
      </c>
    </row>
    <row r="422" spans="1:8" x14ac:dyDescent="0.25">
      <c r="A422" s="24">
        <v>44091</v>
      </c>
      <c r="B422" s="25">
        <v>14878</v>
      </c>
      <c r="D422" s="2">
        <v>44496</v>
      </c>
      <c r="E422">
        <v>0.17963000000000001</v>
      </c>
      <c r="G422" s="2">
        <v>45167</v>
      </c>
      <c r="H422">
        <v>5.5009800000000002</v>
      </c>
    </row>
    <row r="423" spans="1:8" x14ac:dyDescent="0.25">
      <c r="A423" s="24">
        <v>44092</v>
      </c>
      <c r="B423" s="25">
        <v>14768</v>
      </c>
      <c r="D423" s="2">
        <v>44495</v>
      </c>
      <c r="E423">
        <v>0.17624999999999999</v>
      </c>
      <c r="G423" s="2">
        <v>45166</v>
      </c>
      <c r="H423">
        <v>5.4927900000000003</v>
      </c>
    </row>
    <row r="424" spans="1:8" x14ac:dyDescent="0.25">
      <c r="A424" s="24">
        <v>44095</v>
      </c>
      <c r="B424" s="25">
        <v>14723.005000000001</v>
      </c>
      <c r="D424" s="2">
        <v>44494</v>
      </c>
      <c r="E424">
        <v>0.17788000000000001</v>
      </c>
      <c r="G424" s="2">
        <v>45163</v>
      </c>
      <c r="H424">
        <v>5.4673100000000003</v>
      </c>
    </row>
    <row r="425" spans="1:8" x14ac:dyDescent="0.25">
      <c r="A425" s="24">
        <v>44096</v>
      </c>
      <c r="B425" s="25">
        <v>14782</v>
      </c>
      <c r="D425" s="2">
        <v>44491</v>
      </c>
      <c r="E425">
        <v>0.17199999999999999</v>
      </c>
      <c r="G425" s="2">
        <v>45162</v>
      </c>
      <c r="H425">
        <v>5.4450099999999999</v>
      </c>
    </row>
    <row r="426" spans="1:8" x14ac:dyDescent="0.25">
      <c r="A426" s="24">
        <v>44097</v>
      </c>
      <c r="B426" s="25">
        <v>14835.005000000001</v>
      </c>
      <c r="D426" s="2">
        <v>44490</v>
      </c>
      <c r="E426">
        <v>0.17025000000000001</v>
      </c>
      <c r="G426" s="2">
        <v>45161</v>
      </c>
      <c r="H426">
        <v>5.4576900000000004</v>
      </c>
    </row>
    <row r="427" spans="1:8" x14ac:dyDescent="0.25">
      <c r="A427" s="24">
        <v>44098</v>
      </c>
      <c r="B427" s="25">
        <v>14949.005000000001</v>
      </c>
      <c r="D427" s="2">
        <v>44489</v>
      </c>
      <c r="E427">
        <v>0.17050000000000001</v>
      </c>
      <c r="G427" s="2">
        <v>45160</v>
      </c>
      <c r="H427">
        <v>5.4469000000000003</v>
      </c>
    </row>
    <row r="428" spans="1:8" x14ac:dyDescent="0.25">
      <c r="A428" s="24">
        <v>44099</v>
      </c>
      <c r="B428" s="25">
        <v>14951.005000000001</v>
      </c>
      <c r="D428" s="2">
        <v>44488</v>
      </c>
      <c r="E428">
        <v>0.16750000000000001</v>
      </c>
      <c r="G428" s="2">
        <v>45159</v>
      </c>
      <c r="H428">
        <v>5.4290200000000004</v>
      </c>
    </row>
    <row r="429" spans="1:8" x14ac:dyDescent="0.25">
      <c r="A429" s="24">
        <v>44102</v>
      </c>
      <c r="B429" s="25">
        <v>14959.004999999999</v>
      </c>
      <c r="D429" s="2">
        <v>44487</v>
      </c>
      <c r="E429">
        <v>0.16625000000000001</v>
      </c>
      <c r="G429" s="2">
        <v>45156</v>
      </c>
      <c r="H429">
        <v>5.4445399999999999</v>
      </c>
    </row>
    <row r="430" spans="1:8" x14ac:dyDescent="0.25">
      <c r="A430" s="24">
        <v>44103</v>
      </c>
      <c r="B430" s="25">
        <v>14920</v>
      </c>
      <c r="D430" s="2">
        <v>44484</v>
      </c>
      <c r="E430">
        <v>0.1605</v>
      </c>
      <c r="G430" s="2">
        <v>45155</v>
      </c>
      <c r="H430">
        <v>5.4411199999999997</v>
      </c>
    </row>
    <row r="431" spans="1:8" x14ac:dyDescent="0.25">
      <c r="A431" s="24">
        <v>44104</v>
      </c>
      <c r="B431" s="25">
        <v>14918</v>
      </c>
      <c r="D431" s="2">
        <v>44483</v>
      </c>
      <c r="E431">
        <v>0.15925</v>
      </c>
      <c r="G431" s="2">
        <v>45154</v>
      </c>
      <c r="H431">
        <v>5.4418600000000001</v>
      </c>
    </row>
    <row r="432" spans="1:8" x14ac:dyDescent="0.25">
      <c r="A432" s="24">
        <v>44105</v>
      </c>
      <c r="B432" s="25">
        <v>14876</v>
      </c>
      <c r="D432" s="2">
        <v>44482</v>
      </c>
      <c r="E432">
        <v>0.15675</v>
      </c>
      <c r="G432" s="2">
        <v>45153</v>
      </c>
      <c r="H432">
        <v>5.4447200000000002</v>
      </c>
    </row>
    <row r="433" spans="1:8" x14ac:dyDescent="0.25">
      <c r="A433" s="24">
        <v>44106</v>
      </c>
      <c r="B433" s="25">
        <v>14890</v>
      </c>
      <c r="D433" s="2">
        <v>44481</v>
      </c>
      <c r="E433">
        <v>0.15712999999999999</v>
      </c>
      <c r="G433" s="2">
        <v>45152</v>
      </c>
      <c r="H433">
        <v>5.4319600000000001</v>
      </c>
    </row>
    <row r="434" spans="1:8" x14ac:dyDescent="0.25">
      <c r="A434" s="24">
        <v>44109</v>
      </c>
      <c r="B434" s="25">
        <v>14867.005000000001</v>
      </c>
      <c r="D434" s="2">
        <v>44480</v>
      </c>
      <c r="E434">
        <v>0.1565</v>
      </c>
      <c r="G434" s="2">
        <v>45149</v>
      </c>
      <c r="H434">
        <v>5.4150799999999997</v>
      </c>
    </row>
    <row r="435" spans="1:8" x14ac:dyDescent="0.25">
      <c r="A435" s="24">
        <v>44110</v>
      </c>
      <c r="B435" s="25">
        <v>14712</v>
      </c>
      <c r="D435" s="2">
        <v>44477</v>
      </c>
      <c r="E435">
        <v>0.1565</v>
      </c>
      <c r="G435" s="2">
        <v>45148</v>
      </c>
      <c r="H435">
        <v>5.4214000000000002</v>
      </c>
    </row>
    <row r="436" spans="1:8" x14ac:dyDescent="0.25">
      <c r="A436" s="24">
        <v>44111</v>
      </c>
      <c r="B436" s="25">
        <v>14784</v>
      </c>
      <c r="D436" s="2">
        <v>44476</v>
      </c>
      <c r="E436">
        <v>0.15587999999999999</v>
      </c>
      <c r="G436" s="2">
        <v>45147</v>
      </c>
      <c r="H436">
        <v>5.4209699999999996</v>
      </c>
    </row>
    <row r="437" spans="1:8" x14ac:dyDescent="0.25">
      <c r="A437" s="24">
        <v>44112</v>
      </c>
      <c r="B437" s="25">
        <v>14750</v>
      </c>
      <c r="D437" s="2">
        <v>44475</v>
      </c>
      <c r="E437">
        <v>0.15612999999999999</v>
      </c>
      <c r="G437" s="2">
        <v>45146</v>
      </c>
      <c r="H437">
        <v>5.4258300000000004</v>
      </c>
    </row>
    <row r="438" spans="1:8" x14ac:dyDescent="0.25">
      <c r="A438" s="24">
        <v>44113</v>
      </c>
      <c r="B438" s="25">
        <v>14737.005000000001</v>
      </c>
      <c r="D438" s="2">
        <v>44474</v>
      </c>
      <c r="E438">
        <v>0.15512999999999999</v>
      </c>
      <c r="G438" s="2">
        <v>45145</v>
      </c>
      <c r="H438">
        <v>5.4275500000000001</v>
      </c>
    </row>
    <row r="439" spans="1:8" x14ac:dyDescent="0.25">
      <c r="A439" s="24">
        <v>44116</v>
      </c>
      <c r="B439" s="25">
        <v>14746</v>
      </c>
      <c r="D439" s="2">
        <v>44473</v>
      </c>
      <c r="E439">
        <v>0.1555</v>
      </c>
      <c r="G439" s="2">
        <v>45142</v>
      </c>
      <c r="H439">
        <v>5.4341900000000001</v>
      </c>
    </row>
    <row r="440" spans="1:8" x14ac:dyDescent="0.25">
      <c r="A440" s="24">
        <v>44117</v>
      </c>
      <c r="B440" s="25">
        <v>14793.005000000001</v>
      </c>
      <c r="D440" s="2">
        <v>44470</v>
      </c>
      <c r="E440">
        <v>0.157</v>
      </c>
      <c r="G440" s="2">
        <v>45141</v>
      </c>
      <c r="H440">
        <v>5.4330699999999998</v>
      </c>
    </row>
    <row r="441" spans="1:8" x14ac:dyDescent="0.25">
      <c r="A441" s="24">
        <v>44118</v>
      </c>
      <c r="B441" s="25">
        <v>14780</v>
      </c>
      <c r="D441" s="2">
        <v>44469</v>
      </c>
      <c r="E441">
        <v>0.1585</v>
      </c>
      <c r="G441" s="2">
        <v>45140</v>
      </c>
      <c r="H441">
        <v>5.4347300000000001</v>
      </c>
    </row>
    <row r="442" spans="1:8" x14ac:dyDescent="0.25">
      <c r="A442" s="24">
        <v>44119</v>
      </c>
      <c r="B442" s="25">
        <v>14760</v>
      </c>
      <c r="D442" s="2">
        <v>44468</v>
      </c>
      <c r="E442">
        <v>0.15737999999999999</v>
      </c>
      <c r="G442" s="2">
        <v>45139</v>
      </c>
      <c r="H442">
        <v>5.4331399999999999</v>
      </c>
    </row>
    <row r="443" spans="1:8" x14ac:dyDescent="0.25">
      <c r="A443" s="24">
        <v>44120</v>
      </c>
      <c r="B443" s="25">
        <v>14766</v>
      </c>
      <c r="D443" s="2">
        <v>44467</v>
      </c>
      <c r="E443">
        <v>0.15787999999999999</v>
      </c>
      <c r="G443" s="2">
        <v>45138</v>
      </c>
      <c r="H443">
        <v>5.4331300000000002</v>
      </c>
    </row>
    <row r="444" spans="1:8" x14ac:dyDescent="0.25">
      <c r="A444" s="24">
        <v>44123</v>
      </c>
      <c r="B444" s="25">
        <v>14741.004999999999</v>
      </c>
      <c r="D444" s="2">
        <v>44466</v>
      </c>
      <c r="E444">
        <v>0.155</v>
      </c>
      <c r="G444" s="2">
        <v>45135</v>
      </c>
      <c r="H444">
        <v>5.4480000000000004</v>
      </c>
    </row>
    <row r="445" spans="1:8" x14ac:dyDescent="0.25">
      <c r="A445" s="24">
        <v>44124</v>
      </c>
      <c r="B445" s="25">
        <v>14729.005000000001</v>
      </c>
      <c r="D445" s="2">
        <v>44463</v>
      </c>
      <c r="E445">
        <v>0.15537999999999999</v>
      </c>
      <c r="G445" s="2">
        <v>45134</v>
      </c>
      <c r="H445">
        <v>5.4528299999999996</v>
      </c>
    </row>
    <row r="446" spans="1:8" x14ac:dyDescent="0.25">
      <c r="A446" s="24">
        <v>44125</v>
      </c>
      <c r="B446" s="25">
        <v>14658</v>
      </c>
      <c r="D446" s="2">
        <v>44462</v>
      </c>
      <c r="E446">
        <v>0.155</v>
      </c>
      <c r="G446" s="2">
        <v>45133</v>
      </c>
      <c r="H446">
        <v>5.4452600000000002</v>
      </c>
    </row>
    <row r="447" spans="1:8" x14ac:dyDescent="0.25">
      <c r="A447" s="24">
        <v>44126</v>
      </c>
      <c r="B447" s="25">
        <v>14697.005000000001</v>
      </c>
      <c r="D447" s="2">
        <v>44461</v>
      </c>
      <c r="E447">
        <v>0.1555</v>
      </c>
      <c r="G447" s="2">
        <v>45132</v>
      </c>
      <c r="H447">
        <v>5.4312500000000004</v>
      </c>
    </row>
    <row r="448" spans="1:8" x14ac:dyDescent="0.25">
      <c r="A448" s="24">
        <v>44127</v>
      </c>
      <c r="B448" s="25">
        <v>14738</v>
      </c>
      <c r="D448" s="2">
        <v>44460</v>
      </c>
      <c r="E448">
        <v>0.15337999999999999</v>
      </c>
      <c r="G448" s="2">
        <v>45131</v>
      </c>
      <c r="H448">
        <v>5.4215600000000004</v>
      </c>
    </row>
    <row r="449" spans="1:8" x14ac:dyDescent="0.25">
      <c r="A449" s="24">
        <v>44130</v>
      </c>
      <c r="B449" s="25">
        <v>14697.005000000001</v>
      </c>
      <c r="D449" s="2">
        <v>44459</v>
      </c>
      <c r="E449">
        <v>0.1525</v>
      </c>
      <c r="G449" s="2">
        <v>45128</v>
      </c>
      <c r="H449">
        <v>5.4284299999999996</v>
      </c>
    </row>
    <row r="450" spans="1:8" x14ac:dyDescent="0.25">
      <c r="A450" s="24">
        <v>44131</v>
      </c>
      <c r="B450" s="25">
        <v>14690</v>
      </c>
      <c r="D450" s="2">
        <v>44456</v>
      </c>
      <c r="E450">
        <v>0.15225</v>
      </c>
      <c r="G450" s="2">
        <v>45127</v>
      </c>
      <c r="H450">
        <v>5.4126000000000003</v>
      </c>
    </row>
    <row r="451" spans="1:8" x14ac:dyDescent="0.25">
      <c r="A451" s="24">
        <v>44132</v>
      </c>
      <c r="B451" s="25">
        <v>14690</v>
      </c>
      <c r="D451" s="2">
        <v>44455</v>
      </c>
      <c r="E451">
        <v>0.14949999999999999</v>
      </c>
      <c r="G451" s="2">
        <v>45126</v>
      </c>
      <c r="H451">
        <v>5.3991400000000001</v>
      </c>
    </row>
    <row r="452" spans="1:8" x14ac:dyDescent="0.25">
      <c r="A452" s="24">
        <v>44133</v>
      </c>
      <c r="B452" s="25">
        <v>14690</v>
      </c>
      <c r="D452" s="2">
        <v>44454</v>
      </c>
      <c r="E452">
        <v>0.14838000000000001</v>
      </c>
      <c r="G452" s="2">
        <v>45125</v>
      </c>
      <c r="H452">
        <v>5.4004399999999997</v>
      </c>
    </row>
    <row r="453" spans="1:8" x14ac:dyDescent="0.25">
      <c r="A453" s="24">
        <v>44134</v>
      </c>
      <c r="B453" s="25">
        <v>14690</v>
      </c>
      <c r="D453" s="2">
        <v>44453</v>
      </c>
      <c r="E453">
        <v>0.14788000000000001</v>
      </c>
      <c r="G453" s="2">
        <v>45124</v>
      </c>
      <c r="H453">
        <v>5.39635</v>
      </c>
    </row>
    <row r="454" spans="1:8" x14ac:dyDescent="0.25">
      <c r="A454" s="24">
        <v>44137</v>
      </c>
      <c r="B454" s="25">
        <v>14718</v>
      </c>
      <c r="D454" s="2">
        <v>44452</v>
      </c>
      <c r="E454">
        <v>0.14863000000000001</v>
      </c>
      <c r="G454" s="2">
        <v>45121</v>
      </c>
      <c r="H454">
        <v>5.37554</v>
      </c>
    </row>
    <row r="455" spans="1:8" x14ac:dyDescent="0.25">
      <c r="A455" s="24">
        <v>44138</v>
      </c>
      <c r="B455" s="25">
        <v>14609.004999999999</v>
      </c>
      <c r="D455" s="2">
        <v>44449</v>
      </c>
      <c r="E455">
        <v>0.14938000000000001</v>
      </c>
      <c r="G455" s="2">
        <v>45120</v>
      </c>
      <c r="H455">
        <v>5.3928000000000003</v>
      </c>
    </row>
    <row r="456" spans="1:8" x14ac:dyDescent="0.25">
      <c r="A456" s="24">
        <v>44139</v>
      </c>
      <c r="B456" s="25">
        <v>14557.005000000001</v>
      </c>
      <c r="D456" s="2">
        <v>44448</v>
      </c>
      <c r="E456">
        <v>0.14663000000000001</v>
      </c>
      <c r="G456" s="2">
        <v>45119</v>
      </c>
      <c r="H456">
        <v>5.41106</v>
      </c>
    </row>
    <row r="457" spans="1:8" x14ac:dyDescent="0.25">
      <c r="A457" s="24">
        <v>44140</v>
      </c>
      <c r="B457" s="25">
        <v>14439.005000000001</v>
      </c>
      <c r="D457" s="2">
        <v>44447</v>
      </c>
      <c r="E457">
        <v>0.14974999999999999</v>
      </c>
      <c r="G457" s="2">
        <v>45118</v>
      </c>
      <c r="H457">
        <v>5.4024299999999998</v>
      </c>
    </row>
    <row r="458" spans="1:8" x14ac:dyDescent="0.25">
      <c r="A458" s="24">
        <v>44141</v>
      </c>
      <c r="B458" s="25">
        <v>14321.005000000001</v>
      </c>
      <c r="D458" s="2">
        <v>44446</v>
      </c>
      <c r="E458">
        <v>0.14813000000000001</v>
      </c>
      <c r="G458" s="2">
        <v>45117</v>
      </c>
      <c r="H458">
        <v>5.4033899999999999</v>
      </c>
    </row>
    <row r="459" spans="1:8" x14ac:dyDescent="0.25">
      <c r="A459" s="24">
        <v>44144</v>
      </c>
      <c r="B459" s="25">
        <v>14172</v>
      </c>
      <c r="D459" s="2">
        <v>44445</v>
      </c>
      <c r="E459">
        <v>0.14874999999999999</v>
      </c>
      <c r="G459" s="2">
        <v>45114</v>
      </c>
      <c r="H459">
        <v>5.415</v>
      </c>
    </row>
    <row r="460" spans="1:8" x14ac:dyDescent="0.25">
      <c r="A460" s="24">
        <v>44145</v>
      </c>
      <c r="B460" s="25">
        <v>14015.005000000001</v>
      </c>
      <c r="D460" s="2">
        <v>44442</v>
      </c>
      <c r="E460">
        <v>0.14838000000000001</v>
      </c>
      <c r="G460" s="2">
        <v>45113</v>
      </c>
      <c r="H460">
        <v>5.3814599999999997</v>
      </c>
    </row>
    <row r="461" spans="1:8" x14ac:dyDescent="0.25">
      <c r="A461" s="24">
        <v>44146</v>
      </c>
      <c r="B461" s="25">
        <v>14076</v>
      </c>
      <c r="D461" s="2">
        <v>44441</v>
      </c>
      <c r="E461">
        <v>0.14763000000000001</v>
      </c>
      <c r="G461" s="2">
        <v>45112</v>
      </c>
      <c r="H461">
        <v>5.3817399999999997</v>
      </c>
    </row>
    <row r="462" spans="1:8" x14ac:dyDescent="0.25">
      <c r="A462" s="24">
        <v>44147</v>
      </c>
      <c r="B462" s="25">
        <v>14187.005000000001</v>
      </c>
      <c r="D462" s="2">
        <v>44440</v>
      </c>
      <c r="E462">
        <v>0.15187999999999999</v>
      </c>
      <c r="G462" s="2">
        <v>45110</v>
      </c>
      <c r="H462">
        <v>5.3808699999999998</v>
      </c>
    </row>
    <row r="463" spans="1:8" x14ac:dyDescent="0.25">
      <c r="A463" s="24">
        <v>44148</v>
      </c>
      <c r="B463" s="25">
        <v>14222</v>
      </c>
      <c r="D463" s="2">
        <v>44439</v>
      </c>
      <c r="E463">
        <v>0.14963000000000001</v>
      </c>
      <c r="G463" s="2">
        <v>45107</v>
      </c>
      <c r="H463">
        <v>5.3906400000000003</v>
      </c>
    </row>
    <row r="464" spans="1:8" x14ac:dyDescent="0.25">
      <c r="A464" s="24">
        <v>44151</v>
      </c>
      <c r="B464" s="25">
        <v>14139.005000000001</v>
      </c>
      <c r="D464" s="2">
        <v>44435</v>
      </c>
      <c r="E464">
        <v>0.15475</v>
      </c>
      <c r="G464" s="2">
        <v>45106</v>
      </c>
      <c r="H464">
        <v>5.3458800000000002</v>
      </c>
    </row>
    <row r="465" spans="1:8" x14ac:dyDescent="0.25">
      <c r="A465" s="24">
        <v>44152</v>
      </c>
      <c r="B465" s="25">
        <v>14073.005000000001</v>
      </c>
      <c r="D465" s="2">
        <v>44434</v>
      </c>
      <c r="E465">
        <v>0.15787999999999999</v>
      </c>
      <c r="G465" s="2">
        <v>45105</v>
      </c>
      <c r="H465">
        <v>5.3367000000000004</v>
      </c>
    </row>
    <row r="466" spans="1:8" x14ac:dyDescent="0.25">
      <c r="A466" s="24">
        <v>44153</v>
      </c>
      <c r="B466" s="25">
        <v>14118</v>
      </c>
      <c r="D466" s="2">
        <v>44433</v>
      </c>
      <c r="E466">
        <v>0.158</v>
      </c>
      <c r="G466" s="2">
        <v>45104</v>
      </c>
      <c r="H466">
        <v>5.3243299999999998</v>
      </c>
    </row>
    <row r="467" spans="1:8" x14ac:dyDescent="0.25">
      <c r="A467" s="24">
        <v>44154</v>
      </c>
      <c r="B467" s="25">
        <v>14167.005000000001</v>
      </c>
      <c r="D467" s="2">
        <v>44432</v>
      </c>
      <c r="E467">
        <v>0.158</v>
      </c>
      <c r="G467" s="2">
        <v>45103</v>
      </c>
      <c r="H467">
        <v>5.3204200000000004</v>
      </c>
    </row>
    <row r="468" spans="1:8" x14ac:dyDescent="0.25">
      <c r="A468" s="24">
        <v>44155</v>
      </c>
      <c r="B468" s="25">
        <v>14228</v>
      </c>
      <c r="D468" s="2">
        <v>44431</v>
      </c>
      <c r="E468">
        <v>0.153</v>
      </c>
      <c r="G468" s="2">
        <v>45100</v>
      </c>
      <c r="H468">
        <v>5.3290899999999999</v>
      </c>
    </row>
    <row r="469" spans="1:8" x14ac:dyDescent="0.25">
      <c r="A469" s="24">
        <v>44158</v>
      </c>
      <c r="B469" s="25">
        <v>14164</v>
      </c>
      <c r="D469" s="2">
        <v>44428</v>
      </c>
      <c r="E469">
        <v>0.15262999999999999</v>
      </c>
      <c r="G469" s="2">
        <v>45099</v>
      </c>
      <c r="H469">
        <v>5.3345000000000002</v>
      </c>
    </row>
    <row r="470" spans="1:8" x14ac:dyDescent="0.25">
      <c r="A470" s="24">
        <v>44159</v>
      </c>
      <c r="B470" s="25">
        <v>14196</v>
      </c>
      <c r="D470" s="2">
        <v>44427</v>
      </c>
      <c r="E470">
        <v>0.15462999999999999</v>
      </c>
      <c r="G470" s="2">
        <v>45098</v>
      </c>
      <c r="H470">
        <v>5.3117299999999998</v>
      </c>
    </row>
    <row r="471" spans="1:8" x14ac:dyDescent="0.25">
      <c r="A471" s="24">
        <v>44160</v>
      </c>
      <c r="B471" s="25">
        <v>14169.005000000001</v>
      </c>
      <c r="D471" s="2">
        <v>44426</v>
      </c>
      <c r="E471">
        <v>0.15837999999999999</v>
      </c>
      <c r="G471" s="2">
        <v>45097</v>
      </c>
      <c r="H471">
        <v>5.3086000000000002</v>
      </c>
    </row>
    <row r="472" spans="1:8" x14ac:dyDescent="0.25">
      <c r="A472" s="24">
        <v>44161</v>
      </c>
      <c r="B472" s="25">
        <v>14130</v>
      </c>
      <c r="D472" s="2">
        <v>44425</v>
      </c>
      <c r="E472">
        <v>0.15625</v>
      </c>
      <c r="G472" s="2">
        <v>45093</v>
      </c>
      <c r="H472">
        <v>5.2893699999999999</v>
      </c>
    </row>
    <row r="473" spans="1:8" x14ac:dyDescent="0.25">
      <c r="A473" s="24">
        <v>44162</v>
      </c>
      <c r="B473" s="25">
        <v>14145.005000000001</v>
      </c>
      <c r="D473" s="2">
        <v>44424</v>
      </c>
      <c r="E473">
        <v>0.15537999999999999</v>
      </c>
      <c r="G473" s="2">
        <v>45092</v>
      </c>
      <c r="H473">
        <v>5.2885299999999997</v>
      </c>
    </row>
    <row r="474" spans="1:8" x14ac:dyDescent="0.25">
      <c r="A474" s="24">
        <v>44165</v>
      </c>
      <c r="B474" s="25">
        <v>14128</v>
      </c>
      <c r="D474" s="2">
        <v>44421</v>
      </c>
      <c r="E474">
        <v>0.15662999999999999</v>
      </c>
      <c r="G474" s="2">
        <v>45091</v>
      </c>
      <c r="H474">
        <v>5.2669499999999996</v>
      </c>
    </row>
    <row r="475" spans="1:8" x14ac:dyDescent="0.25">
      <c r="A475" s="24">
        <v>44166</v>
      </c>
      <c r="B475" s="25">
        <v>14178</v>
      </c>
      <c r="D475" s="2">
        <v>44420</v>
      </c>
      <c r="E475">
        <v>0.15737999999999999</v>
      </c>
      <c r="G475" s="2">
        <v>45090</v>
      </c>
      <c r="H475">
        <v>5.2946400000000002</v>
      </c>
    </row>
    <row r="476" spans="1:8" x14ac:dyDescent="0.25">
      <c r="A476" s="24">
        <v>44167</v>
      </c>
      <c r="B476" s="25">
        <v>14164</v>
      </c>
      <c r="D476" s="2">
        <v>44419</v>
      </c>
      <c r="E476">
        <v>0.15737999999999999</v>
      </c>
      <c r="G476" s="2">
        <v>45089</v>
      </c>
      <c r="H476">
        <v>5.2861099999999999</v>
      </c>
    </row>
    <row r="477" spans="1:8" x14ac:dyDescent="0.25">
      <c r="A477" s="24">
        <v>44168</v>
      </c>
      <c r="B477" s="25">
        <v>14177.005000000001</v>
      </c>
      <c r="D477" s="2">
        <v>44418</v>
      </c>
      <c r="E477">
        <v>0.15625</v>
      </c>
      <c r="G477" s="2">
        <v>45086</v>
      </c>
      <c r="H477">
        <v>5.26715</v>
      </c>
    </row>
    <row r="478" spans="1:8" x14ac:dyDescent="0.25">
      <c r="A478" s="24">
        <v>44169</v>
      </c>
      <c r="B478" s="25">
        <v>14182</v>
      </c>
      <c r="D478" s="2">
        <v>44417</v>
      </c>
      <c r="E478">
        <v>0.14963000000000001</v>
      </c>
      <c r="G478" s="2">
        <v>45085</v>
      </c>
      <c r="H478">
        <v>5.2920699999999998</v>
      </c>
    </row>
    <row r="479" spans="1:8" x14ac:dyDescent="0.25">
      <c r="A479" s="24">
        <v>44172</v>
      </c>
      <c r="B479" s="25">
        <v>14135.005000000001</v>
      </c>
      <c r="D479" s="2">
        <v>44414</v>
      </c>
      <c r="E479">
        <v>0.14938000000000001</v>
      </c>
      <c r="G479" s="2">
        <v>45084</v>
      </c>
      <c r="H479">
        <v>5.2778799999999997</v>
      </c>
    </row>
    <row r="480" spans="1:8" x14ac:dyDescent="0.25">
      <c r="A480" s="24">
        <v>44173</v>
      </c>
      <c r="B480" s="25">
        <v>14164</v>
      </c>
      <c r="D480" s="2">
        <v>44413</v>
      </c>
      <c r="E480">
        <v>0.14849999999999999</v>
      </c>
      <c r="G480" s="2">
        <v>45083</v>
      </c>
      <c r="H480">
        <v>5.2769500000000003</v>
      </c>
    </row>
    <row r="481" spans="1:8" x14ac:dyDescent="0.25">
      <c r="A481" s="24">
        <v>44174</v>
      </c>
      <c r="B481" s="25">
        <v>14164</v>
      </c>
      <c r="D481" s="2">
        <v>44412</v>
      </c>
      <c r="E481">
        <v>0.155</v>
      </c>
      <c r="G481" s="2">
        <v>45082</v>
      </c>
      <c r="H481">
        <v>5.2877299999999998</v>
      </c>
    </row>
    <row r="482" spans="1:8" x14ac:dyDescent="0.25">
      <c r="A482" s="24">
        <v>44175</v>
      </c>
      <c r="B482" s="25">
        <v>14130</v>
      </c>
      <c r="D482" s="2">
        <v>44411</v>
      </c>
      <c r="E482">
        <v>0.15512999999999999</v>
      </c>
      <c r="G482" s="2">
        <v>45079</v>
      </c>
      <c r="H482">
        <v>5.2454700000000001</v>
      </c>
    </row>
    <row r="483" spans="1:8" x14ac:dyDescent="0.25">
      <c r="A483" s="24">
        <v>44176</v>
      </c>
      <c r="B483" s="25">
        <v>14102</v>
      </c>
      <c r="D483" s="2">
        <v>44410</v>
      </c>
      <c r="E483">
        <v>0.15662999999999999</v>
      </c>
      <c r="G483" s="2">
        <v>45078</v>
      </c>
      <c r="H483">
        <v>5.2852800000000002</v>
      </c>
    </row>
    <row r="484" spans="1:8" x14ac:dyDescent="0.25">
      <c r="A484" s="24">
        <v>44179</v>
      </c>
      <c r="B484" s="25">
        <v>14158</v>
      </c>
      <c r="D484" s="2">
        <v>44407</v>
      </c>
      <c r="E484">
        <v>0.15312999999999999</v>
      </c>
      <c r="G484" s="2">
        <v>45077</v>
      </c>
      <c r="H484">
        <v>5.3207100000000001</v>
      </c>
    </row>
    <row r="485" spans="1:8" x14ac:dyDescent="0.25">
      <c r="A485" s="24">
        <v>44180</v>
      </c>
      <c r="B485" s="25">
        <v>14171.005000000001</v>
      </c>
      <c r="D485" s="2">
        <v>44406</v>
      </c>
      <c r="E485">
        <v>0.15387999999999999</v>
      </c>
      <c r="G485" s="2">
        <v>45076</v>
      </c>
      <c r="H485">
        <v>5.3190900000000001</v>
      </c>
    </row>
    <row r="486" spans="1:8" x14ac:dyDescent="0.25">
      <c r="A486" s="24">
        <v>44181</v>
      </c>
      <c r="B486" s="25">
        <v>14151.005000000001</v>
      </c>
      <c r="D486" s="2">
        <v>44405</v>
      </c>
      <c r="E486">
        <v>0.154</v>
      </c>
      <c r="G486" s="2">
        <v>45072</v>
      </c>
      <c r="H486">
        <v>5.2983599999999997</v>
      </c>
    </row>
    <row r="487" spans="1:8" x14ac:dyDescent="0.25">
      <c r="A487" s="24">
        <v>44182</v>
      </c>
      <c r="B487" s="25">
        <v>14152</v>
      </c>
      <c r="D487" s="2">
        <v>44404</v>
      </c>
      <c r="E487">
        <v>0.1585</v>
      </c>
      <c r="G487" s="2">
        <v>45071</v>
      </c>
      <c r="H487">
        <v>5.2381799999999998</v>
      </c>
    </row>
    <row r="488" spans="1:8" x14ac:dyDescent="0.25">
      <c r="A488" s="24">
        <v>44183</v>
      </c>
      <c r="B488" s="25">
        <v>14146</v>
      </c>
      <c r="D488" s="2">
        <v>44403</v>
      </c>
      <c r="E488">
        <v>0.15725</v>
      </c>
      <c r="G488" s="2">
        <v>45070</v>
      </c>
      <c r="H488">
        <v>5.20017</v>
      </c>
    </row>
    <row r="489" spans="1:8" x14ac:dyDescent="0.25">
      <c r="A489" s="24">
        <v>44186</v>
      </c>
      <c r="B489" s="25">
        <v>14180</v>
      </c>
      <c r="D489" s="2">
        <v>44400</v>
      </c>
      <c r="E489">
        <v>0.1585</v>
      </c>
      <c r="G489" s="2">
        <v>45069</v>
      </c>
      <c r="H489">
        <v>5.1633599999999999</v>
      </c>
    </row>
    <row r="490" spans="1:8" x14ac:dyDescent="0.25">
      <c r="A490" s="24">
        <v>44187</v>
      </c>
      <c r="B490" s="25">
        <v>14218</v>
      </c>
      <c r="D490" s="2">
        <v>44399</v>
      </c>
      <c r="E490">
        <v>0.15725</v>
      </c>
      <c r="G490" s="2">
        <v>45068</v>
      </c>
      <c r="H490">
        <v>5.1391799999999996</v>
      </c>
    </row>
    <row r="491" spans="1:8" x14ac:dyDescent="0.25">
      <c r="A491" s="24">
        <v>44188</v>
      </c>
      <c r="B491" s="25">
        <v>14282</v>
      </c>
      <c r="D491" s="2">
        <v>44398</v>
      </c>
      <c r="E491">
        <v>0.15312999999999999</v>
      </c>
      <c r="G491" s="2">
        <v>45065</v>
      </c>
      <c r="H491">
        <v>5.1465300000000003</v>
      </c>
    </row>
    <row r="492" spans="1:8" x14ac:dyDescent="0.25">
      <c r="A492" s="24">
        <v>44189</v>
      </c>
      <c r="B492" s="25">
        <v>14282</v>
      </c>
      <c r="D492" s="2">
        <v>44397</v>
      </c>
      <c r="E492">
        <v>0.15275</v>
      </c>
      <c r="G492" s="2">
        <v>45064</v>
      </c>
      <c r="H492">
        <v>5.0937599999999996</v>
      </c>
    </row>
    <row r="493" spans="1:8" x14ac:dyDescent="0.25">
      <c r="A493" s="24">
        <v>44190</v>
      </c>
      <c r="B493" s="25">
        <v>14282</v>
      </c>
      <c r="D493" s="2">
        <v>44396</v>
      </c>
      <c r="E493">
        <v>0.15175</v>
      </c>
      <c r="G493" s="2">
        <v>45063</v>
      </c>
      <c r="H493">
        <v>5.0688800000000001</v>
      </c>
    </row>
    <row r="494" spans="1:8" x14ac:dyDescent="0.25">
      <c r="A494" s="24">
        <v>44193</v>
      </c>
      <c r="B494" s="25">
        <v>14184</v>
      </c>
      <c r="D494" s="2">
        <v>44393</v>
      </c>
      <c r="E494">
        <v>0.15212999999999999</v>
      </c>
      <c r="G494" s="2">
        <v>45062</v>
      </c>
      <c r="H494">
        <v>5.0421699999999996</v>
      </c>
    </row>
    <row r="495" spans="1:8" x14ac:dyDescent="0.25">
      <c r="A495" s="24">
        <v>44194</v>
      </c>
      <c r="B495" s="25">
        <v>14169.005000000001</v>
      </c>
      <c r="D495" s="2">
        <v>44392</v>
      </c>
      <c r="E495">
        <v>0.15325</v>
      </c>
      <c r="G495" s="2">
        <v>45061</v>
      </c>
      <c r="H495">
        <v>5.0284899999999997</v>
      </c>
    </row>
    <row r="496" spans="1:8" x14ac:dyDescent="0.25">
      <c r="A496" s="24">
        <v>44195</v>
      </c>
      <c r="B496" s="25">
        <v>14105.005000000001</v>
      </c>
      <c r="D496" s="2">
        <v>44391</v>
      </c>
      <c r="E496">
        <v>0.15075</v>
      </c>
      <c r="G496" s="2">
        <v>45058</v>
      </c>
      <c r="H496">
        <v>4.9854700000000003</v>
      </c>
    </row>
    <row r="497" spans="1:8" x14ac:dyDescent="0.25">
      <c r="A497" s="24">
        <v>44196</v>
      </c>
      <c r="B497" s="25">
        <v>14105.005000000001</v>
      </c>
      <c r="D497" s="2">
        <v>44390</v>
      </c>
      <c r="E497">
        <v>0.1515</v>
      </c>
      <c r="G497" s="2">
        <v>45057</v>
      </c>
      <c r="H497">
        <v>5.0225499999999998</v>
      </c>
    </row>
    <row r="498" spans="1:8" x14ac:dyDescent="0.25">
      <c r="A498" s="24">
        <v>44200</v>
      </c>
      <c r="B498" s="25">
        <v>13903.005000000001</v>
      </c>
      <c r="D498" s="2">
        <v>44389</v>
      </c>
      <c r="E498">
        <v>0.15437999999999999</v>
      </c>
      <c r="G498" s="2">
        <v>45056</v>
      </c>
      <c r="H498">
        <v>5.0510099999999998</v>
      </c>
    </row>
    <row r="499" spans="1:8" x14ac:dyDescent="0.25">
      <c r="A499" s="24">
        <v>44201</v>
      </c>
      <c r="B499" s="25">
        <v>13945.005000000001</v>
      </c>
      <c r="D499" s="2">
        <v>44386</v>
      </c>
      <c r="E499">
        <v>0.151</v>
      </c>
      <c r="G499" s="2">
        <v>45055</v>
      </c>
      <c r="H499">
        <v>5.0305200000000001</v>
      </c>
    </row>
    <row r="500" spans="1:8" x14ac:dyDescent="0.25">
      <c r="A500" s="24">
        <v>44202</v>
      </c>
      <c r="B500" s="25">
        <v>13926</v>
      </c>
      <c r="D500" s="2">
        <v>44385</v>
      </c>
      <c r="E500">
        <v>0.157</v>
      </c>
      <c r="G500" s="2">
        <v>45054</v>
      </c>
      <c r="H500">
        <v>5.0103499999999999</v>
      </c>
    </row>
    <row r="501" spans="1:8" x14ac:dyDescent="0.25">
      <c r="A501" s="24">
        <v>44203</v>
      </c>
      <c r="B501" s="25">
        <v>13938</v>
      </c>
      <c r="D501" s="2">
        <v>44384</v>
      </c>
      <c r="E501">
        <v>0.16225000000000001</v>
      </c>
      <c r="G501" s="2">
        <v>45051</v>
      </c>
      <c r="H501">
        <v>4.9455099999999996</v>
      </c>
    </row>
    <row r="502" spans="1:8" x14ac:dyDescent="0.25">
      <c r="A502" s="24">
        <v>44204</v>
      </c>
      <c r="B502" s="25">
        <v>14058</v>
      </c>
      <c r="D502" s="2">
        <v>44383</v>
      </c>
      <c r="E502">
        <v>0.16638</v>
      </c>
      <c r="G502" s="2">
        <v>45050</v>
      </c>
      <c r="H502">
        <v>5.0284300000000002</v>
      </c>
    </row>
    <row r="503" spans="1:8" x14ac:dyDescent="0.25">
      <c r="A503" s="24">
        <v>44207</v>
      </c>
      <c r="B503" s="25">
        <v>14155.005000000001</v>
      </c>
      <c r="D503" s="2">
        <v>44382</v>
      </c>
      <c r="E503">
        <v>0.16250000000000001</v>
      </c>
      <c r="G503" s="2">
        <v>45049</v>
      </c>
      <c r="H503">
        <v>5.0269399999999997</v>
      </c>
    </row>
    <row r="504" spans="1:8" x14ac:dyDescent="0.25">
      <c r="A504" s="24">
        <v>44208</v>
      </c>
      <c r="B504" s="25">
        <v>14231.005000000001</v>
      </c>
      <c r="D504" s="2">
        <v>44379</v>
      </c>
      <c r="E504">
        <v>0.16300000000000001</v>
      </c>
      <c r="G504" s="2">
        <v>45048</v>
      </c>
      <c r="H504">
        <v>5.1217100000000002</v>
      </c>
    </row>
    <row r="505" spans="1:8" x14ac:dyDescent="0.25">
      <c r="A505" s="24">
        <v>44209</v>
      </c>
      <c r="B505" s="25">
        <v>14109.004999999999</v>
      </c>
      <c r="D505" s="2">
        <v>44378</v>
      </c>
      <c r="E505">
        <v>0.16300000000000001</v>
      </c>
      <c r="G505" s="2">
        <v>45047</v>
      </c>
      <c r="H505">
        <v>5.0888799999999996</v>
      </c>
    </row>
    <row r="506" spans="1:8" x14ac:dyDescent="0.25">
      <c r="A506" s="24">
        <v>44210</v>
      </c>
      <c r="B506" s="25">
        <v>14119.005000000001</v>
      </c>
      <c r="D506" s="2">
        <v>44377</v>
      </c>
      <c r="E506">
        <v>0.1595</v>
      </c>
      <c r="G506" s="2">
        <v>45044</v>
      </c>
      <c r="H506">
        <v>5.0795700000000004</v>
      </c>
    </row>
    <row r="507" spans="1:8" x14ac:dyDescent="0.25">
      <c r="A507" s="24">
        <v>44211</v>
      </c>
      <c r="B507" s="25">
        <v>14068</v>
      </c>
      <c r="D507" s="2">
        <v>44376</v>
      </c>
      <c r="E507">
        <v>0.16088</v>
      </c>
      <c r="G507" s="2">
        <v>45043</v>
      </c>
      <c r="H507">
        <v>5.0213099999999997</v>
      </c>
    </row>
    <row r="508" spans="1:8" x14ac:dyDescent="0.25">
      <c r="A508" s="24">
        <v>44214</v>
      </c>
      <c r="B508" s="25">
        <v>14080</v>
      </c>
      <c r="D508" s="2">
        <v>44375</v>
      </c>
      <c r="E508">
        <v>0.16663</v>
      </c>
      <c r="G508" s="2">
        <v>45042</v>
      </c>
      <c r="H508">
        <v>5.0273500000000002</v>
      </c>
    </row>
    <row r="509" spans="1:8" x14ac:dyDescent="0.25">
      <c r="A509" s="24">
        <v>44215</v>
      </c>
      <c r="B509" s="25">
        <v>14086</v>
      </c>
      <c r="D509" s="2">
        <v>44372</v>
      </c>
      <c r="E509">
        <v>0.16550000000000001</v>
      </c>
      <c r="G509" s="2">
        <v>45041</v>
      </c>
      <c r="H509">
        <v>5.0907</v>
      </c>
    </row>
    <row r="510" spans="1:8" x14ac:dyDescent="0.25">
      <c r="A510" s="24">
        <v>44216</v>
      </c>
      <c r="B510" s="25">
        <v>14065.005000000001</v>
      </c>
      <c r="D510" s="2">
        <v>44371</v>
      </c>
      <c r="E510">
        <v>0.16525000000000001</v>
      </c>
      <c r="G510" s="2">
        <v>45040</v>
      </c>
      <c r="H510">
        <v>5.0883700000000003</v>
      </c>
    </row>
    <row r="511" spans="1:8" x14ac:dyDescent="0.25">
      <c r="A511" s="24">
        <v>44217</v>
      </c>
      <c r="B511" s="25">
        <v>14039.005000000001</v>
      </c>
      <c r="D511" s="2">
        <v>44370</v>
      </c>
      <c r="E511">
        <v>0.15937999999999999</v>
      </c>
      <c r="G511" s="2">
        <v>45037</v>
      </c>
      <c r="H511">
        <v>5.0883399999999996</v>
      </c>
    </row>
    <row r="512" spans="1:8" x14ac:dyDescent="0.25">
      <c r="A512" s="24">
        <v>44218</v>
      </c>
      <c r="B512" s="25">
        <v>14054</v>
      </c>
      <c r="D512" s="2">
        <v>44369</v>
      </c>
      <c r="E512">
        <v>0.16063</v>
      </c>
      <c r="G512" s="2">
        <v>45036</v>
      </c>
      <c r="H512">
        <v>5.09964</v>
      </c>
    </row>
    <row r="513" spans="1:8" x14ac:dyDescent="0.25">
      <c r="A513" s="24">
        <v>44221</v>
      </c>
      <c r="B513" s="25">
        <v>14082</v>
      </c>
      <c r="D513" s="2">
        <v>44368</v>
      </c>
      <c r="E513">
        <v>0.16375000000000001</v>
      </c>
      <c r="G513" s="2">
        <v>45035</v>
      </c>
      <c r="H513">
        <v>5.0783899999999997</v>
      </c>
    </row>
    <row r="514" spans="1:8" x14ac:dyDescent="0.25">
      <c r="A514" s="24">
        <v>44222</v>
      </c>
      <c r="B514" s="25">
        <v>14086</v>
      </c>
      <c r="D514" s="2">
        <v>44365</v>
      </c>
      <c r="E514">
        <v>0.15625</v>
      </c>
      <c r="G514" s="2">
        <v>45034</v>
      </c>
      <c r="H514">
        <v>5.0680899999999998</v>
      </c>
    </row>
    <row r="515" spans="1:8" x14ac:dyDescent="0.25">
      <c r="A515" s="24">
        <v>44223</v>
      </c>
      <c r="B515" s="25">
        <v>14091.004999999999</v>
      </c>
      <c r="D515" s="2">
        <v>44364</v>
      </c>
      <c r="E515">
        <v>0.15862999999999999</v>
      </c>
      <c r="G515" s="2">
        <v>45033</v>
      </c>
      <c r="H515">
        <v>5.0210800000000004</v>
      </c>
    </row>
    <row r="516" spans="1:8" x14ac:dyDescent="0.25">
      <c r="A516" s="24">
        <v>44224</v>
      </c>
      <c r="B516" s="25">
        <v>14119.005000000001</v>
      </c>
      <c r="D516" s="2">
        <v>44363</v>
      </c>
      <c r="E516">
        <v>0.15187999999999999</v>
      </c>
      <c r="G516" s="2">
        <v>45030</v>
      </c>
      <c r="H516">
        <v>4.9430199999999997</v>
      </c>
    </row>
    <row r="517" spans="1:8" x14ac:dyDescent="0.25">
      <c r="A517" s="24">
        <v>44225</v>
      </c>
      <c r="B517" s="25">
        <v>14084</v>
      </c>
      <c r="D517" s="2">
        <v>44362</v>
      </c>
      <c r="E517">
        <v>0.15262999999999999</v>
      </c>
      <c r="G517" s="2">
        <v>45029</v>
      </c>
      <c r="H517">
        <v>4.9606300000000001</v>
      </c>
    </row>
    <row r="518" spans="1:8" x14ac:dyDescent="0.25">
      <c r="A518" s="24">
        <v>44228</v>
      </c>
      <c r="B518" s="25">
        <v>14042</v>
      </c>
      <c r="D518" s="2">
        <v>44361</v>
      </c>
      <c r="E518">
        <v>0.15038000000000001</v>
      </c>
      <c r="G518" s="2">
        <v>45028</v>
      </c>
      <c r="H518">
        <v>4.98536</v>
      </c>
    </row>
    <row r="519" spans="1:8" x14ac:dyDescent="0.25">
      <c r="A519" s="24">
        <v>44229</v>
      </c>
      <c r="B519" s="25">
        <v>14044</v>
      </c>
      <c r="D519" s="2">
        <v>44358</v>
      </c>
      <c r="E519">
        <v>0.1525</v>
      </c>
      <c r="G519" s="2">
        <v>45027</v>
      </c>
      <c r="H519">
        <v>4.9713500000000002</v>
      </c>
    </row>
    <row r="520" spans="1:8" x14ac:dyDescent="0.25">
      <c r="A520" s="24">
        <v>44230</v>
      </c>
      <c r="B520" s="25">
        <v>14017.005000000001</v>
      </c>
      <c r="D520" s="2">
        <v>44357</v>
      </c>
      <c r="E520">
        <v>0.14824999999999999</v>
      </c>
      <c r="G520" s="2">
        <v>45026</v>
      </c>
      <c r="H520">
        <v>4.9351799999999999</v>
      </c>
    </row>
    <row r="521" spans="1:8" x14ac:dyDescent="0.25">
      <c r="A521" s="24">
        <v>44231</v>
      </c>
      <c r="B521" s="25">
        <v>14036</v>
      </c>
      <c r="D521" s="2">
        <v>44356</v>
      </c>
      <c r="E521">
        <v>0.15687999999999999</v>
      </c>
      <c r="G521" s="2">
        <v>45023</v>
      </c>
      <c r="H521">
        <v>4.8364000000000003</v>
      </c>
    </row>
    <row r="522" spans="1:8" x14ac:dyDescent="0.25">
      <c r="A522" s="24">
        <v>44232</v>
      </c>
      <c r="B522" s="25">
        <v>14062</v>
      </c>
      <c r="D522" s="2">
        <v>44355</v>
      </c>
      <c r="E522">
        <v>0.15462999999999999</v>
      </c>
      <c r="G522" s="2">
        <v>45022</v>
      </c>
      <c r="H522">
        <v>4.8108399999999998</v>
      </c>
    </row>
    <row r="523" spans="1:8" x14ac:dyDescent="0.25">
      <c r="A523" s="24">
        <v>44235</v>
      </c>
      <c r="B523" s="25">
        <v>14000</v>
      </c>
      <c r="D523" s="2">
        <v>44354</v>
      </c>
      <c r="E523">
        <v>0.16063</v>
      </c>
      <c r="G523" s="2">
        <v>45021</v>
      </c>
      <c r="H523">
        <v>4.8730399999999996</v>
      </c>
    </row>
    <row r="524" spans="1:8" x14ac:dyDescent="0.25">
      <c r="A524" s="24">
        <v>44236</v>
      </c>
      <c r="B524" s="25">
        <v>14000</v>
      </c>
      <c r="D524" s="2">
        <v>44351</v>
      </c>
      <c r="E524">
        <v>0.16488</v>
      </c>
      <c r="G524" s="2">
        <v>45020</v>
      </c>
      <c r="H524">
        <v>4.9406400000000001</v>
      </c>
    </row>
    <row r="525" spans="1:8" x14ac:dyDescent="0.25">
      <c r="A525" s="24">
        <v>44237</v>
      </c>
      <c r="B525" s="25">
        <v>13989.005000000001</v>
      </c>
      <c r="D525" s="2">
        <v>44350</v>
      </c>
      <c r="E525">
        <v>0.16475000000000001</v>
      </c>
      <c r="G525" s="2">
        <v>45019</v>
      </c>
      <c r="H525">
        <v>4.9200999999999997</v>
      </c>
    </row>
    <row r="526" spans="1:8" x14ac:dyDescent="0.25">
      <c r="A526" s="24">
        <v>44238</v>
      </c>
      <c r="B526" s="25">
        <v>14011.005000000001</v>
      </c>
      <c r="D526" s="2">
        <v>44349</v>
      </c>
      <c r="E526">
        <v>0.16738</v>
      </c>
      <c r="G526" s="2">
        <v>45016</v>
      </c>
      <c r="H526">
        <v>4.89968</v>
      </c>
    </row>
    <row r="527" spans="1:8" x14ac:dyDescent="0.25">
      <c r="A527" s="24">
        <v>44239</v>
      </c>
      <c r="B527" s="25">
        <v>14011.005000000001</v>
      </c>
      <c r="D527" s="2">
        <v>44348</v>
      </c>
      <c r="E527">
        <v>0.17488000000000001</v>
      </c>
      <c r="G527" s="2">
        <v>45015</v>
      </c>
      <c r="H527">
        <v>4.8658099999999997</v>
      </c>
    </row>
    <row r="528" spans="1:8" x14ac:dyDescent="0.25">
      <c r="A528" s="24">
        <v>44242</v>
      </c>
      <c r="B528" s="25">
        <v>13946</v>
      </c>
      <c r="D528" s="2">
        <v>44344</v>
      </c>
      <c r="E528">
        <v>0.17100000000000001</v>
      </c>
      <c r="G528" s="2">
        <v>45014</v>
      </c>
      <c r="H528">
        <v>4.8646399999999996</v>
      </c>
    </row>
    <row r="529" spans="1:8" x14ac:dyDescent="0.25">
      <c r="A529" s="24">
        <v>44243</v>
      </c>
      <c r="B529" s="25">
        <v>13875.004999999999</v>
      </c>
      <c r="D529" s="2">
        <v>44343</v>
      </c>
      <c r="E529">
        <v>0.17113</v>
      </c>
      <c r="G529" s="2">
        <v>45013</v>
      </c>
      <c r="H529">
        <v>4.8368099999999998</v>
      </c>
    </row>
    <row r="530" spans="1:8" x14ac:dyDescent="0.25">
      <c r="A530" s="24">
        <v>44244</v>
      </c>
      <c r="B530" s="25">
        <v>14019.005000000001</v>
      </c>
      <c r="D530" s="2">
        <v>44342</v>
      </c>
      <c r="E530">
        <v>0.17175000000000001</v>
      </c>
      <c r="G530" s="2">
        <v>45012</v>
      </c>
      <c r="H530">
        <v>4.65984</v>
      </c>
    </row>
    <row r="531" spans="1:8" x14ac:dyDescent="0.25">
      <c r="A531" s="24">
        <v>44245</v>
      </c>
      <c r="B531" s="25">
        <v>14059.004999999999</v>
      </c>
      <c r="D531" s="2">
        <v>44341</v>
      </c>
      <c r="E531">
        <v>0.17674999999999999</v>
      </c>
      <c r="G531" s="2">
        <v>45009</v>
      </c>
      <c r="H531">
        <v>4.7946</v>
      </c>
    </row>
    <row r="532" spans="1:8" x14ac:dyDescent="0.25">
      <c r="A532" s="24">
        <v>44246</v>
      </c>
      <c r="B532" s="25">
        <v>14085.005000000001</v>
      </c>
      <c r="D532" s="2">
        <v>44340</v>
      </c>
      <c r="E532">
        <v>0.17663000000000001</v>
      </c>
      <c r="G532" s="2">
        <v>45008</v>
      </c>
      <c r="H532">
        <v>4.883</v>
      </c>
    </row>
    <row r="533" spans="1:8" x14ac:dyDescent="0.25">
      <c r="A533" s="24">
        <v>44249</v>
      </c>
      <c r="B533" s="25">
        <v>14098</v>
      </c>
      <c r="D533" s="2">
        <v>44337</v>
      </c>
      <c r="E533">
        <v>0.17874999999999999</v>
      </c>
      <c r="G533" s="2">
        <v>45007</v>
      </c>
      <c r="H533">
        <v>4.8498099999999997</v>
      </c>
    </row>
    <row r="534" spans="1:8" x14ac:dyDescent="0.25">
      <c r="A534" s="24">
        <v>44250</v>
      </c>
      <c r="B534" s="25">
        <v>14126</v>
      </c>
      <c r="D534" s="2">
        <v>44336</v>
      </c>
      <c r="E534">
        <v>0.18425</v>
      </c>
      <c r="G534" s="2">
        <v>45006</v>
      </c>
      <c r="H534">
        <v>4.6705399999999999</v>
      </c>
    </row>
    <row r="535" spans="1:8" x14ac:dyDescent="0.25">
      <c r="A535" s="24">
        <v>44251</v>
      </c>
      <c r="B535" s="25">
        <v>14089.005000000001</v>
      </c>
      <c r="D535" s="2">
        <v>44335</v>
      </c>
      <c r="E535">
        <v>0.18362999999999999</v>
      </c>
      <c r="G535" s="2">
        <v>45005</v>
      </c>
      <c r="H535">
        <v>4.7141500000000001</v>
      </c>
    </row>
    <row r="536" spans="1:8" x14ac:dyDescent="0.25">
      <c r="A536" s="24">
        <v>44252</v>
      </c>
      <c r="B536" s="25">
        <v>14104</v>
      </c>
      <c r="D536" s="2">
        <v>44334</v>
      </c>
      <c r="E536">
        <v>0.18375</v>
      </c>
      <c r="G536" s="2">
        <v>45002</v>
      </c>
      <c r="H536">
        <v>4.7488200000000003</v>
      </c>
    </row>
    <row r="537" spans="1:8" x14ac:dyDescent="0.25">
      <c r="A537" s="24">
        <v>44253</v>
      </c>
      <c r="B537" s="25">
        <v>14229.005000000001</v>
      </c>
      <c r="D537" s="2">
        <v>44333</v>
      </c>
      <c r="E537">
        <v>0.1865</v>
      </c>
      <c r="G537" s="2">
        <v>45001</v>
      </c>
      <c r="H537">
        <v>4.4845699999999997</v>
      </c>
    </row>
    <row r="538" spans="1:8" x14ac:dyDescent="0.25">
      <c r="A538" s="24">
        <v>44256</v>
      </c>
      <c r="B538" s="25">
        <v>14300</v>
      </c>
      <c r="D538" s="2">
        <v>44330</v>
      </c>
      <c r="E538">
        <v>0.18762999999999999</v>
      </c>
      <c r="G538" s="2">
        <v>45000</v>
      </c>
      <c r="H538">
        <v>4.8450600000000001</v>
      </c>
    </row>
    <row r="539" spans="1:8" x14ac:dyDescent="0.25">
      <c r="A539" s="24">
        <v>44257</v>
      </c>
      <c r="B539" s="25">
        <v>14307.005000000001</v>
      </c>
      <c r="D539" s="2">
        <v>44329</v>
      </c>
      <c r="E539">
        <v>0.19263</v>
      </c>
      <c r="G539" s="2">
        <v>44999</v>
      </c>
      <c r="H539">
        <v>4.7011399999999997</v>
      </c>
    </row>
    <row r="540" spans="1:8" x14ac:dyDescent="0.25">
      <c r="A540" s="24">
        <v>44258</v>
      </c>
      <c r="B540" s="25">
        <v>14334</v>
      </c>
      <c r="D540" s="2">
        <v>44328</v>
      </c>
      <c r="E540">
        <v>0.19012999999999999</v>
      </c>
      <c r="G540" s="2">
        <v>44998</v>
      </c>
      <c r="H540">
        <v>5.2222299999999997</v>
      </c>
    </row>
    <row r="541" spans="1:8" x14ac:dyDescent="0.25">
      <c r="A541" s="24">
        <v>44259</v>
      </c>
      <c r="B541" s="25">
        <v>14299.005000000001</v>
      </c>
      <c r="D541" s="2">
        <v>44327</v>
      </c>
      <c r="E541">
        <v>0.191</v>
      </c>
      <c r="G541" s="2">
        <v>44995</v>
      </c>
      <c r="H541">
        <v>5.3914499999999999</v>
      </c>
    </row>
    <row r="542" spans="1:8" x14ac:dyDescent="0.25">
      <c r="A542" s="24">
        <v>44260</v>
      </c>
      <c r="B542" s="25">
        <v>14371.005000000001</v>
      </c>
      <c r="D542" s="2">
        <v>44326</v>
      </c>
      <c r="E542">
        <v>0.1925</v>
      </c>
      <c r="G542" s="2">
        <v>44994</v>
      </c>
      <c r="H542">
        <v>5.3890000000000002</v>
      </c>
    </row>
    <row r="543" spans="1:8" x14ac:dyDescent="0.25">
      <c r="A543" s="24">
        <v>44263</v>
      </c>
      <c r="B543" s="25">
        <v>14390</v>
      </c>
      <c r="D543" s="2">
        <v>44323</v>
      </c>
      <c r="E543">
        <v>0.19275</v>
      </c>
      <c r="G543" s="2">
        <v>44993</v>
      </c>
      <c r="H543">
        <v>5.3151999999999999</v>
      </c>
    </row>
    <row r="544" spans="1:8" x14ac:dyDescent="0.25">
      <c r="A544" s="24">
        <v>44264</v>
      </c>
      <c r="B544" s="25">
        <v>14468</v>
      </c>
      <c r="D544" s="2">
        <v>44322</v>
      </c>
      <c r="E544">
        <v>0.20013</v>
      </c>
      <c r="G544" s="2">
        <v>44992</v>
      </c>
      <c r="H544">
        <v>5.2150100000000004</v>
      </c>
    </row>
    <row r="545" spans="1:8" x14ac:dyDescent="0.25">
      <c r="A545" s="24">
        <v>44265</v>
      </c>
      <c r="B545" s="25">
        <v>14421.005000000001</v>
      </c>
      <c r="D545" s="2">
        <v>44321</v>
      </c>
      <c r="E545">
        <v>0.20063</v>
      </c>
      <c r="G545" s="2">
        <v>44991</v>
      </c>
      <c r="H545">
        <v>5.1987699999999997</v>
      </c>
    </row>
    <row r="546" spans="1:8" x14ac:dyDescent="0.25">
      <c r="A546" s="24">
        <v>44266</v>
      </c>
      <c r="B546" s="25">
        <v>14421.005000000001</v>
      </c>
      <c r="D546" s="2">
        <v>44320</v>
      </c>
      <c r="E546">
        <v>0.20663000000000001</v>
      </c>
      <c r="G546" s="2">
        <v>44988</v>
      </c>
      <c r="H546">
        <v>5.20289</v>
      </c>
    </row>
    <row r="547" spans="1:8" x14ac:dyDescent="0.25">
      <c r="A547" s="24">
        <v>44267</v>
      </c>
      <c r="B547" s="25">
        <v>14371.005000000001</v>
      </c>
      <c r="D547" s="2">
        <v>44316</v>
      </c>
      <c r="E547">
        <v>0.20488000000000001</v>
      </c>
      <c r="G547" s="2">
        <v>44987</v>
      </c>
      <c r="H547">
        <v>5.1870599999999998</v>
      </c>
    </row>
    <row r="548" spans="1:8" x14ac:dyDescent="0.25">
      <c r="A548" s="24">
        <v>44270</v>
      </c>
      <c r="B548" s="25">
        <v>14418</v>
      </c>
      <c r="D548" s="2">
        <v>44315</v>
      </c>
      <c r="E548">
        <v>0.20638000000000001</v>
      </c>
      <c r="G548" s="2">
        <v>44986</v>
      </c>
      <c r="H548">
        <v>5.1567100000000003</v>
      </c>
    </row>
    <row r="549" spans="1:8" x14ac:dyDescent="0.25">
      <c r="A549" s="24">
        <v>44271</v>
      </c>
      <c r="B549" s="25">
        <v>14424</v>
      </c>
      <c r="D549" s="2">
        <v>44314</v>
      </c>
      <c r="E549">
        <v>0.20599999999999999</v>
      </c>
      <c r="G549" s="2">
        <v>44985</v>
      </c>
      <c r="H549">
        <v>5.1497200000000003</v>
      </c>
    </row>
    <row r="550" spans="1:8" x14ac:dyDescent="0.25">
      <c r="A550" s="24">
        <v>44272</v>
      </c>
      <c r="B550" s="25">
        <v>14459.004999999999</v>
      </c>
      <c r="D550" s="2">
        <v>44313</v>
      </c>
      <c r="E550">
        <v>0.21425</v>
      </c>
      <c r="G550" s="2">
        <v>44984</v>
      </c>
      <c r="H550">
        <v>5.1560600000000001</v>
      </c>
    </row>
    <row r="551" spans="1:8" x14ac:dyDescent="0.25">
      <c r="A551" s="24">
        <v>44273</v>
      </c>
      <c r="B551" s="25">
        <v>14412</v>
      </c>
      <c r="D551" s="2">
        <v>44312</v>
      </c>
      <c r="E551">
        <v>0.20188</v>
      </c>
      <c r="G551" s="2">
        <v>44981</v>
      </c>
      <c r="H551">
        <v>5.1292600000000004</v>
      </c>
    </row>
    <row r="552" spans="1:8" x14ac:dyDescent="0.25">
      <c r="A552" s="24">
        <v>44274</v>
      </c>
      <c r="B552" s="25">
        <v>14476</v>
      </c>
      <c r="D552" s="2">
        <v>44309</v>
      </c>
      <c r="E552">
        <v>0.20413000000000001</v>
      </c>
      <c r="G552" s="2">
        <v>44980</v>
      </c>
      <c r="H552">
        <v>5.1090499999999999</v>
      </c>
    </row>
    <row r="553" spans="1:8" x14ac:dyDescent="0.25">
      <c r="A553" s="24">
        <v>44277</v>
      </c>
      <c r="B553" s="25">
        <v>14456</v>
      </c>
      <c r="D553" s="2">
        <v>44308</v>
      </c>
      <c r="E553">
        <v>0.21063000000000001</v>
      </c>
      <c r="G553" s="2">
        <v>44979</v>
      </c>
      <c r="H553">
        <v>5.0953600000000003</v>
      </c>
    </row>
    <row r="554" spans="1:8" x14ac:dyDescent="0.25">
      <c r="A554" s="24">
        <v>44278</v>
      </c>
      <c r="B554" s="25">
        <v>14421.005000000001</v>
      </c>
      <c r="D554" s="2">
        <v>44307</v>
      </c>
      <c r="E554">
        <v>0.2165</v>
      </c>
      <c r="G554" s="2">
        <v>44978</v>
      </c>
      <c r="H554">
        <v>5.0656999999999996</v>
      </c>
    </row>
    <row r="555" spans="1:8" x14ac:dyDescent="0.25">
      <c r="A555" s="24">
        <v>44279</v>
      </c>
      <c r="B555" s="25">
        <v>14455.005000000001</v>
      </c>
      <c r="D555" s="2">
        <v>44306</v>
      </c>
      <c r="E555">
        <v>0.22262999999999999</v>
      </c>
      <c r="G555" s="2">
        <v>44974</v>
      </c>
      <c r="H555">
        <v>5.0351299999999997</v>
      </c>
    </row>
    <row r="556" spans="1:8" x14ac:dyDescent="0.25">
      <c r="A556" s="24">
        <v>44280</v>
      </c>
      <c r="B556" s="25">
        <v>14464</v>
      </c>
      <c r="D556" s="2">
        <v>44305</v>
      </c>
      <c r="E556">
        <v>0.22175</v>
      </c>
      <c r="G556" s="2">
        <v>44973</v>
      </c>
      <c r="H556">
        <v>5.0284399999999998</v>
      </c>
    </row>
    <row r="557" spans="1:8" x14ac:dyDescent="0.25">
      <c r="A557" s="24">
        <v>44281</v>
      </c>
      <c r="B557" s="25">
        <v>14446</v>
      </c>
      <c r="D557" s="2">
        <v>44302</v>
      </c>
      <c r="E557">
        <v>0.22363</v>
      </c>
      <c r="G557" s="2">
        <v>44972</v>
      </c>
      <c r="H557">
        <v>5.008</v>
      </c>
    </row>
    <row r="558" spans="1:8" x14ac:dyDescent="0.25">
      <c r="A558" s="24">
        <v>44284</v>
      </c>
      <c r="B558" s="25">
        <v>14434</v>
      </c>
      <c r="D558" s="2">
        <v>44301</v>
      </c>
      <c r="E558">
        <v>0.21762999999999999</v>
      </c>
      <c r="G558" s="2">
        <v>44971</v>
      </c>
      <c r="H558">
        <v>4.9915700000000003</v>
      </c>
    </row>
    <row r="559" spans="1:8" x14ac:dyDescent="0.25">
      <c r="A559" s="24">
        <v>44285</v>
      </c>
      <c r="B559" s="25">
        <v>14481.005000000001</v>
      </c>
      <c r="D559" s="2">
        <v>44300</v>
      </c>
      <c r="E559">
        <v>0.21937999999999999</v>
      </c>
      <c r="G559" s="2">
        <v>44970</v>
      </c>
      <c r="H559">
        <v>4.97567</v>
      </c>
    </row>
    <row r="560" spans="1:8" x14ac:dyDescent="0.25">
      <c r="A560" s="24">
        <v>44286</v>
      </c>
      <c r="B560" s="25">
        <v>14572</v>
      </c>
      <c r="D560" s="2">
        <v>44299</v>
      </c>
      <c r="E560">
        <v>0.2195</v>
      </c>
      <c r="G560" s="2">
        <v>44967</v>
      </c>
      <c r="H560">
        <v>4.9591900000000004</v>
      </c>
    </row>
    <row r="561" spans="1:8" x14ac:dyDescent="0.25">
      <c r="A561" s="24">
        <v>44287</v>
      </c>
      <c r="B561" s="25">
        <v>14577.005000000001</v>
      </c>
      <c r="D561" s="2">
        <v>44298</v>
      </c>
      <c r="E561">
        <v>0.21462999999999999</v>
      </c>
      <c r="G561" s="2">
        <v>44966</v>
      </c>
      <c r="H561">
        <v>4.9651899999999998</v>
      </c>
    </row>
    <row r="562" spans="1:8" x14ac:dyDescent="0.25">
      <c r="A562" s="24">
        <v>44288</v>
      </c>
      <c r="B562" s="25">
        <v>14577.005000000001</v>
      </c>
      <c r="D562" s="2">
        <v>44295</v>
      </c>
      <c r="E562">
        <v>0.21138000000000001</v>
      </c>
      <c r="G562" s="2">
        <v>44965</v>
      </c>
      <c r="H562">
        <v>4.9415899999999997</v>
      </c>
    </row>
    <row r="563" spans="1:8" x14ac:dyDescent="0.25">
      <c r="A563" s="24">
        <v>44291</v>
      </c>
      <c r="B563" s="25">
        <v>14584</v>
      </c>
      <c r="D563" s="2">
        <v>44294</v>
      </c>
      <c r="E563">
        <v>0.21074999999999999</v>
      </c>
      <c r="G563" s="2">
        <v>44964</v>
      </c>
      <c r="H563">
        <v>4.9321900000000003</v>
      </c>
    </row>
    <row r="564" spans="1:8" x14ac:dyDescent="0.25">
      <c r="A564" s="24">
        <v>44292</v>
      </c>
      <c r="B564" s="25">
        <v>14533.005000000001</v>
      </c>
      <c r="D564" s="2">
        <v>44293</v>
      </c>
      <c r="E564">
        <v>0.21</v>
      </c>
      <c r="G564" s="2">
        <v>44963</v>
      </c>
      <c r="H564">
        <v>4.8706899999999997</v>
      </c>
    </row>
    <row r="565" spans="1:8" x14ac:dyDescent="0.25">
      <c r="A565" s="24">
        <v>44293</v>
      </c>
      <c r="B565" s="25">
        <v>14519.005000000001</v>
      </c>
      <c r="D565" s="2">
        <v>44292</v>
      </c>
      <c r="E565">
        <v>0.20100000000000001</v>
      </c>
      <c r="G565" s="2">
        <v>44960</v>
      </c>
      <c r="H565">
        <v>4.8148200000000001</v>
      </c>
    </row>
    <row r="566" spans="1:8" x14ac:dyDescent="0.25">
      <c r="A566" s="24">
        <v>44294</v>
      </c>
      <c r="B566" s="25">
        <v>14513.005000000001</v>
      </c>
      <c r="D566" s="2">
        <v>44287</v>
      </c>
      <c r="E566">
        <v>0.20125000000000001</v>
      </c>
      <c r="G566" s="2">
        <v>44959</v>
      </c>
      <c r="H566">
        <v>4.8345399999999996</v>
      </c>
    </row>
    <row r="567" spans="1:8" x14ac:dyDescent="0.25">
      <c r="A567" s="24">
        <v>44295</v>
      </c>
      <c r="B567" s="25">
        <v>14580</v>
      </c>
      <c r="D567" s="2">
        <v>44286</v>
      </c>
      <c r="E567">
        <v>0.20524999999999999</v>
      </c>
      <c r="G567" s="2">
        <v>44958</v>
      </c>
      <c r="H567">
        <v>4.8288399999999996</v>
      </c>
    </row>
    <row r="568" spans="1:8" x14ac:dyDescent="0.25">
      <c r="A568" s="24">
        <v>44298</v>
      </c>
      <c r="B568" s="25">
        <v>14580</v>
      </c>
      <c r="D568" s="2">
        <v>44285</v>
      </c>
      <c r="E568">
        <v>0.20674999999999999</v>
      </c>
      <c r="G568" s="2">
        <v>44957</v>
      </c>
      <c r="H568">
        <v>4.8358299999999996</v>
      </c>
    </row>
    <row r="569" spans="1:8" x14ac:dyDescent="0.25">
      <c r="A569" s="24">
        <v>44299</v>
      </c>
      <c r="B569" s="25">
        <v>14631.005000000001</v>
      </c>
      <c r="D569" s="2">
        <v>44284</v>
      </c>
      <c r="E569">
        <v>0.20288</v>
      </c>
      <c r="G569" s="2">
        <v>44956</v>
      </c>
      <c r="H569">
        <v>4.8266400000000003</v>
      </c>
    </row>
    <row r="570" spans="1:8" x14ac:dyDescent="0.25">
      <c r="A570" s="24">
        <v>44300</v>
      </c>
      <c r="B570" s="25">
        <v>14648</v>
      </c>
      <c r="D570" s="2">
        <v>44281</v>
      </c>
      <c r="E570">
        <v>0.20324999999999999</v>
      </c>
      <c r="G570" s="2">
        <v>44953</v>
      </c>
      <c r="H570">
        <v>4.8237699999999997</v>
      </c>
    </row>
    <row r="571" spans="1:8" x14ac:dyDescent="0.25">
      <c r="A571" s="24">
        <v>44301</v>
      </c>
      <c r="B571" s="25">
        <v>14633.005000000001</v>
      </c>
      <c r="D571" s="2">
        <v>44280</v>
      </c>
      <c r="E571">
        <v>0.20388000000000001</v>
      </c>
      <c r="G571" s="2">
        <v>44952</v>
      </c>
      <c r="H571">
        <v>4.8176399999999999</v>
      </c>
    </row>
    <row r="572" spans="1:8" x14ac:dyDescent="0.25">
      <c r="A572" s="24">
        <v>44302</v>
      </c>
      <c r="B572" s="25">
        <v>14646</v>
      </c>
      <c r="D572" s="2">
        <v>44279</v>
      </c>
      <c r="E572">
        <v>0.20949999999999999</v>
      </c>
      <c r="G572" s="2">
        <v>44951</v>
      </c>
      <c r="H572">
        <v>4.8245800000000001</v>
      </c>
    </row>
    <row r="573" spans="1:8" x14ac:dyDescent="0.25">
      <c r="A573" s="24">
        <v>44305</v>
      </c>
      <c r="B573" s="25">
        <v>14592</v>
      </c>
      <c r="D573" s="2">
        <v>44278</v>
      </c>
      <c r="E573">
        <v>0.20538000000000001</v>
      </c>
      <c r="G573" s="2">
        <v>44950</v>
      </c>
      <c r="H573">
        <v>4.8191899999999999</v>
      </c>
    </row>
    <row r="574" spans="1:8" x14ac:dyDescent="0.25">
      <c r="A574" s="24">
        <v>44306</v>
      </c>
      <c r="B574" s="25">
        <v>14568</v>
      </c>
      <c r="D574" s="2">
        <v>44277</v>
      </c>
      <c r="E574">
        <v>0.20413000000000001</v>
      </c>
      <c r="G574" s="2">
        <v>44949</v>
      </c>
      <c r="H574">
        <v>4.8109599999999997</v>
      </c>
    </row>
    <row r="575" spans="1:8" x14ac:dyDescent="0.25">
      <c r="A575" s="24">
        <v>44307</v>
      </c>
      <c r="B575" s="25">
        <v>14508</v>
      </c>
      <c r="D575" s="2">
        <v>44274</v>
      </c>
      <c r="E575">
        <v>0.20238</v>
      </c>
      <c r="G575" s="2">
        <v>44946</v>
      </c>
      <c r="H575">
        <v>4.8045299999999997</v>
      </c>
    </row>
    <row r="576" spans="1:8" x14ac:dyDescent="0.25">
      <c r="A576" s="24">
        <v>44308</v>
      </c>
      <c r="B576" s="25">
        <v>14549.005000000001</v>
      </c>
      <c r="D576" s="2">
        <v>44273</v>
      </c>
      <c r="E576">
        <v>0.20388000000000001</v>
      </c>
      <c r="G576" s="2">
        <v>44945</v>
      </c>
      <c r="H576">
        <v>4.7968200000000003</v>
      </c>
    </row>
    <row r="577" spans="1:8" x14ac:dyDescent="0.25">
      <c r="A577" s="24">
        <v>44309</v>
      </c>
      <c r="B577" s="25">
        <v>14530</v>
      </c>
      <c r="D577" s="2">
        <v>44272</v>
      </c>
      <c r="E577">
        <v>0.20300000000000001</v>
      </c>
      <c r="G577" s="2">
        <v>44944</v>
      </c>
      <c r="H577">
        <v>4.8005399999999998</v>
      </c>
    </row>
    <row r="578" spans="1:8" x14ac:dyDescent="0.25">
      <c r="A578" s="24">
        <v>44312</v>
      </c>
      <c r="B578" s="25">
        <v>14548</v>
      </c>
      <c r="D578" s="2">
        <v>44271</v>
      </c>
      <c r="E578">
        <v>0.19788</v>
      </c>
      <c r="G578" s="2">
        <v>44943</v>
      </c>
      <c r="H578">
        <v>4.7980400000000003</v>
      </c>
    </row>
    <row r="579" spans="1:8" x14ac:dyDescent="0.25">
      <c r="A579" s="24">
        <v>44313</v>
      </c>
      <c r="B579" s="25">
        <v>14489.005000000001</v>
      </c>
      <c r="D579" s="2">
        <v>44270</v>
      </c>
      <c r="E579">
        <v>0.19750000000000001</v>
      </c>
      <c r="G579" s="2">
        <v>44939</v>
      </c>
      <c r="H579">
        <v>4.7915900000000002</v>
      </c>
    </row>
    <row r="580" spans="1:8" x14ac:dyDescent="0.25">
      <c r="A580" s="24">
        <v>44314</v>
      </c>
      <c r="B580" s="25">
        <v>14497.005000000001</v>
      </c>
      <c r="D580" s="2">
        <v>44267</v>
      </c>
      <c r="E580">
        <v>0.19400000000000001</v>
      </c>
      <c r="G580" s="2">
        <v>44938</v>
      </c>
      <c r="H580">
        <v>4.8235200000000003</v>
      </c>
    </row>
    <row r="581" spans="1:8" x14ac:dyDescent="0.25">
      <c r="A581" s="24">
        <v>44315</v>
      </c>
      <c r="B581" s="25">
        <v>14510</v>
      </c>
      <c r="D581" s="2">
        <v>44266</v>
      </c>
      <c r="E581">
        <v>0.19275</v>
      </c>
      <c r="G581" s="2">
        <v>44937</v>
      </c>
      <c r="H581">
        <v>4.8121400000000003</v>
      </c>
    </row>
    <row r="582" spans="1:8" x14ac:dyDescent="0.25">
      <c r="A582" s="24">
        <v>44316</v>
      </c>
      <c r="B582" s="25">
        <v>14468</v>
      </c>
      <c r="D582" s="2">
        <v>44265</v>
      </c>
      <c r="E582">
        <v>0.19363</v>
      </c>
      <c r="G582" s="2">
        <v>44936</v>
      </c>
      <c r="H582">
        <v>4.8020300000000002</v>
      </c>
    </row>
    <row r="583" spans="1:8" x14ac:dyDescent="0.25">
      <c r="A583" s="24">
        <v>44319</v>
      </c>
      <c r="B583" s="25">
        <v>14453.005000000001</v>
      </c>
      <c r="D583" s="2">
        <v>44264</v>
      </c>
      <c r="E583">
        <v>0.1895</v>
      </c>
      <c r="G583" s="2">
        <v>44935</v>
      </c>
      <c r="H583">
        <v>4.8269000000000002</v>
      </c>
    </row>
    <row r="584" spans="1:8" x14ac:dyDescent="0.25">
      <c r="A584" s="24">
        <v>44320</v>
      </c>
      <c r="B584" s="25">
        <v>14467.005000000001</v>
      </c>
      <c r="D584" s="2">
        <v>44263</v>
      </c>
      <c r="E584">
        <v>0.19625000000000001</v>
      </c>
      <c r="G584" s="2">
        <v>44932</v>
      </c>
      <c r="H584">
        <v>4.8630800000000001</v>
      </c>
    </row>
    <row r="585" spans="1:8" x14ac:dyDescent="0.25">
      <c r="A585" s="24">
        <v>44321</v>
      </c>
      <c r="B585" s="25">
        <v>14431.005000000001</v>
      </c>
      <c r="D585" s="2">
        <v>44260</v>
      </c>
      <c r="E585">
        <v>0.19588</v>
      </c>
      <c r="G585" s="2">
        <v>44931</v>
      </c>
      <c r="H585">
        <v>4.8142699999999996</v>
      </c>
    </row>
    <row r="586" spans="1:8" x14ac:dyDescent="0.25">
      <c r="A586" s="24">
        <v>44322</v>
      </c>
      <c r="B586" s="25">
        <v>14439.005000000001</v>
      </c>
      <c r="D586" s="2">
        <v>44259</v>
      </c>
      <c r="E586">
        <v>0.20324999999999999</v>
      </c>
      <c r="G586" s="2">
        <v>44930</v>
      </c>
      <c r="H586">
        <v>4.8017399999999997</v>
      </c>
    </row>
    <row r="587" spans="1:8" x14ac:dyDescent="0.25">
      <c r="A587" s="24">
        <v>44323</v>
      </c>
      <c r="B587" s="25">
        <v>14364</v>
      </c>
      <c r="D587" s="2">
        <v>44258</v>
      </c>
      <c r="E587">
        <v>0.21099999999999999</v>
      </c>
      <c r="G587" s="2">
        <v>44929</v>
      </c>
      <c r="H587">
        <v>4.8082900000000004</v>
      </c>
    </row>
    <row r="588" spans="1:8" x14ac:dyDescent="0.25">
      <c r="A588" s="24">
        <v>44326</v>
      </c>
      <c r="B588" s="25">
        <v>14289.005000000001</v>
      </c>
      <c r="D588" s="2">
        <v>44257</v>
      </c>
      <c r="E588">
        <v>0.20674999999999999</v>
      </c>
      <c r="G588" s="2">
        <v>44925</v>
      </c>
      <c r="H588">
        <v>4.7813100000000004</v>
      </c>
    </row>
    <row r="589" spans="1:8" x14ac:dyDescent="0.25">
      <c r="A589" s="24">
        <v>44327</v>
      </c>
      <c r="B589" s="25">
        <v>14198</v>
      </c>
      <c r="D589" s="2">
        <v>44256</v>
      </c>
      <c r="E589">
        <v>0.20050000000000001</v>
      </c>
      <c r="G589" s="2">
        <v>44924</v>
      </c>
      <c r="H589">
        <v>4.7870299999999997</v>
      </c>
    </row>
    <row r="590" spans="1:8" x14ac:dyDescent="0.25">
      <c r="A590" s="24">
        <v>44328</v>
      </c>
      <c r="B590" s="25">
        <v>14198</v>
      </c>
      <c r="D590" s="2">
        <v>44253</v>
      </c>
      <c r="E590">
        <v>0.20300000000000001</v>
      </c>
      <c r="G590" s="2">
        <v>44923</v>
      </c>
      <c r="H590">
        <v>4.7914000000000003</v>
      </c>
    </row>
    <row r="591" spans="1:8" x14ac:dyDescent="0.25">
      <c r="A591" s="24">
        <v>44329</v>
      </c>
      <c r="B591" s="25">
        <v>14198</v>
      </c>
      <c r="D591" s="2">
        <v>44252</v>
      </c>
      <c r="E591">
        <v>0.20063</v>
      </c>
      <c r="G591" s="2">
        <v>44922</v>
      </c>
      <c r="H591">
        <v>4.7576499999999999</v>
      </c>
    </row>
    <row r="592" spans="1:8" x14ac:dyDescent="0.25">
      <c r="A592" s="24">
        <v>44330</v>
      </c>
      <c r="B592" s="25">
        <v>14198</v>
      </c>
      <c r="D592" s="2">
        <v>44251</v>
      </c>
      <c r="E592">
        <v>0.19938</v>
      </c>
      <c r="G592" s="2">
        <v>44918</v>
      </c>
      <c r="H592">
        <v>4.7355200000000002</v>
      </c>
    </row>
    <row r="593" spans="1:8" x14ac:dyDescent="0.25">
      <c r="A593" s="24">
        <v>44333</v>
      </c>
      <c r="B593" s="25">
        <v>14203.005000000001</v>
      </c>
      <c r="D593" s="2">
        <v>44250</v>
      </c>
      <c r="E593">
        <v>0.20374999999999999</v>
      </c>
      <c r="G593" s="2">
        <v>44917</v>
      </c>
      <c r="H593">
        <v>4.7175799999999999</v>
      </c>
    </row>
    <row r="594" spans="1:8" x14ac:dyDescent="0.25">
      <c r="A594" s="24">
        <v>44334</v>
      </c>
      <c r="B594" s="25">
        <v>14284</v>
      </c>
      <c r="D594" s="2">
        <v>44249</v>
      </c>
      <c r="E594">
        <v>0.20399999999999999</v>
      </c>
      <c r="G594" s="2">
        <v>44916</v>
      </c>
      <c r="H594">
        <v>4.7313999999999998</v>
      </c>
    </row>
    <row r="595" spans="1:8" x14ac:dyDescent="0.25">
      <c r="A595" s="24">
        <v>44335</v>
      </c>
      <c r="B595" s="25">
        <v>14300</v>
      </c>
      <c r="D595" s="2">
        <v>44246</v>
      </c>
      <c r="E595">
        <v>0.19500000000000001</v>
      </c>
      <c r="G595" s="2">
        <v>44915</v>
      </c>
      <c r="H595">
        <v>4.7129700000000003</v>
      </c>
    </row>
    <row r="596" spans="1:8" x14ac:dyDescent="0.25">
      <c r="A596" s="24">
        <v>44336</v>
      </c>
      <c r="B596" s="25">
        <v>14313.005000000001</v>
      </c>
      <c r="D596" s="2">
        <v>44245</v>
      </c>
      <c r="E596">
        <v>0.19688</v>
      </c>
      <c r="G596" s="2">
        <v>44914</v>
      </c>
      <c r="H596">
        <v>4.6996099999999998</v>
      </c>
    </row>
    <row r="597" spans="1:8" x14ac:dyDescent="0.25">
      <c r="A597" s="24">
        <v>44337</v>
      </c>
      <c r="B597" s="25">
        <v>14396</v>
      </c>
      <c r="D597" s="2">
        <v>44244</v>
      </c>
      <c r="E597">
        <v>0.19775000000000001</v>
      </c>
      <c r="G597" s="2">
        <v>44911</v>
      </c>
      <c r="H597">
        <v>4.71028</v>
      </c>
    </row>
    <row r="598" spans="1:8" x14ac:dyDescent="0.25">
      <c r="A598" s="24">
        <v>44340</v>
      </c>
      <c r="B598" s="25">
        <v>14375.004999999999</v>
      </c>
      <c r="D598" s="2">
        <v>44243</v>
      </c>
      <c r="E598">
        <v>0.20263</v>
      </c>
      <c r="G598" s="2">
        <v>44910</v>
      </c>
      <c r="H598">
        <v>4.6948400000000001</v>
      </c>
    </row>
    <row r="599" spans="1:8" x14ac:dyDescent="0.25">
      <c r="A599" s="24">
        <v>44341</v>
      </c>
      <c r="B599" s="25">
        <v>14362</v>
      </c>
      <c r="D599" s="2">
        <v>44242</v>
      </c>
      <c r="E599">
        <v>0.20488000000000001</v>
      </c>
      <c r="G599" s="2">
        <v>44909</v>
      </c>
      <c r="H599">
        <v>4.6919300000000002</v>
      </c>
    </row>
    <row r="600" spans="1:8" x14ac:dyDescent="0.25">
      <c r="A600" s="24">
        <v>44342</v>
      </c>
      <c r="B600" s="25">
        <v>14362</v>
      </c>
      <c r="D600" s="2">
        <v>44239</v>
      </c>
      <c r="E600">
        <v>0.20075000000000001</v>
      </c>
      <c r="G600" s="2">
        <v>44908</v>
      </c>
      <c r="H600">
        <v>4.7637799999999997</v>
      </c>
    </row>
    <row r="601" spans="1:8" x14ac:dyDescent="0.25">
      <c r="A601" s="24">
        <v>44343</v>
      </c>
      <c r="B601" s="25">
        <v>14335.005000000001</v>
      </c>
      <c r="D601" s="2">
        <v>44238</v>
      </c>
      <c r="E601">
        <v>0.20838000000000001</v>
      </c>
      <c r="G601" s="2">
        <v>44907</v>
      </c>
      <c r="H601">
        <v>4.7387800000000002</v>
      </c>
    </row>
    <row r="602" spans="1:8" x14ac:dyDescent="0.25">
      <c r="A602" s="24">
        <v>44344</v>
      </c>
      <c r="B602" s="25">
        <v>14312</v>
      </c>
      <c r="D602" s="2">
        <v>44237</v>
      </c>
      <c r="E602">
        <v>0.20799999999999999</v>
      </c>
      <c r="G602" s="2">
        <v>44904</v>
      </c>
      <c r="H602">
        <v>4.7243700000000004</v>
      </c>
    </row>
    <row r="603" spans="1:8" x14ac:dyDescent="0.25">
      <c r="A603" s="24">
        <v>44347</v>
      </c>
      <c r="B603" s="25">
        <v>14310</v>
      </c>
      <c r="D603" s="2">
        <v>44236</v>
      </c>
      <c r="E603">
        <v>0.20799999999999999</v>
      </c>
      <c r="G603" s="2">
        <v>44903</v>
      </c>
      <c r="H603">
        <v>4.7195600000000004</v>
      </c>
    </row>
    <row r="604" spans="1:8" x14ac:dyDescent="0.25">
      <c r="A604" s="24">
        <v>44348</v>
      </c>
      <c r="B604" s="25">
        <v>14310</v>
      </c>
      <c r="D604" s="2">
        <v>44235</v>
      </c>
      <c r="E604">
        <v>0.20749999999999999</v>
      </c>
      <c r="G604" s="2">
        <v>44902</v>
      </c>
      <c r="H604">
        <v>4.7283099999999996</v>
      </c>
    </row>
    <row r="605" spans="1:8" x14ac:dyDescent="0.25">
      <c r="A605" s="24">
        <v>44349</v>
      </c>
      <c r="B605" s="25">
        <v>14292</v>
      </c>
      <c r="D605" s="2">
        <v>44232</v>
      </c>
      <c r="E605">
        <v>0.20699999999999999</v>
      </c>
      <c r="G605" s="2">
        <v>44901</v>
      </c>
      <c r="H605">
        <v>4.7196400000000001</v>
      </c>
    </row>
    <row r="606" spans="1:8" x14ac:dyDescent="0.25">
      <c r="A606" s="24">
        <v>44350</v>
      </c>
      <c r="B606" s="25">
        <v>14276</v>
      </c>
      <c r="D606" s="2">
        <v>44231</v>
      </c>
      <c r="E606">
        <v>0.2225</v>
      </c>
      <c r="G606" s="2">
        <v>44900</v>
      </c>
      <c r="H606">
        <v>4.6942199999999996</v>
      </c>
    </row>
    <row r="607" spans="1:8" x14ac:dyDescent="0.25">
      <c r="A607" s="24">
        <v>44351</v>
      </c>
      <c r="B607" s="25">
        <v>14297.005000000001</v>
      </c>
      <c r="D607" s="2">
        <v>44230</v>
      </c>
      <c r="E607">
        <v>0.22375</v>
      </c>
      <c r="G607" s="2">
        <v>44897</v>
      </c>
      <c r="H607">
        <v>4.6706099999999999</v>
      </c>
    </row>
    <row r="608" spans="1:8" x14ac:dyDescent="0.25">
      <c r="A608" s="24">
        <v>44354</v>
      </c>
      <c r="B608" s="25">
        <v>14316</v>
      </c>
      <c r="D608" s="2">
        <v>44229</v>
      </c>
      <c r="E608">
        <v>0.21712999999999999</v>
      </c>
      <c r="G608" s="2">
        <v>44896</v>
      </c>
      <c r="H608">
        <v>4.72323</v>
      </c>
    </row>
    <row r="609" spans="1:8" x14ac:dyDescent="0.25">
      <c r="A609" s="24">
        <v>44355</v>
      </c>
      <c r="B609" s="25">
        <v>14271.005000000001</v>
      </c>
      <c r="D609" s="2">
        <v>44228</v>
      </c>
      <c r="E609">
        <v>0.215</v>
      </c>
      <c r="G609" s="2">
        <v>44895</v>
      </c>
      <c r="H609">
        <v>4.6950000000000003</v>
      </c>
    </row>
    <row r="610" spans="1:8" x14ac:dyDescent="0.25">
      <c r="A610" s="24">
        <v>44356</v>
      </c>
      <c r="B610" s="25">
        <v>14262</v>
      </c>
      <c r="D610" s="2">
        <v>44225</v>
      </c>
      <c r="E610">
        <v>0.22325</v>
      </c>
      <c r="G610" s="2">
        <v>44894</v>
      </c>
      <c r="H610">
        <v>4.6922600000000001</v>
      </c>
    </row>
    <row r="611" spans="1:8" x14ac:dyDescent="0.25">
      <c r="A611" s="24">
        <v>44357</v>
      </c>
      <c r="B611" s="25">
        <v>14262</v>
      </c>
      <c r="D611" s="2">
        <v>44224</v>
      </c>
      <c r="E611">
        <v>0.22012999999999999</v>
      </c>
      <c r="G611" s="2">
        <v>44893</v>
      </c>
      <c r="H611">
        <v>4.6955900000000002</v>
      </c>
    </row>
    <row r="612" spans="1:8" x14ac:dyDescent="0.25">
      <c r="A612" s="24">
        <v>44358</v>
      </c>
      <c r="B612" s="25">
        <v>14240</v>
      </c>
      <c r="D612" s="2">
        <v>44223</v>
      </c>
      <c r="E612">
        <v>0.22763</v>
      </c>
      <c r="G612" s="2">
        <v>44890</v>
      </c>
      <c r="H612">
        <v>4.7145099999999998</v>
      </c>
    </row>
    <row r="613" spans="1:8" x14ac:dyDescent="0.25">
      <c r="A613" s="24">
        <v>44361</v>
      </c>
      <c r="B613" s="25">
        <v>14206</v>
      </c>
      <c r="D613" s="2">
        <v>44222</v>
      </c>
      <c r="E613">
        <v>0.23449999999999999</v>
      </c>
      <c r="G613" s="2">
        <v>44888</v>
      </c>
      <c r="H613">
        <v>4.6978900000000001</v>
      </c>
    </row>
    <row r="614" spans="1:8" x14ac:dyDescent="0.25">
      <c r="A614" s="24">
        <v>44362</v>
      </c>
      <c r="B614" s="25">
        <v>14222</v>
      </c>
      <c r="D614" s="2">
        <v>44221</v>
      </c>
      <c r="E614">
        <v>0.23300000000000001</v>
      </c>
      <c r="G614" s="2">
        <v>44887</v>
      </c>
      <c r="H614">
        <v>4.6574</v>
      </c>
    </row>
    <row r="615" spans="1:8" x14ac:dyDescent="0.25">
      <c r="A615" s="24">
        <v>44363</v>
      </c>
      <c r="B615" s="25">
        <v>14244</v>
      </c>
      <c r="D615" s="2">
        <v>44218</v>
      </c>
      <c r="E615">
        <v>0.23599999999999999</v>
      </c>
      <c r="G615" s="2">
        <v>44886</v>
      </c>
      <c r="H615">
        <v>4.6264900000000004</v>
      </c>
    </row>
    <row r="616" spans="1:8" x14ac:dyDescent="0.25">
      <c r="A616" s="24">
        <v>44364</v>
      </c>
      <c r="B616" s="25">
        <v>14257.005000000001</v>
      </c>
      <c r="D616" s="2">
        <v>44217</v>
      </c>
      <c r="E616">
        <v>0.23449999999999999</v>
      </c>
      <c r="G616" s="2">
        <v>44883</v>
      </c>
      <c r="H616">
        <v>4.6045199999999999</v>
      </c>
    </row>
    <row r="617" spans="1:8" x14ac:dyDescent="0.25">
      <c r="A617" s="24">
        <v>44365</v>
      </c>
      <c r="B617" s="25">
        <v>14378</v>
      </c>
      <c r="D617" s="2">
        <v>44216</v>
      </c>
      <c r="E617">
        <v>0.23788000000000001</v>
      </c>
      <c r="G617" s="2">
        <v>44882</v>
      </c>
      <c r="H617">
        <v>4.5736600000000003</v>
      </c>
    </row>
    <row r="618" spans="1:8" x14ac:dyDescent="0.25">
      <c r="A618" s="24">
        <v>44368</v>
      </c>
      <c r="B618" s="25">
        <v>14403.005000000001</v>
      </c>
      <c r="D618" s="2">
        <v>44215</v>
      </c>
      <c r="E618">
        <v>0.23588000000000001</v>
      </c>
      <c r="G618" s="2">
        <v>44881</v>
      </c>
      <c r="H618">
        <v>4.5459899999999998</v>
      </c>
    </row>
    <row r="619" spans="1:8" x14ac:dyDescent="0.25">
      <c r="A619" s="24">
        <v>44369</v>
      </c>
      <c r="B619" s="25">
        <v>14453.005000000001</v>
      </c>
      <c r="D619" s="2">
        <v>44214</v>
      </c>
      <c r="E619">
        <v>0.23574999999999999</v>
      </c>
      <c r="G619" s="2">
        <v>44880</v>
      </c>
      <c r="H619">
        <v>4.5597399999999997</v>
      </c>
    </row>
    <row r="620" spans="1:8" x14ac:dyDescent="0.25">
      <c r="A620" s="24">
        <v>44370</v>
      </c>
      <c r="B620" s="25">
        <v>14421.005000000001</v>
      </c>
      <c r="D620" s="2">
        <v>44211</v>
      </c>
      <c r="E620">
        <v>0.24812999999999999</v>
      </c>
      <c r="G620" s="2">
        <v>44879</v>
      </c>
      <c r="H620">
        <v>4.5269199999999996</v>
      </c>
    </row>
    <row r="621" spans="1:8" x14ac:dyDescent="0.25">
      <c r="A621" s="24">
        <v>44371</v>
      </c>
      <c r="B621" s="25">
        <v>14454</v>
      </c>
      <c r="D621" s="2">
        <v>44210</v>
      </c>
      <c r="E621">
        <v>0.25124999999999997</v>
      </c>
      <c r="G621" s="2">
        <v>44875</v>
      </c>
      <c r="H621">
        <v>4.6216400000000002</v>
      </c>
    </row>
    <row r="622" spans="1:8" x14ac:dyDescent="0.25">
      <c r="A622" s="24">
        <v>44372</v>
      </c>
      <c r="B622" s="25">
        <v>14462</v>
      </c>
      <c r="D622" s="2">
        <v>44209</v>
      </c>
      <c r="E622">
        <v>0.24787999999999999</v>
      </c>
      <c r="G622" s="2">
        <v>44874</v>
      </c>
      <c r="H622">
        <v>4.6222500000000002</v>
      </c>
    </row>
    <row r="623" spans="1:8" x14ac:dyDescent="0.25">
      <c r="A623" s="24">
        <v>44375</v>
      </c>
      <c r="B623" s="25">
        <v>14447.005000000001</v>
      </c>
      <c r="D623" s="2">
        <v>44208</v>
      </c>
      <c r="E623">
        <v>0.24762999999999999</v>
      </c>
      <c r="G623" s="2">
        <v>44873</v>
      </c>
      <c r="H623">
        <v>4.6047799999999999</v>
      </c>
    </row>
    <row r="624" spans="1:8" x14ac:dyDescent="0.25">
      <c r="A624" s="24">
        <v>44376</v>
      </c>
      <c r="B624" s="25">
        <v>14472</v>
      </c>
      <c r="D624" s="2">
        <v>44207</v>
      </c>
      <c r="E624">
        <v>0.25024999999999997</v>
      </c>
      <c r="G624" s="2">
        <v>44872</v>
      </c>
      <c r="H624">
        <v>4.5987499999999999</v>
      </c>
    </row>
    <row r="625" spans="1:8" x14ac:dyDescent="0.25">
      <c r="A625" s="24">
        <v>44377</v>
      </c>
      <c r="B625" s="25">
        <v>14496</v>
      </c>
      <c r="D625" s="2">
        <v>44204</v>
      </c>
      <c r="E625">
        <v>0.2465</v>
      </c>
      <c r="G625" s="2">
        <v>44869</v>
      </c>
      <c r="H625">
        <v>4.5992800000000003</v>
      </c>
    </row>
    <row r="626" spans="1:8" x14ac:dyDescent="0.25">
      <c r="A626" s="24">
        <v>44378</v>
      </c>
      <c r="B626" s="25">
        <v>14542</v>
      </c>
      <c r="D626" s="2">
        <v>44203</v>
      </c>
      <c r="E626">
        <v>0.25124999999999997</v>
      </c>
      <c r="G626" s="2">
        <v>44868</v>
      </c>
      <c r="H626">
        <v>4.5540000000000003</v>
      </c>
    </row>
    <row r="627" spans="1:8" x14ac:dyDescent="0.25">
      <c r="A627" s="24">
        <v>44379</v>
      </c>
      <c r="B627" s="25">
        <v>14539.005000000001</v>
      </c>
      <c r="D627" s="2">
        <v>44202</v>
      </c>
      <c r="E627">
        <v>0.25237999999999999</v>
      </c>
      <c r="G627" s="2">
        <v>44867</v>
      </c>
      <c r="H627">
        <v>4.5320499999999999</v>
      </c>
    </row>
    <row r="628" spans="1:8" x14ac:dyDescent="0.25">
      <c r="A628" s="24">
        <v>44382</v>
      </c>
      <c r="B628" s="25">
        <v>14564</v>
      </c>
      <c r="D628" s="2">
        <v>44201</v>
      </c>
      <c r="E628">
        <v>0.25387999999999999</v>
      </c>
      <c r="G628" s="2">
        <v>44866</v>
      </c>
      <c r="H628">
        <v>4.5151500000000002</v>
      </c>
    </row>
    <row r="629" spans="1:8" x14ac:dyDescent="0.25">
      <c r="A629" s="24">
        <v>44383</v>
      </c>
      <c r="B629" s="25">
        <v>14482</v>
      </c>
      <c r="D629" s="2">
        <v>44200</v>
      </c>
      <c r="E629">
        <v>0.25588</v>
      </c>
      <c r="G629" s="2">
        <v>44865</v>
      </c>
      <c r="H629">
        <v>4.4631299999999996</v>
      </c>
    </row>
    <row r="630" spans="1:8" x14ac:dyDescent="0.25">
      <c r="A630" s="24">
        <v>44384</v>
      </c>
      <c r="B630" s="25">
        <v>14468</v>
      </c>
      <c r="D630" s="2">
        <v>44196</v>
      </c>
      <c r="E630">
        <v>0.25763000000000003</v>
      </c>
      <c r="G630" s="2">
        <v>44862</v>
      </c>
      <c r="H630">
        <v>4.43438</v>
      </c>
    </row>
    <row r="631" spans="1:8" x14ac:dyDescent="0.25">
      <c r="A631" s="24">
        <v>44385</v>
      </c>
      <c r="B631" s="25">
        <v>14500</v>
      </c>
      <c r="D631" s="2">
        <v>44195</v>
      </c>
      <c r="E631">
        <v>0.25950000000000001</v>
      </c>
      <c r="G631" s="2">
        <v>44861</v>
      </c>
      <c r="H631">
        <v>4.4529699999999997</v>
      </c>
    </row>
    <row r="632" spans="1:8" x14ac:dyDescent="0.25">
      <c r="A632" s="24">
        <v>44386</v>
      </c>
      <c r="B632" s="25">
        <v>14548</v>
      </c>
      <c r="D632" s="2">
        <v>44194</v>
      </c>
      <c r="E632">
        <v>0.25713000000000003</v>
      </c>
      <c r="G632" s="2">
        <v>44860</v>
      </c>
      <c r="H632">
        <v>4.4518800000000001</v>
      </c>
    </row>
    <row r="633" spans="1:8" x14ac:dyDescent="0.25">
      <c r="A633" s="24">
        <v>44389</v>
      </c>
      <c r="B633" s="25">
        <v>14548</v>
      </c>
      <c r="D633" s="2">
        <v>44189</v>
      </c>
      <c r="E633">
        <v>0.26662999999999998</v>
      </c>
      <c r="G633" s="2">
        <v>44859</v>
      </c>
      <c r="H633">
        <v>4.4462799999999998</v>
      </c>
    </row>
    <row r="634" spans="1:8" x14ac:dyDescent="0.25">
      <c r="A634" s="24">
        <v>44390</v>
      </c>
      <c r="B634" s="25">
        <v>14486</v>
      </c>
      <c r="D634" s="2">
        <v>44188</v>
      </c>
      <c r="E634">
        <v>0.26374999999999998</v>
      </c>
      <c r="G634" s="2">
        <v>44858</v>
      </c>
      <c r="H634">
        <v>4.4530000000000003</v>
      </c>
    </row>
    <row r="635" spans="1:8" x14ac:dyDescent="0.25">
      <c r="A635" s="24">
        <v>44391</v>
      </c>
      <c r="B635" s="25">
        <v>14486</v>
      </c>
      <c r="D635" s="2">
        <v>44187</v>
      </c>
      <c r="E635">
        <v>0.26274999999999998</v>
      </c>
      <c r="G635" s="2">
        <v>44855</v>
      </c>
      <c r="H635">
        <v>4.4939600000000004</v>
      </c>
    </row>
    <row r="636" spans="1:8" x14ac:dyDescent="0.25">
      <c r="A636" s="24">
        <v>44392</v>
      </c>
      <c r="B636" s="25">
        <v>14493.005000000001</v>
      </c>
      <c r="D636" s="2">
        <v>44186</v>
      </c>
      <c r="E636">
        <v>0.26050000000000001</v>
      </c>
      <c r="G636" s="2">
        <v>44854</v>
      </c>
      <c r="H636">
        <v>4.4665400000000002</v>
      </c>
    </row>
    <row r="637" spans="1:8" x14ac:dyDescent="0.25">
      <c r="A637" s="24">
        <v>44393</v>
      </c>
      <c r="B637" s="25">
        <v>14503.005000000001</v>
      </c>
      <c r="D637" s="2">
        <v>44183</v>
      </c>
      <c r="E637">
        <v>0.25850000000000001</v>
      </c>
      <c r="G637" s="2">
        <v>44853</v>
      </c>
      <c r="H637">
        <v>4.4051999999999998</v>
      </c>
    </row>
    <row r="638" spans="1:8" x14ac:dyDescent="0.25">
      <c r="A638" s="24">
        <v>44396</v>
      </c>
      <c r="B638" s="25">
        <v>14517.005000000001</v>
      </c>
      <c r="D638" s="2">
        <v>44182</v>
      </c>
      <c r="E638">
        <v>0.26</v>
      </c>
      <c r="G638" s="2">
        <v>44852</v>
      </c>
      <c r="H638">
        <v>4.3998699999999999</v>
      </c>
    </row>
    <row r="639" spans="1:8" x14ac:dyDescent="0.25">
      <c r="A639" s="24">
        <v>44398</v>
      </c>
      <c r="B639" s="25">
        <v>14524</v>
      </c>
      <c r="D639" s="2">
        <v>44181</v>
      </c>
      <c r="E639">
        <v>0.2555</v>
      </c>
      <c r="G639" s="2">
        <v>44851</v>
      </c>
      <c r="H639">
        <v>4.39351</v>
      </c>
    </row>
    <row r="640" spans="1:8" x14ac:dyDescent="0.25">
      <c r="A640" s="24">
        <v>44399</v>
      </c>
      <c r="B640" s="25">
        <v>14554</v>
      </c>
      <c r="D640" s="2">
        <v>44180</v>
      </c>
      <c r="E640">
        <v>0.25174999999999997</v>
      </c>
      <c r="G640" s="2">
        <v>44848</v>
      </c>
      <c r="H640">
        <v>4.35433</v>
      </c>
    </row>
    <row r="641" spans="1:8" x14ac:dyDescent="0.25">
      <c r="A641" s="24">
        <v>44400</v>
      </c>
      <c r="B641" s="25">
        <v>14508</v>
      </c>
      <c r="D641" s="2">
        <v>44179</v>
      </c>
      <c r="E641">
        <v>0.24712999999999999</v>
      </c>
      <c r="G641" s="2">
        <v>44847</v>
      </c>
      <c r="H641">
        <v>4.2399300000000002</v>
      </c>
    </row>
    <row r="642" spans="1:8" x14ac:dyDescent="0.25">
      <c r="A642" s="24">
        <v>44403</v>
      </c>
      <c r="B642" s="25">
        <v>14501.005000000001</v>
      </c>
      <c r="D642" s="2">
        <v>44176</v>
      </c>
      <c r="E642">
        <v>0.24875</v>
      </c>
      <c r="G642" s="2">
        <v>44846</v>
      </c>
      <c r="H642">
        <v>4.19869</v>
      </c>
    </row>
    <row r="643" spans="1:8" x14ac:dyDescent="0.25">
      <c r="A643" s="24">
        <v>44404</v>
      </c>
      <c r="B643" s="25">
        <v>14494</v>
      </c>
      <c r="D643" s="2">
        <v>44175</v>
      </c>
      <c r="E643">
        <v>0.24475</v>
      </c>
      <c r="G643" s="2">
        <v>44845</v>
      </c>
      <c r="H643">
        <v>4.1713800000000001</v>
      </c>
    </row>
    <row r="644" spans="1:8" x14ac:dyDescent="0.25">
      <c r="A644" s="24">
        <v>44405</v>
      </c>
      <c r="B644" s="25">
        <v>14489.005000000001</v>
      </c>
      <c r="D644" s="2">
        <v>44174</v>
      </c>
      <c r="E644">
        <v>0.25074999999999997</v>
      </c>
      <c r="G644" s="2">
        <v>44841</v>
      </c>
      <c r="H644">
        <v>4.0975200000000003</v>
      </c>
    </row>
    <row r="645" spans="1:8" x14ac:dyDescent="0.25">
      <c r="A645" s="24">
        <v>44406</v>
      </c>
      <c r="B645" s="25">
        <v>14498</v>
      </c>
      <c r="D645" s="2">
        <v>44173</v>
      </c>
      <c r="E645">
        <v>0.25337999999999999</v>
      </c>
      <c r="G645" s="2">
        <v>44840</v>
      </c>
      <c r="H645">
        <v>4.0828100000000003</v>
      </c>
    </row>
    <row r="646" spans="1:8" x14ac:dyDescent="0.25">
      <c r="A646" s="24">
        <v>44407</v>
      </c>
      <c r="B646" s="25">
        <v>14491.004999999999</v>
      </c>
      <c r="D646" s="2">
        <v>44172</v>
      </c>
      <c r="E646">
        <v>0.25313000000000002</v>
      </c>
      <c r="G646" s="2">
        <v>44839</v>
      </c>
      <c r="H646">
        <v>4.0185700000000004</v>
      </c>
    </row>
    <row r="647" spans="1:8" x14ac:dyDescent="0.25">
      <c r="A647" s="24">
        <v>44410</v>
      </c>
      <c r="B647" s="25">
        <v>14462</v>
      </c>
      <c r="D647" s="2">
        <v>44169</v>
      </c>
      <c r="E647">
        <v>0.25574999999999998</v>
      </c>
      <c r="G647" s="2">
        <v>44838</v>
      </c>
      <c r="H647">
        <v>3.97601</v>
      </c>
    </row>
    <row r="648" spans="1:8" x14ac:dyDescent="0.25">
      <c r="A648" s="24">
        <v>44411</v>
      </c>
      <c r="B648" s="25">
        <v>14456</v>
      </c>
      <c r="D648" s="2">
        <v>44168</v>
      </c>
      <c r="E648">
        <v>0.25738</v>
      </c>
      <c r="G648" s="2">
        <v>44837</v>
      </c>
      <c r="H648">
        <v>3.9788800000000002</v>
      </c>
    </row>
    <row r="649" spans="1:8" x14ac:dyDescent="0.25">
      <c r="A649" s="24">
        <v>44412</v>
      </c>
      <c r="B649" s="25">
        <v>14362</v>
      </c>
      <c r="D649" s="2">
        <v>44167</v>
      </c>
      <c r="E649">
        <v>0.25824999999999998</v>
      </c>
      <c r="G649" s="2">
        <v>44834</v>
      </c>
      <c r="H649">
        <v>3.9910199999999998</v>
      </c>
    </row>
    <row r="650" spans="1:8" x14ac:dyDescent="0.25">
      <c r="A650" s="24">
        <v>44413</v>
      </c>
      <c r="B650" s="25">
        <v>14324</v>
      </c>
      <c r="D650" s="2">
        <v>44166</v>
      </c>
      <c r="E650">
        <v>0.25874999999999998</v>
      </c>
      <c r="G650" s="2">
        <v>44833</v>
      </c>
      <c r="H650">
        <v>3.9379900000000001</v>
      </c>
    </row>
    <row r="651" spans="1:8" x14ac:dyDescent="0.25">
      <c r="A651" s="24">
        <v>44414</v>
      </c>
      <c r="B651" s="25">
        <v>14342</v>
      </c>
      <c r="D651" s="2">
        <v>44165</v>
      </c>
      <c r="E651">
        <v>0.255</v>
      </c>
      <c r="G651" s="2">
        <v>44832</v>
      </c>
      <c r="H651">
        <v>3.98129</v>
      </c>
    </row>
    <row r="652" spans="1:8" x14ac:dyDescent="0.25">
      <c r="A652" s="24">
        <v>44417</v>
      </c>
      <c r="B652" s="25">
        <v>14369.005000000001</v>
      </c>
      <c r="D652" s="2">
        <v>44162</v>
      </c>
      <c r="E652">
        <v>0.25738</v>
      </c>
      <c r="G652" s="2">
        <v>44831</v>
      </c>
      <c r="H652">
        <v>4.0103299999999997</v>
      </c>
    </row>
    <row r="653" spans="1:8" x14ac:dyDescent="0.25">
      <c r="A653" s="24">
        <v>44418</v>
      </c>
      <c r="B653" s="25">
        <v>14378</v>
      </c>
      <c r="D653" s="2">
        <v>44161</v>
      </c>
      <c r="E653">
        <v>0.255</v>
      </c>
      <c r="G653" s="2">
        <v>44830</v>
      </c>
      <c r="H653">
        <v>3.9931000000000001</v>
      </c>
    </row>
    <row r="654" spans="1:8" x14ac:dyDescent="0.25">
      <c r="A654" s="24">
        <v>44420</v>
      </c>
      <c r="B654" s="25">
        <v>14397.005000000001</v>
      </c>
      <c r="D654" s="2">
        <v>44160</v>
      </c>
      <c r="E654">
        <v>0.26</v>
      </c>
      <c r="G654" s="2">
        <v>44827</v>
      </c>
      <c r="H654">
        <v>3.9669300000000001</v>
      </c>
    </row>
    <row r="655" spans="1:8" x14ac:dyDescent="0.25">
      <c r="A655" s="24">
        <v>44421</v>
      </c>
      <c r="B655" s="25">
        <v>14389.005000000001</v>
      </c>
      <c r="D655" s="2">
        <v>44159</v>
      </c>
      <c r="E655">
        <v>0.2545</v>
      </c>
      <c r="G655" s="2">
        <v>44826</v>
      </c>
      <c r="H655">
        <v>3.9572400000000001</v>
      </c>
    </row>
    <row r="656" spans="1:8" x14ac:dyDescent="0.25">
      <c r="A656" s="24">
        <v>44424</v>
      </c>
      <c r="B656" s="25">
        <v>14388</v>
      </c>
      <c r="D656" s="2">
        <v>44158</v>
      </c>
      <c r="E656">
        <v>0.25374999999999998</v>
      </c>
      <c r="G656" s="2">
        <v>44825</v>
      </c>
      <c r="H656">
        <v>3.9109600000000002</v>
      </c>
    </row>
    <row r="657" spans="1:8" x14ac:dyDescent="0.25">
      <c r="A657" s="24">
        <v>44426</v>
      </c>
      <c r="B657" s="25">
        <v>14383.005000000001</v>
      </c>
      <c r="D657" s="2">
        <v>44155</v>
      </c>
      <c r="E657">
        <v>0.24875</v>
      </c>
      <c r="G657" s="2">
        <v>44824</v>
      </c>
      <c r="H657">
        <v>3.9023599999999998</v>
      </c>
    </row>
    <row r="658" spans="1:8" x14ac:dyDescent="0.25">
      <c r="A658" s="24">
        <v>44427</v>
      </c>
      <c r="B658" s="25">
        <v>14384</v>
      </c>
      <c r="D658" s="2">
        <v>44154</v>
      </c>
      <c r="E658">
        <v>0.2555</v>
      </c>
      <c r="G658" s="2">
        <v>44823</v>
      </c>
      <c r="H658">
        <v>3.88408</v>
      </c>
    </row>
    <row r="659" spans="1:8" x14ac:dyDescent="0.25">
      <c r="A659" s="24">
        <v>44428</v>
      </c>
      <c r="B659" s="25">
        <v>14414</v>
      </c>
      <c r="D659" s="2">
        <v>44153</v>
      </c>
      <c r="E659">
        <v>0.25688</v>
      </c>
      <c r="G659" s="2">
        <v>44820</v>
      </c>
      <c r="H659">
        <v>3.8712200000000001</v>
      </c>
    </row>
    <row r="660" spans="1:8" x14ac:dyDescent="0.25">
      <c r="A660" s="24">
        <v>44431</v>
      </c>
      <c r="B660" s="25">
        <v>14464</v>
      </c>
      <c r="D660" s="2">
        <v>44152</v>
      </c>
      <c r="E660">
        <v>0.25800000000000001</v>
      </c>
      <c r="G660" s="2">
        <v>44819</v>
      </c>
      <c r="H660">
        <v>3.8610899999999999</v>
      </c>
    </row>
    <row r="661" spans="1:8" x14ac:dyDescent="0.25">
      <c r="A661" s="24">
        <v>44432</v>
      </c>
      <c r="B661" s="25">
        <v>14415.005000000001</v>
      </c>
      <c r="D661" s="2">
        <v>44151</v>
      </c>
      <c r="E661">
        <v>0.249</v>
      </c>
      <c r="G661" s="2">
        <v>44818</v>
      </c>
      <c r="H661">
        <v>3.7526199999999998</v>
      </c>
    </row>
    <row r="662" spans="1:8" x14ac:dyDescent="0.25">
      <c r="A662" s="24">
        <v>44433</v>
      </c>
      <c r="B662" s="25">
        <v>14391.004999999999</v>
      </c>
      <c r="D662" s="2">
        <v>44148</v>
      </c>
      <c r="E662">
        <v>0.246</v>
      </c>
      <c r="G662" s="2">
        <v>44817</v>
      </c>
      <c r="H662">
        <v>3.55775</v>
      </c>
    </row>
    <row r="663" spans="1:8" x14ac:dyDescent="0.25">
      <c r="A663" s="24">
        <v>44434</v>
      </c>
      <c r="B663" s="25">
        <v>14408</v>
      </c>
      <c r="D663" s="2">
        <v>44147</v>
      </c>
      <c r="E663">
        <v>0.25137999999999999</v>
      </c>
      <c r="G663" s="2">
        <v>44816</v>
      </c>
      <c r="H663">
        <v>3.5289100000000002</v>
      </c>
    </row>
    <row r="664" spans="1:8" x14ac:dyDescent="0.25">
      <c r="A664" s="24">
        <v>44435</v>
      </c>
      <c r="B664" s="25">
        <v>14423.005000000001</v>
      </c>
      <c r="D664" s="2">
        <v>44146</v>
      </c>
      <c r="E664">
        <v>0.24612999999999999</v>
      </c>
      <c r="G664" s="2">
        <v>44813</v>
      </c>
      <c r="H664">
        <v>3.4985599999999999</v>
      </c>
    </row>
    <row r="665" spans="1:8" x14ac:dyDescent="0.25">
      <c r="A665" s="24">
        <v>44438</v>
      </c>
      <c r="B665" s="25">
        <v>14431.005000000001</v>
      </c>
      <c r="D665" s="2">
        <v>44145</v>
      </c>
      <c r="E665">
        <v>0.24299999999999999</v>
      </c>
      <c r="G665" s="2">
        <v>44812</v>
      </c>
      <c r="H665">
        <v>3.4819100000000001</v>
      </c>
    </row>
    <row r="666" spans="1:8" x14ac:dyDescent="0.25">
      <c r="A666" s="24">
        <v>44439</v>
      </c>
      <c r="B666" s="25">
        <v>14374</v>
      </c>
      <c r="D666" s="2">
        <v>44144</v>
      </c>
      <c r="E666">
        <v>0.24174999999999999</v>
      </c>
      <c r="G666" s="2">
        <v>44811</v>
      </c>
      <c r="H666">
        <v>3.42</v>
      </c>
    </row>
    <row r="667" spans="1:8" x14ac:dyDescent="0.25">
      <c r="A667" s="24">
        <v>44440</v>
      </c>
      <c r="B667" s="25">
        <v>14306</v>
      </c>
      <c r="D667" s="2">
        <v>44141</v>
      </c>
      <c r="E667">
        <v>0.24338000000000001</v>
      </c>
      <c r="G667" s="2">
        <v>44810</v>
      </c>
      <c r="H667">
        <v>3.3700299999999999</v>
      </c>
    </row>
    <row r="668" spans="1:8" x14ac:dyDescent="0.25">
      <c r="A668" s="24">
        <v>44441</v>
      </c>
      <c r="B668" s="25">
        <v>14284</v>
      </c>
      <c r="D668" s="2">
        <v>44140</v>
      </c>
      <c r="E668">
        <v>0.24625</v>
      </c>
      <c r="G668" s="2">
        <v>44806</v>
      </c>
      <c r="H668">
        <v>3.41229</v>
      </c>
    </row>
    <row r="669" spans="1:8" x14ac:dyDescent="0.25">
      <c r="A669" s="24">
        <v>44442</v>
      </c>
      <c r="B669" s="25">
        <v>14281.005000000001</v>
      </c>
      <c r="D669" s="2">
        <v>44139</v>
      </c>
      <c r="E669">
        <v>0.24374999999999999</v>
      </c>
      <c r="G669" s="2">
        <v>44805</v>
      </c>
      <c r="H669">
        <v>3.3788299999999998</v>
      </c>
    </row>
    <row r="670" spans="1:8" x14ac:dyDescent="0.25">
      <c r="A670" s="24">
        <v>44445</v>
      </c>
      <c r="B670" s="25">
        <v>14261.005000000001</v>
      </c>
      <c r="D670" s="2">
        <v>44138</v>
      </c>
      <c r="E670">
        <v>0.24388000000000001</v>
      </c>
      <c r="G670" s="2">
        <v>44804</v>
      </c>
      <c r="H670">
        <v>3.34931</v>
      </c>
    </row>
    <row r="671" spans="1:8" x14ac:dyDescent="0.25">
      <c r="A671" s="24">
        <v>44446</v>
      </c>
      <c r="B671" s="25">
        <v>14239.005000000001</v>
      </c>
      <c r="D671" s="2">
        <v>44137</v>
      </c>
      <c r="E671">
        <v>0.246</v>
      </c>
      <c r="G671" s="2">
        <v>44803</v>
      </c>
      <c r="H671">
        <v>3.3072900000000001</v>
      </c>
    </row>
    <row r="672" spans="1:8" x14ac:dyDescent="0.25">
      <c r="A672" s="24">
        <v>44447</v>
      </c>
      <c r="B672" s="25">
        <v>14195.005000000001</v>
      </c>
      <c r="D672" s="2">
        <v>44134</v>
      </c>
      <c r="E672">
        <v>0.24213000000000001</v>
      </c>
      <c r="G672" s="2">
        <v>44802</v>
      </c>
      <c r="H672">
        <v>3.25922</v>
      </c>
    </row>
    <row r="673" spans="1:8" x14ac:dyDescent="0.25">
      <c r="A673" s="24">
        <v>44448</v>
      </c>
      <c r="B673" s="25">
        <v>14266</v>
      </c>
      <c r="D673" s="2">
        <v>44133</v>
      </c>
      <c r="E673">
        <v>0.24288000000000001</v>
      </c>
      <c r="G673" s="2">
        <v>44799</v>
      </c>
      <c r="H673">
        <v>3.2514799999999999</v>
      </c>
    </row>
    <row r="674" spans="1:8" x14ac:dyDescent="0.25">
      <c r="A674" s="24">
        <v>44449</v>
      </c>
      <c r="B674" s="25">
        <v>14272</v>
      </c>
      <c r="D674" s="2">
        <v>44132</v>
      </c>
      <c r="E674">
        <v>0.24413000000000001</v>
      </c>
      <c r="G674" s="2">
        <v>44798</v>
      </c>
      <c r="H674">
        <v>3.24648</v>
      </c>
    </row>
    <row r="675" spans="1:8" x14ac:dyDescent="0.25">
      <c r="A675" s="24">
        <v>44452</v>
      </c>
      <c r="B675" s="25">
        <v>14225.004999999999</v>
      </c>
      <c r="D675" s="2">
        <v>44131</v>
      </c>
      <c r="E675">
        <v>0.2465</v>
      </c>
      <c r="G675" s="2">
        <v>44797</v>
      </c>
      <c r="H675">
        <v>3.1958000000000002</v>
      </c>
    </row>
    <row r="676" spans="1:8" x14ac:dyDescent="0.25">
      <c r="A676" s="24">
        <v>44453</v>
      </c>
      <c r="B676" s="25">
        <v>14260</v>
      </c>
      <c r="D676" s="2">
        <v>44130</v>
      </c>
      <c r="E676">
        <v>0.24625</v>
      </c>
      <c r="G676" s="2">
        <v>44796</v>
      </c>
      <c r="H676">
        <v>3.2101700000000002</v>
      </c>
    </row>
    <row r="677" spans="1:8" x14ac:dyDescent="0.25">
      <c r="A677" s="24">
        <v>44454</v>
      </c>
      <c r="B677" s="25">
        <v>14257.005000000001</v>
      </c>
      <c r="D677" s="2">
        <v>44127</v>
      </c>
      <c r="E677">
        <v>0.24937999999999999</v>
      </c>
      <c r="G677" s="2">
        <v>44795</v>
      </c>
      <c r="H677">
        <v>3.15598</v>
      </c>
    </row>
    <row r="678" spans="1:8" x14ac:dyDescent="0.25">
      <c r="A678" s="24">
        <v>44455</v>
      </c>
      <c r="B678" s="25">
        <v>14252</v>
      </c>
      <c r="D678" s="2">
        <v>44126</v>
      </c>
      <c r="E678">
        <v>0.246</v>
      </c>
      <c r="G678" s="2">
        <v>44792</v>
      </c>
      <c r="H678">
        <v>3.1342699999999999</v>
      </c>
    </row>
    <row r="679" spans="1:8" x14ac:dyDescent="0.25">
      <c r="A679" s="24">
        <v>44456</v>
      </c>
      <c r="B679" s="25">
        <v>14238</v>
      </c>
      <c r="D679" s="2">
        <v>44125</v>
      </c>
      <c r="E679">
        <v>0.246</v>
      </c>
      <c r="G679" s="2">
        <v>44791</v>
      </c>
      <c r="H679">
        <v>3.1717499999999998</v>
      </c>
    </row>
    <row r="680" spans="1:8" x14ac:dyDescent="0.25">
      <c r="A680" s="24">
        <v>44459</v>
      </c>
      <c r="B680" s="25">
        <v>14233.005000000001</v>
      </c>
      <c r="D680" s="2">
        <v>44124</v>
      </c>
      <c r="E680">
        <v>0.25187999999999999</v>
      </c>
      <c r="G680" s="2">
        <v>44790</v>
      </c>
      <c r="H680">
        <v>3.1212499999999999</v>
      </c>
    </row>
    <row r="681" spans="1:8" x14ac:dyDescent="0.25">
      <c r="A681" s="24">
        <v>44460</v>
      </c>
      <c r="B681" s="25">
        <v>14251.005000000001</v>
      </c>
      <c r="D681" s="2">
        <v>44123</v>
      </c>
      <c r="E681">
        <v>0.25424999999999998</v>
      </c>
      <c r="G681" s="2">
        <v>44789</v>
      </c>
      <c r="H681">
        <v>3.1064699999999998</v>
      </c>
    </row>
    <row r="682" spans="1:8" x14ac:dyDescent="0.25">
      <c r="A682" s="24">
        <v>44461</v>
      </c>
      <c r="B682" s="25">
        <v>14244</v>
      </c>
      <c r="D682" s="2">
        <v>44120</v>
      </c>
      <c r="E682">
        <v>0.25750000000000001</v>
      </c>
      <c r="G682" s="2">
        <v>44788</v>
      </c>
      <c r="H682">
        <v>3.09788</v>
      </c>
    </row>
    <row r="683" spans="1:8" x14ac:dyDescent="0.25">
      <c r="A683" s="24">
        <v>44462</v>
      </c>
      <c r="B683" s="25">
        <v>14249.005000000001</v>
      </c>
      <c r="D683" s="2">
        <v>44119</v>
      </c>
      <c r="E683">
        <v>0.25324999999999998</v>
      </c>
      <c r="G683" s="2">
        <v>44785</v>
      </c>
      <c r="H683">
        <v>3.0750999999999999</v>
      </c>
    </row>
    <row r="684" spans="1:8" x14ac:dyDescent="0.25">
      <c r="A684" s="24">
        <v>44463</v>
      </c>
      <c r="B684" s="25">
        <v>14256</v>
      </c>
      <c r="D684" s="2">
        <v>44118</v>
      </c>
      <c r="E684">
        <v>0.25324999999999998</v>
      </c>
      <c r="G684" s="2">
        <v>44784</v>
      </c>
      <c r="H684">
        <v>3.0748500000000001</v>
      </c>
    </row>
    <row r="685" spans="1:8" x14ac:dyDescent="0.25">
      <c r="A685" s="24">
        <v>44466</v>
      </c>
      <c r="B685" s="25">
        <v>14250</v>
      </c>
      <c r="D685" s="2">
        <v>44117</v>
      </c>
      <c r="E685">
        <v>0.2545</v>
      </c>
      <c r="G685" s="2">
        <v>44783</v>
      </c>
      <c r="H685">
        <v>3.1298300000000001</v>
      </c>
    </row>
    <row r="686" spans="1:8" x14ac:dyDescent="0.25">
      <c r="A686" s="24">
        <v>44467</v>
      </c>
      <c r="B686" s="25">
        <v>14258</v>
      </c>
      <c r="D686" s="2">
        <v>44116</v>
      </c>
      <c r="E686">
        <v>0.24288000000000001</v>
      </c>
      <c r="G686" s="2">
        <v>44782</v>
      </c>
      <c r="H686">
        <v>3.1089600000000002</v>
      </c>
    </row>
    <row r="687" spans="1:8" x14ac:dyDescent="0.25">
      <c r="A687" s="24">
        <v>44468</v>
      </c>
      <c r="B687" s="25">
        <v>14269.005000000001</v>
      </c>
      <c r="D687" s="2">
        <v>44113</v>
      </c>
      <c r="E687">
        <v>0.24575</v>
      </c>
      <c r="G687" s="2">
        <v>44781</v>
      </c>
      <c r="H687">
        <v>3.0925099999999999</v>
      </c>
    </row>
    <row r="688" spans="1:8" x14ac:dyDescent="0.25">
      <c r="A688" s="24">
        <v>44469</v>
      </c>
      <c r="B688" s="25">
        <v>14307.005000000001</v>
      </c>
      <c r="D688" s="2">
        <v>44112</v>
      </c>
      <c r="E688">
        <v>0.24637999999999999</v>
      </c>
      <c r="G688" s="2">
        <v>44778</v>
      </c>
      <c r="H688">
        <v>2.9867699999999999</v>
      </c>
    </row>
    <row r="689" spans="1:8" x14ac:dyDescent="0.25">
      <c r="A689" s="24">
        <v>44470</v>
      </c>
      <c r="B689" s="25">
        <v>14321.005000000001</v>
      </c>
      <c r="D689" s="2">
        <v>44111</v>
      </c>
      <c r="E689">
        <v>0.25013000000000002</v>
      </c>
      <c r="G689" s="2">
        <v>44777</v>
      </c>
      <c r="H689">
        <v>3.0062199999999999</v>
      </c>
    </row>
    <row r="690" spans="1:8" x14ac:dyDescent="0.25">
      <c r="A690" s="24">
        <v>44473</v>
      </c>
      <c r="B690" s="25">
        <v>14315.005000000001</v>
      </c>
      <c r="D690" s="2">
        <v>44110</v>
      </c>
      <c r="E690">
        <v>0.23924999999999999</v>
      </c>
      <c r="G690" s="2">
        <v>44776</v>
      </c>
      <c r="H690">
        <v>2.9319500000000001</v>
      </c>
    </row>
    <row r="691" spans="1:8" x14ac:dyDescent="0.25">
      <c r="A691" s="24">
        <v>44474</v>
      </c>
      <c r="B691" s="25">
        <v>14276</v>
      </c>
      <c r="D691" s="2">
        <v>44109</v>
      </c>
      <c r="E691">
        <v>0.23375000000000001</v>
      </c>
      <c r="G691" s="2">
        <v>44775</v>
      </c>
      <c r="H691">
        <v>2.9051100000000001</v>
      </c>
    </row>
    <row r="692" spans="1:8" x14ac:dyDescent="0.25">
      <c r="A692" s="24">
        <v>44475</v>
      </c>
      <c r="B692" s="25">
        <v>14260</v>
      </c>
      <c r="D692" s="2">
        <v>44106</v>
      </c>
      <c r="E692">
        <v>0.24475</v>
      </c>
      <c r="G692" s="2">
        <v>44774</v>
      </c>
      <c r="H692">
        <v>2.8975300000000002</v>
      </c>
    </row>
    <row r="693" spans="1:8" x14ac:dyDescent="0.25">
      <c r="A693" s="24">
        <v>44476</v>
      </c>
      <c r="B693" s="25">
        <v>14245.005000000001</v>
      </c>
      <c r="D693" s="2">
        <v>44105</v>
      </c>
      <c r="E693">
        <v>0.2505</v>
      </c>
      <c r="G693" s="2">
        <v>44771</v>
      </c>
      <c r="H693">
        <v>2.8683700000000001</v>
      </c>
    </row>
    <row r="694" spans="1:8" x14ac:dyDescent="0.25">
      <c r="A694" s="24">
        <v>44477</v>
      </c>
      <c r="B694" s="25">
        <v>14238</v>
      </c>
      <c r="D694" s="2">
        <v>44104</v>
      </c>
      <c r="E694">
        <v>0.25974999999999998</v>
      </c>
      <c r="G694" s="2">
        <v>44770</v>
      </c>
      <c r="H694">
        <v>2.9448599999999998</v>
      </c>
    </row>
    <row r="695" spans="1:8" x14ac:dyDescent="0.25">
      <c r="A695" s="24">
        <v>44480</v>
      </c>
      <c r="B695" s="25">
        <v>14225.004999999999</v>
      </c>
      <c r="D695" s="2">
        <v>44103</v>
      </c>
      <c r="E695">
        <v>0.26512999999999998</v>
      </c>
      <c r="G695" s="2">
        <v>44769</v>
      </c>
      <c r="H695">
        <v>2.9402300000000001</v>
      </c>
    </row>
    <row r="696" spans="1:8" x14ac:dyDescent="0.25">
      <c r="A696" s="24">
        <v>44481</v>
      </c>
      <c r="B696" s="25">
        <v>14210</v>
      </c>
      <c r="D696" s="2">
        <v>44102</v>
      </c>
      <c r="E696">
        <v>0.26924999999999999</v>
      </c>
      <c r="G696" s="2">
        <v>44768</v>
      </c>
      <c r="H696">
        <v>2.9425500000000002</v>
      </c>
    </row>
    <row r="697" spans="1:8" x14ac:dyDescent="0.25">
      <c r="A697" s="24">
        <v>44482</v>
      </c>
      <c r="B697" s="25">
        <v>14217.005000000001</v>
      </c>
      <c r="D697" s="2">
        <v>44099</v>
      </c>
      <c r="E697">
        <v>0.27124999999999999</v>
      </c>
      <c r="G697" s="2">
        <v>44767</v>
      </c>
      <c r="H697">
        <v>2.8933499999999999</v>
      </c>
    </row>
    <row r="698" spans="1:8" x14ac:dyDescent="0.25">
      <c r="A698" s="24">
        <v>44483</v>
      </c>
      <c r="B698" s="25">
        <v>14221.005000000001</v>
      </c>
      <c r="D698" s="2">
        <v>44098</v>
      </c>
      <c r="E698">
        <v>0.27350000000000002</v>
      </c>
      <c r="G698" s="2">
        <v>44764</v>
      </c>
      <c r="H698">
        <v>2.9791799999999999</v>
      </c>
    </row>
    <row r="699" spans="1:8" x14ac:dyDescent="0.25">
      <c r="A699" s="24">
        <v>44484</v>
      </c>
      <c r="B699" s="25">
        <v>14155.005000000001</v>
      </c>
      <c r="D699" s="2">
        <v>44097</v>
      </c>
      <c r="E699">
        <v>0.27162999999999998</v>
      </c>
      <c r="G699" s="2">
        <v>44763</v>
      </c>
      <c r="H699">
        <v>2.97621</v>
      </c>
    </row>
    <row r="700" spans="1:8" x14ac:dyDescent="0.25">
      <c r="A700" s="24">
        <v>44487</v>
      </c>
      <c r="B700" s="25">
        <v>14084</v>
      </c>
      <c r="D700" s="2">
        <v>44096</v>
      </c>
      <c r="E700">
        <v>0.27474999999999999</v>
      </c>
      <c r="G700" s="2">
        <v>44762</v>
      </c>
      <c r="H700">
        <v>2.94495</v>
      </c>
    </row>
    <row r="701" spans="1:8" x14ac:dyDescent="0.25">
      <c r="A701" s="24">
        <v>44488</v>
      </c>
      <c r="B701" s="25">
        <v>14096</v>
      </c>
      <c r="D701" s="2">
        <v>44095</v>
      </c>
      <c r="E701">
        <v>0.27288000000000001</v>
      </c>
      <c r="G701" s="2">
        <v>44761</v>
      </c>
      <c r="H701">
        <v>2.9312200000000002</v>
      </c>
    </row>
    <row r="702" spans="1:8" x14ac:dyDescent="0.25">
      <c r="A702" s="24">
        <v>44490</v>
      </c>
      <c r="B702" s="25">
        <v>14080</v>
      </c>
      <c r="D702" s="2">
        <v>44092</v>
      </c>
      <c r="E702">
        <v>0.27524999999999999</v>
      </c>
      <c r="G702" s="2">
        <v>44760</v>
      </c>
      <c r="H702">
        <v>2.9302600000000001</v>
      </c>
    </row>
    <row r="703" spans="1:8" x14ac:dyDescent="0.25">
      <c r="A703" s="24">
        <v>44491</v>
      </c>
      <c r="B703" s="25">
        <v>14133.005000000001</v>
      </c>
      <c r="D703" s="2">
        <v>44091</v>
      </c>
      <c r="E703">
        <v>0.27562999999999999</v>
      </c>
      <c r="G703" s="2">
        <v>44757</v>
      </c>
      <c r="H703">
        <v>3.0316100000000001</v>
      </c>
    </row>
    <row r="704" spans="1:8" x14ac:dyDescent="0.25">
      <c r="A704" s="24">
        <v>44494</v>
      </c>
      <c r="B704" s="25">
        <v>14162</v>
      </c>
      <c r="D704" s="2">
        <v>44090</v>
      </c>
      <c r="E704">
        <v>0.27038000000000001</v>
      </c>
      <c r="G704" s="2">
        <v>44756</v>
      </c>
      <c r="H704">
        <v>2.9603000000000002</v>
      </c>
    </row>
    <row r="705" spans="1:8" x14ac:dyDescent="0.25">
      <c r="A705" s="24">
        <v>44495</v>
      </c>
      <c r="B705" s="25">
        <v>14183.005000000001</v>
      </c>
      <c r="D705" s="2">
        <v>44089</v>
      </c>
      <c r="E705">
        <v>0.27324999999999999</v>
      </c>
      <c r="G705" s="2">
        <v>44755</v>
      </c>
      <c r="H705">
        <v>2.77251</v>
      </c>
    </row>
    <row r="706" spans="1:8" x14ac:dyDescent="0.25">
      <c r="A706" s="24">
        <v>44496</v>
      </c>
      <c r="B706" s="25">
        <v>14165.005000000001</v>
      </c>
      <c r="D706" s="2">
        <v>44088</v>
      </c>
      <c r="E706">
        <v>0.27450000000000002</v>
      </c>
      <c r="G706" s="2">
        <v>44754</v>
      </c>
      <c r="H706">
        <v>2.7690000000000001</v>
      </c>
    </row>
    <row r="707" spans="1:8" x14ac:dyDescent="0.25">
      <c r="A707" s="24">
        <v>44497</v>
      </c>
      <c r="B707" s="25">
        <v>14184</v>
      </c>
      <c r="D707" s="2">
        <v>44085</v>
      </c>
      <c r="E707">
        <v>0.28188000000000002</v>
      </c>
      <c r="G707" s="2">
        <v>44753</v>
      </c>
      <c r="H707">
        <v>2.7505299999999999</v>
      </c>
    </row>
    <row r="708" spans="1:8" x14ac:dyDescent="0.25">
      <c r="A708" s="24">
        <v>44498</v>
      </c>
      <c r="B708" s="25">
        <v>14199.005000000001</v>
      </c>
      <c r="D708" s="2">
        <v>44084</v>
      </c>
      <c r="E708">
        <v>0.28488000000000002</v>
      </c>
      <c r="G708" s="2">
        <v>44750</v>
      </c>
      <c r="H708">
        <v>2.7016900000000001</v>
      </c>
    </row>
    <row r="709" spans="1:8" x14ac:dyDescent="0.25">
      <c r="A709" s="24">
        <v>44501</v>
      </c>
      <c r="B709" s="25">
        <v>14171.005000000001</v>
      </c>
      <c r="D709" s="2">
        <v>44083</v>
      </c>
      <c r="E709">
        <v>0.28525</v>
      </c>
      <c r="G709" s="2">
        <v>44749</v>
      </c>
      <c r="H709">
        <v>2.62758</v>
      </c>
    </row>
    <row r="710" spans="1:8" x14ac:dyDescent="0.25">
      <c r="A710" s="24">
        <v>44502</v>
      </c>
      <c r="B710" s="25">
        <v>14235.005000000001</v>
      </c>
      <c r="D710" s="2">
        <v>44082</v>
      </c>
      <c r="E710">
        <v>0.30099999999999999</v>
      </c>
      <c r="G710" s="2">
        <v>44748</v>
      </c>
      <c r="H710">
        <v>2.59714</v>
      </c>
    </row>
    <row r="711" spans="1:8" x14ac:dyDescent="0.25">
      <c r="A711" s="24">
        <v>44503</v>
      </c>
      <c r="B711" s="25">
        <v>14261.005000000001</v>
      </c>
      <c r="D711" s="2">
        <v>44081</v>
      </c>
      <c r="E711">
        <v>0.29325000000000001</v>
      </c>
      <c r="G711" s="2">
        <v>44747</v>
      </c>
      <c r="H711">
        <v>2.56338</v>
      </c>
    </row>
    <row r="712" spans="1:8" x14ac:dyDescent="0.25">
      <c r="A712" s="24">
        <v>44504</v>
      </c>
      <c r="B712" s="25">
        <v>14301.005000000001</v>
      </c>
      <c r="D712" s="2">
        <v>44078</v>
      </c>
      <c r="E712">
        <v>0.29213</v>
      </c>
      <c r="G712" s="2">
        <v>44743</v>
      </c>
      <c r="H712">
        <v>2.5968499999999999</v>
      </c>
    </row>
    <row r="713" spans="1:8" x14ac:dyDescent="0.25">
      <c r="A713" s="24">
        <v>44505</v>
      </c>
      <c r="B713" s="25">
        <v>14327.005000000001</v>
      </c>
      <c r="D713" s="2">
        <v>44077</v>
      </c>
      <c r="E713">
        <v>0.28725000000000001</v>
      </c>
      <c r="G713" s="2">
        <v>44742</v>
      </c>
      <c r="H713">
        <v>2.63063</v>
      </c>
    </row>
    <row r="714" spans="1:8" x14ac:dyDescent="0.25">
      <c r="A714" s="24">
        <v>44508</v>
      </c>
      <c r="B714" s="25">
        <v>14374</v>
      </c>
      <c r="D714" s="2">
        <v>44076</v>
      </c>
      <c r="E714">
        <v>0.28775000000000001</v>
      </c>
      <c r="G714" s="2">
        <v>44741</v>
      </c>
      <c r="H714">
        <v>2.5921599999999998</v>
      </c>
    </row>
    <row r="715" spans="1:8" x14ac:dyDescent="0.25">
      <c r="A715" s="24">
        <v>44509</v>
      </c>
      <c r="B715" s="25">
        <v>14268</v>
      </c>
      <c r="D715" s="2">
        <v>44075</v>
      </c>
      <c r="E715">
        <v>0.30325000000000002</v>
      </c>
      <c r="G715" s="2">
        <v>44740</v>
      </c>
      <c r="H715">
        <v>2.5783800000000001</v>
      </c>
    </row>
    <row r="716" spans="1:8" x14ac:dyDescent="0.25">
      <c r="A716" s="24">
        <v>44510</v>
      </c>
      <c r="B716" s="25">
        <v>14233.005000000001</v>
      </c>
      <c r="D716" s="2">
        <v>44071</v>
      </c>
      <c r="E716">
        <v>0.30987999999999999</v>
      </c>
      <c r="G716" s="2">
        <v>44739</v>
      </c>
      <c r="H716">
        <v>2.5532900000000001</v>
      </c>
    </row>
    <row r="717" spans="1:8" x14ac:dyDescent="0.25">
      <c r="A717" s="24">
        <v>44511</v>
      </c>
      <c r="B717" s="25">
        <v>14253.005000000001</v>
      </c>
      <c r="D717" s="2">
        <v>44070</v>
      </c>
      <c r="E717">
        <v>0.30775000000000002</v>
      </c>
      <c r="G717" s="2">
        <v>44736</v>
      </c>
      <c r="H717">
        <v>2.5388500000000001</v>
      </c>
    </row>
    <row r="718" spans="1:8" x14ac:dyDescent="0.25">
      <c r="A718" s="24">
        <v>44512</v>
      </c>
      <c r="B718" s="25">
        <v>14288</v>
      </c>
      <c r="D718" s="2">
        <v>44069</v>
      </c>
      <c r="E718">
        <v>0.30725000000000002</v>
      </c>
      <c r="G718" s="2">
        <v>44735</v>
      </c>
      <c r="H718">
        <v>2.56366</v>
      </c>
    </row>
    <row r="719" spans="1:8" x14ac:dyDescent="0.25">
      <c r="A719" s="24">
        <v>44515</v>
      </c>
      <c r="B719" s="25">
        <v>14243.005000000001</v>
      </c>
      <c r="D719" s="2">
        <v>44068</v>
      </c>
      <c r="E719">
        <v>0.30813000000000001</v>
      </c>
      <c r="G719" s="2">
        <v>44734</v>
      </c>
      <c r="H719">
        <v>2.5807000000000002</v>
      </c>
    </row>
    <row r="720" spans="1:8" x14ac:dyDescent="0.25">
      <c r="A720" s="24">
        <v>44516</v>
      </c>
      <c r="B720" s="25">
        <v>14206</v>
      </c>
      <c r="D720" s="2">
        <v>44067</v>
      </c>
      <c r="E720">
        <v>0.29737999999999998</v>
      </c>
      <c r="G720" s="2">
        <v>44733</v>
      </c>
      <c r="H720">
        <v>2.5357599999999998</v>
      </c>
    </row>
    <row r="721" spans="1:8" x14ac:dyDescent="0.25">
      <c r="A721" s="24">
        <v>44517</v>
      </c>
      <c r="B721" s="25">
        <v>14211.005000000001</v>
      </c>
      <c r="D721" s="2">
        <v>44064</v>
      </c>
      <c r="E721">
        <v>0.31437999999999999</v>
      </c>
      <c r="G721" s="2">
        <v>44729</v>
      </c>
      <c r="H721">
        <v>2.5137200000000002</v>
      </c>
    </row>
    <row r="722" spans="1:8" x14ac:dyDescent="0.25">
      <c r="A722" s="24">
        <v>44518</v>
      </c>
      <c r="B722" s="25">
        <v>14259.004999999999</v>
      </c>
      <c r="D722" s="2">
        <v>44063</v>
      </c>
      <c r="E722">
        <v>0.29863000000000001</v>
      </c>
      <c r="G722" s="2">
        <v>44728</v>
      </c>
      <c r="H722">
        <v>2.5290499999999998</v>
      </c>
    </row>
    <row r="723" spans="1:8" x14ac:dyDescent="0.25">
      <c r="A723" s="24">
        <v>44519</v>
      </c>
      <c r="B723" s="25">
        <v>14231.005000000001</v>
      </c>
      <c r="D723" s="2">
        <v>44062</v>
      </c>
      <c r="E723">
        <v>0.30449999999999999</v>
      </c>
      <c r="G723" s="2">
        <v>44727</v>
      </c>
      <c r="H723">
        <v>2.45756</v>
      </c>
    </row>
    <row r="724" spans="1:8" x14ac:dyDescent="0.25">
      <c r="A724" s="24">
        <v>44522</v>
      </c>
      <c r="B724" s="25">
        <v>14237.005000000001</v>
      </c>
      <c r="D724" s="2">
        <v>44061</v>
      </c>
      <c r="E724">
        <v>0.31524999999999997</v>
      </c>
      <c r="G724" s="2">
        <v>44726</v>
      </c>
      <c r="H724">
        <v>2.1965699999999999</v>
      </c>
    </row>
    <row r="725" spans="1:8" x14ac:dyDescent="0.25">
      <c r="A725" s="24">
        <v>44523</v>
      </c>
      <c r="B725" s="25">
        <v>14255.005000000001</v>
      </c>
      <c r="D725" s="2">
        <v>44060</v>
      </c>
      <c r="E725">
        <v>0.31963000000000003</v>
      </c>
      <c r="G725" s="2">
        <v>44725</v>
      </c>
      <c r="H725">
        <v>2.0542099999999999</v>
      </c>
    </row>
    <row r="726" spans="1:8" x14ac:dyDescent="0.25">
      <c r="A726" s="24">
        <v>44524</v>
      </c>
      <c r="B726" s="25">
        <v>14272</v>
      </c>
      <c r="D726" s="2">
        <v>44057</v>
      </c>
      <c r="E726">
        <v>0.33250000000000002</v>
      </c>
      <c r="G726" s="2">
        <v>44722</v>
      </c>
      <c r="H726">
        <v>1.95957</v>
      </c>
    </row>
    <row r="727" spans="1:8" x14ac:dyDescent="0.25">
      <c r="A727" s="24">
        <v>44525</v>
      </c>
      <c r="B727" s="25">
        <v>14272</v>
      </c>
      <c r="D727" s="2">
        <v>44056</v>
      </c>
      <c r="E727">
        <v>0.33838000000000001</v>
      </c>
      <c r="G727" s="2">
        <v>44721</v>
      </c>
      <c r="H727">
        <v>1.93506</v>
      </c>
    </row>
    <row r="728" spans="1:8" x14ac:dyDescent="0.25">
      <c r="A728" s="24">
        <v>44526</v>
      </c>
      <c r="B728" s="25">
        <v>14280</v>
      </c>
      <c r="D728" s="2">
        <v>44055</v>
      </c>
      <c r="E728">
        <v>0.33674999999999999</v>
      </c>
      <c r="G728" s="2">
        <v>44720</v>
      </c>
      <c r="H728">
        <v>1.9107700000000001</v>
      </c>
    </row>
    <row r="729" spans="1:8" x14ac:dyDescent="0.25">
      <c r="A729" s="24">
        <v>44529</v>
      </c>
      <c r="B729" s="25">
        <v>14280</v>
      </c>
      <c r="D729" s="2">
        <v>44054</v>
      </c>
      <c r="E729">
        <v>0.33688000000000001</v>
      </c>
      <c r="G729" s="2">
        <v>44719</v>
      </c>
      <c r="H729">
        <v>1.8958600000000001</v>
      </c>
    </row>
    <row r="730" spans="1:8" x14ac:dyDescent="0.25">
      <c r="A730" s="24">
        <v>44530</v>
      </c>
      <c r="B730" s="25">
        <v>14340</v>
      </c>
      <c r="D730" s="2">
        <v>44053</v>
      </c>
      <c r="E730">
        <v>0.33312999999999998</v>
      </c>
      <c r="G730" s="2">
        <v>44718</v>
      </c>
      <c r="H730">
        <v>1.87802</v>
      </c>
    </row>
    <row r="731" spans="1:8" x14ac:dyDescent="0.25">
      <c r="A731" s="24">
        <v>44531</v>
      </c>
      <c r="B731" s="25">
        <v>14320</v>
      </c>
      <c r="D731" s="2">
        <v>44050</v>
      </c>
      <c r="E731">
        <v>0.30913000000000002</v>
      </c>
      <c r="G731" s="2">
        <v>44715</v>
      </c>
      <c r="H731">
        <v>1.87069</v>
      </c>
    </row>
    <row r="732" spans="1:8" x14ac:dyDescent="0.25">
      <c r="A732" s="24">
        <v>44532</v>
      </c>
      <c r="B732" s="25">
        <v>14353.005000000001</v>
      </c>
      <c r="D732" s="2">
        <v>44049</v>
      </c>
      <c r="E732">
        <v>0.28913</v>
      </c>
      <c r="G732" s="2">
        <v>44714</v>
      </c>
      <c r="H732">
        <v>1.8515900000000001</v>
      </c>
    </row>
    <row r="733" spans="1:8" x14ac:dyDescent="0.25">
      <c r="A733" s="24">
        <v>44533</v>
      </c>
      <c r="B733" s="25">
        <v>14378</v>
      </c>
      <c r="D733" s="2">
        <v>44048</v>
      </c>
      <c r="E733">
        <v>0.29837999999999998</v>
      </c>
      <c r="G733" s="2">
        <v>44713</v>
      </c>
      <c r="H733">
        <v>1.81233</v>
      </c>
    </row>
    <row r="734" spans="1:8" x14ac:dyDescent="0.25">
      <c r="A734" s="24">
        <v>44536</v>
      </c>
      <c r="B734" s="25">
        <v>14408</v>
      </c>
      <c r="D734" s="2">
        <v>44047</v>
      </c>
      <c r="E734">
        <v>0.30549999999999999</v>
      </c>
      <c r="G734" s="2">
        <v>44712</v>
      </c>
      <c r="H734">
        <v>1.7618499999999999</v>
      </c>
    </row>
    <row r="735" spans="1:8" x14ac:dyDescent="0.25">
      <c r="A735" s="24">
        <v>44537</v>
      </c>
      <c r="B735" s="25">
        <v>14441.004999999999</v>
      </c>
      <c r="D735" s="2">
        <v>44046</v>
      </c>
      <c r="E735">
        <v>0.30349999999999999</v>
      </c>
      <c r="G735" s="2">
        <v>44708</v>
      </c>
      <c r="H735">
        <v>1.75488</v>
      </c>
    </row>
    <row r="736" spans="1:8" x14ac:dyDescent="0.25">
      <c r="A736" s="24">
        <v>44538</v>
      </c>
      <c r="B736" s="25">
        <v>14408</v>
      </c>
      <c r="D736" s="2">
        <v>44043</v>
      </c>
      <c r="E736">
        <v>0.30613000000000001</v>
      </c>
      <c r="G736" s="2">
        <v>44707</v>
      </c>
      <c r="H736">
        <v>1.7569900000000001</v>
      </c>
    </row>
    <row r="737" spans="1:8" x14ac:dyDescent="0.25">
      <c r="A737" s="24">
        <v>44539</v>
      </c>
      <c r="B737" s="25">
        <v>14348</v>
      </c>
      <c r="D737" s="2">
        <v>44042</v>
      </c>
      <c r="E737">
        <v>0.31487999999999999</v>
      </c>
      <c r="G737" s="2">
        <v>44706</v>
      </c>
      <c r="H737">
        <v>1.7484299999999999</v>
      </c>
    </row>
    <row r="738" spans="1:8" x14ac:dyDescent="0.25">
      <c r="A738" s="24">
        <v>44540</v>
      </c>
      <c r="B738" s="25">
        <v>14351.005000000001</v>
      </c>
      <c r="D738" s="2">
        <v>44041</v>
      </c>
      <c r="E738">
        <v>0.3155</v>
      </c>
      <c r="G738" s="2">
        <v>44705</v>
      </c>
      <c r="H738">
        <v>1.7721100000000001</v>
      </c>
    </row>
    <row r="739" spans="1:8" x14ac:dyDescent="0.25">
      <c r="A739" s="24">
        <v>44543</v>
      </c>
      <c r="B739" s="25">
        <v>14378</v>
      </c>
      <c r="D739" s="2">
        <v>44040</v>
      </c>
      <c r="E739">
        <v>0.3175</v>
      </c>
      <c r="G739" s="2">
        <v>44704</v>
      </c>
      <c r="H739">
        <v>1.7462200000000001</v>
      </c>
    </row>
    <row r="740" spans="1:8" x14ac:dyDescent="0.25">
      <c r="A740" s="24">
        <v>44544</v>
      </c>
      <c r="B740" s="25">
        <v>14346</v>
      </c>
      <c r="D740" s="2">
        <v>44039</v>
      </c>
      <c r="E740">
        <v>0.31663000000000002</v>
      </c>
      <c r="G740" s="2">
        <v>44701</v>
      </c>
      <c r="H740">
        <v>1.74448</v>
      </c>
    </row>
    <row r="741" spans="1:8" x14ac:dyDescent="0.25">
      <c r="A741" s="24">
        <v>44545</v>
      </c>
      <c r="B741" s="25">
        <v>14348</v>
      </c>
      <c r="D741" s="2">
        <v>44036</v>
      </c>
      <c r="E741">
        <v>0.31850000000000001</v>
      </c>
      <c r="G741" s="2">
        <v>44700</v>
      </c>
      <c r="H741">
        <v>1.7573700000000001</v>
      </c>
    </row>
    <row r="742" spans="1:8" x14ac:dyDescent="0.25">
      <c r="A742" s="24">
        <v>44546</v>
      </c>
      <c r="B742" s="25">
        <v>14337.005000000001</v>
      </c>
      <c r="D742" s="2">
        <v>44035</v>
      </c>
      <c r="E742">
        <v>0.32512999999999997</v>
      </c>
      <c r="G742" s="2">
        <v>44699</v>
      </c>
      <c r="H742">
        <v>1.73173</v>
      </c>
    </row>
    <row r="743" spans="1:8" x14ac:dyDescent="0.25">
      <c r="A743" s="24">
        <v>44547</v>
      </c>
      <c r="B743" s="25">
        <v>14343.005000000001</v>
      </c>
      <c r="D743" s="2">
        <v>44034</v>
      </c>
      <c r="E743">
        <v>0.32750000000000001</v>
      </c>
      <c r="G743" s="2">
        <v>44698</v>
      </c>
      <c r="H743">
        <v>1.6941200000000001</v>
      </c>
    </row>
    <row r="744" spans="1:8" x14ac:dyDescent="0.25">
      <c r="A744" s="24">
        <v>44550</v>
      </c>
      <c r="B744" s="25">
        <v>14343.005000000001</v>
      </c>
      <c r="D744" s="2">
        <v>44033</v>
      </c>
      <c r="E744">
        <v>0.33988000000000002</v>
      </c>
      <c r="G744" s="2">
        <v>44697</v>
      </c>
      <c r="H744">
        <v>1.68574</v>
      </c>
    </row>
    <row r="745" spans="1:8" x14ac:dyDescent="0.25">
      <c r="A745" s="24">
        <v>44551</v>
      </c>
      <c r="B745" s="25">
        <v>14384</v>
      </c>
      <c r="D745" s="2">
        <v>44032</v>
      </c>
      <c r="E745">
        <v>0.34275</v>
      </c>
      <c r="G745" s="2">
        <v>44694</v>
      </c>
      <c r="H745">
        <v>1.6466099999999999</v>
      </c>
    </row>
    <row r="746" spans="1:8" x14ac:dyDescent="0.25">
      <c r="A746" s="24">
        <v>44552</v>
      </c>
      <c r="B746" s="25">
        <v>14349.005000000001</v>
      </c>
      <c r="D746" s="2">
        <v>44029</v>
      </c>
      <c r="E746">
        <v>0.33362999999999998</v>
      </c>
      <c r="G746" s="2">
        <v>44693</v>
      </c>
      <c r="H746">
        <v>1.6877</v>
      </c>
    </row>
    <row r="747" spans="1:8" x14ac:dyDescent="0.25">
      <c r="A747" s="24">
        <v>44553</v>
      </c>
      <c r="B747" s="25">
        <v>14264</v>
      </c>
      <c r="D747" s="2">
        <v>44028</v>
      </c>
      <c r="E747">
        <v>0.34238000000000002</v>
      </c>
      <c r="G747" s="2">
        <v>44692</v>
      </c>
      <c r="H747">
        <v>1.61765</v>
      </c>
    </row>
    <row r="748" spans="1:8" x14ac:dyDescent="0.25">
      <c r="A748" s="24">
        <v>44554</v>
      </c>
      <c r="B748" s="25">
        <v>14251.005000000001</v>
      </c>
      <c r="D748" s="2">
        <v>44027</v>
      </c>
      <c r="E748">
        <v>0.33462999999999998</v>
      </c>
      <c r="G748" s="2">
        <v>44691</v>
      </c>
      <c r="H748">
        <v>1.6225099999999999</v>
      </c>
    </row>
    <row r="749" spans="1:8" x14ac:dyDescent="0.25">
      <c r="A749" s="24">
        <v>44557</v>
      </c>
      <c r="B749" s="25">
        <v>14219.005000000001</v>
      </c>
      <c r="D749" s="2">
        <v>44026</v>
      </c>
      <c r="E749">
        <v>0.34138000000000002</v>
      </c>
      <c r="G749" s="2">
        <v>44690</v>
      </c>
      <c r="H749">
        <v>1.65089</v>
      </c>
    </row>
    <row r="750" spans="1:8" x14ac:dyDescent="0.25">
      <c r="A750" s="24">
        <v>44558</v>
      </c>
      <c r="B750" s="25">
        <v>14225.004999999999</v>
      </c>
      <c r="D750" s="2">
        <v>44025</v>
      </c>
      <c r="E750">
        <v>0.33925</v>
      </c>
      <c r="G750" s="2">
        <v>44687</v>
      </c>
      <c r="H750">
        <v>1.6304000000000001</v>
      </c>
    </row>
    <row r="751" spans="1:8" x14ac:dyDescent="0.25">
      <c r="A751" s="24">
        <v>44559</v>
      </c>
      <c r="B751" s="25">
        <v>14237.005000000001</v>
      </c>
      <c r="D751" s="2">
        <v>44022</v>
      </c>
      <c r="E751">
        <v>0.34538000000000002</v>
      </c>
      <c r="G751" s="2">
        <v>44686</v>
      </c>
      <c r="H751">
        <v>1.66689</v>
      </c>
    </row>
    <row r="752" spans="1:8" x14ac:dyDescent="0.25">
      <c r="A752" s="24">
        <v>44560</v>
      </c>
      <c r="B752" s="25">
        <v>14265.005000000001</v>
      </c>
      <c r="D752" s="2">
        <v>44021</v>
      </c>
      <c r="E752">
        <v>0.34849999999999998</v>
      </c>
      <c r="G752" s="2">
        <v>44685</v>
      </c>
      <c r="H752">
        <v>1.6335599999999999</v>
      </c>
    </row>
    <row r="753" spans="1:8" x14ac:dyDescent="0.25">
      <c r="A753" s="24">
        <v>44561</v>
      </c>
      <c r="B753" s="25">
        <v>14269.005000000001</v>
      </c>
      <c r="D753" s="2">
        <v>44020</v>
      </c>
      <c r="E753">
        <v>0.35338000000000003</v>
      </c>
      <c r="G753" s="2">
        <v>44684</v>
      </c>
      <c r="H753">
        <v>1.61738</v>
      </c>
    </row>
    <row r="754" spans="1:8" x14ac:dyDescent="0.25">
      <c r="A754" s="24">
        <v>44564</v>
      </c>
      <c r="B754" s="25">
        <v>14278</v>
      </c>
      <c r="D754" s="2">
        <v>44019</v>
      </c>
      <c r="E754">
        <v>0.36025000000000001</v>
      </c>
      <c r="G754" s="2">
        <v>44683</v>
      </c>
      <c r="H754">
        <v>1.6245799999999999</v>
      </c>
    </row>
    <row r="755" spans="1:8" x14ac:dyDescent="0.25">
      <c r="A755" s="24">
        <v>44565</v>
      </c>
      <c r="B755" s="25">
        <v>14270</v>
      </c>
      <c r="D755" s="2">
        <v>44018</v>
      </c>
      <c r="E755">
        <v>0.36425000000000002</v>
      </c>
      <c r="G755" s="2">
        <v>44680</v>
      </c>
      <c r="H755">
        <v>1.56532</v>
      </c>
    </row>
    <row r="756" spans="1:8" x14ac:dyDescent="0.25">
      <c r="A756" s="24">
        <v>44566</v>
      </c>
      <c r="B756" s="25">
        <v>14310</v>
      </c>
      <c r="D756" s="2">
        <v>44015</v>
      </c>
      <c r="E756">
        <v>0.36625000000000002</v>
      </c>
      <c r="G756" s="2">
        <v>44679</v>
      </c>
      <c r="H756">
        <v>1.5188999999999999</v>
      </c>
    </row>
    <row r="757" spans="1:8" x14ac:dyDescent="0.25">
      <c r="A757" s="24">
        <v>44567</v>
      </c>
      <c r="B757" s="25">
        <v>14365.005000000001</v>
      </c>
      <c r="D757" s="2">
        <v>44014</v>
      </c>
      <c r="E757">
        <v>0.36613000000000001</v>
      </c>
      <c r="G757" s="2">
        <v>44678</v>
      </c>
      <c r="H757">
        <v>1.5084900000000001</v>
      </c>
    </row>
    <row r="758" spans="1:8" x14ac:dyDescent="0.25">
      <c r="A758" s="24">
        <v>44568</v>
      </c>
      <c r="B758" s="25">
        <v>14396</v>
      </c>
      <c r="D758" s="2">
        <v>44013</v>
      </c>
      <c r="E758">
        <v>0.38424999999999998</v>
      </c>
      <c r="G758" s="2">
        <v>44677</v>
      </c>
      <c r="H758">
        <v>1.4922899999999999</v>
      </c>
    </row>
    <row r="759" spans="1:8" x14ac:dyDescent="0.25">
      <c r="A759" s="24">
        <v>44571</v>
      </c>
      <c r="B759" s="25">
        <v>14360</v>
      </c>
      <c r="D759" s="2">
        <v>44012</v>
      </c>
      <c r="E759">
        <v>0.36925000000000002</v>
      </c>
      <c r="G759" s="2">
        <v>44676</v>
      </c>
      <c r="H759">
        <v>1.5306999999999999</v>
      </c>
    </row>
    <row r="760" spans="1:8" x14ac:dyDescent="0.25">
      <c r="A760" s="24">
        <v>44572</v>
      </c>
      <c r="B760" s="25">
        <v>14323.005000000001</v>
      </c>
      <c r="D760" s="2">
        <v>44011</v>
      </c>
      <c r="E760">
        <v>0.36687999999999998</v>
      </c>
      <c r="G760" s="2">
        <v>44673</v>
      </c>
      <c r="H760">
        <v>1.44991</v>
      </c>
    </row>
    <row r="761" spans="1:8" x14ac:dyDescent="0.25">
      <c r="A761" s="24">
        <v>44573</v>
      </c>
      <c r="B761" s="25">
        <v>14299.005000000001</v>
      </c>
      <c r="D761" s="2">
        <v>44008</v>
      </c>
      <c r="E761">
        <v>0.36137999999999998</v>
      </c>
      <c r="G761" s="2">
        <v>44672</v>
      </c>
      <c r="H761">
        <v>1.3862699999999999</v>
      </c>
    </row>
    <row r="762" spans="1:8" x14ac:dyDescent="0.25">
      <c r="A762" s="24">
        <v>44574</v>
      </c>
      <c r="B762" s="25">
        <v>14302</v>
      </c>
      <c r="D762" s="2">
        <v>44007</v>
      </c>
      <c r="E762">
        <v>0.36463000000000001</v>
      </c>
      <c r="G762" s="2">
        <v>44671</v>
      </c>
      <c r="H762">
        <v>1.33433</v>
      </c>
    </row>
    <row r="763" spans="1:8" x14ac:dyDescent="0.25">
      <c r="A763" s="24">
        <v>44575</v>
      </c>
      <c r="B763" s="25">
        <v>14311.005000000001</v>
      </c>
      <c r="D763" s="2">
        <v>44006</v>
      </c>
      <c r="E763">
        <v>0.37938</v>
      </c>
      <c r="G763" s="2">
        <v>44670</v>
      </c>
      <c r="H763">
        <v>1.29596</v>
      </c>
    </row>
    <row r="764" spans="1:8" x14ac:dyDescent="0.25">
      <c r="A764" s="24">
        <v>44578</v>
      </c>
      <c r="B764" s="25">
        <v>14310</v>
      </c>
      <c r="D764" s="2">
        <v>44005</v>
      </c>
      <c r="E764">
        <v>0.38263000000000003</v>
      </c>
      <c r="G764" s="2">
        <v>44669</v>
      </c>
      <c r="H764">
        <v>1.27633</v>
      </c>
    </row>
    <row r="765" spans="1:8" x14ac:dyDescent="0.25">
      <c r="A765" s="24">
        <v>44579</v>
      </c>
      <c r="B765" s="25">
        <v>14323.005000000001</v>
      </c>
      <c r="D765" s="2">
        <v>44004</v>
      </c>
      <c r="E765">
        <v>0.39450000000000002</v>
      </c>
      <c r="G765" s="2">
        <v>44665</v>
      </c>
      <c r="H765">
        <v>1.2398199999999999</v>
      </c>
    </row>
    <row r="766" spans="1:8" x14ac:dyDescent="0.25">
      <c r="A766" s="24">
        <v>44580</v>
      </c>
      <c r="B766" s="25">
        <v>14325.004999999999</v>
      </c>
      <c r="D766" s="2">
        <v>44001</v>
      </c>
      <c r="E766">
        <v>0.41449999999999998</v>
      </c>
      <c r="G766" s="2">
        <v>44664</v>
      </c>
      <c r="H766">
        <v>1.24888</v>
      </c>
    </row>
    <row r="767" spans="1:8" x14ac:dyDescent="0.25">
      <c r="A767" s="24">
        <v>44581</v>
      </c>
      <c r="B767" s="25">
        <v>14370</v>
      </c>
      <c r="D767" s="2">
        <v>44000</v>
      </c>
      <c r="E767">
        <v>0.42475000000000002</v>
      </c>
      <c r="G767" s="2">
        <v>44663</v>
      </c>
      <c r="H767">
        <v>1.24325</v>
      </c>
    </row>
    <row r="768" spans="1:8" x14ac:dyDescent="0.25">
      <c r="A768" s="24">
        <v>44582</v>
      </c>
      <c r="B768" s="25">
        <v>14354</v>
      </c>
      <c r="D768" s="2">
        <v>43999</v>
      </c>
      <c r="E768">
        <v>0.42475000000000002</v>
      </c>
      <c r="G768" s="2">
        <v>44662</v>
      </c>
      <c r="H768">
        <v>1.2318499999999999</v>
      </c>
    </row>
    <row r="769" spans="1:8" x14ac:dyDescent="0.25">
      <c r="A769" s="24">
        <v>44585</v>
      </c>
      <c r="B769" s="25">
        <v>14347.005000000001</v>
      </c>
      <c r="D769" s="2">
        <v>43998</v>
      </c>
      <c r="E769">
        <v>0.42975000000000002</v>
      </c>
      <c r="G769" s="2">
        <v>44659</v>
      </c>
      <c r="H769">
        <v>1.20536</v>
      </c>
    </row>
    <row r="770" spans="1:8" x14ac:dyDescent="0.25">
      <c r="A770" s="24">
        <v>44586</v>
      </c>
      <c r="B770" s="25">
        <v>14327.005000000001</v>
      </c>
      <c r="D770" s="2">
        <v>43997</v>
      </c>
      <c r="E770">
        <v>0.43087999999999999</v>
      </c>
      <c r="G770" s="2">
        <v>44658</v>
      </c>
      <c r="H770">
        <v>1.1951700000000001</v>
      </c>
    </row>
    <row r="771" spans="1:8" x14ac:dyDescent="0.25">
      <c r="A771" s="24">
        <v>44587</v>
      </c>
      <c r="B771" s="25">
        <v>14358</v>
      </c>
      <c r="D771" s="2">
        <v>43994</v>
      </c>
      <c r="E771">
        <v>0.432</v>
      </c>
      <c r="G771" s="2">
        <v>44657</v>
      </c>
      <c r="H771">
        <v>1.1730100000000001</v>
      </c>
    </row>
    <row r="772" spans="1:8" x14ac:dyDescent="0.25">
      <c r="A772" s="24">
        <v>44588</v>
      </c>
      <c r="B772" s="25">
        <v>14346</v>
      </c>
      <c r="D772" s="2">
        <v>43993</v>
      </c>
      <c r="E772">
        <v>0.41963</v>
      </c>
      <c r="G772" s="2">
        <v>44656</v>
      </c>
      <c r="H772">
        <v>1.12635</v>
      </c>
    </row>
    <row r="773" spans="1:8" x14ac:dyDescent="0.25">
      <c r="A773" s="24">
        <v>44589</v>
      </c>
      <c r="B773" s="25">
        <v>14385.005000000001</v>
      </c>
      <c r="D773" s="2">
        <v>43992</v>
      </c>
      <c r="E773">
        <v>0.42649999999999999</v>
      </c>
      <c r="G773" s="2">
        <v>44655</v>
      </c>
      <c r="H773">
        <v>1.11941</v>
      </c>
    </row>
    <row r="774" spans="1:8" x14ac:dyDescent="0.25">
      <c r="A774" s="24">
        <v>44592</v>
      </c>
      <c r="B774" s="25">
        <v>14381.005000000001</v>
      </c>
      <c r="D774" s="2">
        <v>43991</v>
      </c>
      <c r="E774">
        <v>0.46050000000000002</v>
      </c>
      <c r="G774" s="2">
        <v>44652</v>
      </c>
      <c r="H774">
        <v>1.07229</v>
      </c>
    </row>
    <row r="775" spans="1:8" x14ac:dyDescent="0.25">
      <c r="A775" s="24">
        <v>44594</v>
      </c>
      <c r="B775" s="25">
        <v>14392</v>
      </c>
      <c r="D775" s="2">
        <v>43990</v>
      </c>
      <c r="E775">
        <v>0.48337999999999998</v>
      </c>
      <c r="G775" s="2">
        <v>44651</v>
      </c>
      <c r="H775">
        <v>1.0791500000000001</v>
      </c>
    </row>
    <row r="776" spans="1:8" x14ac:dyDescent="0.25">
      <c r="A776" s="24">
        <v>44595</v>
      </c>
      <c r="B776" s="25">
        <v>14347.005000000001</v>
      </c>
      <c r="D776" s="2">
        <v>43987</v>
      </c>
      <c r="E776">
        <v>0.48125000000000001</v>
      </c>
      <c r="G776" s="2">
        <v>44650</v>
      </c>
      <c r="H776">
        <v>1.07681</v>
      </c>
    </row>
    <row r="777" spans="1:8" x14ac:dyDescent="0.25">
      <c r="A777" s="24">
        <v>44596</v>
      </c>
      <c r="B777" s="25">
        <v>14381.005000000001</v>
      </c>
      <c r="D777" s="2">
        <v>43986</v>
      </c>
      <c r="E777">
        <v>0.48049999999999998</v>
      </c>
      <c r="G777" s="2">
        <v>44649</v>
      </c>
      <c r="H777">
        <v>1.0664499999999999</v>
      </c>
    </row>
    <row r="778" spans="1:8" x14ac:dyDescent="0.25">
      <c r="A778" s="24">
        <v>44599</v>
      </c>
      <c r="B778" s="25">
        <v>14376</v>
      </c>
      <c r="D778" s="2">
        <v>43985</v>
      </c>
      <c r="E778">
        <v>0.47649999999999998</v>
      </c>
      <c r="G778" s="2">
        <v>44648</v>
      </c>
      <c r="H778">
        <v>1.0495699999999999</v>
      </c>
    </row>
    <row r="779" spans="1:8" x14ac:dyDescent="0.25">
      <c r="A779" s="24">
        <v>44600</v>
      </c>
      <c r="B779" s="25">
        <v>14404</v>
      </c>
      <c r="D779" s="2">
        <v>43984</v>
      </c>
      <c r="E779">
        <v>0.48199999999999998</v>
      </c>
      <c r="G779" s="2">
        <v>44645</v>
      </c>
      <c r="H779">
        <v>1.0125999999999999</v>
      </c>
    </row>
    <row r="780" spans="1:8" x14ac:dyDescent="0.25">
      <c r="A780" s="24">
        <v>44601</v>
      </c>
      <c r="B780" s="25">
        <v>14385.005000000001</v>
      </c>
      <c r="D780" s="2">
        <v>43983</v>
      </c>
      <c r="E780">
        <v>0.49625000000000002</v>
      </c>
      <c r="G780" s="2">
        <v>44644</v>
      </c>
      <c r="H780">
        <v>0.99663000000000002</v>
      </c>
    </row>
    <row r="781" spans="1:8" x14ac:dyDescent="0.25">
      <c r="A781" s="24">
        <v>44602</v>
      </c>
      <c r="B781" s="25">
        <v>14366</v>
      </c>
      <c r="D781" s="2">
        <v>43980</v>
      </c>
      <c r="E781">
        <v>0.50975000000000004</v>
      </c>
      <c r="G781" s="2">
        <v>44643</v>
      </c>
      <c r="H781">
        <v>0.99368999999999996</v>
      </c>
    </row>
    <row r="782" spans="1:8" x14ac:dyDescent="0.25">
      <c r="A782" s="24">
        <v>44603</v>
      </c>
      <c r="B782" s="25">
        <v>14344</v>
      </c>
      <c r="D782" s="2">
        <v>43979</v>
      </c>
      <c r="E782">
        <v>0.51500000000000001</v>
      </c>
      <c r="G782" s="2">
        <v>44642</v>
      </c>
      <c r="H782">
        <v>0.92879</v>
      </c>
    </row>
    <row r="783" spans="1:8" x14ac:dyDescent="0.25">
      <c r="A783" s="24">
        <v>44606</v>
      </c>
      <c r="B783" s="25">
        <v>14359.004999999999</v>
      </c>
      <c r="D783" s="2">
        <v>43978</v>
      </c>
      <c r="E783">
        <v>0.54837999999999998</v>
      </c>
      <c r="G783" s="2">
        <v>44641</v>
      </c>
      <c r="H783">
        <v>0.86685999999999996</v>
      </c>
    </row>
    <row r="784" spans="1:8" x14ac:dyDescent="0.25">
      <c r="A784" s="24">
        <v>44607</v>
      </c>
      <c r="B784" s="25">
        <v>14338</v>
      </c>
      <c r="D784" s="2">
        <v>43977</v>
      </c>
      <c r="E784">
        <v>0.57162999999999997</v>
      </c>
      <c r="G784" s="2">
        <v>44638</v>
      </c>
      <c r="H784">
        <v>0.84589999999999999</v>
      </c>
    </row>
    <row r="785" spans="1:8" x14ac:dyDescent="0.25">
      <c r="A785" s="24">
        <v>44608</v>
      </c>
      <c r="B785" s="25">
        <v>14292</v>
      </c>
      <c r="D785" s="2">
        <v>43973</v>
      </c>
      <c r="E785">
        <v>0.56999999999999995</v>
      </c>
      <c r="G785" s="2">
        <v>44637</v>
      </c>
      <c r="H785">
        <v>0.86800999999999995</v>
      </c>
    </row>
    <row r="786" spans="1:8" x14ac:dyDescent="0.25">
      <c r="A786" s="24">
        <v>44609</v>
      </c>
      <c r="B786" s="25">
        <v>14278</v>
      </c>
      <c r="D786" s="2">
        <v>43972</v>
      </c>
      <c r="E786">
        <v>0.57662999999999998</v>
      </c>
      <c r="G786" s="2">
        <v>44636</v>
      </c>
      <c r="H786">
        <v>0.82513999999999998</v>
      </c>
    </row>
    <row r="787" spans="1:8" x14ac:dyDescent="0.25">
      <c r="A787" s="24">
        <v>44610</v>
      </c>
      <c r="B787" s="25">
        <v>14301.005000000001</v>
      </c>
      <c r="D787" s="2">
        <v>43971</v>
      </c>
      <c r="E787">
        <v>0.58613000000000004</v>
      </c>
      <c r="G787" s="2">
        <v>44635</v>
      </c>
      <c r="H787">
        <v>0.82992999999999995</v>
      </c>
    </row>
    <row r="788" spans="1:8" x14ac:dyDescent="0.25">
      <c r="A788" s="24">
        <v>44613</v>
      </c>
      <c r="B788" s="25">
        <v>14339.005000000001</v>
      </c>
      <c r="D788" s="2">
        <v>43970</v>
      </c>
      <c r="E788">
        <v>0.59038000000000002</v>
      </c>
      <c r="G788" s="2">
        <v>44634</v>
      </c>
      <c r="H788">
        <v>0.77517000000000003</v>
      </c>
    </row>
    <row r="789" spans="1:8" x14ac:dyDescent="0.25">
      <c r="A789" s="24">
        <v>44614</v>
      </c>
      <c r="B789" s="25">
        <v>14329.005000000001</v>
      </c>
      <c r="D789" s="2">
        <v>43969</v>
      </c>
      <c r="E789">
        <v>0.62812999999999997</v>
      </c>
      <c r="G789" s="2">
        <v>44631</v>
      </c>
      <c r="H789">
        <v>0.77693000000000001</v>
      </c>
    </row>
    <row r="790" spans="1:8" x14ac:dyDescent="0.25">
      <c r="A790" s="24">
        <v>44615</v>
      </c>
      <c r="B790" s="25">
        <v>14362</v>
      </c>
      <c r="D790" s="2">
        <v>43966</v>
      </c>
      <c r="E790">
        <v>0.65900000000000003</v>
      </c>
      <c r="G790" s="2">
        <v>44630</v>
      </c>
      <c r="H790">
        <v>0.74516000000000004</v>
      </c>
    </row>
    <row r="791" spans="1:8" x14ac:dyDescent="0.25">
      <c r="A791" s="24">
        <v>44616</v>
      </c>
      <c r="B791" s="25">
        <v>14355.005000000001</v>
      </c>
      <c r="D791" s="2">
        <v>43965</v>
      </c>
      <c r="E791">
        <v>0.66537999999999997</v>
      </c>
      <c r="G791" s="2">
        <v>44629</v>
      </c>
      <c r="H791">
        <v>0.70320000000000005</v>
      </c>
    </row>
    <row r="792" spans="1:8" x14ac:dyDescent="0.25">
      <c r="A792" s="24">
        <v>44617</v>
      </c>
      <c r="B792" s="25">
        <v>14371.005000000001</v>
      </c>
      <c r="D792" s="2">
        <v>43964</v>
      </c>
      <c r="E792">
        <v>0.67513000000000001</v>
      </c>
      <c r="G792" s="2">
        <v>44628</v>
      </c>
      <c r="H792">
        <v>0.70099999999999996</v>
      </c>
    </row>
    <row r="793" spans="1:8" x14ac:dyDescent="0.25">
      <c r="A793" s="24">
        <v>44621</v>
      </c>
      <c r="B793" s="25">
        <v>14369.005000000001</v>
      </c>
      <c r="D793" s="2">
        <v>43963</v>
      </c>
      <c r="E793">
        <v>0.65863000000000005</v>
      </c>
      <c r="G793" s="2">
        <v>44627</v>
      </c>
      <c r="H793">
        <v>0.64805000000000001</v>
      </c>
    </row>
    <row r="794" spans="1:8" x14ac:dyDescent="0.25">
      <c r="A794" s="24">
        <v>44622</v>
      </c>
      <c r="B794" s="25">
        <v>14350</v>
      </c>
      <c r="D794" s="2">
        <v>43962</v>
      </c>
      <c r="E794">
        <v>0.65888000000000002</v>
      </c>
      <c r="G794" s="2">
        <v>44624</v>
      </c>
      <c r="H794">
        <v>0.66805999999999999</v>
      </c>
    </row>
    <row r="795" spans="1:8" x14ac:dyDescent="0.25">
      <c r="A795" s="24">
        <v>44624</v>
      </c>
      <c r="B795" s="25">
        <v>14373.005000000001</v>
      </c>
      <c r="D795" s="2">
        <v>43958</v>
      </c>
      <c r="E795">
        <v>0.68799999999999994</v>
      </c>
      <c r="G795" s="2">
        <v>44623</v>
      </c>
      <c r="H795">
        <v>0.65244999999999997</v>
      </c>
    </row>
    <row r="796" spans="1:8" x14ac:dyDescent="0.25">
      <c r="A796" s="24">
        <v>44627</v>
      </c>
      <c r="B796" s="25">
        <v>14383.005000000001</v>
      </c>
      <c r="D796" s="2">
        <v>43957</v>
      </c>
      <c r="E796">
        <v>0.69438</v>
      </c>
      <c r="G796" s="2">
        <v>44622</v>
      </c>
      <c r="H796">
        <v>0.57072999999999996</v>
      </c>
    </row>
    <row r="797" spans="1:8" x14ac:dyDescent="0.25">
      <c r="A797" s="24">
        <v>44628</v>
      </c>
      <c r="B797" s="25">
        <v>14411.005000000001</v>
      </c>
      <c r="D797" s="2">
        <v>43956</v>
      </c>
      <c r="E797">
        <v>0.70013000000000003</v>
      </c>
      <c r="G797" s="2">
        <v>44621</v>
      </c>
      <c r="H797">
        <v>0.62248999999999999</v>
      </c>
    </row>
    <row r="798" spans="1:8" x14ac:dyDescent="0.25">
      <c r="A798" s="24">
        <v>44629</v>
      </c>
      <c r="B798" s="25">
        <v>14394</v>
      </c>
      <c r="D798" s="2">
        <v>43955</v>
      </c>
      <c r="E798">
        <v>0.70450000000000002</v>
      </c>
      <c r="G798" s="2">
        <v>44620</v>
      </c>
      <c r="H798">
        <v>0.68486999999999998</v>
      </c>
    </row>
    <row r="799" spans="1:8" x14ac:dyDescent="0.25">
      <c r="A799" s="24">
        <v>44630</v>
      </c>
      <c r="B799" s="25">
        <v>14371.005000000001</v>
      </c>
      <c r="D799" s="2">
        <v>43952</v>
      </c>
      <c r="E799">
        <v>0.71299999999999997</v>
      </c>
      <c r="G799" s="2">
        <v>44617</v>
      </c>
      <c r="H799">
        <v>0.63429999999999997</v>
      </c>
    </row>
    <row r="800" spans="1:8" x14ac:dyDescent="0.25">
      <c r="A800" s="24">
        <v>44631</v>
      </c>
      <c r="B800" s="25">
        <v>14298</v>
      </c>
      <c r="D800" s="2">
        <v>43951</v>
      </c>
      <c r="E800">
        <v>0.75949999999999995</v>
      </c>
      <c r="G800" s="2">
        <v>44616</v>
      </c>
      <c r="H800">
        <v>0.70482999999999996</v>
      </c>
    </row>
    <row r="801" spans="1:8" x14ac:dyDescent="0.25">
      <c r="A801" s="24">
        <v>44634</v>
      </c>
      <c r="B801" s="25">
        <v>14306</v>
      </c>
      <c r="D801" s="2">
        <v>43950</v>
      </c>
      <c r="E801">
        <v>0.80488000000000004</v>
      </c>
      <c r="G801" s="2">
        <v>44615</v>
      </c>
      <c r="H801">
        <v>0.66905999999999999</v>
      </c>
    </row>
    <row r="802" spans="1:8" x14ac:dyDescent="0.25">
      <c r="A802" s="24">
        <v>44635</v>
      </c>
      <c r="B802" s="25">
        <v>14328</v>
      </c>
      <c r="D802" s="2">
        <v>43949</v>
      </c>
      <c r="E802">
        <v>0.86187999999999998</v>
      </c>
      <c r="G802" s="2">
        <v>44614</v>
      </c>
      <c r="H802">
        <v>0.63571999999999995</v>
      </c>
    </row>
    <row r="803" spans="1:8" x14ac:dyDescent="0.25">
      <c r="A803" s="24">
        <v>44636</v>
      </c>
      <c r="B803" s="25">
        <v>14321.005000000001</v>
      </c>
      <c r="D803" s="2">
        <v>43948</v>
      </c>
      <c r="E803">
        <v>0.89312999999999998</v>
      </c>
      <c r="G803" s="2">
        <v>44610</v>
      </c>
      <c r="H803">
        <v>0.64875000000000005</v>
      </c>
    </row>
    <row r="804" spans="1:8" x14ac:dyDescent="0.25">
      <c r="A804" s="24">
        <v>44637</v>
      </c>
      <c r="B804" s="25">
        <v>14311.005000000001</v>
      </c>
      <c r="D804" s="2">
        <v>43945</v>
      </c>
      <c r="E804">
        <v>0.92225000000000001</v>
      </c>
      <c r="G804" s="2">
        <v>44609</v>
      </c>
      <c r="H804">
        <v>0.67701</v>
      </c>
    </row>
    <row r="805" spans="1:8" x14ac:dyDescent="0.25">
      <c r="A805" s="24">
        <v>44638</v>
      </c>
      <c r="B805" s="25">
        <v>14290</v>
      </c>
      <c r="D805" s="2">
        <v>43944</v>
      </c>
      <c r="E805">
        <v>0.96525000000000005</v>
      </c>
      <c r="G805" s="2">
        <v>44608</v>
      </c>
      <c r="H805">
        <v>0.67564999999999997</v>
      </c>
    </row>
    <row r="806" spans="1:8" x14ac:dyDescent="0.25">
      <c r="A806" s="24">
        <v>44641</v>
      </c>
      <c r="B806" s="25">
        <v>14340</v>
      </c>
      <c r="D806" s="2">
        <v>43943</v>
      </c>
      <c r="E806">
        <v>0.99063000000000001</v>
      </c>
      <c r="G806" s="2">
        <v>44607</v>
      </c>
      <c r="H806">
        <v>0.69945000000000002</v>
      </c>
    </row>
    <row r="807" spans="1:8" x14ac:dyDescent="0.25">
      <c r="A807" s="24">
        <v>44642</v>
      </c>
      <c r="B807" s="25">
        <v>14341.004999999999</v>
      </c>
      <c r="D807" s="2">
        <v>43942</v>
      </c>
      <c r="E807">
        <v>1.0242500000000001</v>
      </c>
      <c r="G807" s="2">
        <v>44606</v>
      </c>
      <c r="H807">
        <v>0.68837999999999999</v>
      </c>
    </row>
    <row r="808" spans="1:8" x14ac:dyDescent="0.25">
      <c r="A808" s="24">
        <v>44643</v>
      </c>
      <c r="B808" s="25">
        <v>14358</v>
      </c>
      <c r="D808" s="2">
        <v>43941</v>
      </c>
      <c r="E808">
        <v>1.0758799999999999</v>
      </c>
      <c r="G808" s="2">
        <v>44603</v>
      </c>
      <c r="H808">
        <v>0.65961999999999998</v>
      </c>
    </row>
    <row r="809" spans="1:8" x14ac:dyDescent="0.25">
      <c r="A809" s="24">
        <v>44644</v>
      </c>
      <c r="B809" s="25">
        <v>14351.005000000001</v>
      </c>
      <c r="D809" s="2">
        <v>43938</v>
      </c>
      <c r="E809">
        <v>1.1025</v>
      </c>
      <c r="G809" s="2">
        <v>44602</v>
      </c>
      <c r="H809">
        <v>0.55371000000000004</v>
      </c>
    </row>
    <row r="810" spans="1:8" x14ac:dyDescent="0.25">
      <c r="A810" s="24">
        <v>44645</v>
      </c>
      <c r="B810" s="25">
        <v>14361.005000000001</v>
      </c>
      <c r="D810" s="2">
        <v>43937</v>
      </c>
      <c r="E810">
        <v>1.125</v>
      </c>
      <c r="G810" s="2">
        <v>44601</v>
      </c>
      <c r="H810">
        <v>0.53559999999999997</v>
      </c>
    </row>
    <row r="811" spans="1:8" x14ac:dyDescent="0.25">
      <c r="A811" s="24">
        <v>44648</v>
      </c>
      <c r="B811" s="25">
        <v>14341.004999999999</v>
      </c>
      <c r="D811" s="2">
        <v>43936</v>
      </c>
      <c r="E811">
        <v>1.1501300000000001</v>
      </c>
      <c r="G811" s="2">
        <v>44600</v>
      </c>
      <c r="H811">
        <v>0.52725</v>
      </c>
    </row>
    <row r="812" spans="1:8" x14ac:dyDescent="0.25">
      <c r="A812" s="24">
        <v>44649</v>
      </c>
      <c r="B812" s="25">
        <v>14360</v>
      </c>
      <c r="D812" s="2">
        <v>43935</v>
      </c>
      <c r="E812">
        <v>1.1587499999999999</v>
      </c>
      <c r="G812" s="2">
        <v>44599</v>
      </c>
      <c r="H812">
        <v>0.52195999999999998</v>
      </c>
    </row>
    <row r="813" spans="1:8" x14ac:dyDescent="0.25">
      <c r="A813" s="24">
        <v>44650</v>
      </c>
      <c r="B813" s="25">
        <v>14364</v>
      </c>
      <c r="D813" s="2">
        <v>43930</v>
      </c>
      <c r="E813">
        <v>1.2258800000000001</v>
      </c>
      <c r="G813" s="2">
        <v>44596</v>
      </c>
      <c r="H813">
        <v>0.44949</v>
      </c>
    </row>
    <row r="814" spans="1:8" x14ac:dyDescent="0.25">
      <c r="A814" s="24">
        <v>44651</v>
      </c>
      <c r="B814" s="25">
        <v>14349.005000000001</v>
      </c>
      <c r="D814" s="2">
        <v>43929</v>
      </c>
      <c r="E814">
        <v>1.2282500000000001</v>
      </c>
      <c r="G814" s="2">
        <v>44595</v>
      </c>
      <c r="H814">
        <v>0.43047000000000002</v>
      </c>
    </row>
    <row r="815" spans="1:8" x14ac:dyDescent="0.25">
      <c r="A815" s="24">
        <v>44652</v>
      </c>
      <c r="B815" s="25">
        <v>14357.005000000001</v>
      </c>
      <c r="D815" s="2">
        <v>43928</v>
      </c>
      <c r="E815">
        <v>1.2244999999999999</v>
      </c>
      <c r="G815" s="2">
        <v>44594</v>
      </c>
      <c r="H815">
        <v>0.43169999999999997</v>
      </c>
    </row>
    <row r="816" spans="1:8" x14ac:dyDescent="0.25">
      <c r="A816" s="24">
        <v>44655</v>
      </c>
      <c r="B816" s="25">
        <v>14364</v>
      </c>
      <c r="D816" s="2">
        <v>43927</v>
      </c>
      <c r="E816">
        <v>1.2382500000000001</v>
      </c>
      <c r="G816" s="2">
        <v>44593</v>
      </c>
      <c r="H816">
        <v>0.43876999999999999</v>
      </c>
    </row>
    <row r="817" spans="1:8" x14ac:dyDescent="0.25">
      <c r="A817" s="24">
        <v>44656</v>
      </c>
      <c r="B817" s="25">
        <v>14362</v>
      </c>
      <c r="D817" s="2">
        <v>43924</v>
      </c>
      <c r="E817">
        <v>1.20888</v>
      </c>
      <c r="G817" s="2">
        <v>44592</v>
      </c>
      <c r="H817">
        <v>0.42442999999999997</v>
      </c>
    </row>
    <row r="818" spans="1:8" x14ac:dyDescent="0.25">
      <c r="A818" s="24">
        <v>44657</v>
      </c>
      <c r="B818" s="25">
        <v>14348</v>
      </c>
      <c r="D818" s="2">
        <v>43923</v>
      </c>
      <c r="E818">
        <v>1.20488</v>
      </c>
      <c r="G818" s="2">
        <v>44589</v>
      </c>
      <c r="H818">
        <v>0.41953000000000001</v>
      </c>
    </row>
    <row r="819" spans="1:8" x14ac:dyDescent="0.25">
      <c r="A819" s="24">
        <v>44658</v>
      </c>
      <c r="B819" s="25">
        <v>14364</v>
      </c>
      <c r="D819" s="2">
        <v>43922</v>
      </c>
      <c r="E819">
        <v>1.1952499999999999</v>
      </c>
      <c r="G819" s="2">
        <v>44588</v>
      </c>
      <c r="H819">
        <v>0.35598999999999997</v>
      </c>
    </row>
    <row r="820" spans="1:8" x14ac:dyDescent="0.25">
      <c r="A820" s="24">
        <v>44659</v>
      </c>
      <c r="B820" s="25">
        <v>14359.004999999999</v>
      </c>
      <c r="D820" s="2">
        <v>43921</v>
      </c>
      <c r="E820">
        <v>1.1752499999999999</v>
      </c>
      <c r="G820" s="2">
        <v>44587</v>
      </c>
      <c r="H820">
        <v>0.33707999999999999</v>
      </c>
    </row>
    <row r="821" spans="1:8" x14ac:dyDescent="0.25">
      <c r="A821" s="24">
        <v>44662</v>
      </c>
      <c r="B821" s="25">
        <v>14365.005000000001</v>
      </c>
      <c r="D821" s="2">
        <v>43920</v>
      </c>
      <c r="E821">
        <v>1.09175</v>
      </c>
      <c r="G821" s="2">
        <v>44586</v>
      </c>
      <c r="H821">
        <v>0.32669999999999999</v>
      </c>
    </row>
    <row r="822" spans="1:8" x14ac:dyDescent="0.25">
      <c r="A822" s="24">
        <v>44663</v>
      </c>
      <c r="B822" s="25">
        <v>14370</v>
      </c>
      <c r="D822" s="2">
        <v>43917</v>
      </c>
      <c r="E822">
        <v>1.0720000000000001</v>
      </c>
      <c r="G822" s="2">
        <v>44585</v>
      </c>
      <c r="H822">
        <v>0.33079999999999998</v>
      </c>
    </row>
    <row r="823" spans="1:8" x14ac:dyDescent="0.25">
      <c r="A823" s="24">
        <v>44664</v>
      </c>
      <c r="B823" s="25">
        <v>14364</v>
      </c>
      <c r="D823" s="2">
        <v>43916</v>
      </c>
      <c r="E823">
        <v>1.0576300000000001</v>
      </c>
      <c r="G823" s="2">
        <v>44582</v>
      </c>
      <c r="H823">
        <v>0.33794999999999997</v>
      </c>
    </row>
    <row r="824" spans="1:8" x14ac:dyDescent="0.25">
      <c r="A824" s="24">
        <v>44665</v>
      </c>
      <c r="B824" s="25">
        <v>14359.004999999999</v>
      </c>
      <c r="D824" s="2">
        <v>43915</v>
      </c>
      <c r="E824">
        <v>1.0676300000000001</v>
      </c>
      <c r="G824" s="2">
        <v>44581</v>
      </c>
      <c r="H824">
        <v>0.33260000000000001</v>
      </c>
    </row>
    <row r="825" spans="1:8" x14ac:dyDescent="0.25">
      <c r="A825" s="24">
        <v>44669</v>
      </c>
      <c r="B825" s="25">
        <v>14349.005000000001</v>
      </c>
      <c r="D825" s="2">
        <v>43914</v>
      </c>
      <c r="E825">
        <v>0.98212999999999995</v>
      </c>
      <c r="G825" s="2">
        <v>44580</v>
      </c>
      <c r="H825">
        <v>0.32721</v>
      </c>
    </row>
    <row r="826" spans="1:8" x14ac:dyDescent="0.25">
      <c r="A826" s="24">
        <v>44670</v>
      </c>
      <c r="B826" s="25">
        <v>14356</v>
      </c>
      <c r="D826" s="2">
        <v>43913</v>
      </c>
      <c r="E826">
        <v>0.97324999999999995</v>
      </c>
      <c r="G826" s="2">
        <v>44579</v>
      </c>
      <c r="H826">
        <v>0.28516000000000002</v>
      </c>
    </row>
    <row r="827" spans="1:8" x14ac:dyDescent="0.25">
      <c r="A827" s="24">
        <v>44671</v>
      </c>
      <c r="B827" s="25">
        <v>14347.005000000001</v>
      </c>
      <c r="D827" s="2">
        <v>43910</v>
      </c>
      <c r="E827">
        <v>0.99424999999999997</v>
      </c>
      <c r="G827" s="2">
        <v>44575</v>
      </c>
      <c r="H827">
        <v>0.27568999999999999</v>
      </c>
    </row>
    <row r="828" spans="1:8" x14ac:dyDescent="0.25">
      <c r="A828" s="24">
        <v>44672</v>
      </c>
      <c r="B828" s="25">
        <v>14351.005000000001</v>
      </c>
      <c r="D828" s="2">
        <v>43909</v>
      </c>
      <c r="E828">
        <v>0.97950000000000004</v>
      </c>
      <c r="G828" s="2">
        <v>44574</v>
      </c>
      <c r="H828">
        <v>0.26436999999999999</v>
      </c>
    </row>
    <row r="829" spans="1:8" x14ac:dyDescent="0.25">
      <c r="A829" s="24">
        <v>44673</v>
      </c>
      <c r="B829" s="25">
        <v>14348</v>
      </c>
      <c r="D829" s="2">
        <v>43908</v>
      </c>
      <c r="E829">
        <v>0.95199999999999996</v>
      </c>
      <c r="G829" s="2">
        <v>44573</v>
      </c>
      <c r="H829">
        <v>0.25722</v>
      </c>
    </row>
    <row r="830" spans="1:8" x14ac:dyDescent="0.25">
      <c r="A830" s="24">
        <v>44676</v>
      </c>
      <c r="B830" s="25">
        <v>14361.005000000001</v>
      </c>
      <c r="D830" s="2">
        <v>43907</v>
      </c>
      <c r="E830">
        <v>0.91300000000000003</v>
      </c>
      <c r="G830" s="2">
        <v>44572</v>
      </c>
      <c r="H830">
        <v>0.25063000000000002</v>
      </c>
    </row>
    <row r="831" spans="1:8" x14ac:dyDescent="0.25">
      <c r="A831" s="24">
        <v>44677</v>
      </c>
      <c r="B831" s="25">
        <v>14452</v>
      </c>
      <c r="D831" s="2">
        <v>43906</v>
      </c>
      <c r="E831">
        <v>0.84375</v>
      </c>
      <c r="G831" s="2">
        <v>44571</v>
      </c>
      <c r="H831">
        <v>0.24318000000000001</v>
      </c>
    </row>
    <row r="832" spans="1:8" x14ac:dyDescent="0.25">
      <c r="A832" s="24">
        <v>44678</v>
      </c>
      <c r="B832" s="25">
        <v>14412</v>
      </c>
      <c r="D832" s="2">
        <v>43903</v>
      </c>
      <c r="E832">
        <v>0.82138</v>
      </c>
      <c r="G832" s="2">
        <v>44568</v>
      </c>
      <c r="H832">
        <v>0.24342</v>
      </c>
    </row>
    <row r="833" spans="1:8" x14ac:dyDescent="0.25">
      <c r="A833" s="24">
        <v>44679</v>
      </c>
      <c r="B833" s="25">
        <v>14418</v>
      </c>
      <c r="D833" s="2">
        <v>43902</v>
      </c>
      <c r="E833">
        <v>0.73787999999999998</v>
      </c>
      <c r="G833" s="2">
        <v>44567</v>
      </c>
      <c r="H833">
        <v>0.21770999999999999</v>
      </c>
    </row>
    <row r="834" spans="1:8" x14ac:dyDescent="0.25">
      <c r="A834" s="24">
        <v>44690</v>
      </c>
      <c r="B834" s="25">
        <v>14480</v>
      </c>
      <c r="D834" s="2">
        <v>43901</v>
      </c>
      <c r="E834">
        <v>0.74399999999999999</v>
      </c>
      <c r="G834" s="2">
        <v>44566</v>
      </c>
      <c r="H834">
        <v>0.20139000000000001</v>
      </c>
    </row>
    <row r="835" spans="1:8" x14ac:dyDescent="0.25">
      <c r="A835" s="24">
        <v>44691</v>
      </c>
      <c r="B835" s="25">
        <v>14534</v>
      </c>
      <c r="D835" s="2">
        <v>43900</v>
      </c>
      <c r="E835">
        <v>0.76963000000000004</v>
      </c>
      <c r="G835" s="2">
        <v>44565</v>
      </c>
      <c r="H835">
        <v>0.20027</v>
      </c>
    </row>
    <row r="836" spans="1:8" x14ac:dyDescent="0.25">
      <c r="A836" s="24">
        <v>44692</v>
      </c>
      <c r="B836" s="25">
        <v>14546</v>
      </c>
      <c r="D836" s="2">
        <v>43899</v>
      </c>
      <c r="E836">
        <v>0.73538000000000003</v>
      </c>
      <c r="G836" s="2">
        <v>44564</v>
      </c>
      <c r="H836">
        <v>0.19336</v>
      </c>
    </row>
    <row r="837" spans="1:8" x14ac:dyDescent="0.25">
      <c r="A837" s="24">
        <v>44693</v>
      </c>
      <c r="B837" s="25">
        <v>14546</v>
      </c>
      <c r="D837" s="2">
        <v>43896</v>
      </c>
      <c r="E837">
        <v>0.87988</v>
      </c>
      <c r="G837" s="2">
        <v>44561</v>
      </c>
      <c r="H837">
        <v>0.19947000000000001</v>
      </c>
    </row>
    <row r="838" spans="1:8" x14ac:dyDescent="0.25">
      <c r="A838" s="24">
        <v>44694</v>
      </c>
      <c r="B838" s="25">
        <v>14585.005000000001</v>
      </c>
      <c r="D838" s="2">
        <v>43895</v>
      </c>
      <c r="E838">
        <v>0.97463</v>
      </c>
      <c r="G838" s="2">
        <v>44560</v>
      </c>
      <c r="H838">
        <v>0.20574999999999999</v>
      </c>
    </row>
    <row r="839" spans="1:8" x14ac:dyDescent="0.25">
      <c r="A839" s="24">
        <v>44698</v>
      </c>
      <c r="B839" s="25">
        <v>14619.005000000001</v>
      </c>
      <c r="D839" s="2">
        <v>43894</v>
      </c>
      <c r="E839">
        <v>0.98887999999999998</v>
      </c>
      <c r="G839" s="2">
        <v>44559</v>
      </c>
      <c r="H839">
        <v>0.19147</v>
      </c>
    </row>
    <row r="840" spans="1:8" x14ac:dyDescent="0.25">
      <c r="A840" s="24">
        <v>44699</v>
      </c>
      <c r="B840" s="25">
        <v>14651.005000000001</v>
      </c>
      <c r="D840" s="2">
        <v>43893</v>
      </c>
      <c r="E840">
        <v>1.252</v>
      </c>
      <c r="G840" s="2">
        <v>44558</v>
      </c>
      <c r="H840">
        <v>0.18783</v>
      </c>
    </row>
    <row r="841" spans="1:8" x14ac:dyDescent="0.25">
      <c r="A841" s="24">
        <v>44700</v>
      </c>
      <c r="B841" s="25">
        <v>14682</v>
      </c>
      <c r="D841" s="2">
        <v>43892</v>
      </c>
      <c r="E841">
        <v>1.19838</v>
      </c>
      <c r="G841" s="2">
        <v>44557</v>
      </c>
      <c r="H841">
        <v>0.17968999999999999</v>
      </c>
    </row>
    <row r="842" spans="1:8" x14ac:dyDescent="0.25">
      <c r="A842" s="24">
        <v>44701</v>
      </c>
      <c r="B842" s="25">
        <v>14731.005000000001</v>
      </c>
      <c r="D842" s="2">
        <v>43889</v>
      </c>
      <c r="E842">
        <v>1.3972500000000001</v>
      </c>
      <c r="G842" s="2">
        <v>44553</v>
      </c>
      <c r="H842">
        <v>0.1711</v>
      </c>
    </row>
    <row r="843" spans="1:8" x14ac:dyDescent="0.25">
      <c r="A843" s="24">
        <v>44704</v>
      </c>
      <c r="B843" s="25">
        <v>14661.005000000001</v>
      </c>
      <c r="D843" s="2">
        <v>43888</v>
      </c>
      <c r="E843">
        <v>1.53325</v>
      </c>
      <c r="G843" s="2">
        <v>44552</v>
      </c>
      <c r="H843">
        <v>0.16771</v>
      </c>
    </row>
    <row r="844" spans="1:8" x14ac:dyDescent="0.25">
      <c r="A844" s="24">
        <v>44705</v>
      </c>
      <c r="B844" s="25">
        <v>14665.005000000001</v>
      </c>
      <c r="D844" s="2">
        <v>43887</v>
      </c>
      <c r="E844">
        <v>1.5902499999999999</v>
      </c>
      <c r="G844" s="2">
        <v>44551</v>
      </c>
      <c r="H844">
        <v>0.15236</v>
      </c>
    </row>
    <row r="845" spans="1:8" x14ac:dyDescent="0.25">
      <c r="A845" s="24">
        <v>44706</v>
      </c>
      <c r="B845" s="25">
        <v>14653.005000000001</v>
      </c>
      <c r="D845" s="2">
        <v>43886</v>
      </c>
      <c r="E845">
        <v>1.62863</v>
      </c>
      <c r="G845" s="2">
        <v>44550</v>
      </c>
      <c r="H845">
        <v>0.14835999999999999</v>
      </c>
    </row>
    <row r="846" spans="1:8" x14ac:dyDescent="0.25">
      <c r="A846" s="24">
        <v>44708</v>
      </c>
      <c r="B846" s="25">
        <v>14645.005000000001</v>
      </c>
      <c r="D846" s="2">
        <v>43885</v>
      </c>
      <c r="E846">
        <v>1.6276299999999999</v>
      </c>
      <c r="G846" s="2">
        <v>44547</v>
      </c>
      <c r="H846">
        <v>0.14102000000000001</v>
      </c>
    </row>
    <row r="847" spans="1:8" x14ac:dyDescent="0.25">
      <c r="A847" s="24">
        <v>44711</v>
      </c>
      <c r="B847" s="25">
        <v>14578</v>
      </c>
      <c r="D847" s="2">
        <v>43882</v>
      </c>
      <c r="E847">
        <v>1.67475</v>
      </c>
      <c r="G847" s="2">
        <v>44546</v>
      </c>
      <c r="H847">
        <v>0.14313999999999999</v>
      </c>
    </row>
    <row r="848" spans="1:8" x14ac:dyDescent="0.25">
      <c r="A848" s="24">
        <v>44712</v>
      </c>
      <c r="B848" s="25">
        <v>14544</v>
      </c>
      <c r="D848" s="2">
        <v>43881</v>
      </c>
      <c r="E848">
        <v>1.69563</v>
      </c>
      <c r="G848" s="2">
        <v>44545</v>
      </c>
      <c r="H848">
        <v>0.12612999999999999</v>
      </c>
    </row>
    <row r="849" spans="1:8" x14ac:dyDescent="0.25">
      <c r="A849" s="24">
        <v>44714</v>
      </c>
      <c r="B849" s="25">
        <v>14592</v>
      </c>
      <c r="D849" s="2">
        <v>43880</v>
      </c>
      <c r="E849">
        <v>1.69875</v>
      </c>
      <c r="G849" s="2">
        <v>44544</v>
      </c>
      <c r="H849">
        <v>0.12325999999999999</v>
      </c>
    </row>
    <row r="850" spans="1:8" x14ac:dyDescent="0.25">
      <c r="A850" s="24">
        <v>44715</v>
      </c>
      <c r="B850" s="25">
        <v>14526</v>
      </c>
      <c r="D850" s="2">
        <v>43879</v>
      </c>
      <c r="E850">
        <v>1.71488</v>
      </c>
      <c r="G850" s="2">
        <v>44543</v>
      </c>
      <c r="H850">
        <v>0.12091</v>
      </c>
    </row>
    <row r="851" spans="1:8" x14ac:dyDescent="0.25">
      <c r="A851" s="24">
        <v>44718</v>
      </c>
      <c r="B851" s="25">
        <v>14431.005000000001</v>
      </c>
      <c r="D851" s="2">
        <v>43878</v>
      </c>
      <c r="E851">
        <v>1.72488</v>
      </c>
      <c r="G851" s="2">
        <v>44540</v>
      </c>
      <c r="H851">
        <v>0.1193</v>
      </c>
    </row>
    <row r="852" spans="1:8" x14ac:dyDescent="0.25">
      <c r="A852" s="24">
        <v>44719</v>
      </c>
      <c r="B852" s="25">
        <v>14462</v>
      </c>
      <c r="D852" s="2">
        <v>43875</v>
      </c>
      <c r="E852">
        <v>1.71</v>
      </c>
      <c r="G852" s="2">
        <v>44539</v>
      </c>
      <c r="H852">
        <v>0.1198</v>
      </c>
    </row>
    <row r="853" spans="1:8" x14ac:dyDescent="0.25">
      <c r="A853" s="24">
        <v>44720</v>
      </c>
      <c r="B853" s="25">
        <v>14464</v>
      </c>
      <c r="D853" s="2">
        <v>43874</v>
      </c>
      <c r="E853">
        <v>1.71288</v>
      </c>
      <c r="G853" s="2">
        <v>44538</v>
      </c>
      <c r="H853">
        <v>0.11569</v>
      </c>
    </row>
    <row r="854" spans="1:8" x14ac:dyDescent="0.25">
      <c r="A854" s="24">
        <v>44721</v>
      </c>
      <c r="B854" s="25">
        <v>14477.005000000001</v>
      </c>
      <c r="D854" s="2">
        <v>43873</v>
      </c>
      <c r="E854">
        <v>1.7253799999999999</v>
      </c>
      <c r="G854" s="2">
        <v>44537</v>
      </c>
      <c r="H854">
        <v>0.10459</v>
      </c>
    </row>
    <row r="855" spans="1:8" x14ac:dyDescent="0.25">
      <c r="A855" s="24">
        <v>44722</v>
      </c>
      <c r="B855" s="25">
        <v>14555.005000000001</v>
      </c>
      <c r="D855" s="2">
        <v>43872</v>
      </c>
      <c r="E855">
        <v>1.7244999999999999</v>
      </c>
      <c r="G855" s="2">
        <v>44536</v>
      </c>
      <c r="H855">
        <v>0.10205</v>
      </c>
    </row>
    <row r="856" spans="1:8" x14ac:dyDescent="0.25">
      <c r="A856" s="24">
        <v>44725</v>
      </c>
      <c r="B856" s="25">
        <v>14569.005000000001</v>
      </c>
      <c r="D856" s="2">
        <v>43871</v>
      </c>
      <c r="E856">
        <v>1.7206300000000001</v>
      </c>
      <c r="G856" s="2">
        <v>44533</v>
      </c>
      <c r="H856">
        <v>9.8580000000000001E-2</v>
      </c>
    </row>
    <row r="857" spans="1:8" x14ac:dyDescent="0.25">
      <c r="A857" s="24">
        <v>44726</v>
      </c>
      <c r="B857" s="25">
        <v>14672</v>
      </c>
      <c r="D857" s="2">
        <v>43868</v>
      </c>
      <c r="E857">
        <v>1.74038</v>
      </c>
      <c r="G857" s="2">
        <v>44532</v>
      </c>
      <c r="H857">
        <v>9.6159999999999995E-2</v>
      </c>
    </row>
    <row r="858" spans="1:8" x14ac:dyDescent="0.25">
      <c r="A858" s="24">
        <v>44727</v>
      </c>
      <c r="B858" s="25">
        <v>14729.005000000001</v>
      </c>
      <c r="D858" s="2">
        <v>43867</v>
      </c>
      <c r="E858">
        <v>1.74963</v>
      </c>
      <c r="G858" s="2">
        <v>44531</v>
      </c>
      <c r="H858">
        <v>8.4269999999999998E-2</v>
      </c>
    </row>
    <row r="859" spans="1:8" x14ac:dyDescent="0.25">
      <c r="A859" s="24">
        <v>44728</v>
      </c>
      <c r="B859" s="25">
        <v>14746</v>
      </c>
      <c r="D859" s="2">
        <v>43866</v>
      </c>
      <c r="E859">
        <v>1.75888</v>
      </c>
      <c r="G859" s="2">
        <v>44530</v>
      </c>
      <c r="H859">
        <v>7.9699999999999993E-2</v>
      </c>
    </row>
    <row r="860" spans="1:8" x14ac:dyDescent="0.25">
      <c r="A860" s="24">
        <v>44729</v>
      </c>
      <c r="B860" s="25">
        <v>14741.004999999999</v>
      </c>
      <c r="D860" s="2">
        <v>43865</v>
      </c>
      <c r="E860">
        <v>1.7435</v>
      </c>
      <c r="G860" s="2">
        <v>44529</v>
      </c>
      <c r="H860">
        <v>7.7179999999999999E-2</v>
      </c>
    </row>
    <row r="861" spans="1:8" x14ac:dyDescent="0.25">
      <c r="A861" s="24">
        <v>44732</v>
      </c>
      <c r="B861" s="25">
        <v>14828</v>
      </c>
      <c r="D861" s="2">
        <v>43864</v>
      </c>
      <c r="E861">
        <v>1.7170000000000001</v>
      </c>
      <c r="G861" s="2">
        <v>44526</v>
      </c>
      <c r="H861">
        <v>9.6790000000000001E-2</v>
      </c>
    </row>
    <row r="862" spans="1:8" x14ac:dyDescent="0.25">
      <c r="A862" s="24">
        <v>44733</v>
      </c>
      <c r="B862" s="25">
        <v>14836</v>
      </c>
      <c r="D862" s="2">
        <v>43861</v>
      </c>
      <c r="E862">
        <v>1.74525</v>
      </c>
      <c r="G862" s="2">
        <v>44524</v>
      </c>
      <c r="H862">
        <v>9.0620000000000006E-2</v>
      </c>
    </row>
    <row r="863" spans="1:8" x14ac:dyDescent="0.25">
      <c r="A863" s="24">
        <v>44734</v>
      </c>
      <c r="B863" s="25">
        <v>14804</v>
      </c>
      <c r="D863" s="2">
        <v>43860</v>
      </c>
      <c r="E863">
        <v>1.7633799999999999</v>
      </c>
      <c r="G863" s="2">
        <v>44523</v>
      </c>
      <c r="H863">
        <v>8.387E-2</v>
      </c>
    </row>
    <row r="864" spans="1:8" x14ac:dyDescent="0.25">
      <c r="A864" s="24">
        <v>44735</v>
      </c>
      <c r="B864" s="25">
        <v>14860</v>
      </c>
      <c r="D864" s="2">
        <v>43859</v>
      </c>
      <c r="E864">
        <v>1.77925</v>
      </c>
      <c r="G864" s="2">
        <v>44522</v>
      </c>
      <c r="H864">
        <v>6.812E-2</v>
      </c>
    </row>
    <row r="865" spans="1:8" x14ac:dyDescent="0.25">
      <c r="A865" s="24">
        <v>44736</v>
      </c>
      <c r="B865" s="25">
        <v>14835.005000000001</v>
      </c>
      <c r="D865" s="2">
        <v>43858</v>
      </c>
      <c r="E865">
        <v>1.7709999999999999</v>
      </c>
      <c r="G865" s="2">
        <v>44519</v>
      </c>
      <c r="H865">
        <v>7.0669999999999997E-2</v>
      </c>
    </row>
    <row r="866" spans="1:8" x14ac:dyDescent="0.25">
      <c r="A866" s="24">
        <v>44739</v>
      </c>
      <c r="B866" s="25">
        <v>14846</v>
      </c>
      <c r="D866" s="2">
        <v>43857</v>
      </c>
      <c r="E866">
        <v>1.7835000000000001</v>
      </c>
      <c r="G866" s="2">
        <v>44518</v>
      </c>
      <c r="H866">
        <v>7.4899999999999994E-2</v>
      </c>
    </row>
    <row r="867" spans="1:8" x14ac:dyDescent="0.25">
      <c r="A867" s="24">
        <v>44740</v>
      </c>
      <c r="B867" s="25">
        <v>14802</v>
      </c>
      <c r="D867" s="2">
        <v>43854</v>
      </c>
      <c r="E867">
        <v>1.80525</v>
      </c>
      <c r="G867" s="2">
        <v>44517</v>
      </c>
      <c r="H867">
        <v>7.528E-2</v>
      </c>
    </row>
    <row r="868" spans="1:8" x14ac:dyDescent="0.25">
      <c r="A868" s="24">
        <v>44741</v>
      </c>
      <c r="B868" s="25">
        <v>14837.005000000001</v>
      </c>
      <c r="D868" s="2">
        <v>43853</v>
      </c>
      <c r="E868">
        <v>1.82175</v>
      </c>
      <c r="G868" s="2">
        <v>44516</v>
      </c>
      <c r="H868">
        <v>6.9760000000000003E-2</v>
      </c>
    </row>
    <row r="869" spans="1:8" x14ac:dyDescent="0.25">
      <c r="A869" s="24">
        <v>44742</v>
      </c>
      <c r="B869" s="25">
        <v>14848</v>
      </c>
      <c r="D869" s="2">
        <v>43852</v>
      </c>
      <c r="E869">
        <v>1.82463</v>
      </c>
      <c r="G869" s="2">
        <v>44515</v>
      </c>
      <c r="H869">
        <v>6.6610000000000003E-2</v>
      </c>
    </row>
    <row r="870" spans="1:8" x14ac:dyDescent="0.25">
      <c r="A870" s="24">
        <v>44743</v>
      </c>
      <c r="B870" s="25">
        <v>14882</v>
      </c>
      <c r="D870" s="2">
        <v>43851</v>
      </c>
      <c r="E870">
        <v>1.8343799999999999</v>
      </c>
      <c r="G870" s="2">
        <v>44512</v>
      </c>
      <c r="H870">
        <v>6.4649999999999999E-2</v>
      </c>
    </row>
    <row r="871" spans="1:8" x14ac:dyDescent="0.25">
      <c r="A871" s="24">
        <v>44746</v>
      </c>
      <c r="B871" s="25">
        <v>14956</v>
      </c>
      <c r="D871" s="2">
        <v>43850</v>
      </c>
      <c r="E871">
        <v>1.8294999999999999</v>
      </c>
      <c r="G871" s="2">
        <v>44510</v>
      </c>
      <c r="H871">
        <v>5.638E-2</v>
      </c>
    </row>
    <row r="872" spans="1:8" x14ac:dyDescent="0.25">
      <c r="A872" s="24">
        <v>44747</v>
      </c>
      <c r="B872" s="25">
        <v>14960</v>
      </c>
      <c r="D872" s="2">
        <v>43847</v>
      </c>
      <c r="E872">
        <v>1.8448800000000001</v>
      </c>
      <c r="G872" s="2">
        <v>44509</v>
      </c>
      <c r="H872">
        <v>5.7020000000000001E-2</v>
      </c>
    </row>
    <row r="873" spans="1:8" x14ac:dyDescent="0.25">
      <c r="A873" s="24">
        <v>44748</v>
      </c>
      <c r="B873" s="25">
        <v>14990</v>
      </c>
      <c r="D873" s="2">
        <v>43846</v>
      </c>
      <c r="E873">
        <v>1.8487499999999999</v>
      </c>
      <c r="G873" s="2">
        <v>44508</v>
      </c>
      <c r="H873">
        <v>5.5100000000000003E-2</v>
      </c>
    </row>
    <row r="874" spans="1:8" x14ac:dyDescent="0.25">
      <c r="A874" s="24">
        <v>44749</v>
      </c>
      <c r="B874" s="25">
        <v>15015.005000000001</v>
      </c>
      <c r="D874" s="2">
        <v>43845</v>
      </c>
      <c r="E874">
        <v>1.865</v>
      </c>
      <c r="G874" s="2">
        <v>44505</v>
      </c>
      <c r="H874">
        <v>5.4919999999999997E-2</v>
      </c>
    </row>
    <row r="875" spans="1:8" x14ac:dyDescent="0.25">
      <c r="A875" s="24">
        <v>44750</v>
      </c>
      <c r="B875" s="25">
        <v>14986</v>
      </c>
      <c r="D875" s="2">
        <v>43844</v>
      </c>
      <c r="E875">
        <v>1.8645</v>
      </c>
      <c r="G875" s="2">
        <v>44504</v>
      </c>
      <c r="H875">
        <v>5.951E-2</v>
      </c>
    </row>
    <row r="876" spans="1:8" x14ac:dyDescent="0.25">
      <c r="A876" s="24">
        <v>44753</v>
      </c>
      <c r="B876" s="25">
        <v>14981.005000000001</v>
      </c>
      <c r="D876" s="2">
        <v>43843</v>
      </c>
      <c r="E876">
        <v>1.8725000000000001</v>
      </c>
      <c r="G876" s="2">
        <v>44503</v>
      </c>
      <c r="H876">
        <v>5.9990000000000002E-2</v>
      </c>
    </row>
    <row r="877" spans="1:8" x14ac:dyDescent="0.25">
      <c r="A877" s="24">
        <v>44754</v>
      </c>
      <c r="B877" s="25">
        <v>14969</v>
      </c>
      <c r="D877" s="2">
        <v>43840</v>
      </c>
      <c r="E877">
        <v>1.8721300000000001</v>
      </c>
      <c r="G877" s="2">
        <v>44502</v>
      </c>
      <c r="H877">
        <v>6.5600000000000006E-2</v>
      </c>
    </row>
    <row r="878" spans="1:8" x14ac:dyDescent="0.25">
      <c r="A878" s="24">
        <v>44755</v>
      </c>
      <c r="B878" s="25">
        <v>14993</v>
      </c>
      <c r="D878" s="2">
        <v>43839</v>
      </c>
      <c r="E878">
        <v>1.8796299999999999</v>
      </c>
      <c r="G878" s="2">
        <v>44501</v>
      </c>
      <c r="H878">
        <v>6.8599999999999994E-2</v>
      </c>
    </row>
    <row r="879" spans="1:8" x14ac:dyDescent="0.25">
      <c r="A879" s="24">
        <v>44756</v>
      </c>
      <c r="B879" s="25">
        <v>14985</v>
      </c>
      <c r="D879" s="2">
        <v>43838</v>
      </c>
      <c r="E879">
        <v>1.8743799999999999</v>
      </c>
      <c r="G879" s="2">
        <v>44498</v>
      </c>
      <c r="H879">
        <v>6.5409999999999996E-2</v>
      </c>
    </row>
    <row r="880" spans="1:8" x14ac:dyDescent="0.25">
      <c r="A880" s="24">
        <v>44757</v>
      </c>
      <c r="B880" s="25">
        <v>14999</v>
      </c>
      <c r="D880" s="2">
        <v>43837</v>
      </c>
      <c r="E880">
        <v>1.8805000000000001</v>
      </c>
      <c r="G880" s="2">
        <v>44497</v>
      </c>
      <c r="H880">
        <v>6.2140000000000001E-2</v>
      </c>
    </row>
    <row r="881" spans="1:8" x14ac:dyDescent="0.25">
      <c r="A881" s="24">
        <v>44760</v>
      </c>
      <c r="B881" s="25">
        <v>14999</v>
      </c>
      <c r="D881" s="2">
        <v>43836</v>
      </c>
      <c r="E881">
        <v>1.89425</v>
      </c>
      <c r="G881" s="2">
        <v>44496</v>
      </c>
      <c r="H881">
        <v>5.9569999999999998E-2</v>
      </c>
    </row>
    <row r="882" spans="1:8" x14ac:dyDescent="0.25">
      <c r="A882" s="24">
        <v>44761</v>
      </c>
      <c r="B882" s="25">
        <v>14986</v>
      </c>
      <c r="D882" s="2">
        <v>43833</v>
      </c>
      <c r="E882">
        <v>1.8928799999999999</v>
      </c>
      <c r="G882" s="2">
        <v>44495</v>
      </c>
      <c r="H882">
        <v>6.0789999999999997E-2</v>
      </c>
    </row>
    <row r="883" spans="1:8" x14ac:dyDescent="0.25">
      <c r="A883" s="24">
        <v>44762</v>
      </c>
      <c r="B883" s="25">
        <v>14992</v>
      </c>
      <c r="D883" s="2">
        <v>43832</v>
      </c>
      <c r="E883">
        <v>1.9095</v>
      </c>
      <c r="G883" s="2">
        <v>44494</v>
      </c>
      <c r="H883">
        <v>5.9799999999999999E-2</v>
      </c>
    </row>
    <row r="884" spans="1:8" x14ac:dyDescent="0.25">
      <c r="A884" s="24">
        <v>44763</v>
      </c>
      <c r="B884" s="25">
        <v>14984</v>
      </c>
      <c r="D884" s="2">
        <v>43830</v>
      </c>
      <c r="E884">
        <v>1.9121300000000001</v>
      </c>
      <c r="G884" s="2">
        <v>44491</v>
      </c>
      <c r="H884">
        <v>5.917E-2</v>
      </c>
    </row>
    <row r="885" spans="1:8" x14ac:dyDescent="0.25">
      <c r="A885" s="24">
        <v>44764</v>
      </c>
      <c r="B885" s="25">
        <v>15017</v>
      </c>
      <c r="D885" s="2">
        <v>43829</v>
      </c>
      <c r="E885">
        <v>1.9087499999999999</v>
      </c>
      <c r="G885" s="2">
        <v>44490</v>
      </c>
      <c r="H885">
        <v>5.4210000000000001E-2</v>
      </c>
    </row>
    <row r="886" spans="1:8" x14ac:dyDescent="0.25">
      <c r="A886" s="24">
        <v>44767</v>
      </c>
      <c r="B886" s="25">
        <v>15024</v>
      </c>
      <c r="D886" s="2">
        <v>43826</v>
      </c>
      <c r="E886">
        <v>1.92075</v>
      </c>
      <c r="G886" s="2">
        <v>44489</v>
      </c>
      <c r="H886">
        <v>5.9279999999999999E-2</v>
      </c>
    </row>
    <row r="887" spans="1:8" x14ac:dyDescent="0.25">
      <c r="A887" s="24">
        <v>44768</v>
      </c>
      <c r="B887" s="25">
        <v>14992</v>
      </c>
      <c r="D887" s="2">
        <v>43823</v>
      </c>
      <c r="E887">
        <v>1.9212499999999999</v>
      </c>
      <c r="G887" s="2">
        <v>44488</v>
      </c>
      <c r="H887">
        <v>6.3020000000000007E-2</v>
      </c>
    </row>
    <row r="888" spans="1:8" x14ac:dyDescent="0.25">
      <c r="A888" s="24">
        <v>44769</v>
      </c>
      <c r="B888" s="25">
        <v>14984</v>
      </c>
      <c r="D888" s="2">
        <v>43822</v>
      </c>
      <c r="E888">
        <v>1.92438</v>
      </c>
      <c r="G888" s="2">
        <v>44487</v>
      </c>
      <c r="H888">
        <v>6.028E-2</v>
      </c>
    </row>
    <row r="889" spans="1:8" x14ac:dyDescent="0.25">
      <c r="A889" s="24">
        <v>44770</v>
      </c>
      <c r="B889" s="25">
        <v>15020</v>
      </c>
      <c r="D889" s="2">
        <v>43819</v>
      </c>
      <c r="E889">
        <v>1.9205000000000001</v>
      </c>
      <c r="G889" s="2">
        <v>44484</v>
      </c>
      <c r="H889">
        <v>5.7889999999999997E-2</v>
      </c>
    </row>
    <row r="890" spans="1:8" x14ac:dyDescent="0.25">
      <c r="A890" s="24">
        <v>44771</v>
      </c>
      <c r="B890" s="25">
        <v>14958</v>
      </c>
      <c r="D890" s="2">
        <v>43818</v>
      </c>
      <c r="E890">
        <v>1.91625</v>
      </c>
      <c r="G890" s="2">
        <v>44483</v>
      </c>
      <c r="H890">
        <v>5.7840000000000003E-2</v>
      </c>
    </row>
    <row r="891" spans="1:8" x14ac:dyDescent="0.25">
      <c r="A891" s="24">
        <v>44774</v>
      </c>
      <c r="B891" s="25">
        <v>14860</v>
      </c>
      <c r="D891" s="2">
        <v>43817</v>
      </c>
      <c r="E891">
        <v>1.9048799999999999</v>
      </c>
      <c r="G891" s="2">
        <v>44482</v>
      </c>
      <c r="H891">
        <v>5.6779999999999997E-2</v>
      </c>
    </row>
    <row r="892" spans="1:8" x14ac:dyDescent="0.25">
      <c r="A892" s="24">
        <v>44775</v>
      </c>
      <c r="B892" s="25">
        <v>14874</v>
      </c>
      <c r="D892" s="2">
        <v>43816</v>
      </c>
      <c r="E892">
        <v>1.90463</v>
      </c>
      <c r="G892" s="2">
        <v>44481</v>
      </c>
      <c r="H892">
        <v>5.5370000000000003E-2</v>
      </c>
    </row>
    <row r="893" spans="1:8" x14ac:dyDescent="0.25">
      <c r="A893" s="24">
        <v>44776</v>
      </c>
      <c r="B893" s="25">
        <v>14888</v>
      </c>
      <c r="D893" s="2">
        <v>43815</v>
      </c>
      <c r="E893">
        <v>1.8933800000000001</v>
      </c>
      <c r="G893" s="2">
        <v>44477</v>
      </c>
      <c r="H893">
        <v>5.5019999999999999E-2</v>
      </c>
    </row>
    <row r="894" spans="1:8" x14ac:dyDescent="0.25">
      <c r="A894" s="24">
        <v>44777</v>
      </c>
      <c r="B894" s="25">
        <v>14917</v>
      </c>
      <c r="D894" s="2">
        <v>43812</v>
      </c>
      <c r="E894">
        <v>1.9028799999999999</v>
      </c>
      <c r="G894" s="2">
        <v>44476</v>
      </c>
      <c r="H894">
        <v>5.459E-2</v>
      </c>
    </row>
    <row r="895" spans="1:8" x14ac:dyDescent="0.25">
      <c r="A895" s="24">
        <v>44778</v>
      </c>
      <c r="B895" s="25">
        <v>14929</v>
      </c>
      <c r="D895" s="2">
        <v>43811</v>
      </c>
      <c r="E895">
        <v>1.8863799999999999</v>
      </c>
      <c r="G895" s="2">
        <v>44475</v>
      </c>
      <c r="H895">
        <v>5.5410000000000001E-2</v>
      </c>
    </row>
    <row r="896" spans="1:8" x14ac:dyDescent="0.25">
      <c r="A896" s="24">
        <v>44781</v>
      </c>
      <c r="B896" s="25">
        <v>14904</v>
      </c>
      <c r="D896" s="2">
        <v>43810</v>
      </c>
      <c r="E896">
        <v>1.88825</v>
      </c>
      <c r="G896" s="2">
        <v>44474</v>
      </c>
      <c r="H896">
        <v>5.4989999999999997E-2</v>
      </c>
    </row>
    <row r="897" spans="1:8" x14ac:dyDescent="0.25">
      <c r="A897" s="24">
        <v>44782</v>
      </c>
      <c r="B897" s="25">
        <v>14915</v>
      </c>
      <c r="D897" s="2">
        <v>43809</v>
      </c>
      <c r="E897">
        <v>1.87863</v>
      </c>
      <c r="G897" s="2">
        <v>44473</v>
      </c>
      <c r="H897">
        <v>5.5160000000000001E-2</v>
      </c>
    </row>
    <row r="898" spans="1:8" x14ac:dyDescent="0.25">
      <c r="A898" s="24">
        <v>44783</v>
      </c>
      <c r="B898" s="25">
        <v>14862</v>
      </c>
      <c r="D898" s="2">
        <v>43808</v>
      </c>
      <c r="E898">
        <v>1.8801300000000001</v>
      </c>
      <c r="G898" s="2">
        <v>44470</v>
      </c>
      <c r="H898">
        <v>5.4699999999999999E-2</v>
      </c>
    </row>
    <row r="899" spans="1:8" x14ac:dyDescent="0.25">
      <c r="A899" s="24">
        <v>44784</v>
      </c>
      <c r="B899" s="25">
        <v>14875.004999999999</v>
      </c>
      <c r="D899" s="2">
        <v>43805</v>
      </c>
      <c r="E899">
        <v>1.8867499999999999</v>
      </c>
      <c r="G899" s="2">
        <v>44469</v>
      </c>
      <c r="H899">
        <v>5.6279999999999997E-2</v>
      </c>
    </row>
    <row r="900" spans="1:8" x14ac:dyDescent="0.25">
      <c r="A900" s="24">
        <v>44785</v>
      </c>
      <c r="B900" s="25">
        <v>14799</v>
      </c>
      <c r="D900" s="2">
        <v>43804</v>
      </c>
      <c r="E900">
        <v>1.8881300000000001</v>
      </c>
      <c r="G900" s="2">
        <v>44468</v>
      </c>
      <c r="H900">
        <v>5.9229999999999998E-2</v>
      </c>
    </row>
    <row r="901" spans="1:8" x14ac:dyDescent="0.25">
      <c r="A901" s="24">
        <v>44788</v>
      </c>
      <c r="B901" s="25">
        <v>14688</v>
      </c>
      <c r="D901" s="2">
        <v>43803</v>
      </c>
      <c r="E901">
        <v>1.8875</v>
      </c>
      <c r="G901" s="2">
        <v>44467</v>
      </c>
      <c r="H901">
        <v>5.6950000000000001E-2</v>
      </c>
    </row>
    <row r="902" spans="1:8" x14ac:dyDescent="0.25">
      <c r="A902" s="24">
        <v>44789</v>
      </c>
      <c r="B902" s="25">
        <v>14727</v>
      </c>
      <c r="D902" s="2">
        <v>43802</v>
      </c>
      <c r="E902">
        <v>1.8953800000000001</v>
      </c>
      <c r="G902" s="2">
        <v>44466</v>
      </c>
      <c r="H902">
        <v>5.6649999999999999E-2</v>
      </c>
    </row>
    <row r="903" spans="1:8" x14ac:dyDescent="0.25">
      <c r="A903" s="24">
        <v>44791</v>
      </c>
      <c r="B903" s="25">
        <v>14767</v>
      </c>
      <c r="D903" s="2">
        <v>43801</v>
      </c>
      <c r="E903">
        <v>1.9061300000000001</v>
      </c>
      <c r="G903" s="2">
        <v>44463</v>
      </c>
      <c r="H903">
        <v>5.5780000000000003E-2</v>
      </c>
    </row>
    <row r="904" spans="1:8" x14ac:dyDescent="0.25">
      <c r="A904" s="24">
        <v>44792</v>
      </c>
      <c r="B904" s="25">
        <v>14822</v>
      </c>
      <c r="D904" s="2">
        <v>43798</v>
      </c>
      <c r="E904">
        <v>1.8968799999999999</v>
      </c>
      <c r="G904" s="2">
        <v>44462</v>
      </c>
      <c r="H904">
        <v>5.491E-2</v>
      </c>
    </row>
    <row r="905" spans="1:8" x14ac:dyDescent="0.25">
      <c r="A905" s="24">
        <v>44795</v>
      </c>
      <c r="B905" s="25">
        <v>14858</v>
      </c>
      <c r="D905" s="2">
        <v>43797</v>
      </c>
      <c r="E905">
        <v>1.89513</v>
      </c>
      <c r="G905" s="2">
        <v>44461</v>
      </c>
      <c r="H905">
        <v>5.5440000000000003E-2</v>
      </c>
    </row>
    <row r="906" spans="1:8" x14ac:dyDescent="0.25">
      <c r="A906" s="24">
        <v>44796</v>
      </c>
      <c r="B906" s="25">
        <v>14882</v>
      </c>
      <c r="D906" s="2">
        <v>43796</v>
      </c>
      <c r="E906">
        <v>1.9068799999999999</v>
      </c>
      <c r="G906" s="2">
        <v>44460</v>
      </c>
      <c r="H906">
        <v>5.6419999999999998E-2</v>
      </c>
    </row>
    <row r="907" spans="1:8" x14ac:dyDescent="0.25">
      <c r="A907" s="24">
        <v>44797</v>
      </c>
      <c r="B907" s="25">
        <v>14893</v>
      </c>
      <c r="D907" s="2">
        <v>43795</v>
      </c>
      <c r="E907">
        <v>1.91425</v>
      </c>
      <c r="G907" s="2">
        <v>44459</v>
      </c>
      <c r="H907">
        <v>5.645E-2</v>
      </c>
    </row>
    <row r="908" spans="1:8" x14ac:dyDescent="0.25">
      <c r="A908" s="24">
        <v>44798</v>
      </c>
      <c r="B908" s="25">
        <v>14851</v>
      </c>
      <c r="D908" s="2">
        <v>43794</v>
      </c>
      <c r="E908">
        <v>1.91913</v>
      </c>
      <c r="G908" s="2">
        <v>44456</v>
      </c>
      <c r="H908">
        <v>5.6590000000000001E-2</v>
      </c>
    </row>
    <row r="909" spans="1:8" x14ac:dyDescent="0.25">
      <c r="A909" s="24">
        <v>44799</v>
      </c>
      <c r="B909" s="25">
        <v>14827</v>
      </c>
      <c r="D909" s="2">
        <v>43791</v>
      </c>
      <c r="E909">
        <v>1.9072499999999999</v>
      </c>
      <c r="G909" s="2">
        <v>44455</v>
      </c>
      <c r="H909">
        <v>5.4609999999999999E-2</v>
      </c>
    </row>
    <row r="910" spans="1:8" x14ac:dyDescent="0.25">
      <c r="A910" s="24">
        <v>44802</v>
      </c>
      <c r="B910" s="25">
        <v>14814</v>
      </c>
      <c r="D910" s="2">
        <v>43790</v>
      </c>
      <c r="E910">
        <v>1.8935</v>
      </c>
      <c r="G910" s="2">
        <v>44454</v>
      </c>
      <c r="H910">
        <v>5.2229999999999999E-2</v>
      </c>
    </row>
    <row r="911" spans="1:8" x14ac:dyDescent="0.25">
      <c r="A911" s="24">
        <v>44803</v>
      </c>
      <c r="B911" s="25">
        <v>14887</v>
      </c>
      <c r="D911" s="2">
        <v>43789</v>
      </c>
      <c r="E911">
        <v>1.89113</v>
      </c>
      <c r="G911" s="2">
        <v>44453</v>
      </c>
      <c r="H911">
        <v>5.1970000000000002E-2</v>
      </c>
    </row>
    <row r="912" spans="1:8" x14ac:dyDescent="0.25">
      <c r="A912" s="24">
        <v>44804</v>
      </c>
      <c r="B912" s="25">
        <v>14875.004999999999</v>
      </c>
      <c r="D912" s="2">
        <v>43788</v>
      </c>
      <c r="E912">
        <v>1.907</v>
      </c>
      <c r="G912" s="2">
        <v>44452</v>
      </c>
      <c r="H912">
        <v>5.2650000000000002E-2</v>
      </c>
    </row>
    <row r="913" spans="1:8" x14ac:dyDescent="0.25">
      <c r="A913" s="24">
        <v>44805</v>
      </c>
      <c r="B913" s="25">
        <v>14853</v>
      </c>
      <c r="D913" s="2">
        <v>43787</v>
      </c>
      <c r="E913">
        <v>1.9188799999999999</v>
      </c>
      <c r="G913" s="2">
        <v>44449</v>
      </c>
      <c r="H913">
        <v>5.2130000000000003E-2</v>
      </c>
    </row>
    <row r="914" spans="1:8" x14ac:dyDescent="0.25">
      <c r="A914" s="24">
        <v>44806</v>
      </c>
      <c r="B914" s="25">
        <v>14884</v>
      </c>
      <c r="D914" s="2">
        <v>43784</v>
      </c>
      <c r="E914">
        <v>1.9185000000000001</v>
      </c>
      <c r="G914" s="2">
        <v>44448</v>
      </c>
      <c r="H914">
        <v>5.2729999999999999E-2</v>
      </c>
    </row>
    <row r="915" spans="1:8" x14ac:dyDescent="0.25">
      <c r="A915" s="24">
        <v>44809</v>
      </c>
      <c r="B915" s="25">
        <v>14900</v>
      </c>
      <c r="D915" s="2">
        <v>43783</v>
      </c>
      <c r="E915">
        <v>1.9216299999999999</v>
      </c>
      <c r="G915" s="2">
        <v>44447</v>
      </c>
      <c r="H915">
        <v>5.2139999999999999E-2</v>
      </c>
    </row>
    <row r="916" spans="1:8" x14ac:dyDescent="0.25">
      <c r="A916" s="24">
        <v>44810</v>
      </c>
      <c r="B916" s="25">
        <v>14920</v>
      </c>
      <c r="D916" s="2">
        <v>43782</v>
      </c>
      <c r="E916">
        <v>1.92225</v>
      </c>
      <c r="G916" s="2">
        <v>44446</v>
      </c>
      <c r="H916">
        <v>5.3429999999999998E-2</v>
      </c>
    </row>
    <row r="917" spans="1:8" x14ac:dyDescent="0.25">
      <c r="A917" s="24">
        <v>44811</v>
      </c>
      <c r="B917" s="25">
        <v>14885</v>
      </c>
      <c r="D917" s="2">
        <v>43781</v>
      </c>
      <c r="E917">
        <v>1.9261299999999999</v>
      </c>
      <c r="G917" s="2">
        <v>44442</v>
      </c>
      <c r="H917">
        <v>5.2299999999999999E-2</v>
      </c>
    </row>
    <row r="918" spans="1:8" x14ac:dyDescent="0.25">
      <c r="A918" s="24">
        <v>44812</v>
      </c>
      <c r="B918" s="25">
        <v>14927</v>
      </c>
      <c r="D918" s="2">
        <v>43780</v>
      </c>
      <c r="E918">
        <v>1.923</v>
      </c>
      <c r="G918" s="2">
        <v>44441</v>
      </c>
      <c r="H918">
        <v>5.2269999999999997E-2</v>
      </c>
    </row>
    <row r="919" spans="1:8" x14ac:dyDescent="0.25">
      <c r="A919" s="24">
        <v>44813</v>
      </c>
      <c r="B919" s="25">
        <v>14905</v>
      </c>
      <c r="D919" s="2">
        <v>43777</v>
      </c>
      <c r="E919">
        <v>1.923</v>
      </c>
      <c r="G919" s="2">
        <v>44440</v>
      </c>
      <c r="H919">
        <v>5.0729999999999997E-2</v>
      </c>
    </row>
    <row r="920" spans="1:8" x14ac:dyDescent="0.25">
      <c r="A920" s="24">
        <v>44816</v>
      </c>
      <c r="B920" s="25">
        <v>14846</v>
      </c>
      <c r="D920" s="2">
        <v>43776</v>
      </c>
      <c r="E920">
        <v>1.9226300000000001</v>
      </c>
      <c r="G920" s="2">
        <v>44439</v>
      </c>
      <c r="H920">
        <v>5.1060000000000001E-2</v>
      </c>
    </row>
    <row r="921" spans="1:8" x14ac:dyDescent="0.25">
      <c r="A921" s="24">
        <v>44817</v>
      </c>
      <c r="B921" s="25">
        <v>14839</v>
      </c>
      <c r="D921" s="2">
        <v>43775</v>
      </c>
      <c r="E921">
        <v>1.92388</v>
      </c>
      <c r="G921" s="2">
        <v>44438</v>
      </c>
      <c r="H921">
        <v>5.1409999999999997E-2</v>
      </c>
    </row>
    <row r="922" spans="1:8" x14ac:dyDescent="0.25">
      <c r="A922" s="24">
        <v>44818</v>
      </c>
      <c r="B922" s="25">
        <v>14861</v>
      </c>
      <c r="D922" s="2">
        <v>43774</v>
      </c>
      <c r="E922">
        <v>1.92625</v>
      </c>
      <c r="G922" s="2">
        <v>44435</v>
      </c>
      <c r="H922">
        <v>5.493E-2</v>
      </c>
    </row>
    <row r="923" spans="1:8" x14ac:dyDescent="0.25">
      <c r="A923" s="24">
        <v>44819</v>
      </c>
      <c r="B923" s="25">
        <v>14923</v>
      </c>
      <c r="D923" s="2">
        <v>43773</v>
      </c>
      <c r="E923">
        <v>1.9246300000000001</v>
      </c>
      <c r="G923" s="2">
        <v>44434</v>
      </c>
      <c r="H923">
        <v>5.5149999999999998E-2</v>
      </c>
    </row>
    <row r="924" spans="1:8" x14ac:dyDescent="0.25">
      <c r="A924" s="24">
        <v>44820</v>
      </c>
      <c r="B924" s="25">
        <v>14899</v>
      </c>
      <c r="D924" s="2">
        <v>43770</v>
      </c>
      <c r="E924">
        <v>1.90238</v>
      </c>
      <c r="G924" s="2">
        <v>44433</v>
      </c>
      <c r="H924">
        <v>5.2499999999999998E-2</v>
      </c>
    </row>
    <row r="925" spans="1:8" x14ac:dyDescent="0.25">
      <c r="A925" s="24">
        <v>44823</v>
      </c>
      <c r="B925" s="25">
        <v>14939</v>
      </c>
      <c r="D925" s="2">
        <v>43769</v>
      </c>
      <c r="E925">
        <v>1.91625</v>
      </c>
      <c r="G925" s="2">
        <v>44432</v>
      </c>
      <c r="H925">
        <v>5.144E-2</v>
      </c>
    </row>
    <row r="926" spans="1:8" x14ac:dyDescent="0.25">
      <c r="A926" s="24">
        <v>44824</v>
      </c>
      <c r="B926" s="25">
        <v>14980</v>
      </c>
      <c r="D926" s="2">
        <v>43768</v>
      </c>
      <c r="E926">
        <v>1.9195</v>
      </c>
      <c r="G926" s="2">
        <v>44431</v>
      </c>
      <c r="H926">
        <v>5.1150000000000001E-2</v>
      </c>
    </row>
    <row r="927" spans="1:8" x14ac:dyDescent="0.25">
      <c r="A927" s="24">
        <v>44825</v>
      </c>
      <c r="B927" s="25">
        <v>14975.004999999999</v>
      </c>
      <c r="D927" s="2">
        <v>43767</v>
      </c>
      <c r="E927">
        <v>1.92988</v>
      </c>
      <c r="G927" s="2">
        <v>44428</v>
      </c>
      <c r="H927">
        <v>5.2350000000000001E-2</v>
      </c>
    </row>
    <row r="928" spans="1:8" x14ac:dyDescent="0.25">
      <c r="A928" s="24">
        <v>44826</v>
      </c>
      <c r="B928" s="25">
        <v>15011</v>
      </c>
      <c r="D928" s="2">
        <v>43766</v>
      </c>
      <c r="E928">
        <v>1.93988</v>
      </c>
      <c r="G928" s="2">
        <v>44427</v>
      </c>
      <c r="H928">
        <v>5.1459999999999999E-2</v>
      </c>
    </row>
    <row r="929" spans="1:8" x14ac:dyDescent="0.25">
      <c r="A929" s="24">
        <v>44827</v>
      </c>
      <c r="B929" s="25">
        <v>15033</v>
      </c>
      <c r="D929" s="2">
        <v>43763</v>
      </c>
      <c r="E929">
        <v>1.9332499999999999</v>
      </c>
      <c r="G929" s="2">
        <v>44426</v>
      </c>
      <c r="H929">
        <v>5.1639999999999998E-2</v>
      </c>
    </row>
    <row r="930" spans="1:8" x14ac:dyDescent="0.25">
      <c r="A930" s="24">
        <v>44830</v>
      </c>
      <c r="B930" s="25">
        <v>15035</v>
      </c>
      <c r="D930" s="2">
        <v>43762</v>
      </c>
      <c r="E930">
        <v>1.9319999999999999</v>
      </c>
      <c r="G930" s="2">
        <v>44425</v>
      </c>
      <c r="H930">
        <v>5.2389999999999999E-2</v>
      </c>
    </row>
    <row r="931" spans="1:8" x14ac:dyDescent="0.25">
      <c r="A931" s="24">
        <v>44831</v>
      </c>
      <c r="B931" s="25">
        <v>15119</v>
      </c>
      <c r="D931" s="2">
        <v>43761</v>
      </c>
      <c r="E931">
        <v>1.9139999999999999</v>
      </c>
      <c r="G931" s="2">
        <v>44424</v>
      </c>
      <c r="H931">
        <v>5.2699999999999997E-2</v>
      </c>
    </row>
    <row r="932" spans="1:8" x14ac:dyDescent="0.25">
      <c r="A932" s="24">
        <v>44832</v>
      </c>
      <c r="B932" s="25">
        <v>15155</v>
      </c>
      <c r="D932" s="2">
        <v>43760</v>
      </c>
      <c r="E932">
        <v>1.9325000000000001</v>
      </c>
      <c r="G932" s="2">
        <v>44421</v>
      </c>
      <c r="H932">
        <v>5.058E-2</v>
      </c>
    </row>
    <row r="933" spans="1:8" x14ac:dyDescent="0.25">
      <c r="A933" s="24">
        <v>44833</v>
      </c>
      <c r="B933" s="25">
        <v>15243</v>
      </c>
      <c r="D933" s="2">
        <v>43759</v>
      </c>
      <c r="E933">
        <v>1.93425</v>
      </c>
      <c r="G933" s="2">
        <v>44420</v>
      </c>
      <c r="H933">
        <v>5.083E-2</v>
      </c>
    </row>
    <row r="934" spans="1:8" x14ac:dyDescent="0.25">
      <c r="A934" s="24">
        <v>44834</v>
      </c>
      <c r="B934" s="25">
        <v>15247</v>
      </c>
      <c r="D934" s="2">
        <v>43756</v>
      </c>
      <c r="E934">
        <v>1.9517500000000001</v>
      </c>
      <c r="G934" s="2">
        <v>44419</v>
      </c>
      <c r="H934">
        <v>5.1180000000000003E-2</v>
      </c>
    </row>
    <row r="935" spans="1:8" x14ac:dyDescent="0.25">
      <c r="A935" s="24">
        <v>44837</v>
      </c>
      <c r="B935" s="25">
        <v>15232</v>
      </c>
      <c r="D935" s="2">
        <v>43755</v>
      </c>
      <c r="E935">
        <v>1.9744999999999999</v>
      </c>
      <c r="G935" s="2">
        <v>44418</v>
      </c>
      <c r="H935">
        <v>4.9299999999999997E-2</v>
      </c>
    </row>
    <row r="936" spans="1:8" x14ac:dyDescent="0.25">
      <c r="A936" s="24">
        <v>44838</v>
      </c>
      <c r="B936" s="25">
        <v>15293</v>
      </c>
      <c r="D936" s="2">
        <v>43754</v>
      </c>
      <c r="E936">
        <v>1.9858800000000001</v>
      </c>
      <c r="G936" s="2">
        <v>44417</v>
      </c>
      <c r="H936">
        <v>4.947E-2</v>
      </c>
    </row>
    <row r="937" spans="1:8" x14ac:dyDescent="0.25">
      <c r="A937" s="24">
        <v>44839</v>
      </c>
      <c r="B937" s="25">
        <v>15276</v>
      </c>
      <c r="D937" s="2">
        <v>43753</v>
      </c>
      <c r="E937">
        <v>1.97725</v>
      </c>
      <c r="G937" s="2">
        <v>44414</v>
      </c>
      <c r="H937">
        <v>4.8340000000000001E-2</v>
      </c>
    </row>
    <row r="938" spans="1:8" x14ac:dyDescent="0.25">
      <c r="A938" s="24">
        <v>44840</v>
      </c>
      <c r="B938" s="25">
        <v>15196</v>
      </c>
      <c r="D938" s="2">
        <v>43752</v>
      </c>
      <c r="E938">
        <v>1.978</v>
      </c>
      <c r="G938" s="2">
        <v>44413</v>
      </c>
      <c r="H938">
        <v>4.7140000000000001E-2</v>
      </c>
    </row>
    <row r="939" spans="1:8" x14ac:dyDescent="0.25">
      <c r="A939" s="24">
        <v>44841</v>
      </c>
      <c r="B939" s="25">
        <v>15197</v>
      </c>
      <c r="D939" s="2">
        <v>43749</v>
      </c>
      <c r="E939">
        <v>1.97563</v>
      </c>
      <c r="G939" s="2">
        <v>44412</v>
      </c>
      <c r="H939">
        <v>4.7410000000000001E-2</v>
      </c>
    </row>
    <row r="940" spans="1:8" x14ac:dyDescent="0.25">
      <c r="A940" s="24">
        <v>44844</v>
      </c>
      <c r="B940" s="25">
        <v>15246</v>
      </c>
      <c r="D940" s="2">
        <v>43748</v>
      </c>
      <c r="E940">
        <v>1.9355</v>
      </c>
      <c r="G940" s="2">
        <v>44411</v>
      </c>
      <c r="H940">
        <v>4.7849999999999997E-2</v>
      </c>
    </row>
    <row r="941" spans="1:8" x14ac:dyDescent="0.25">
      <c r="A941" s="24">
        <v>44845</v>
      </c>
      <c r="B941" s="25">
        <v>15299</v>
      </c>
      <c r="D941" s="2">
        <v>43747</v>
      </c>
      <c r="E941">
        <v>1.94275</v>
      </c>
      <c r="G941" s="2">
        <v>44410</v>
      </c>
      <c r="H941">
        <v>4.9320000000000003E-2</v>
      </c>
    </row>
    <row r="942" spans="1:8" x14ac:dyDescent="0.25">
      <c r="A942" s="24">
        <v>44846</v>
      </c>
      <c r="B942" s="25">
        <v>15362</v>
      </c>
      <c r="D942" s="2">
        <v>43746</v>
      </c>
      <c r="E942">
        <v>1.9633799999999999</v>
      </c>
      <c r="G942" s="2">
        <v>44407</v>
      </c>
      <c r="H942">
        <v>4.931E-2</v>
      </c>
    </row>
    <row r="943" spans="1:8" x14ac:dyDescent="0.25">
      <c r="A943" s="24">
        <v>44847</v>
      </c>
      <c r="B943" s="25">
        <v>15373</v>
      </c>
      <c r="D943" s="2">
        <v>43745</v>
      </c>
      <c r="E943">
        <v>1.96038</v>
      </c>
      <c r="G943" s="2">
        <v>44406</v>
      </c>
      <c r="H943">
        <v>5.015E-2</v>
      </c>
    </row>
    <row r="944" spans="1:8" x14ac:dyDescent="0.25">
      <c r="A944" s="24">
        <v>44848</v>
      </c>
      <c r="B944" s="25">
        <v>15357</v>
      </c>
      <c r="D944" s="2">
        <v>43742</v>
      </c>
      <c r="E944">
        <v>1.9506300000000001</v>
      </c>
      <c r="G944" s="2">
        <v>44405</v>
      </c>
      <c r="H944">
        <v>4.956E-2</v>
      </c>
    </row>
    <row r="945" spans="1:8" x14ac:dyDescent="0.25">
      <c r="A945" s="24">
        <v>44851</v>
      </c>
      <c r="B945" s="25">
        <v>15390</v>
      </c>
      <c r="D945" s="2">
        <v>43741</v>
      </c>
      <c r="E945">
        <v>1.9850000000000001</v>
      </c>
      <c r="G945" s="2">
        <v>44404</v>
      </c>
      <c r="H945">
        <v>4.9430000000000002E-2</v>
      </c>
    </row>
    <row r="946" spans="1:8" x14ac:dyDescent="0.25">
      <c r="A946" s="24">
        <v>44852</v>
      </c>
      <c r="B946" s="25">
        <v>15480</v>
      </c>
      <c r="D946" s="2">
        <v>43740</v>
      </c>
      <c r="E946">
        <v>2.0169999999999999</v>
      </c>
      <c r="G946" s="2">
        <v>44403</v>
      </c>
      <c r="H946">
        <v>4.9939999999999998E-2</v>
      </c>
    </row>
    <row r="947" spans="1:8" x14ac:dyDescent="0.25">
      <c r="A947" s="24">
        <v>44853</v>
      </c>
      <c r="B947" s="25">
        <v>15469</v>
      </c>
      <c r="D947" s="2">
        <v>43739</v>
      </c>
      <c r="E947">
        <v>2.0565000000000002</v>
      </c>
      <c r="G947" s="2">
        <v>44400</v>
      </c>
      <c r="H947">
        <v>4.9880000000000001E-2</v>
      </c>
    </row>
    <row r="948" spans="1:8" x14ac:dyDescent="0.25">
      <c r="A948" s="24">
        <v>44854</v>
      </c>
      <c r="B948" s="25">
        <v>15491</v>
      </c>
      <c r="D948" s="2">
        <v>43738</v>
      </c>
      <c r="E948">
        <v>2.0556299999999998</v>
      </c>
      <c r="G948" s="2">
        <v>44399</v>
      </c>
      <c r="H948">
        <v>4.9930000000000002E-2</v>
      </c>
    </row>
    <row r="949" spans="1:8" x14ac:dyDescent="0.25">
      <c r="A949" s="24">
        <v>44855</v>
      </c>
      <c r="B949" s="25">
        <v>15579</v>
      </c>
      <c r="D949" s="2">
        <v>43735</v>
      </c>
      <c r="E949">
        <v>2.0630000000000002</v>
      </c>
      <c r="G949" s="2">
        <v>44398</v>
      </c>
      <c r="H949">
        <v>4.895E-2</v>
      </c>
    </row>
    <row r="950" spans="1:8" x14ac:dyDescent="0.25">
      <c r="A950" s="24">
        <v>44858</v>
      </c>
      <c r="B950" s="25">
        <v>15610</v>
      </c>
      <c r="D950" s="2">
        <v>43734</v>
      </c>
      <c r="E950">
        <v>2.0643799999999999</v>
      </c>
      <c r="G950" s="2">
        <v>44397</v>
      </c>
      <c r="H950">
        <v>4.9149999999999999E-2</v>
      </c>
    </row>
    <row r="951" spans="1:8" x14ac:dyDescent="0.25">
      <c r="A951" s="24">
        <v>44859</v>
      </c>
      <c r="B951" s="25">
        <v>15590</v>
      </c>
      <c r="D951" s="2">
        <v>43733</v>
      </c>
      <c r="E951">
        <v>2.04413</v>
      </c>
      <c r="G951" s="2">
        <v>44396</v>
      </c>
      <c r="H951">
        <v>4.9119999999999997E-2</v>
      </c>
    </row>
    <row r="952" spans="1:8" x14ac:dyDescent="0.25">
      <c r="A952" s="24">
        <v>44860</v>
      </c>
      <c r="B952" s="25">
        <v>15616</v>
      </c>
      <c r="D952" s="2">
        <v>43732</v>
      </c>
      <c r="E952">
        <v>2.0630000000000002</v>
      </c>
      <c r="G952" s="2">
        <v>44393</v>
      </c>
      <c r="H952">
        <v>4.922E-2</v>
      </c>
    </row>
    <row r="953" spans="1:8" x14ac:dyDescent="0.25">
      <c r="A953" s="24">
        <v>44861</v>
      </c>
      <c r="B953" s="25">
        <v>15596</v>
      </c>
      <c r="D953" s="2">
        <v>43731</v>
      </c>
      <c r="E953">
        <v>2.0585</v>
      </c>
      <c r="G953" s="2">
        <v>44392</v>
      </c>
      <c r="H953">
        <v>4.9200000000000001E-2</v>
      </c>
    </row>
    <row r="954" spans="1:8" x14ac:dyDescent="0.25">
      <c r="A954" s="24">
        <v>44862</v>
      </c>
      <c r="B954" s="25">
        <v>15573</v>
      </c>
      <c r="D954" s="2">
        <v>43728</v>
      </c>
      <c r="E954">
        <v>2.0703800000000001</v>
      </c>
      <c r="G954" s="2">
        <v>44391</v>
      </c>
      <c r="H954">
        <v>4.981E-2</v>
      </c>
    </row>
    <row r="955" spans="1:8" x14ac:dyDescent="0.25">
      <c r="A955" s="24">
        <v>44865</v>
      </c>
      <c r="B955" s="25">
        <v>15542</v>
      </c>
      <c r="D955" s="2">
        <v>43727</v>
      </c>
      <c r="E955">
        <v>2.0840000000000001</v>
      </c>
      <c r="G955" s="2">
        <v>44390</v>
      </c>
      <c r="H955">
        <v>4.9180000000000001E-2</v>
      </c>
    </row>
    <row r="956" spans="1:8" x14ac:dyDescent="0.25">
      <c r="A956" s="24">
        <v>44866</v>
      </c>
      <c r="B956" s="25">
        <v>15596</v>
      </c>
      <c r="D956" s="2">
        <v>43726</v>
      </c>
      <c r="E956">
        <v>2.0815000000000001</v>
      </c>
      <c r="G956" s="2">
        <v>44389</v>
      </c>
      <c r="H956">
        <v>4.8579999999999998E-2</v>
      </c>
    </row>
    <row r="957" spans="1:8" x14ac:dyDescent="0.25">
      <c r="A957" s="24">
        <v>44867</v>
      </c>
      <c r="B957" s="25">
        <v>15647</v>
      </c>
      <c r="D957" s="2">
        <v>43725</v>
      </c>
      <c r="E957">
        <v>2.0852499999999998</v>
      </c>
      <c r="G957" s="2">
        <v>44386</v>
      </c>
      <c r="H957">
        <v>4.8509999999999998E-2</v>
      </c>
    </row>
    <row r="958" spans="1:8" x14ac:dyDescent="0.25">
      <c r="A958" s="24">
        <v>44868</v>
      </c>
      <c r="B958" s="25">
        <v>15652</v>
      </c>
      <c r="D958" s="2">
        <v>43724</v>
      </c>
      <c r="E958">
        <v>2.0779999999999998</v>
      </c>
      <c r="G958" s="2">
        <v>44385</v>
      </c>
      <c r="H958">
        <v>4.9230000000000003E-2</v>
      </c>
    </row>
    <row r="959" spans="1:8" x14ac:dyDescent="0.25">
      <c r="A959" s="24">
        <v>44869</v>
      </c>
      <c r="B959" s="25">
        <v>15681</v>
      </c>
      <c r="D959" s="2">
        <v>43721</v>
      </c>
      <c r="E959">
        <v>2.0702500000000001</v>
      </c>
      <c r="G959" s="2">
        <v>44384</v>
      </c>
      <c r="H959">
        <v>4.8899999999999999E-2</v>
      </c>
    </row>
    <row r="960" spans="1:8" x14ac:dyDescent="0.25">
      <c r="A960" s="24">
        <v>44872</v>
      </c>
      <c r="B960" s="25">
        <v>15736</v>
      </c>
      <c r="D960" s="2">
        <v>43720</v>
      </c>
      <c r="E960">
        <v>2.04725</v>
      </c>
      <c r="G960" s="2">
        <v>44383</v>
      </c>
      <c r="H960">
        <v>5.006E-2</v>
      </c>
    </row>
    <row r="961" spans="1:8" x14ac:dyDescent="0.25">
      <c r="A961" s="24">
        <v>44873</v>
      </c>
      <c r="B961" s="25">
        <v>15692</v>
      </c>
      <c r="D961" s="2">
        <v>43719</v>
      </c>
      <c r="E961">
        <v>2.05288</v>
      </c>
      <c r="G961" s="2">
        <v>44379</v>
      </c>
      <c r="H961">
        <v>4.9099999999999998E-2</v>
      </c>
    </row>
    <row r="962" spans="1:8" x14ac:dyDescent="0.25">
      <c r="A962" s="24">
        <v>44874</v>
      </c>
      <c r="B962" s="25">
        <v>15684</v>
      </c>
      <c r="D962" s="2">
        <v>43718</v>
      </c>
      <c r="E962">
        <v>2.0351300000000001</v>
      </c>
      <c r="G962" s="2">
        <v>44378</v>
      </c>
      <c r="H962">
        <v>4.8809999999999999E-2</v>
      </c>
    </row>
    <row r="963" spans="1:8" x14ac:dyDescent="0.25">
      <c r="A963" s="24">
        <v>44875</v>
      </c>
      <c r="B963" s="25">
        <v>15654</v>
      </c>
      <c r="D963" s="2">
        <v>43717</v>
      </c>
      <c r="E963">
        <v>2.0356299999999998</v>
      </c>
      <c r="G963" s="2">
        <v>44377</v>
      </c>
      <c r="H963">
        <v>4.8550000000000003E-2</v>
      </c>
    </row>
    <row r="964" spans="1:8" x14ac:dyDescent="0.25">
      <c r="A964" s="24">
        <v>44876</v>
      </c>
      <c r="B964" s="25">
        <v>15701</v>
      </c>
      <c r="D964" s="2">
        <v>43714</v>
      </c>
      <c r="E964">
        <v>2.0341300000000002</v>
      </c>
      <c r="G964" s="2">
        <v>44376</v>
      </c>
      <c r="H964">
        <v>4.9860000000000002E-2</v>
      </c>
    </row>
    <row r="965" spans="1:8" x14ac:dyDescent="0.25">
      <c r="A965" s="24">
        <v>44879</v>
      </c>
      <c r="B965" s="25">
        <v>15493</v>
      </c>
      <c r="D965" s="2">
        <v>43713</v>
      </c>
      <c r="E965">
        <v>1.9884999999999999</v>
      </c>
      <c r="G965" s="2">
        <v>44375</v>
      </c>
      <c r="H965">
        <v>4.9680000000000002E-2</v>
      </c>
    </row>
    <row r="966" spans="1:8" x14ac:dyDescent="0.25">
      <c r="A966" s="24">
        <v>44880</v>
      </c>
      <c r="B966" s="25">
        <v>15499</v>
      </c>
      <c r="D966" s="2">
        <v>43712</v>
      </c>
      <c r="E966">
        <v>1.98725</v>
      </c>
      <c r="G966" s="2">
        <v>44372</v>
      </c>
      <c r="H966">
        <v>4.8099999999999997E-2</v>
      </c>
    </row>
    <row r="967" spans="1:8" x14ac:dyDescent="0.25">
      <c r="A967" s="24">
        <v>44881</v>
      </c>
      <c r="B967" s="25">
        <v>15564</v>
      </c>
      <c r="D967" s="2">
        <v>43711</v>
      </c>
      <c r="E967">
        <v>2.0123799999999998</v>
      </c>
      <c r="G967" s="2">
        <v>44371</v>
      </c>
      <c r="H967">
        <v>4.7669999999999997E-2</v>
      </c>
    </row>
    <row r="968" spans="1:8" x14ac:dyDescent="0.25">
      <c r="A968" s="24">
        <v>44882</v>
      </c>
      <c r="B968" s="25">
        <v>15610</v>
      </c>
      <c r="D968" s="2">
        <v>43710</v>
      </c>
      <c r="E968">
        <v>2.024</v>
      </c>
      <c r="G968" s="2">
        <v>44370</v>
      </c>
      <c r="H968">
        <v>4.691E-2</v>
      </c>
    </row>
    <row r="969" spans="1:8" x14ac:dyDescent="0.25">
      <c r="A969" s="24">
        <v>44883</v>
      </c>
      <c r="B969" s="25">
        <v>15687</v>
      </c>
      <c r="D969" s="2">
        <v>43707</v>
      </c>
      <c r="E969">
        <v>2.0365000000000002</v>
      </c>
      <c r="G969" s="2">
        <v>44369</v>
      </c>
      <c r="H969">
        <v>5.3030000000000001E-2</v>
      </c>
    </row>
    <row r="970" spans="1:8" x14ac:dyDescent="0.25">
      <c r="A970" s="24">
        <v>44886</v>
      </c>
      <c r="B970" s="25">
        <v>15692</v>
      </c>
      <c r="D970" s="2">
        <v>43706</v>
      </c>
      <c r="E970">
        <v>2.03138</v>
      </c>
      <c r="G970" s="2">
        <v>44368</v>
      </c>
      <c r="H970">
        <v>5.1889999999999999E-2</v>
      </c>
    </row>
    <row r="971" spans="1:8" x14ac:dyDescent="0.25">
      <c r="A971" s="24">
        <v>44887</v>
      </c>
      <c r="B971" s="25">
        <v>15707</v>
      </c>
      <c r="D971" s="2">
        <v>43705</v>
      </c>
      <c r="E971">
        <v>2.0351300000000001</v>
      </c>
      <c r="G971" s="2">
        <v>44365</v>
      </c>
      <c r="H971">
        <v>5.0220000000000001E-2</v>
      </c>
    </row>
    <row r="972" spans="1:8" x14ac:dyDescent="0.25">
      <c r="A972" s="24">
        <v>44888</v>
      </c>
      <c r="B972" s="25">
        <v>15716</v>
      </c>
      <c r="D972" s="2">
        <v>43704</v>
      </c>
      <c r="E972">
        <v>2.0375000000000001</v>
      </c>
      <c r="G972" s="2">
        <v>44364</v>
      </c>
      <c r="H972">
        <v>4.3709999999999999E-2</v>
      </c>
    </row>
    <row r="973" spans="1:8" x14ac:dyDescent="0.25">
      <c r="A973" s="24">
        <v>44889</v>
      </c>
      <c r="B973" s="25">
        <v>15700</v>
      </c>
      <c r="D973" s="2">
        <v>43700</v>
      </c>
      <c r="E973">
        <v>2.08013</v>
      </c>
      <c r="G973" s="2">
        <v>44363</v>
      </c>
      <c r="H973">
        <v>3.5619999999999999E-2</v>
      </c>
    </row>
    <row r="974" spans="1:8" x14ac:dyDescent="0.25">
      <c r="A974" s="24">
        <v>44890</v>
      </c>
      <c r="B974" s="25">
        <v>15647</v>
      </c>
      <c r="D974" s="2">
        <v>43699</v>
      </c>
      <c r="E974">
        <v>2.0425</v>
      </c>
      <c r="G974" s="2">
        <v>44362</v>
      </c>
      <c r="H974">
        <v>3.4479999999999997E-2</v>
      </c>
    </row>
    <row r="975" spans="1:8" x14ac:dyDescent="0.25">
      <c r="A975" s="24">
        <v>44893</v>
      </c>
      <c r="B975" s="25">
        <v>15668</v>
      </c>
      <c r="D975" s="2">
        <v>43698</v>
      </c>
      <c r="E975">
        <v>2.0253800000000002</v>
      </c>
      <c r="G975" s="2">
        <v>44361</v>
      </c>
      <c r="H975">
        <v>3.0609999999999998E-2</v>
      </c>
    </row>
    <row r="976" spans="1:8" x14ac:dyDescent="0.25">
      <c r="A976" s="24">
        <v>44894</v>
      </c>
      <c r="B976" s="25">
        <v>15729</v>
      </c>
      <c r="D976" s="2">
        <v>43697</v>
      </c>
      <c r="E976">
        <v>2.0236299999999998</v>
      </c>
      <c r="G976" s="2">
        <v>44358</v>
      </c>
      <c r="H976">
        <v>3.2149999999999998E-2</v>
      </c>
    </row>
    <row r="977" spans="1:8" x14ac:dyDescent="0.25">
      <c r="A977" s="24">
        <v>44895</v>
      </c>
      <c r="B977" s="25">
        <v>15737</v>
      </c>
      <c r="D977" s="2">
        <v>43696</v>
      </c>
      <c r="E977">
        <v>2.0291299999999999</v>
      </c>
      <c r="G977" s="2">
        <v>44357</v>
      </c>
      <c r="H977">
        <v>3.227E-2</v>
      </c>
    </row>
    <row r="978" spans="1:8" x14ac:dyDescent="0.25">
      <c r="A978" s="24">
        <v>44896</v>
      </c>
      <c r="B978" s="25">
        <v>15742</v>
      </c>
      <c r="D978" s="2">
        <v>43693</v>
      </c>
      <c r="E978">
        <v>2.01675</v>
      </c>
      <c r="G978" s="2">
        <v>44356</v>
      </c>
      <c r="H978">
        <v>3.3509999999999998E-2</v>
      </c>
    </row>
    <row r="979" spans="1:8" x14ac:dyDescent="0.25">
      <c r="A979" s="24">
        <v>44897</v>
      </c>
      <c r="B979" s="25">
        <v>15617</v>
      </c>
      <c r="D979" s="2">
        <v>43692</v>
      </c>
      <c r="E979">
        <v>2.0139999999999998</v>
      </c>
      <c r="G979" s="2">
        <v>44355</v>
      </c>
      <c r="H979">
        <v>3.3119999999999997E-2</v>
      </c>
    </row>
    <row r="980" spans="1:8" x14ac:dyDescent="0.25">
      <c r="A980" s="24">
        <v>44900</v>
      </c>
      <c r="B980" s="25">
        <v>15429</v>
      </c>
      <c r="D980" s="2">
        <v>43691</v>
      </c>
      <c r="E980">
        <v>2.0798800000000002</v>
      </c>
      <c r="G980" s="2">
        <v>44354</v>
      </c>
      <c r="H980">
        <v>3.2489999999999998E-2</v>
      </c>
    </row>
    <row r="981" spans="1:8" x14ac:dyDescent="0.25">
      <c r="A981" s="24">
        <v>44901</v>
      </c>
      <c r="B981" s="25">
        <v>15409</v>
      </c>
      <c r="D981" s="2">
        <v>43690</v>
      </c>
      <c r="E981">
        <v>2.0339999999999998</v>
      </c>
      <c r="G981" s="2">
        <v>44351</v>
      </c>
      <c r="H981">
        <v>3.2239999999999998E-2</v>
      </c>
    </row>
    <row r="982" spans="1:8" x14ac:dyDescent="0.25">
      <c r="A982" s="24">
        <v>44902</v>
      </c>
      <c r="B982" s="25">
        <v>15576</v>
      </c>
      <c r="D982" s="2">
        <v>43689</v>
      </c>
      <c r="E982">
        <v>2.0576300000000001</v>
      </c>
      <c r="G982" s="2">
        <v>44350</v>
      </c>
      <c r="H982">
        <v>3.3399999999999999E-2</v>
      </c>
    </row>
    <row r="983" spans="1:8" x14ac:dyDescent="0.25">
      <c r="A983" s="24">
        <v>44903</v>
      </c>
      <c r="B983" s="25">
        <v>15619</v>
      </c>
      <c r="D983" s="2">
        <v>43686</v>
      </c>
      <c r="E983">
        <v>2.052</v>
      </c>
      <c r="G983" s="2">
        <v>44349</v>
      </c>
      <c r="H983">
        <v>3.117E-2</v>
      </c>
    </row>
    <row r="984" spans="1:8" x14ac:dyDescent="0.25">
      <c r="A984" s="24">
        <v>44904</v>
      </c>
      <c r="B984" s="25">
        <v>15624</v>
      </c>
      <c r="D984" s="2">
        <v>43685</v>
      </c>
      <c r="E984">
        <v>2.0502500000000001</v>
      </c>
      <c r="G984" s="2">
        <v>44348</v>
      </c>
      <c r="H984">
        <v>2.9680000000000002E-2</v>
      </c>
    </row>
    <row r="985" spans="1:8" x14ac:dyDescent="0.25">
      <c r="A985" s="24">
        <v>44907</v>
      </c>
      <c r="B985" s="25">
        <v>15587</v>
      </c>
      <c r="D985" s="2">
        <v>43684</v>
      </c>
      <c r="E985">
        <v>2.0476299999999998</v>
      </c>
      <c r="G985" s="2">
        <v>44344</v>
      </c>
      <c r="H985">
        <v>2.9430000000000001E-2</v>
      </c>
    </row>
    <row r="986" spans="1:8" x14ac:dyDescent="0.25">
      <c r="A986" s="24">
        <v>44908</v>
      </c>
      <c r="B986" s="25">
        <v>15642</v>
      </c>
      <c r="D986" s="2">
        <v>43683</v>
      </c>
      <c r="E986">
        <v>2.0511300000000001</v>
      </c>
      <c r="G986" s="2">
        <v>44343</v>
      </c>
      <c r="H986">
        <v>2.9960000000000001E-2</v>
      </c>
    </row>
    <row r="987" spans="1:8" x14ac:dyDescent="0.25">
      <c r="A987" s="24">
        <v>44909</v>
      </c>
      <c r="B987" s="25">
        <v>15661</v>
      </c>
      <c r="D987" s="2">
        <v>43682</v>
      </c>
      <c r="E987">
        <v>2.08588</v>
      </c>
      <c r="G987" s="2">
        <v>44342</v>
      </c>
      <c r="H987">
        <v>3.2379999999999999E-2</v>
      </c>
    </row>
    <row r="988" spans="1:8" x14ac:dyDescent="0.25">
      <c r="A988" s="24">
        <v>44910</v>
      </c>
      <c r="B988" s="25">
        <v>15619</v>
      </c>
      <c r="D988" s="2">
        <v>43679</v>
      </c>
      <c r="E988">
        <v>2.133</v>
      </c>
      <c r="G988" s="2">
        <v>44341</v>
      </c>
      <c r="H988">
        <v>3.3050000000000003E-2</v>
      </c>
    </row>
    <row r="989" spans="1:8" x14ac:dyDescent="0.25">
      <c r="A989" s="24">
        <v>44911</v>
      </c>
      <c r="B989" s="25">
        <v>15630</v>
      </c>
      <c r="D989" s="2">
        <v>43678</v>
      </c>
      <c r="E989">
        <v>2.22688</v>
      </c>
      <c r="G989" s="2">
        <v>44340</v>
      </c>
      <c r="H989">
        <v>3.295E-2</v>
      </c>
    </row>
    <row r="990" spans="1:8" x14ac:dyDescent="0.25">
      <c r="A990" s="24">
        <v>44914</v>
      </c>
      <c r="B990" s="25">
        <v>15617</v>
      </c>
      <c r="D990" s="2">
        <v>43677</v>
      </c>
      <c r="E990">
        <v>2.20688</v>
      </c>
      <c r="G990" s="2">
        <v>44337</v>
      </c>
      <c r="H990">
        <v>3.2840000000000001E-2</v>
      </c>
    </row>
    <row r="991" spans="1:8" x14ac:dyDescent="0.25">
      <c r="A991" s="24">
        <v>44915</v>
      </c>
      <c r="B991" s="25">
        <v>15621</v>
      </c>
      <c r="D991" s="2">
        <v>43676</v>
      </c>
      <c r="E991">
        <v>2.19163</v>
      </c>
      <c r="G991" s="2">
        <v>44336</v>
      </c>
      <c r="H991">
        <v>3.227E-2</v>
      </c>
    </row>
    <row r="992" spans="1:8" x14ac:dyDescent="0.25">
      <c r="A992" s="24">
        <v>44916</v>
      </c>
      <c r="B992" s="25">
        <v>15608</v>
      </c>
      <c r="D992" s="2">
        <v>43675</v>
      </c>
      <c r="E992">
        <v>2.19625</v>
      </c>
      <c r="G992" s="2">
        <v>44335</v>
      </c>
      <c r="H992">
        <v>3.0499999999999999E-2</v>
      </c>
    </row>
    <row r="993" spans="1:8" x14ac:dyDescent="0.25">
      <c r="A993" s="24">
        <v>44917</v>
      </c>
      <c r="B993" s="25">
        <v>15601</v>
      </c>
      <c r="D993" s="2">
        <v>43672</v>
      </c>
      <c r="E993">
        <v>2.2048800000000002</v>
      </c>
      <c r="G993" s="2">
        <v>44334</v>
      </c>
      <c r="H993">
        <v>3.1309999999999998E-2</v>
      </c>
    </row>
    <row r="994" spans="1:8" x14ac:dyDescent="0.25">
      <c r="A994" s="24">
        <v>44918</v>
      </c>
      <c r="B994" s="25">
        <v>15594</v>
      </c>
      <c r="D994" s="2">
        <v>43671</v>
      </c>
      <c r="E994">
        <v>2.1775000000000002</v>
      </c>
      <c r="G994" s="2">
        <v>44333</v>
      </c>
      <c r="H994">
        <v>3.2570000000000002E-2</v>
      </c>
    </row>
    <row r="995" spans="1:8" x14ac:dyDescent="0.25">
      <c r="A995" s="24">
        <v>44921</v>
      </c>
      <c r="B995" s="25">
        <v>15605</v>
      </c>
      <c r="D995" s="2">
        <v>43670</v>
      </c>
      <c r="E995">
        <v>2.1831299999999998</v>
      </c>
      <c r="G995" s="2">
        <v>44330</v>
      </c>
      <c r="H995">
        <v>3.4270000000000002E-2</v>
      </c>
    </row>
    <row r="996" spans="1:8" x14ac:dyDescent="0.25">
      <c r="A996" s="24">
        <v>44922</v>
      </c>
      <c r="B996" s="25">
        <v>15636</v>
      </c>
      <c r="D996" s="2">
        <v>43669</v>
      </c>
      <c r="E996">
        <v>2.1848800000000002</v>
      </c>
      <c r="G996" s="2">
        <v>44329</v>
      </c>
      <c r="H996">
        <v>3.415E-2</v>
      </c>
    </row>
    <row r="997" spans="1:8" x14ac:dyDescent="0.25">
      <c r="A997" s="24">
        <v>44923</v>
      </c>
      <c r="B997" s="25">
        <v>15659</v>
      </c>
      <c r="D997" s="2">
        <v>43668</v>
      </c>
      <c r="E997">
        <v>2.1807500000000002</v>
      </c>
      <c r="G997" s="2">
        <v>44328</v>
      </c>
      <c r="H997">
        <v>3.424E-2</v>
      </c>
    </row>
    <row r="998" spans="1:8" x14ac:dyDescent="0.25">
      <c r="A998" s="24">
        <v>44924</v>
      </c>
      <c r="B998" s="25">
        <v>15703</v>
      </c>
      <c r="D998" s="2">
        <v>43665</v>
      </c>
      <c r="E998">
        <v>2.14425</v>
      </c>
      <c r="G998" s="2">
        <v>44327</v>
      </c>
      <c r="H998">
        <v>3.3959999999999997E-2</v>
      </c>
    </row>
    <row r="999" spans="1:8" x14ac:dyDescent="0.25">
      <c r="A999" s="24">
        <v>44925</v>
      </c>
      <c r="B999" s="25">
        <v>15731</v>
      </c>
      <c r="D999" s="2">
        <v>43664</v>
      </c>
      <c r="E999">
        <v>2.1742499999999998</v>
      </c>
      <c r="G999" s="2">
        <v>44326</v>
      </c>
      <c r="H999">
        <v>3.5499999999999997E-2</v>
      </c>
    </row>
    <row r="1000" spans="1:8" x14ac:dyDescent="0.25">
      <c r="A1000" s="24">
        <v>44928</v>
      </c>
      <c r="B1000" s="25">
        <v>15592</v>
      </c>
      <c r="D1000" s="2">
        <v>43663</v>
      </c>
      <c r="E1000">
        <v>2.19875</v>
      </c>
      <c r="G1000" s="2">
        <v>44323</v>
      </c>
      <c r="H1000">
        <v>3.7179999999999998E-2</v>
      </c>
    </row>
    <row r="1001" spans="1:8" x14ac:dyDescent="0.25">
      <c r="A1001" s="24">
        <v>44929</v>
      </c>
      <c r="B1001" s="25">
        <v>15572</v>
      </c>
      <c r="D1001" s="2">
        <v>43662</v>
      </c>
      <c r="E1001">
        <v>2.2069999999999999</v>
      </c>
      <c r="G1001" s="2">
        <v>44322</v>
      </c>
      <c r="H1001">
        <v>4.1239999999999999E-2</v>
      </c>
    </row>
    <row r="1002" spans="1:8" x14ac:dyDescent="0.25">
      <c r="A1002" s="24">
        <v>44930</v>
      </c>
      <c r="B1002" s="25">
        <v>15590</v>
      </c>
      <c r="D1002" s="2">
        <v>43661</v>
      </c>
      <c r="E1002">
        <v>2.21713</v>
      </c>
      <c r="G1002" s="2">
        <v>44321</v>
      </c>
      <c r="H1002">
        <v>4.3229999999999998E-2</v>
      </c>
    </row>
    <row r="1003" spans="1:8" x14ac:dyDescent="0.25">
      <c r="A1003" s="24">
        <v>44931</v>
      </c>
      <c r="B1003" s="25">
        <v>15615</v>
      </c>
      <c r="D1003" s="2">
        <v>43658</v>
      </c>
      <c r="E1003">
        <v>2.22925</v>
      </c>
      <c r="G1003" s="2">
        <v>44320</v>
      </c>
      <c r="H1003">
        <v>4.2569999999999997E-2</v>
      </c>
    </row>
    <row r="1004" spans="1:8" x14ac:dyDescent="0.25">
      <c r="A1004" s="24">
        <v>44932</v>
      </c>
      <c r="B1004" s="25">
        <v>15610</v>
      </c>
      <c r="D1004" s="2">
        <v>43657</v>
      </c>
      <c r="E1004">
        <v>2.2126299999999999</v>
      </c>
      <c r="G1004" s="2">
        <v>44319</v>
      </c>
      <c r="H1004">
        <v>4.0579999999999998E-2</v>
      </c>
    </row>
    <row r="1005" spans="1:8" x14ac:dyDescent="0.25">
      <c r="A1005" s="24">
        <v>44935</v>
      </c>
      <c r="B1005" s="25">
        <v>15635</v>
      </c>
      <c r="D1005" s="2">
        <v>43656</v>
      </c>
      <c r="E1005">
        <v>2.2623799999999998</v>
      </c>
      <c r="G1005" s="2">
        <v>44316</v>
      </c>
      <c r="H1005">
        <v>3.916E-2</v>
      </c>
    </row>
    <row r="1006" spans="1:8" x14ac:dyDescent="0.25">
      <c r="A1006" s="24">
        <v>44936</v>
      </c>
      <c r="B1006" s="25">
        <v>15574</v>
      </c>
      <c r="D1006" s="2">
        <v>43655</v>
      </c>
      <c r="E1006">
        <v>2.2567499999999998</v>
      </c>
      <c r="G1006" s="2">
        <v>44315</v>
      </c>
      <c r="H1006">
        <v>3.8100000000000002E-2</v>
      </c>
    </row>
    <row r="1007" spans="1:8" x14ac:dyDescent="0.25">
      <c r="A1007" s="24">
        <v>44937</v>
      </c>
      <c r="B1007" s="25">
        <v>15589</v>
      </c>
      <c r="D1007" s="2">
        <v>43654</v>
      </c>
      <c r="E1007">
        <v>2.2565</v>
      </c>
      <c r="G1007" s="2">
        <v>44314</v>
      </c>
      <c r="H1007">
        <v>3.9280000000000002E-2</v>
      </c>
    </row>
    <row r="1008" spans="1:8" x14ac:dyDescent="0.25">
      <c r="A1008" s="24">
        <v>44938</v>
      </c>
      <c r="B1008" s="25">
        <v>15527</v>
      </c>
      <c r="D1008" s="2">
        <v>43651</v>
      </c>
      <c r="E1008">
        <v>2.2097500000000001</v>
      </c>
      <c r="G1008" s="2">
        <v>44313</v>
      </c>
      <c r="H1008">
        <v>3.8649999999999997E-2</v>
      </c>
    </row>
    <row r="1009" spans="1:8" x14ac:dyDescent="0.25">
      <c r="A1009" s="24">
        <v>44939</v>
      </c>
      <c r="B1009" s="25">
        <v>15366</v>
      </c>
      <c r="D1009" s="2">
        <v>43650</v>
      </c>
      <c r="E1009">
        <v>2.2006299999999999</v>
      </c>
      <c r="G1009" s="2">
        <v>44312</v>
      </c>
      <c r="H1009">
        <v>3.8199999999999998E-2</v>
      </c>
    </row>
    <row r="1010" spans="1:8" x14ac:dyDescent="0.25">
      <c r="A1010" s="24">
        <v>44942</v>
      </c>
      <c r="B1010" s="25">
        <v>15177</v>
      </c>
      <c r="D1010" s="2">
        <v>43649</v>
      </c>
      <c r="E1010">
        <v>2.2088800000000002</v>
      </c>
      <c r="G1010" s="2">
        <v>44309</v>
      </c>
      <c r="H1010">
        <v>3.968E-2</v>
      </c>
    </row>
    <row r="1011" spans="1:8" x14ac:dyDescent="0.25">
      <c r="A1011" s="24">
        <v>44943</v>
      </c>
      <c r="B1011" s="25">
        <v>15019</v>
      </c>
      <c r="D1011" s="2">
        <v>43648</v>
      </c>
      <c r="E1011">
        <v>2.2263799999999998</v>
      </c>
      <c r="G1011" s="2">
        <v>44308</v>
      </c>
      <c r="H1011">
        <v>3.9300000000000002E-2</v>
      </c>
    </row>
    <row r="1012" spans="1:8" x14ac:dyDescent="0.25">
      <c r="A1012" s="24">
        <v>44944</v>
      </c>
      <c r="B1012" s="25">
        <v>15154</v>
      </c>
      <c r="D1012" s="2">
        <v>43647</v>
      </c>
      <c r="E1012">
        <v>2.2185000000000001</v>
      </c>
      <c r="G1012" s="2">
        <v>44307</v>
      </c>
      <c r="H1012">
        <v>3.9079999999999997E-2</v>
      </c>
    </row>
    <row r="1013" spans="1:8" x14ac:dyDescent="0.25">
      <c r="A1013" s="24">
        <v>44945</v>
      </c>
      <c r="B1013" s="25">
        <v>15137</v>
      </c>
      <c r="D1013" s="2">
        <v>43644</v>
      </c>
      <c r="E1013">
        <v>2.2004999999999999</v>
      </c>
      <c r="G1013" s="2">
        <v>44306</v>
      </c>
      <c r="H1013">
        <v>3.8039999999999997E-2</v>
      </c>
    </row>
    <row r="1014" spans="1:8" x14ac:dyDescent="0.25">
      <c r="A1014" s="24">
        <v>44946</v>
      </c>
      <c r="B1014" s="25">
        <v>15113</v>
      </c>
      <c r="D1014" s="2">
        <v>43643</v>
      </c>
      <c r="E1014">
        <v>2.2133799999999999</v>
      </c>
      <c r="G1014" s="2">
        <v>44305</v>
      </c>
      <c r="H1014">
        <v>4.0599999999999997E-2</v>
      </c>
    </row>
    <row r="1015" spans="1:8" x14ac:dyDescent="0.25">
      <c r="A1015" s="24">
        <v>44950</v>
      </c>
      <c r="B1015" s="25">
        <v>15121</v>
      </c>
      <c r="D1015" s="2">
        <v>43642</v>
      </c>
      <c r="E1015">
        <v>2.1997499999999999</v>
      </c>
      <c r="G1015" s="2">
        <v>44302</v>
      </c>
      <c r="H1015">
        <v>4.095E-2</v>
      </c>
    </row>
    <row r="1016" spans="1:8" x14ac:dyDescent="0.25">
      <c r="A1016" s="24">
        <v>44951</v>
      </c>
      <c r="B1016" s="25">
        <v>14930</v>
      </c>
      <c r="D1016" s="2">
        <v>43641</v>
      </c>
      <c r="E1016">
        <v>2.18275</v>
      </c>
      <c r="G1016" s="2">
        <v>44301</v>
      </c>
      <c r="H1016">
        <v>3.8800000000000001E-2</v>
      </c>
    </row>
    <row r="1017" spans="1:8" x14ac:dyDescent="0.25">
      <c r="A1017" s="24">
        <v>44952</v>
      </c>
      <c r="B1017" s="25">
        <v>14958</v>
      </c>
      <c r="D1017" s="2">
        <v>43640</v>
      </c>
      <c r="E1017">
        <v>2.2098800000000001</v>
      </c>
      <c r="G1017" s="2">
        <v>44300</v>
      </c>
      <c r="H1017">
        <v>3.7330000000000002E-2</v>
      </c>
    </row>
    <row r="1018" spans="1:8" x14ac:dyDescent="0.25">
      <c r="A1018" s="24">
        <v>44953</v>
      </c>
      <c r="B1018" s="25">
        <v>14964</v>
      </c>
      <c r="D1018" s="2">
        <v>43637</v>
      </c>
      <c r="E1018">
        <v>2.2201300000000002</v>
      </c>
      <c r="G1018" s="2">
        <v>44299</v>
      </c>
      <c r="H1018">
        <v>3.5520000000000003E-2</v>
      </c>
    </row>
    <row r="1019" spans="1:8" x14ac:dyDescent="0.25">
      <c r="A1019" s="24">
        <v>44956</v>
      </c>
      <c r="B1019" s="25">
        <v>14978</v>
      </c>
      <c r="D1019" s="2">
        <v>43636</v>
      </c>
      <c r="E1019">
        <v>2.2167500000000002</v>
      </c>
      <c r="G1019" s="2">
        <v>44298</v>
      </c>
      <c r="H1019">
        <v>3.6339999999999997E-2</v>
      </c>
    </row>
    <row r="1020" spans="1:8" x14ac:dyDescent="0.25">
      <c r="A1020" s="24">
        <v>44957</v>
      </c>
      <c r="B1020" s="25">
        <v>14979</v>
      </c>
      <c r="D1020" s="2">
        <v>43635</v>
      </c>
      <c r="E1020">
        <v>2.2999999999999998</v>
      </c>
      <c r="G1020" s="2">
        <v>44295</v>
      </c>
      <c r="H1020">
        <v>3.533E-2</v>
      </c>
    </row>
    <row r="1021" spans="1:8" x14ac:dyDescent="0.25">
      <c r="A1021" s="24">
        <v>44958</v>
      </c>
      <c r="B1021" s="25">
        <v>14992</v>
      </c>
      <c r="D1021" s="2">
        <v>43634</v>
      </c>
      <c r="E1021">
        <v>2.298</v>
      </c>
      <c r="G1021" s="2">
        <v>44294</v>
      </c>
      <c r="H1021">
        <v>3.4040000000000001E-2</v>
      </c>
    </row>
    <row r="1022" spans="1:8" x14ac:dyDescent="0.25">
      <c r="A1022" s="24">
        <v>44959</v>
      </c>
      <c r="B1022" s="25">
        <v>14991</v>
      </c>
      <c r="D1022" s="2">
        <v>43633</v>
      </c>
      <c r="E1022">
        <v>2.3087499999999999</v>
      </c>
      <c r="G1022" s="2">
        <v>44293</v>
      </c>
      <c r="H1022">
        <v>2.998E-2</v>
      </c>
    </row>
    <row r="1023" spans="1:8" x14ac:dyDescent="0.25">
      <c r="A1023" s="24">
        <v>44960</v>
      </c>
      <c r="B1023" s="25">
        <v>14868</v>
      </c>
      <c r="D1023" s="2">
        <v>43630</v>
      </c>
      <c r="E1023">
        <v>2.27738</v>
      </c>
      <c r="G1023" s="2">
        <v>44292</v>
      </c>
      <c r="H1023">
        <v>2.8479999999999998E-2</v>
      </c>
    </row>
    <row r="1024" spans="1:8" x14ac:dyDescent="0.25">
      <c r="A1024" s="24">
        <v>44963</v>
      </c>
      <c r="B1024" s="25">
        <v>14898</v>
      </c>
      <c r="D1024" s="2">
        <v>43629</v>
      </c>
      <c r="E1024">
        <v>2.3183799999999999</v>
      </c>
      <c r="G1024" s="2">
        <v>44291</v>
      </c>
      <c r="H1024">
        <v>2.8330000000000001E-2</v>
      </c>
    </row>
    <row r="1025" spans="1:8" x14ac:dyDescent="0.25">
      <c r="A1025" s="24">
        <v>44964</v>
      </c>
      <c r="B1025" s="25">
        <v>15055</v>
      </c>
      <c r="D1025" s="2">
        <v>43628</v>
      </c>
      <c r="E1025">
        <v>2.3416299999999999</v>
      </c>
      <c r="G1025" s="2">
        <v>44288</v>
      </c>
      <c r="H1025">
        <v>2.8330000000000001E-2</v>
      </c>
    </row>
    <row r="1026" spans="1:8" x14ac:dyDescent="0.25">
      <c r="A1026" s="24">
        <v>44965</v>
      </c>
      <c r="B1026" s="25">
        <v>15139</v>
      </c>
      <c r="D1026" s="2">
        <v>43627</v>
      </c>
      <c r="E1026">
        <v>2.3519999999999999</v>
      </c>
      <c r="G1026" s="2">
        <v>44287</v>
      </c>
      <c r="H1026">
        <v>2.835E-2</v>
      </c>
    </row>
    <row r="1027" spans="1:8" x14ac:dyDescent="0.25">
      <c r="A1027" s="24">
        <v>44966</v>
      </c>
      <c r="B1027" s="25">
        <v>15122</v>
      </c>
      <c r="D1027" s="2">
        <v>43626</v>
      </c>
      <c r="E1027">
        <v>2.3487499999999999</v>
      </c>
      <c r="G1027" s="2">
        <v>44286</v>
      </c>
      <c r="H1027">
        <v>3.0700000000000002E-2</v>
      </c>
    </row>
    <row r="1028" spans="1:8" x14ac:dyDescent="0.25">
      <c r="A1028" s="24">
        <v>44967</v>
      </c>
      <c r="B1028" s="25">
        <v>15120</v>
      </c>
      <c r="D1028" s="2">
        <v>43623</v>
      </c>
      <c r="E1028">
        <v>2.37175</v>
      </c>
      <c r="G1028" s="2">
        <v>44285</v>
      </c>
      <c r="H1028">
        <v>3.0210000000000001E-2</v>
      </c>
    </row>
    <row r="1029" spans="1:8" x14ac:dyDescent="0.25">
      <c r="A1029" s="24">
        <v>44970</v>
      </c>
      <c r="B1029" s="25">
        <v>15140</v>
      </c>
      <c r="D1029" s="2">
        <v>43622</v>
      </c>
      <c r="E1029">
        <v>2.3778800000000002</v>
      </c>
      <c r="G1029" s="2">
        <v>44284</v>
      </c>
      <c r="H1029">
        <v>2.886E-2</v>
      </c>
    </row>
    <row r="1030" spans="1:8" x14ac:dyDescent="0.25">
      <c r="A1030" s="24">
        <v>44971</v>
      </c>
      <c r="B1030" s="25">
        <v>15216</v>
      </c>
      <c r="D1030" s="2">
        <v>43621</v>
      </c>
      <c r="E1030">
        <v>2.4083800000000002</v>
      </c>
      <c r="G1030" s="2">
        <v>44281</v>
      </c>
      <c r="H1030">
        <v>2.6880000000000001E-2</v>
      </c>
    </row>
    <row r="1031" spans="1:8" x14ac:dyDescent="0.25">
      <c r="A1031" s="24">
        <v>44972</v>
      </c>
      <c r="B1031" s="25">
        <v>15168</v>
      </c>
      <c r="D1031" s="2">
        <v>43620</v>
      </c>
      <c r="E1031">
        <v>2.4242499999999998</v>
      </c>
      <c r="G1031" s="2">
        <v>44280</v>
      </c>
      <c r="H1031">
        <v>2.8289999999999999E-2</v>
      </c>
    </row>
    <row r="1032" spans="1:8" x14ac:dyDescent="0.25">
      <c r="A1032" s="24">
        <v>44973</v>
      </c>
      <c r="B1032" s="25">
        <v>15194</v>
      </c>
      <c r="D1032" s="2">
        <v>43619</v>
      </c>
      <c r="E1032">
        <v>2.4554999999999998</v>
      </c>
      <c r="G1032" s="2">
        <v>44279</v>
      </c>
      <c r="H1032">
        <v>2.6859999999999998E-2</v>
      </c>
    </row>
    <row r="1033" spans="1:8" x14ac:dyDescent="0.25">
      <c r="A1033" s="24">
        <v>44974</v>
      </c>
      <c r="B1033" s="25">
        <v>15176</v>
      </c>
      <c r="D1033" s="2">
        <v>43616</v>
      </c>
      <c r="E1033">
        <v>2.5166300000000001</v>
      </c>
      <c r="G1033" s="2">
        <v>44278</v>
      </c>
      <c r="H1033">
        <v>2.351E-2</v>
      </c>
    </row>
    <row r="1034" spans="1:8" x14ac:dyDescent="0.25">
      <c r="A1034" s="24">
        <v>44977</v>
      </c>
      <c r="B1034" s="25">
        <v>15199</v>
      </c>
      <c r="D1034" s="2">
        <v>43615</v>
      </c>
      <c r="E1034">
        <v>2.5437500000000002</v>
      </c>
      <c r="G1034" s="2">
        <v>44277</v>
      </c>
      <c r="H1034">
        <v>2.8500000000000001E-2</v>
      </c>
    </row>
    <row r="1035" spans="1:8" x14ac:dyDescent="0.25">
      <c r="A1035" s="24">
        <v>44978</v>
      </c>
      <c r="B1035" s="25">
        <v>15168</v>
      </c>
      <c r="D1035" s="2">
        <v>43614</v>
      </c>
      <c r="E1035">
        <v>2.5243799999999998</v>
      </c>
      <c r="G1035" s="2">
        <v>44274</v>
      </c>
      <c r="H1035">
        <v>3.5270000000000003E-2</v>
      </c>
    </row>
    <row r="1036" spans="1:8" x14ac:dyDescent="0.25">
      <c r="A1036" s="24">
        <v>44979</v>
      </c>
      <c r="B1036" s="25">
        <v>15179</v>
      </c>
      <c r="D1036" s="2">
        <v>43613</v>
      </c>
      <c r="E1036">
        <v>2.5412499999999998</v>
      </c>
      <c r="G1036" s="2">
        <v>44273</v>
      </c>
      <c r="H1036">
        <v>4.589E-2</v>
      </c>
    </row>
    <row r="1037" spans="1:8" x14ac:dyDescent="0.25">
      <c r="A1037" s="24">
        <v>44980</v>
      </c>
      <c r="B1037" s="25">
        <v>15218</v>
      </c>
      <c r="D1037" s="2">
        <v>43609</v>
      </c>
      <c r="E1037">
        <v>2.5486300000000002</v>
      </c>
      <c r="G1037" s="2">
        <v>44272</v>
      </c>
      <c r="H1037">
        <v>4.8120000000000003E-2</v>
      </c>
    </row>
    <row r="1038" spans="1:8" x14ac:dyDescent="0.25">
      <c r="A1038" s="24">
        <v>44981</v>
      </c>
      <c r="B1038" s="25">
        <v>15187</v>
      </c>
      <c r="D1038" s="2">
        <v>43608</v>
      </c>
      <c r="E1038">
        <v>2.56013</v>
      </c>
      <c r="G1038" s="2">
        <v>44271</v>
      </c>
      <c r="H1038">
        <v>4.7059999999999998E-2</v>
      </c>
    </row>
    <row r="1039" spans="1:8" x14ac:dyDescent="0.25">
      <c r="A1039" s="24">
        <v>44984</v>
      </c>
      <c r="B1039" s="25">
        <v>15216</v>
      </c>
      <c r="D1039" s="2">
        <v>43607</v>
      </c>
      <c r="E1039">
        <v>2.57063</v>
      </c>
      <c r="G1039" s="2">
        <v>44270</v>
      </c>
      <c r="H1039">
        <v>4.5310000000000003E-2</v>
      </c>
    </row>
    <row r="1040" spans="1:8" x14ac:dyDescent="0.25">
      <c r="A1040" s="24">
        <v>44985</v>
      </c>
      <c r="B1040" s="25">
        <v>15274</v>
      </c>
      <c r="D1040" s="2">
        <v>43606</v>
      </c>
      <c r="E1040">
        <v>2.56325</v>
      </c>
      <c r="G1040" s="2">
        <v>44267</v>
      </c>
      <c r="H1040">
        <v>4.8469999999999999E-2</v>
      </c>
    </row>
    <row r="1041" spans="1:8" x14ac:dyDescent="0.25">
      <c r="A1041" s="24">
        <v>44986</v>
      </c>
      <c r="B1041" s="25">
        <v>15240</v>
      </c>
      <c r="D1041" s="2">
        <v>43605</v>
      </c>
      <c r="E1041">
        <v>2.5597500000000002</v>
      </c>
      <c r="G1041" s="2">
        <v>44266</v>
      </c>
      <c r="H1041">
        <v>4.863E-2</v>
      </c>
    </row>
    <row r="1042" spans="1:8" x14ac:dyDescent="0.25">
      <c r="A1042" s="24">
        <v>44987</v>
      </c>
      <c r="B1042" s="25">
        <v>15250</v>
      </c>
      <c r="D1042" s="2">
        <v>43602</v>
      </c>
      <c r="E1042">
        <v>2.55375</v>
      </c>
      <c r="G1042" s="2">
        <v>44265</v>
      </c>
      <c r="H1042">
        <v>4.5150000000000003E-2</v>
      </c>
    </row>
    <row r="1043" spans="1:8" x14ac:dyDescent="0.25">
      <c r="A1043" s="24">
        <v>44988</v>
      </c>
      <c r="B1043" s="25">
        <v>15273</v>
      </c>
      <c r="D1043" s="2">
        <v>43601</v>
      </c>
      <c r="E1043">
        <v>2.5514999999999999</v>
      </c>
      <c r="G1043" s="2">
        <v>44264</v>
      </c>
      <c r="H1043">
        <v>4.5560000000000003E-2</v>
      </c>
    </row>
    <row r="1044" spans="1:8" x14ac:dyDescent="0.25">
      <c r="A1044" s="24">
        <v>44991</v>
      </c>
      <c r="B1044" s="25">
        <v>15306</v>
      </c>
      <c r="D1044" s="2">
        <v>43600</v>
      </c>
      <c r="E1044">
        <v>2.5508799999999998</v>
      </c>
      <c r="G1044" s="2">
        <v>44263</v>
      </c>
      <c r="H1044">
        <v>4.9979999999999997E-2</v>
      </c>
    </row>
    <row r="1045" spans="1:8" x14ac:dyDescent="0.25">
      <c r="A1045" s="24">
        <v>44992</v>
      </c>
      <c r="B1045" s="25">
        <v>15301</v>
      </c>
      <c r="D1045" s="2">
        <v>43599</v>
      </c>
      <c r="E1045">
        <v>2.5508799999999998</v>
      </c>
      <c r="G1045" s="2">
        <v>44260</v>
      </c>
      <c r="H1045">
        <v>5.1090000000000003E-2</v>
      </c>
    </row>
    <row r="1046" spans="1:8" x14ac:dyDescent="0.25">
      <c r="A1046" s="24">
        <v>44993</v>
      </c>
      <c r="B1046" s="25">
        <v>15359</v>
      </c>
      <c r="D1046" s="2">
        <v>43598</v>
      </c>
      <c r="E1046">
        <v>2.5876299999999999</v>
      </c>
      <c r="G1046" s="2">
        <v>44259</v>
      </c>
      <c r="H1046">
        <v>5.2359999999999997E-2</v>
      </c>
    </row>
    <row r="1047" spans="1:8" x14ac:dyDescent="0.25">
      <c r="A1047" s="24">
        <v>44994</v>
      </c>
      <c r="B1047" s="25">
        <v>15451</v>
      </c>
      <c r="D1047" s="2">
        <v>43595</v>
      </c>
      <c r="E1047">
        <v>2.5870000000000002</v>
      </c>
      <c r="G1047" s="2">
        <v>44258</v>
      </c>
      <c r="H1047">
        <v>5.3199999999999997E-2</v>
      </c>
    </row>
    <row r="1048" spans="1:8" x14ac:dyDescent="0.25">
      <c r="A1048" s="24">
        <v>44995</v>
      </c>
      <c r="B1048" s="25">
        <v>15438</v>
      </c>
      <c r="D1048" s="2">
        <v>43594</v>
      </c>
      <c r="E1048">
        <v>2.5816300000000001</v>
      </c>
      <c r="G1048" s="2">
        <v>44257</v>
      </c>
      <c r="H1048">
        <v>5.1369999999999999E-2</v>
      </c>
    </row>
    <row r="1049" spans="1:8" x14ac:dyDescent="0.25">
      <c r="A1049" s="24">
        <v>44998</v>
      </c>
      <c r="B1049" s="25">
        <v>15468</v>
      </c>
      <c r="D1049" s="2">
        <v>43593</v>
      </c>
      <c r="E1049">
        <v>2.5822500000000002</v>
      </c>
      <c r="G1049" s="2">
        <v>44256</v>
      </c>
      <c r="H1049">
        <v>5.0659999999999997E-2</v>
      </c>
    </row>
    <row r="1050" spans="1:8" x14ac:dyDescent="0.25">
      <c r="A1050" s="24">
        <v>44999</v>
      </c>
      <c r="B1050" s="25">
        <v>15374</v>
      </c>
      <c r="D1050" s="2">
        <v>43592</v>
      </c>
      <c r="E1050">
        <v>2.5943800000000001</v>
      </c>
      <c r="G1050" s="2">
        <v>44253</v>
      </c>
      <c r="H1050">
        <v>5.6230000000000002E-2</v>
      </c>
    </row>
    <row r="1051" spans="1:8" x14ac:dyDescent="0.25">
      <c r="A1051" s="24">
        <v>45000</v>
      </c>
      <c r="B1051" s="25">
        <v>15380</v>
      </c>
      <c r="D1051" s="2">
        <v>43588</v>
      </c>
      <c r="E1051">
        <v>2.6173799999999998</v>
      </c>
      <c r="G1051" s="2">
        <v>44252</v>
      </c>
      <c r="H1051">
        <v>5.2019999999999997E-2</v>
      </c>
    </row>
    <row r="1052" spans="1:8" x14ac:dyDescent="0.25">
      <c r="A1052" s="24">
        <v>45001</v>
      </c>
      <c r="B1052" s="25">
        <v>15365</v>
      </c>
      <c r="D1052" s="2">
        <v>43587</v>
      </c>
      <c r="E1052">
        <v>2.6385000000000001</v>
      </c>
      <c r="G1052" s="2">
        <v>44251</v>
      </c>
      <c r="H1052">
        <v>4.5229999999999999E-2</v>
      </c>
    </row>
    <row r="1053" spans="1:8" x14ac:dyDescent="0.25">
      <c r="A1053" s="24">
        <v>45002</v>
      </c>
      <c r="B1053" s="25">
        <v>15418</v>
      </c>
      <c r="D1053" s="2">
        <v>43586</v>
      </c>
      <c r="E1053">
        <v>2.6114999999999999</v>
      </c>
      <c r="G1053" s="2">
        <v>44250</v>
      </c>
      <c r="H1053">
        <v>4.1250000000000002E-2</v>
      </c>
    </row>
    <row r="1054" spans="1:8" x14ac:dyDescent="0.25">
      <c r="A1054" s="24">
        <v>45005</v>
      </c>
      <c r="B1054" s="25">
        <v>15364</v>
      </c>
      <c r="D1054" s="2">
        <v>43585</v>
      </c>
      <c r="E1054">
        <v>2.6219999999999999</v>
      </c>
      <c r="G1054" s="2">
        <v>44249</v>
      </c>
      <c r="H1054">
        <v>3.841E-2</v>
      </c>
    </row>
    <row r="1055" spans="1:8" x14ac:dyDescent="0.25">
      <c r="A1055" s="24">
        <v>45006</v>
      </c>
      <c r="B1055" s="25">
        <v>15372</v>
      </c>
      <c r="D1055" s="2">
        <v>43584</v>
      </c>
      <c r="E1055">
        <v>2.6120000000000001</v>
      </c>
      <c r="G1055" s="2">
        <v>44246</v>
      </c>
      <c r="H1055">
        <v>3.8519999999999999E-2</v>
      </c>
    </row>
    <row r="1056" spans="1:8" x14ac:dyDescent="0.25">
      <c r="A1056" s="24">
        <v>45009</v>
      </c>
      <c r="B1056" s="25">
        <v>15349</v>
      </c>
      <c r="D1056" s="2">
        <v>43581</v>
      </c>
      <c r="E1056">
        <v>2.6157499999999998</v>
      </c>
      <c r="G1056" s="2">
        <v>44245</v>
      </c>
      <c r="H1056">
        <v>3.8980000000000001E-2</v>
      </c>
    </row>
    <row r="1057" spans="1:8" x14ac:dyDescent="0.25">
      <c r="A1057" s="24">
        <v>45012</v>
      </c>
      <c r="B1057" s="25">
        <v>15189</v>
      </c>
      <c r="D1057" s="2">
        <v>43580</v>
      </c>
      <c r="E1057">
        <v>2.6124999999999998</v>
      </c>
      <c r="G1057" s="2">
        <v>44244</v>
      </c>
      <c r="H1057">
        <v>3.8809999999999997E-2</v>
      </c>
    </row>
    <row r="1058" spans="1:8" x14ac:dyDescent="0.25">
      <c r="A1058" s="24">
        <v>45013</v>
      </c>
      <c r="B1058" s="25">
        <v>15174</v>
      </c>
      <c r="D1058" s="2">
        <v>43579</v>
      </c>
      <c r="E1058">
        <v>2.6197499999999998</v>
      </c>
      <c r="G1058" s="2">
        <v>44243</v>
      </c>
      <c r="H1058">
        <v>3.8109999999999998E-2</v>
      </c>
    </row>
    <row r="1059" spans="1:8" x14ac:dyDescent="0.25">
      <c r="A1059" s="24">
        <v>45014</v>
      </c>
      <c r="B1059" s="25">
        <v>15088</v>
      </c>
      <c r="D1059" s="2">
        <v>43578</v>
      </c>
      <c r="E1059">
        <v>2.6198800000000002</v>
      </c>
      <c r="G1059" s="2">
        <v>44239</v>
      </c>
      <c r="H1059">
        <v>3.9489999999999997E-2</v>
      </c>
    </row>
    <row r="1060" spans="1:8" x14ac:dyDescent="0.25">
      <c r="A1060" s="24">
        <v>45015</v>
      </c>
      <c r="B1060" s="25">
        <v>15094</v>
      </c>
      <c r="D1060" s="2">
        <v>43573</v>
      </c>
      <c r="E1060">
        <v>2.629</v>
      </c>
      <c r="G1060" s="2">
        <v>44238</v>
      </c>
      <c r="H1060">
        <v>4.0079999999999998E-2</v>
      </c>
    </row>
    <row r="1061" spans="1:8" x14ac:dyDescent="0.25">
      <c r="A1061" s="24">
        <v>45016</v>
      </c>
      <c r="B1061" s="25">
        <v>15062</v>
      </c>
      <c r="D1061" s="2">
        <v>43572</v>
      </c>
      <c r="E1061">
        <v>2.6336300000000001</v>
      </c>
      <c r="G1061" s="2">
        <v>44237</v>
      </c>
      <c r="H1061">
        <v>4.1070000000000002E-2</v>
      </c>
    </row>
    <row r="1062" spans="1:8" x14ac:dyDescent="0.25">
      <c r="A1062" s="24">
        <v>45019</v>
      </c>
      <c r="B1062" s="25">
        <v>14977</v>
      </c>
      <c r="D1062" s="2">
        <v>43571</v>
      </c>
      <c r="E1062">
        <v>2.6313800000000001</v>
      </c>
      <c r="G1062" s="2">
        <v>44236</v>
      </c>
      <c r="H1062">
        <v>4.0239999999999998E-2</v>
      </c>
    </row>
    <row r="1063" spans="1:8" x14ac:dyDescent="0.25">
      <c r="A1063" s="24">
        <v>45020</v>
      </c>
      <c r="B1063" s="25">
        <v>14990</v>
      </c>
      <c r="D1063" s="2">
        <v>43570</v>
      </c>
      <c r="E1063">
        <v>2.6376300000000001</v>
      </c>
      <c r="G1063" s="2">
        <v>44235</v>
      </c>
      <c r="H1063">
        <v>3.7969999999999997E-2</v>
      </c>
    </row>
    <row r="1064" spans="1:8" x14ac:dyDescent="0.25">
      <c r="A1064" s="24">
        <v>45021</v>
      </c>
      <c r="B1064" s="25">
        <v>14913</v>
      </c>
      <c r="D1064" s="2">
        <v>43567</v>
      </c>
      <c r="E1064">
        <v>2.63775</v>
      </c>
      <c r="G1064" s="2">
        <v>44232</v>
      </c>
      <c r="H1064">
        <v>4.052E-2</v>
      </c>
    </row>
    <row r="1065" spans="1:8" x14ac:dyDescent="0.25">
      <c r="A1065" s="24">
        <v>45022</v>
      </c>
      <c r="B1065" s="25">
        <v>14933</v>
      </c>
      <c r="D1065" s="2">
        <v>43566</v>
      </c>
      <c r="E1065">
        <v>2.6312500000000001</v>
      </c>
      <c r="G1065" s="2">
        <v>44231</v>
      </c>
      <c r="H1065">
        <v>4.6640000000000001E-2</v>
      </c>
    </row>
    <row r="1066" spans="1:8" x14ac:dyDescent="0.25">
      <c r="A1066" s="24">
        <v>45026</v>
      </c>
      <c r="B1066" s="25">
        <v>14943</v>
      </c>
      <c r="D1066" s="2">
        <v>43565</v>
      </c>
      <c r="E1066">
        <v>2.6269999999999998</v>
      </c>
      <c r="G1066" s="2">
        <v>44230</v>
      </c>
      <c r="H1066">
        <v>4.4990000000000002E-2</v>
      </c>
    </row>
    <row r="1067" spans="1:8" x14ac:dyDescent="0.25">
      <c r="A1067" s="24">
        <v>45027</v>
      </c>
      <c r="B1067" s="25">
        <v>14905</v>
      </c>
      <c r="D1067" s="2">
        <v>43564</v>
      </c>
      <c r="E1067">
        <v>2.6284999999999998</v>
      </c>
      <c r="G1067" s="2">
        <v>44229</v>
      </c>
      <c r="H1067">
        <v>4.2290000000000001E-2</v>
      </c>
    </row>
    <row r="1068" spans="1:8" x14ac:dyDescent="0.25">
      <c r="A1068" s="24">
        <v>45028</v>
      </c>
      <c r="B1068" s="25">
        <v>14888</v>
      </c>
      <c r="D1068" s="2">
        <v>43563</v>
      </c>
      <c r="E1068">
        <v>2.6316299999999999</v>
      </c>
      <c r="G1068" s="2">
        <v>44228</v>
      </c>
      <c r="H1068">
        <v>4.2209999999999998E-2</v>
      </c>
    </row>
    <row r="1069" spans="1:8" x14ac:dyDescent="0.25">
      <c r="A1069" s="24">
        <v>45029</v>
      </c>
      <c r="B1069" s="25">
        <v>14866</v>
      </c>
      <c r="D1069" s="2">
        <v>43560</v>
      </c>
      <c r="E1069">
        <v>2.6446299999999998</v>
      </c>
      <c r="G1069" s="2">
        <v>44225</v>
      </c>
      <c r="H1069">
        <v>4.7E-2</v>
      </c>
    </row>
    <row r="1070" spans="1:8" x14ac:dyDescent="0.25">
      <c r="A1070" s="24">
        <v>45030</v>
      </c>
      <c r="B1070" s="25">
        <v>14792</v>
      </c>
      <c r="D1070" s="2">
        <v>43559</v>
      </c>
      <c r="E1070">
        <v>2.64588</v>
      </c>
      <c r="G1070" s="2">
        <v>44224</v>
      </c>
      <c r="H1070">
        <v>4.342E-2</v>
      </c>
    </row>
    <row r="1071" spans="1:8" x14ac:dyDescent="0.25">
      <c r="A1071" s="24">
        <v>45033</v>
      </c>
      <c r="B1071" s="25">
        <v>14666</v>
      </c>
      <c r="D1071" s="2">
        <v>43558</v>
      </c>
      <c r="E1071">
        <v>2.6551300000000002</v>
      </c>
      <c r="G1071" s="2">
        <v>44223</v>
      </c>
      <c r="H1071">
        <v>4.589E-2</v>
      </c>
    </row>
    <row r="1072" spans="1:8" x14ac:dyDescent="0.25">
      <c r="A1072" s="24">
        <v>45034</v>
      </c>
      <c r="B1072" s="25">
        <v>14773</v>
      </c>
      <c r="D1072" s="2">
        <v>43557</v>
      </c>
      <c r="E1072">
        <v>2.65063</v>
      </c>
      <c r="G1072" s="2">
        <v>44222</v>
      </c>
      <c r="H1072">
        <v>5.2179999999999997E-2</v>
      </c>
    </row>
    <row r="1073" spans="1:8" x14ac:dyDescent="0.25">
      <c r="A1073" s="24">
        <v>45042</v>
      </c>
      <c r="B1073" s="25">
        <v>14855</v>
      </c>
      <c r="D1073" s="2">
        <v>43556</v>
      </c>
      <c r="E1073">
        <v>2.66913</v>
      </c>
      <c r="G1073" s="2">
        <v>44221</v>
      </c>
      <c r="H1073">
        <v>5.3249999999999999E-2</v>
      </c>
    </row>
    <row r="1074" spans="1:8" x14ac:dyDescent="0.25">
      <c r="A1074" s="24">
        <v>45043</v>
      </c>
      <c r="B1074" s="25">
        <v>14882</v>
      </c>
      <c r="D1074" s="2">
        <v>43553</v>
      </c>
      <c r="E1074">
        <v>2.6595</v>
      </c>
      <c r="G1074" s="2">
        <v>44218</v>
      </c>
      <c r="H1074">
        <v>5.4510000000000003E-2</v>
      </c>
    </row>
    <row r="1075" spans="1:8" x14ac:dyDescent="0.25">
      <c r="A1075" s="24">
        <v>45044</v>
      </c>
      <c r="B1075" s="25">
        <v>14751</v>
      </c>
      <c r="D1075" s="2">
        <v>43552</v>
      </c>
      <c r="E1075">
        <v>2.64113</v>
      </c>
      <c r="G1075" s="2">
        <v>44217</v>
      </c>
      <c r="H1075">
        <v>5.9659999999999998E-2</v>
      </c>
    </row>
    <row r="1076" spans="1:8" x14ac:dyDescent="0.25">
      <c r="A1076" s="24">
        <v>45048</v>
      </c>
      <c r="B1076" s="25">
        <v>14661</v>
      </c>
      <c r="D1076" s="2">
        <v>43551</v>
      </c>
      <c r="E1076">
        <v>2.6507499999999999</v>
      </c>
      <c r="G1076" s="2">
        <v>44216</v>
      </c>
      <c r="H1076">
        <v>6.3170000000000004E-2</v>
      </c>
    </row>
    <row r="1077" spans="1:8" x14ac:dyDescent="0.25">
      <c r="A1077" s="24">
        <v>45049</v>
      </c>
      <c r="B1077" s="25">
        <v>14703</v>
      </c>
      <c r="D1077" s="2">
        <v>43550</v>
      </c>
      <c r="E1077">
        <v>2.6821299999999999</v>
      </c>
      <c r="G1077" s="2">
        <v>44215</v>
      </c>
      <c r="H1077">
        <v>6.4369999999999997E-2</v>
      </c>
    </row>
    <row r="1078" spans="1:8" x14ac:dyDescent="0.25">
      <c r="A1078" s="24">
        <v>45050</v>
      </c>
      <c r="B1078" s="25">
        <v>14706</v>
      </c>
      <c r="D1078" s="2">
        <v>43549</v>
      </c>
      <c r="E1078">
        <v>2.673</v>
      </c>
      <c r="G1078" s="2">
        <v>44211</v>
      </c>
      <c r="H1078">
        <v>6.5820000000000004E-2</v>
      </c>
    </row>
    <row r="1079" spans="1:8" x14ac:dyDescent="0.25">
      <c r="A1079" s="24">
        <v>45051</v>
      </c>
      <c r="B1079" s="25">
        <v>14632</v>
      </c>
      <c r="D1079" s="2">
        <v>43546</v>
      </c>
      <c r="E1079">
        <v>2.6760000000000002</v>
      </c>
      <c r="G1079" s="2">
        <v>44210</v>
      </c>
      <c r="H1079">
        <v>6.4320000000000002E-2</v>
      </c>
    </row>
    <row r="1080" spans="1:8" x14ac:dyDescent="0.25">
      <c r="A1080" s="24">
        <v>45054</v>
      </c>
      <c r="B1080" s="25">
        <v>14674</v>
      </c>
      <c r="D1080" s="2">
        <v>43545</v>
      </c>
      <c r="E1080">
        <v>2.6773799999999999</v>
      </c>
      <c r="G1080" s="2">
        <v>44209</v>
      </c>
      <c r="H1080">
        <v>6.5280000000000005E-2</v>
      </c>
    </row>
    <row r="1081" spans="1:8" x14ac:dyDescent="0.25">
      <c r="A1081" s="24">
        <v>45055</v>
      </c>
      <c r="B1081" s="25">
        <v>14709</v>
      </c>
      <c r="D1081" s="2">
        <v>43544</v>
      </c>
      <c r="E1081">
        <v>2.6789999999999998</v>
      </c>
      <c r="G1081" s="2">
        <v>44208</v>
      </c>
      <c r="H1081">
        <v>6.0999999999999999E-2</v>
      </c>
    </row>
    <row r="1082" spans="1:8" x14ac:dyDescent="0.25">
      <c r="A1082" s="24">
        <v>45056</v>
      </c>
      <c r="B1082" s="25">
        <v>14757</v>
      </c>
      <c r="D1082" s="2">
        <v>43543</v>
      </c>
      <c r="E1082">
        <v>2.6741299999999999</v>
      </c>
      <c r="G1082" s="2">
        <v>44207</v>
      </c>
      <c r="H1082">
        <v>6.3549999999999995E-2</v>
      </c>
    </row>
    <row r="1083" spans="1:8" x14ac:dyDescent="0.25">
      <c r="A1083" s="24">
        <v>45057</v>
      </c>
      <c r="B1083" s="25">
        <v>14746</v>
      </c>
      <c r="D1083" s="2">
        <v>43542</v>
      </c>
      <c r="E1083">
        <v>2.6706300000000001</v>
      </c>
      <c r="G1083" s="2">
        <v>44204</v>
      </c>
      <c r="H1083">
        <v>6.5820000000000004E-2</v>
      </c>
    </row>
    <row r="1084" spans="1:8" x14ac:dyDescent="0.25">
      <c r="A1084" s="24">
        <v>45058</v>
      </c>
      <c r="B1084" s="25">
        <v>14722</v>
      </c>
      <c r="D1084" s="2">
        <v>43539</v>
      </c>
      <c r="E1084">
        <v>2.6717499999999998</v>
      </c>
      <c r="G1084" s="2">
        <v>44203</v>
      </c>
      <c r="H1084">
        <v>6.5100000000000005E-2</v>
      </c>
    </row>
    <row r="1085" spans="1:8" x14ac:dyDescent="0.25">
      <c r="A1085" s="24">
        <v>45061</v>
      </c>
      <c r="B1085" s="25">
        <v>14752</v>
      </c>
      <c r="D1085" s="2">
        <v>43538</v>
      </c>
      <c r="E1085">
        <v>2.6791299999999998</v>
      </c>
      <c r="G1085" s="2">
        <v>44202</v>
      </c>
      <c r="H1085">
        <v>5.8779999999999999E-2</v>
      </c>
    </row>
    <row r="1086" spans="1:8" x14ac:dyDescent="0.25">
      <c r="A1086" s="24">
        <v>45062</v>
      </c>
      <c r="B1086" s="25">
        <v>14812</v>
      </c>
      <c r="D1086" s="2">
        <v>43537</v>
      </c>
      <c r="E1086">
        <v>2.67638</v>
      </c>
      <c r="G1086" s="2">
        <v>44201</v>
      </c>
      <c r="H1086">
        <v>5.6050000000000003E-2</v>
      </c>
    </row>
    <row r="1087" spans="1:8" x14ac:dyDescent="0.25">
      <c r="A1087" s="24">
        <v>45063</v>
      </c>
      <c r="B1087" s="25">
        <v>14810</v>
      </c>
      <c r="D1087" s="2">
        <v>43536</v>
      </c>
      <c r="E1087">
        <v>2.6821299999999999</v>
      </c>
      <c r="G1087" s="2">
        <v>44200</v>
      </c>
      <c r="H1087">
        <v>5.6939999999999998E-2</v>
      </c>
    </row>
    <row r="1088" spans="1:8" x14ac:dyDescent="0.25">
      <c r="A1088" s="24">
        <v>45065</v>
      </c>
      <c r="B1088" s="25">
        <v>14875.004999999999</v>
      </c>
      <c r="D1088" s="2">
        <v>43535</v>
      </c>
      <c r="E1088">
        <v>2.6792500000000001</v>
      </c>
      <c r="G1088" s="2">
        <v>44196</v>
      </c>
      <c r="H1088">
        <v>5.8740000000000001E-2</v>
      </c>
    </row>
    <row r="1089" spans="1:8" x14ac:dyDescent="0.25">
      <c r="A1089" s="24">
        <v>45068</v>
      </c>
      <c r="B1089" s="25">
        <v>14936</v>
      </c>
      <c r="D1089" s="2">
        <v>43532</v>
      </c>
      <c r="E1089">
        <v>2.6789999999999998</v>
      </c>
      <c r="G1089" s="2">
        <v>44195</v>
      </c>
      <c r="H1089">
        <v>5.951E-2</v>
      </c>
    </row>
    <row r="1090" spans="1:8" x14ac:dyDescent="0.25">
      <c r="A1090" s="24">
        <v>45069</v>
      </c>
      <c r="B1090" s="25">
        <v>14897</v>
      </c>
      <c r="D1090" s="2">
        <v>43531</v>
      </c>
      <c r="E1090">
        <v>2.68275</v>
      </c>
      <c r="G1090" s="2">
        <v>44194</v>
      </c>
      <c r="H1090">
        <v>5.9630000000000002E-2</v>
      </c>
    </row>
    <row r="1091" spans="1:8" x14ac:dyDescent="0.25">
      <c r="A1091" s="24">
        <v>45070</v>
      </c>
      <c r="B1091" s="25">
        <v>14878</v>
      </c>
      <c r="D1091" s="2">
        <v>43530</v>
      </c>
      <c r="E1091">
        <v>2.6881300000000001</v>
      </c>
      <c r="G1091" s="2">
        <v>44193</v>
      </c>
      <c r="H1091">
        <v>5.8659999999999997E-2</v>
      </c>
    </row>
    <row r="1092" spans="1:8" x14ac:dyDescent="0.25">
      <c r="A1092" s="24">
        <v>45071</v>
      </c>
      <c r="B1092" s="25">
        <v>14905</v>
      </c>
      <c r="D1092" s="2">
        <v>43529</v>
      </c>
      <c r="E1092">
        <v>2.6847500000000002</v>
      </c>
      <c r="G1092" s="2">
        <v>44189</v>
      </c>
      <c r="H1092">
        <v>5.8049999999999997E-2</v>
      </c>
    </row>
    <row r="1093" spans="1:8" x14ac:dyDescent="0.25">
      <c r="A1093" s="24">
        <v>45072</v>
      </c>
      <c r="B1093" s="25">
        <v>14952</v>
      </c>
      <c r="D1093" s="2">
        <v>43528</v>
      </c>
      <c r="E1093">
        <v>2.6826300000000001</v>
      </c>
      <c r="G1093" s="2">
        <v>44188</v>
      </c>
      <c r="H1093">
        <v>5.8139999999999997E-2</v>
      </c>
    </row>
    <row r="1094" spans="1:8" x14ac:dyDescent="0.25">
      <c r="A1094" s="24">
        <v>45075</v>
      </c>
      <c r="B1094" s="25">
        <v>14959</v>
      </c>
      <c r="D1094" s="2">
        <v>43525</v>
      </c>
      <c r="E1094">
        <v>2.6821299999999999</v>
      </c>
      <c r="G1094" s="2">
        <v>44187</v>
      </c>
      <c r="H1094">
        <v>5.6529999999999997E-2</v>
      </c>
    </row>
    <row r="1095" spans="1:8" x14ac:dyDescent="0.25">
      <c r="A1095" s="24">
        <v>45076</v>
      </c>
      <c r="B1095" s="25">
        <v>14973</v>
      </c>
      <c r="D1095" s="2">
        <v>43524</v>
      </c>
      <c r="E1095">
        <v>2.6857500000000001</v>
      </c>
      <c r="G1095" s="2">
        <v>44186</v>
      </c>
      <c r="H1095">
        <v>5.636E-2</v>
      </c>
    </row>
    <row r="1096" spans="1:8" x14ac:dyDescent="0.25">
      <c r="A1096" s="24">
        <v>45077</v>
      </c>
      <c r="B1096" s="25">
        <v>14969</v>
      </c>
      <c r="D1096" s="2">
        <v>43523</v>
      </c>
      <c r="E1096">
        <v>2.6850000000000001</v>
      </c>
      <c r="G1096" s="2">
        <v>44183</v>
      </c>
      <c r="H1096">
        <v>5.978E-2</v>
      </c>
    </row>
    <row r="1097" spans="1:8" x14ac:dyDescent="0.25">
      <c r="A1097" s="24">
        <v>45082</v>
      </c>
      <c r="B1097" s="25">
        <v>15003</v>
      </c>
      <c r="D1097" s="2">
        <v>43522</v>
      </c>
      <c r="E1097">
        <v>2.6869999999999998</v>
      </c>
      <c r="G1097" s="2">
        <v>44182</v>
      </c>
      <c r="H1097">
        <v>5.7750000000000003E-2</v>
      </c>
    </row>
    <row r="1098" spans="1:8" x14ac:dyDescent="0.25">
      <c r="A1098" s="24">
        <v>45083</v>
      </c>
      <c r="B1098" s="25">
        <v>14888</v>
      </c>
      <c r="D1098" s="2">
        <v>43521</v>
      </c>
      <c r="E1098">
        <v>2.69313</v>
      </c>
      <c r="G1098" s="2">
        <v>44181</v>
      </c>
      <c r="H1098">
        <v>5.6480000000000002E-2</v>
      </c>
    </row>
    <row r="1099" spans="1:8" x14ac:dyDescent="0.25">
      <c r="A1099" s="24">
        <v>45084</v>
      </c>
      <c r="B1099" s="25">
        <v>14839</v>
      </c>
      <c r="D1099" s="2">
        <v>43518</v>
      </c>
      <c r="E1099">
        <v>2.706</v>
      </c>
      <c r="G1099" s="2">
        <v>44180</v>
      </c>
      <c r="H1099">
        <v>5.5969999999999999E-2</v>
      </c>
    </row>
    <row r="1100" spans="1:8" x14ac:dyDescent="0.25">
      <c r="A1100" s="24">
        <v>45085</v>
      </c>
      <c r="B1100" s="25">
        <v>14875.004999999999</v>
      </c>
      <c r="D1100" s="2">
        <v>43517</v>
      </c>
      <c r="E1100">
        <v>2.70425</v>
      </c>
      <c r="G1100" s="2">
        <v>44179</v>
      </c>
      <c r="H1100">
        <v>5.5350000000000003E-2</v>
      </c>
    </row>
    <row r="1101" spans="1:8" x14ac:dyDescent="0.25">
      <c r="A1101" s="24">
        <v>45086</v>
      </c>
      <c r="B1101" s="25">
        <v>14903</v>
      </c>
      <c r="D1101" s="2">
        <v>43516</v>
      </c>
      <c r="E1101">
        <v>2.6933799999999999</v>
      </c>
      <c r="G1101" s="2">
        <v>44176</v>
      </c>
      <c r="H1101">
        <v>5.9420000000000001E-2</v>
      </c>
    </row>
    <row r="1102" spans="1:8" x14ac:dyDescent="0.25">
      <c r="A1102" s="24">
        <v>45089</v>
      </c>
      <c r="B1102" s="25">
        <v>14853</v>
      </c>
      <c r="D1102" s="2">
        <v>43515</v>
      </c>
      <c r="E1102">
        <v>2.7357499999999999</v>
      </c>
      <c r="G1102" s="2">
        <v>44175</v>
      </c>
      <c r="H1102">
        <v>5.8259999999999999E-2</v>
      </c>
    </row>
    <row r="1103" spans="1:8" x14ac:dyDescent="0.25">
      <c r="A1103" s="24">
        <v>45090</v>
      </c>
      <c r="B1103" s="25">
        <v>14874</v>
      </c>
      <c r="D1103" s="2">
        <v>43514</v>
      </c>
      <c r="E1103">
        <v>2.7553800000000002</v>
      </c>
      <c r="G1103" s="2">
        <v>44174</v>
      </c>
      <c r="H1103">
        <v>5.9830000000000001E-2</v>
      </c>
    </row>
    <row r="1104" spans="1:8" x14ac:dyDescent="0.25">
      <c r="A1104" s="24">
        <v>45091</v>
      </c>
      <c r="B1104" s="25">
        <v>14868</v>
      </c>
      <c r="D1104" s="2">
        <v>43511</v>
      </c>
      <c r="E1104">
        <v>2.7537500000000001</v>
      </c>
      <c r="G1104" s="2">
        <v>44173</v>
      </c>
      <c r="H1104">
        <v>5.9970000000000002E-2</v>
      </c>
    </row>
    <row r="1105" spans="1:8" x14ac:dyDescent="0.25">
      <c r="A1105" s="24">
        <v>45092</v>
      </c>
      <c r="B1105" s="25">
        <v>14895</v>
      </c>
      <c r="D1105" s="2">
        <v>43510</v>
      </c>
      <c r="E1105">
        <v>2.7440000000000002</v>
      </c>
      <c r="G1105" s="2">
        <v>44172</v>
      </c>
      <c r="H1105">
        <v>6.4699999999999994E-2</v>
      </c>
    </row>
    <row r="1106" spans="1:8" x14ac:dyDescent="0.25">
      <c r="A1106" s="24">
        <v>45093</v>
      </c>
      <c r="B1106" s="25">
        <v>14943</v>
      </c>
      <c r="D1106" s="2">
        <v>43509</v>
      </c>
      <c r="E1106">
        <v>2.7432500000000002</v>
      </c>
      <c r="G1106" s="2">
        <v>44169</v>
      </c>
      <c r="H1106">
        <v>6.6420000000000007E-2</v>
      </c>
    </row>
    <row r="1107" spans="1:8" x14ac:dyDescent="0.25">
      <c r="A1107" s="24">
        <v>45096</v>
      </c>
      <c r="B1107" s="25">
        <v>14945</v>
      </c>
      <c r="D1107" s="2">
        <v>43508</v>
      </c>
      <c r="E1107">
        <v>2.7404999999999999</v>
      </c>
      <c r="G1107" s="2">
        <v>44168</v>
      </c>
      <c r="H1107">
        <v>6.8699999999999997E-2</v>
      </c>
    </row>
    <row r="1108" spans="1:8" x14ac:dyDescent="0.25">
      <c r="A1108" s="24">
        <v>45097</v>
      </c>
      <c r="B1108" s="25">
        <v>14994</v>
      </c>
      <c r="D1108" s="2">
        <v>43507</v>
      </c>
      <c r="E1108">
        <v>2.7336299999999998</v>
      </c>
      <c r="G1108" s="2">
        <v>44167</v>
      </c>
      <c r="H1108">
        <v>6.6869999999999999E-2</v>
      </c>
    </row>
    <row r="1109" spans="1:8" x14ac:dyDescent="0.25">
      <c r="A1109" s="24">
        <v>45098</v>
      </c>
      <c r="B1109" s="25">
        <v>15040</v>
      </c>
      <c r="D1109" s="2">
        <v>43504</v>
      </c>
      <c r="E1109">
        <v>2.7418800000000001</v>
      </c>
      <c r="G1109" s="2">
        <v>44166</v>
      </c>
      <c r="H1109">
        <v>6.7379999999999995E-2</v>
      </c>
    </row>
    <row r="1110" spans="1:8" x14ac:dyDescent="0.25">
      <c r="A1110" s="24">
        <v>45099</v>
      </c>
      <c r="B1110" s="25">
        <v>14982</v>
      </c>
      <c r="D1110" s="2">
        <v>43503</v>
      </c>
      <c r="E1110">
        <v>2.7650000000000001</v>
      </c>
      <c r="G1110" s="2">
        <v>44165</v>
      </c>
      <c r="H1110">
        <v>6.8110000000000004E-2</v>
      </c>
    </row>
    <row r="1111" spans="1:8" x14ac:dyDescent="0.25">
      <c r="A1111" s="24">
        <v>45100</v>
      </c>
      <c r="B1111" s="25">
        <v>14918</v>
      </c>
      <c r="D1111" s="2">
        <v>43502</v>
      </c>
      <c r="E1111">
        <v>2.7762500000000001</v>
      </c>
      <c r="G1111" s="2">
        <v>44162</v>
      </c>
      <c r="H1111">
        <v>6.8449999999999997E-2</v>
      </c>
    </row>
    <row r="1112" spans="1:8" x14ac:dyDescent="0.25">
      <c r="A1112" s="24">
        <v>45103</v>
      </c>
      <c r="B1112" s="25">
        <v>14998</v>
      </c>
      <c r="D1112" s="2">
        <v>43501</v>
      </c>
      <c r="E1112">
        <v>2.7774999999999999</v>
      </c>
      <c r="G1112" s="2">
        <v>44160</v>
      </c>
      <c r="H1112">
        <v>6.6839999999999997E-2</v>
      </c>
    </row>
    <row r="1113" spans="1:8" x14ac:dyDescent="0.25">
      <c r="A1113" s="24">
        <v>45104</v>
      </c>
      <c r="B1113" s="25">
        <v>15026</v>
      </c>
      <c r="D1113" s="2">
        <v>43500</v>
      </c>
      <c r="E1113">
        <v>2.79575</v>
      </c>
      <c r="G1113" s="2">
        <v>44159</v>
      </c>
      <c r="H1113">
        <v>6.5479999999999997E-2</v>
      </c>
    </row>
    <row r="1114" spans="1:8" x14ac:dyDescent="0.25">
      <c r="A1114" s="24">
        <v>45110</v>
      </c>
      <c r="B1114" s="25">
        <v>15000</v>
      </c>
      <c r="D1114" s="2">
        <v>43497</v>
      </c>
      <c r="E1114">
        <v>2.79</v>
      </c>
      <c r="G1114" s="2">
        <v>44158</v>
      </c>
      <c r="H1114">
        <v>6.608E-2</v>
      </c>
    </row>
    <row r="1115" spans="1:8" x14ac:dyDescent="0.25">
      <c r="A1115" s="24">
        <v>45111</v>
      </c>
      <c r="B1115" s="25">
        <v>15034</v>
      </c>
      <c r="D1115" s="2">
        <v>43496</v>
      </c>
      <c r="E1115">
        <v>2.7995000000000001</v>
      </c>
      <c r="G1115" s="2">
        <v>44155</v>
      </c>
      <c r="H1115">
        <v>7.3370000000000005E-2</v>
      </c>
    </row>
    <row r="1116" spans="1:8" x14ac:dyDescent="0.25">
      <c r="A1116" s="24">
        <v>45112</v>
      </c>
      <c r="B1116" s="25">
        <v>15018</v>
      </c>
      <c r="D1116" s="2">
        <v>43495</v>
      </c>
      <c r="E1116">
        <v>2.8115000000000001</v>
      </c>
      <c r="G1116" s="2">
        <v>44154</v>
      </c>
      <c r="H1116">
        <v>7.7539999999999998E-2</v>
      </c>
    </row>
    <row r="1117" spans="1:8" x14ac:dyDescent="0.25">
      <c r="A1117" s="24">
        <v>45113</v>
      </c>
      <c r="B1117" s="25">
        <v>15013</v>
      </c>
      <c r="D1117" s="2">
        <v>43494</v>
      </c>
      <c r="E1117">
        <v>2.8233799999999998</v>
      </c>
      <c r="G1117" s="2">
        <v>44153</v>
      </c>
      <c r="H1117">
        <v>7.9060000000000005E-2</v>
      </c>
    </row>
    <row r="1118" spans="1:8" x14ac:dyDescent="0.25">
      <c r="A1118" s="24">
        <v>45114</v>
      </c>
      <c r="B1118" s="25">
        <v>15062</v>
      </c>
      <c r="D1118" s="2">
        <v>43493</v>
      </c>
      <c r="E1118">
        <v>2.8298800000000002</v>
      </c>
      <c r="G1118" s="2">
        <v>44152</v>
      </c>
      <c r="H1118">
        <v>8.1000000000000003E-2</v>
      </c>
    </row>
    <row r="1119" spans="1:8" x14ac:dyDescent="0.25">
      <c r="A1119" s="24">
        <v>45117</v>
      </c>
      <c r="B1119" s="25">
        <v>15136</v>
      </c>
      <c r="D1119" s="2">
        <v>43490</v>
      </c>
      <c r="E1119">
        <v>2.8322500000000002</v>
      </c>
      <c r="G1119" s="2">
        <v>44151</v>
      </c>
      <c r="H1119">
        <v>8.1129999999999994E-2</v>
      </c>
    </row>
    <row r="1120" spans="1:8" x14ac:dyDescent="0.25">
      <c r="A1120" s="24">
        <v>45118</v>
      </c>
      <c r="B1120" s="25">
        <v>15192</v>
      </c>
      <c r="D1120" s="2">
        <v>43489</v>
      </c>
      <c r="E1120">
        <v>2.8501300000000001</v>
      </c>
      <c r="G1120" s="2">
        <v>44148</v>
      </c>
      <c r="H1120">
        <v>8.2629999999999995E-2</v>
      </c>
    </row>
    <row r="1121" spans="1:8" x14ac:dyDescent="0.25">
      <c r="A1121" s="24">
        <v>45119</v>
      </c>
      <c r="B1121" s="25">
        <v>15162</v>
      </c>
      <c r="D1121" s="2">
        <v>43488</v>
      </c>
      <c r="E1121">
        <v>2.8536299999999999</v>
      </c>
      <c r="G1121" s="2">
        <v>44147</v>
      </c>
      <c r="H1121">
        <v>8.3290000000000003E-2</v>
      </c>
    </row>
    <row r="1122" spans="1:8" x14ac:dyDescent="0.25">
      <c r="A1122" s="24">
        <v>45120</v>
      </c>
      <c r="B1122" s="25">
        <v>15084</v>
      </c>
      <c r="D1122" s="2">
        <v>43487</v>
      </c>
      <c r="E1122">
        <v>2.8536299999999999</v>
      </c>
      <c r="G1122" s="2">
        <v>44145</v>
      </c>
      <c r="H1122">
        <v>8.4449999999999997E-2</v>
      </c>
    </row>
    <row r="1123" spans="1:8" x14ac:dyDescent="0.25">
      <c r="A1123" s="24">
        <v>45121</v>
      </c>
      <c r="B1123" s="25">
        <v>14978</v>
      </c>
      <c r="D1123" s="2">
        <v>43486</v>
      </c>
      <c r="E1123">
        <v>2.8547500000000001</v>
      </c>
      <c r="G1123" s="2">
        <v>44144</v>
      </c>
      <c r="H1123">
        <v>8.362E-2</v>
      </c>
    </row>
    <row r="1124" spans="1:8" x14ac:dyDescent="0.25">
      <c r="A1124" s="24">
        <v>45124</v>
      </c>
      <c r="B1124" s="25">
        <v>14945</v>
      </c>
      <c r="D1124" s="2">
        <v>43483</v>
      </c>
      <c r="E1124">
        <v>2.85188</v>
      </c>
      <c r="G1124" s="2">
        <v>44141</v>
      </c>
      <c r="H1124">
        <v>8.2589999999999997E-2</v>
      </c>
    </row>
    <row r="1125" spans="1:8" x14ac:dyDescent="0.25">
      <c r="A1125" s="24">
        <v>45125</v>
      </c>
      <c r="B1125" s="25">
        <v>15007</v>
      </c>
      <c r="D1125" s="2">
        <v>43482</v>
      </c>
      <c r="E1125">
        <v>2.8525</v>
      </c>
      <c r="G1125" s="2">
        <v>44140</v>
      </c>
      <c r="H1125">
        <v>8.0250000000000002E-2</v>
      </c>
    </row>
    <row r="1126" spans="1:8" x14ac:dyDescent="0.25">
      <c r="A1126" s="24">
        <v>45127</v>
      </c>
      <c r="B1126" s="25">
        <v>14994</v>
      </c>
      <c r="D1126" s="2">
        <v>43481</v>
      </c>
      <c r="E1126">
        <v>2.8616299999999999</v>
      </c>
      <c r="G1126" s="2">
        <v>44139</v>
      </c>
      <c r="H1126">
        <v>7.9500000000000001E-2</v>
      </c>
    </row>
    <row r="1127" spans="1:8" x14ac:dyDescent="0.25">
      <c r="A1127" s="24">
        <v>45128</v>
      </c>
      <c r="B1127" s="25">
        <v>14991</v>
      </c>
      <c r="D1127" s="2">
        <v>43480</v>
      </c>
      <c r="E1127">
        <v>2.8458100000000002</v>
      </c>
      <c r="G1127" s="2">
        <v>44138</v>
      </c>
      <c r="H1127">
        <v>7.7079999999999996E-2</v>
      </c>
    </row>
    <row r="1128" spans="1:8" x14ac:dyDescent="0.25">
      <c r="A1128" s="24">
        <v>45131</v>
      </c>
      <c r="B1128" s="25">
        <v>15026</v>
      </c>
      <c r="D1128" s="2">
        <v>43479</v>
      </c>
      <c r="E1128">
        <v>2.85344</v>
      </c>
      <c r="G1128" s="2">
        <v>44137</v>
      </c>
      <c r="H1128">
        <v>7.7299999999999994E-2</v>
      </c>
    </row>
    <row r="1129" spans="1:8" x14ac:dyDescent="0.25">
      <c r="A1129" s="24">
        <v>45132</v>
      </c>
      <c r="B1129" s="25">
        <v>15028</v>
      </c>
      <c r="D1129" s="2">
        <v>43476</v>
      </c>
      <c r="E1129">
        <v>2.86463</v>
      </c>
      <c r="G1129" s="2">
        <v>44134</v>
      </c>
      <c r="H1129">
        <v>7.7700000000000005E-2</v>
      </c>
    </row>
    <row r="1130" spans="1:8" x14ac:dyDescent="0.25">
      <c r="A1130" s="24">
        <v>45133</v>
      </c>
      <c r="B1130" s="25">
        <v>15007</v>
      </c>
      <c r="D1130" s="2">
        <v>43475</v>
      </c>
      <c r="E1130">
        <v>2.8604400000000001</v>
      </c>
      <c r="G1130" s="2">
        <v>44133</v>
      </c>
      <c r="H1130">
        <v>7.7399999999999997E-2</v>
      </c>
    </row>
    <row r="1131" spans="1:8" x14ac:dyDescent="0.25">
      <c r="A1131" s="24">
        <v>45134</v>
      </c>
      <c r="B1131" s="25">
        <v>15032</v>
      </c>
      <c r="D1131" s="2">
        <v>43474</v>
      </c>
      <c r="E1131">
        <v>2.8697499999999998</v>
      </c>
      <c r="G1131" s="2">
        <v>44132</v>
      </c>
      <c r="H1131">
        <v>7.7799999999999994E-2</v>
      </c>
    </row>
    <row r="1132" spans="1:8" x14ac:dyDescent="0.25">
      <c r="A1132" s="24">
        <v>45135</v>
      </c>
      <c r="B1132" s="25">
        <v>15003</v>
      </c>
      <c r="D1132" s="2">
        <v>43473</v>
      </c>
      <c r="E1132">
        <v>2.85256</v>
      </c>
      <c r="G1132" s="2">
        <v>44131</v>
      </c>
      <c r="H1132">
        <v>7.7100000000000002E-2</v>
      </c>
    </row>
    <row r="1133" spans="1:8" x14ac:dyDescent="0.25">
      <c r="A1133" s="24">
        <v>45138</v>
      </c>
      <c r="B1133" s="25">
        <v>15083</v>
      </c>
      <c r="D1133" s="2">
        <v>43472</v>
      </c>
      <c r="E1133">
        <v>2.8487499999999999</v>
      </c>
      <c r="G1133" s="2">
        <v>44130</v>
      </c>
      <c r="H1133">
        <v>8.14E-2</v>
      </c>
    </row>
    <row r="1134" spans="1:8" x14ac:dyDescent="0.25">
      <c r="A1134" s="24">
        <v>45139</v>
      </c>
      <c r="B1134" s="25">
        <v>15092</v>
      </c>
      <c r="D1134" s="2">
        <v>43469</v>
      </c>
      <c r="E1134">
        <v>2.85575</v>
      </c>
      <c r="G1134" s="2">
        <v>44127</v>
      </c>
      <c r="H1134">
        <v>7.9299999999999995E-2</v>
      </c>
    </row>
    <row r="1135" spans="1:8" x14ac:dyDescent="0.25">
      <c r="A1135" s="24">
        <v>45140</v>
      </c>
      <c r="B1135" s="25">
        <v>15117</v>
      </c>
      <c r="D1135" s="2">
        <v>43468</v>
      </c>
      <c r="E1135">
        <v>2.8588800000000001</v>
      </c>
      <c r="G1135" s="2">
        <v>44126</v>
      </c>
      <c r="H1135">
        <v>7.7299999999999994E-2</v>
      </c>
    </row>
    <row r="1136" spans="1:8" x14ac:dyDescent="0.25">
      <c r="A1136" s="24">
        <v>45141</v>
      </c>
      <c r="B1136" s="25">
        <v>15171</v>
      </c>
      <c r="D1136" s="2">
        <v>43467</v>
      </c>
      <c r="E1136">
        <v>2.8739400000000002</v>
      </c>
      <c r="G1136" s="2">
        <v>44125</v>
      </c>
      <c r="H1136">
        <v>7.8399999999999997E-2</v>
      </c>
    </row>
    <row r="1137" spans="1:8" x14ac:dyDescent="0.25">
      <c r="A1137" s="24">
        <v>45142</v>
      </c>
      <c r="B1137" s="25">
        <v>15198</v>
      </c>
      <c r="G1137" s="2">
        <v>44124</v>
      </c>
      <c r="H1137">
        <v>7.7899999999999997E-2</v>
      </c>
    </row>
    <row r="1138" spans="1:8" x14ac:dyDescent="0.25">
      <c r="A1138" s="24">
        <v>45145</v>
      </c>
      <c r="B1138" s="25">
        <v>15168</v>
      </c>
      <c r="G1138" s="2">
        <v>44123</v>
      </c>
      <c r="H1138">
        <v>7.7499999999999999E-2</v>
      </c>
    </row>
    <row r="1139" spans="1:8" x14ac:dyDescent="0.25">
      <c r="A1139" s="24">
        <v>45146</v>
      </c>
      <c r="B1139" s="25">
        <v>15178</v>
      </c>
      <c r="G1139" s="2">
        <v>44120</v>
      </c>
      <c r="H1139">
        <v>7.4999999999999997E-2</v>
      </c>
    </row>
    <row r="1140" spans="1:8" x14ac:dyDescent="0.25">
      <c r="A1140" s="24">
        <v>45147</v>
      </c>
      <c r="B1140" s="25">
        <v>15229</v>
      </c>
      <c r="G1140" s="2">
        <v>44119</v>
      </c>
      <c r="H1140">
        <v>7.2999999999999995E-2</v>
      </c>
    </row>
    <row r="1141" spans="1:8" x14ac:dyDescent="0.25">
      <c r="A1141" s="24">
        <v>45148</v>
      </c>
      <c r="B1141" s="25">
        <v>15206</v>
      </c>
      <c r="G1141" s="2">
        <v>44118</v>
      </c>
      <c r="H1141">
        <v>7.22E-2</v>
      </c>
    </row>
    <row r="1142" spans="1:8" x14ac:dyDescent="0.25">
      <c r="A1142" s="24">
        <v>45149</v>
      </c>
      <c r="B1142" s="25">
        <v>15204</v>
      </c>
      <c r="G1142" s="2">
        <v>44117</v>
      </c>
      <c r="H1142">
        <v>7.2400000000000006E-2</v>
      </c>
    </row>
    <row r="1143" spans="1:8" x14ac:dyDescent="0.25">
      <c r="A1143" s="24">
        <v>45152</v>
      </c>
      <c r="B1143" s="25">
        <v>15225.004999999999</v>
      </c>
      <c r="G1143" s="2">
        <v>44116</v>
      </c>
      <c r="H1143">
        <v>7.2410000000000002E-2</v>
      </c>
    </row>
    <row r="1144" spans="1:8" x14ac:dyDescent="0.25">
      <c r="A1144" s="24">
        <v>45153</v>
      </c>
      <c r="B1144" s="25">
        <v>15323</v>
      </c>
      <c r="G1144" s="2">
        <v>44113</v>
      </c>
      <c r="H1144">
        <v>7.1999999999999995E-2</v>
      </c>
    </row>
    <row r="1145" spans="1:8" x14ac:dyDescent="0.25">
      <c r="A1145" s="24">
        <v>45154</v>
      </c>
      <c r="B1145" s="25">
        <v>15346</v>
      </c>
      <c r="G1145" s="2">
        <v>44112</v>
      </c>
      <c r="H1145">
        <v>7.1400000000000005E-2</v>
      </c>
    </row>
    <row r="1146" spans="1:8" x14ac:dyDescent="0.25">
      <c r="A1146" s="24">
        <v>45156</v>
      </c>
      <c r="B1146" s="25">
        <v>15308</v>
      </c>
      <c r="G1146" s="2">
        <v>44111</v>
      </c>
      <c r="H1146">
        <v>7.0599999999999996E-2</v>
      </c>
    </row>
    <row r="1147" spans="1:8" x14ac:dyDescent="0.25">
      <c r="A1147" s="24">
        <v>45159</v>
      </c>
      <c r="B1147" s="25">
        <v>15308</v>
      </c>
      <c r="G1147" s="2">
        <v>44110</v>
      </c>
      <c r="H1147">
        <v>7.0000000000000007E-2</v>
      </c>
    </row>
    <row r="1148" spans="1:8" x14ac:dyDescent="0.25">
      <c r="A1148" s="24">
        <v>45160</v>
      </c>
      <c r="B1148" s="25">
        <v>15329</v>
      </c>
      <c r="G1148" s="2">
        <v>44109</v>
      </c>
      <c r="H1148">
        <v>6.83E-2</v>
      </c>
    </row>
    <row r="1149" spans="1:8" x14ac:dyDescent="0.25">
      <c r="A1149" s="24">
        <v>45161</v>
      </c>
      <c r="B1149" s="25">
        <v>15326</v>
      </c>
      <c r="G1149" s="2">
        <v>44106</v>
      </c>
      <c r="H1149">
        <v>6.7900000000000002E-2</v>
      </c>
    </row>
    <row r="1150" spans="1:8" x14ac:dyDescent="0.25">
      <c r="A1150" s="24">
        <v>45162</v>
      </c>
      <c r="B1150" s="25">
        <v>15319</v>
      </c>
      <c r="G1150" s="2">
        <v>44105</v>
      </c>
      <c r="H1150">
        <v>6.8400000000000002E-2</v>
      </c>
    </row>
    <row r="1151" spans="1:8" x14ac:dyDescent="0.25">
      <c r="A1151" s="24">
        <v>45163</v>
      </c>
      <c r="B1151" s="25">
        <v>15253</v>
      </c>
      <c r="G1151" s="2">
        <v>44104</v>
      </c>
      <c r="H1151">
        <v>6.6799999999999998E-2</v>
      </c>
    </row>
    <row r="1152" spans="1:8" x14ac:dyDescent="0.25">
      <c r="A1152" s="24">
        <v>45166</v>
      </c>
      <c r="B1152" s="25">
        <v>15297</v>
      </c>
      <c r="G1152" s="2">
        <v>44103</v>
      </c>
      <c r="H1152">
        <v>6.9099999999999995E-2</v>
      </c>
    </row>
    <row r="1153" spans="1:8" x14ac:dyDescent="0.25">
      <c r="A1153" s="24">
        <v>45167</v>
      </c>
      <c r="B1153" s="25">
        <v>15294</v>
      </c>
      <c r="G1153" s="2">
        <v>44102</v>
      </c>
      <c r="H1153">
        <v>6.8699999999999997E-2</v>
      </c>
    </row>
    <row r="1154" spans="1:8" x14ac:dyDescent="0.25">
      <c r="A1154" s="24">
        <v>45168</v>
      </c>
      <c r="B1154" s="25">
        <v>15263</v>
      </c>
      <c r="G1154" s="2">
        <v>44099</v>
      </c>
      <c r="H1154">
        <v>6.7599999999999993E-2</v>
      </c>
    </row>
    <row r="1155" spans="1:8" x14ac:dyDescent="0.25">
      <c r="A1155" s="24">
        <v>45169</v>
      </c>
      <c r="B1155" s="25">
        <v>15239</v>
      </c>
      <c r="G1155" s="2">
        <v>44098</v>
      </c>
      <c r="H1155">
        <v>6.9599999999999995E-2</v>
      </c>
    </row>
    <row r="1156" spans="1:8" x14ac:dyDescent="0.25">
      <c r="A1156" s="24">
        <v>45170</v>
      </c>
      <c r="B1156" s="25">
        <v>15237</v>
      </c>
      <c r="G1156" s="2">
        <v>44097</v>
      </c>
      <c r="H1156">
        <v>6.9400000000000003E-2</v>
      </c>
    </row>
    <row r="1157" spans="1:8" x14ac:dyDescent="0.25">
      <c r="A1157" s="24">
        <v>45173</v>
      </c>
      <c r="B1157" s="25">
        <v>15252</v>
      </c>
      <c r="G1157" s="2">
        <v>44096</v>
      </c>
      <c r="H1157">
        <v>7.0999999999999994E-2</v>
      </c>
    </row>
    <row r="1158" spans="1:8" x14ac:dyDescent="0.25">
      <c r="A1158" s="24">
        <v>45174</v>
      </c>
      <c r="B1158" s="25">
        <v>15247</v>
      </c>
      <c r="G1158" s="2">
        <v>44095</v>
      </c>
      <c r="H1158">
        <v>7.3099999999999998E-2</v>
      </c>
    </row>
    <row r="1159" spans="1:8" x14ac:dyDescent="0.25">
      <c r="A1159" s="24">
        <v>45175</v>
      </c>
      <c r="B1159" s="25">
        <v>15260</v>
      </c>
      <c r="G1159" s="2">
        <v>44092</v>
      </c>
      <c r="H1159">
        <v>7.1300000000000002E-2</v>
      </c>
    </row>
    <row r="1160" spans="1:8" x14ac:dyDescent="0.25">
      <c r="A1160" s="24">
        <v>45176</v>
      </c>
      <c r="B1160" s="25">
        <v>15307</v>
      </c>
      <c r="G1160" s="2">
        <v>44091</v>
      </c>
      <c r="H1160">
        <v>7.2400000000000006E-2</v>
      </c>
    </row>
    <row r="1161" spans="1:8" x14ac:dyDescent="0.25">
      <c r="A1161" s="24">
        <v>45177</v>
      </c>
      <c r="B1161" s="25">
        <v>15334</v>
      </c>
      <c r="G1161" s="2">
        <v>44090</v>
      </c>
      <c r="H1161">
        <v>7.5300000000000006E-2</v>
      </c>
    </row>
    <row r="1162" spans="1:8" x14ac:dyDescent="0.25">
      <c r="A1162" s="24">
        <v>45180</v>
      </c>
      <c r="B1162" s="25">
        <v>15341</v>
      </c>
      <c r="G1162" s="2">
        <v>44089</v>
      </c>
      <c r="H1162">
        <v>7.3099999999999998E-2</v>
      </c>
    </row>
    <row r="1163" spans="1:8" x14ac:dyDescent="0.25">
      <c r="A1163" s="24">
        <v>45181</v>
      </c>
      <c r="B1163" s="25">
        <v>15352</v>
      </c>
      <c r="G1163" s="2">
        <v>44088</v>
      </c>
      <c r="H1163">
        <v>7.5999999999999998E-2</v>
      </c>
    </row>
    <row r="1164" spans="1:8" x14ac:dyDescent="0.25">
      <c r="A1164" s="24">
        <v>45182</v>
      </c>
      <c r="B1164" s="25">
        <v>15344</v>
      </c>
      <c r="G1164" s="2">
        <v>44085</v>
      </c>
      <c r="H1164">
        <v>7.8399999999999997E-2</v>
      </c>
    </row>
    <row r="1165" spans="1:8" x14ac:dyDescent="0.25">
      <c r="A1165" s="24">
        <v>45183</v>
      </c>
      <c r="B1165" s="25">
        <v>15367</v>
      </c>
      <c r="G1165" s="2">
        <v>44084</v>
      </c>
      <c r="H1165">
        <v>7.85E-2</v>
      </c>
    </row>
    <row r="1166" spans="1:8" x14ac:dyDescent="0.25">
      <c r="A1166" s="24">
        <v>45184</v>
      </c>
      <c r="B1166" s="25">
        <v>15357</v>
      </c>
      <c r="G1166" s="2">
        <v>44083</v>
      </c>
      <c r="H1166">
        <v>7.6999999999999999E-2</v>
      </c>
    </row>
    <row r="1167" spans="1:8" x14ac:dyDescent="0.25">
      <c r="A1167" s="24">
        <v>45187</v>
      </c>
      <c r="B1167" s="25">
        <v>15367</v>
      </c>
      <c r="G1167" s="2">
        <v>44082</v>
      </c>
      <c r="H1167">
        <v>7.51E-2</v>
      </c>
    </row>
    <row r="1168" spans="1:8" x14ac:dyDescent="0.25">
      <c r="A1168" s="24">
        <v>45188</v>
      </c>
      <c r="B1168" s="25">
        <v>15373</v>
      </c>
      <c r="G1168" s="2">
        <v>44078</v>
      </c>
      <c r="H1168">
        <v>7.1400000000000005E-2</v>
      </c>
    </row>
    <row r="1169" spans="1:8" x14ac:dyDescent="0.25">
      <c r="A1169" s="24">
        <v>45189</v>
      </c>
      <c r="B1169" s="25">
        <v>15381</v>
      </c>
      <c r="G1169" s="2">
        <v>44077</v>
      </c>
      <c r="H1169">
        <v>7.0499999999999993E-2</v>
      </c>
    </row>
    <row r="1170" spans="1:8" x14ac:dyDescent="0.25">
      <c r="A1170" s="24">
        <v>45190</v>
      </c>
      <c r="B1170" s="25">
        <v>15396</v>
      </c>
      <c r="G1170" s="2">
        <v>44076</v>
      </c>
      <c r="H1170">
        <v>7.2099999999999997E-2</v>
      </c>
    </row>
    <row r="1171" spans="1:8" x14ac:dyDescent="0.25">
      <c r="A1171" s="24">
        <v>45191</v>
      </c>
      <c r="B1171" s="25">
        <v>15397</v>
      </c>
      <c r="G1171" s="2">
        <v>44075</v>
      </c>
      <c r="H1171">
        <v>7.0800000000000002E-2</v>
      </c>
    </row>
    <row r="1172" spans="1:8" x14ac:dyDescent="0.25">
      <c r="A1172" s="24">
        <v>45194</v>
      </c>
      <c r="B1172" s="25">
        <v>15383</v>
      </c>
      <c r="G1172" s="2">
        <v>44074</v>
      </c>
      <c r="H1172">
        <v>6.7799999999999999E-2</v>
      </c>
    </row>
    <row r="1173" spans="1:8" x14ac:dyDescent="0.25">
      <c r="A1173" s="24">
        <v>45195</v>
      </c>
      <c r="B1173" s="25">
        <v>15399</v>
      </c>
      <c r="G1173" s="2">
        <v>44071</v>
      </c>
      <c r="H1173">
        <v>7.2599999999999998E-2</v>
      </c>
    </row>
    <row r="1174" spans="1:8" x14ac:dyDescent="0.25">
      <c r="A1174" s="24">
        <v>45196</v>
      </c>
      <c r="B1174" s="25">
        <v>15464</v>
      </c>
      <c r="G1174" s="2">
        <v>44070</v>
      </c>
      <c r="H1174">
        <v>7.6799999999999993E-2</v>
      </c>
    </row>
    <row r="1175" spans="1:8" x14ac:dyDescent="0.25">
      <c r="A1175" s="24">
        <v>45198</v>
      </c>
      <c r="B1175" s="25">
        <v>15526</v>
      </c>
      <c r="G1175" s="2">
        <v>44069</v>
      </c>
      <c r="H1175">
        <v>7.5800000000000006E-2</v>
      </c>
    </row>
    <row r="1176" spans="1:8" x14ac:dyDescent="0.25">
      <c r="A1176" s="24">
        <v>45201</v>
      </c>
      <c r="B1176" s="25">
        <v>15487</v>
      </c>
      <c r="G1176" s="2">
        <v>44068</v>
      </c>
      <c r="H1176">
        <v>6.9400000000000003E-2</v>
      </c>
    </row>
    <row r="1177" spans="1:8" x14ac:dyDescent="0.25">
      <c r="A1177" s="24">
        <v>45202</v>
      </c>
      <c r="B1177" s="25">
        <v>15519</v>
      </c>
      <c r="G1177" s="2">
        <v>44067</v>
      </c>
      <c r="H1177">
        <v>6.8400000000000002E-2</v>
      </c>
    </row>
    <row r="1178" spans="1:8" x14ac:dyDescent="0.25">
      <c r="A1178" s="24">
        <v>45203</v>
      </c>
      <c r="B1178" s="25">
        <v>15600</v>
      </c>
      <c r="G1178" s="2">
        <v>44064</v>
      </c>
      <c r="H1178">
        <v>7.0300000000000001E-2</v>
      </c>
    </row>
    <row r="1179" spans="1:8" x14ac:dyDescent="0.25">
      <c r="A1179" s="24">
        <v>45204</v>
      </c>
      <c r="B1179" s="25">
        <v>15636</v>
      </c>
      <c r="G1179" s="2">
        <v>44063</v>
      </c>
      <c r="H1179">
        <v>7.4499999999999997E-2</v>
      </c>
    </row>
    <row r="1180" spans="1:8" x14ac:dyDescent="0.25">
      <c r="A1180" s="24">
        <v>45205</v>
      </c>
      <c r="B1180" s="25">
        <v>15601</v>
      </c>
      <c r="G1180" s="2">
        <v>44062</v>
      </c>
      <c r="H1180">
        <v>7.9799999999999996E-2</v>
      </c>
    </row>
    <row r="1181" spans="1:8" x14ac:dyDescent="0.25">
      <c r="A1181" s="24">
        <v>45208</v>
      </c>
      <c r="B1181" s="25">
        <v>15628</v>
      </c>
      <c r="G1181" s="2">
        <v>44061</v>
      </c>
      <c r="H1181">
        <v>8.0399999999999999E-2</v>
      </c>
    </row>
    <row r="1182" spans="1:8" x14ac:dyDescent="0.25">
      <c r="A1182" s="24">
        <v>45209</v>
      </c>
      <c r="B1182" s="25">
        <v>15675.004999999999</v>
      </c>
      <c r="G1182" s="2">
        <v>44060</v>
      </c>
      <c r="H1182">
        <v>7.9500000000000001E-2</v>
      </c>
    </row>
    <row r="1183" spans="1:8" x14ac:dyDescent="0.25">
      <c r="A1183" s="24">
        <v>45210</v>
      </c>
      <c r="B1183" s="25">
        <v>15708</v>
      </c>
      <c r="G1183" s="2">
        <v>44057</v>
      </c>
      <c r="H1183">
        <v>7.6200000000000004E-2</v>
      </c>
    </row>
    <row r="1184" spans="1:8" x14ac:dyDescent="0.25">
      <c r="A1184" s="24">
        <v>45211</v>
      </c>
      <c r="B1184" s="25">
        <v>15710</v>
      </c>
      <c r="G1184" s="2">
        <v>44056</v>
      </c>
      <c r="H1184">
        <v>7.3700000000000002E-2</v>
      </c>
    </row>
    <row r="1185" spans="1:8" x14ac:dyDescent="0.25">
      <c r="A1185" s="24">
        <v>45212</v>
      </c>
      <c r="B1185" s="25">
        <v>15702</v>
      </c>
      <c r="G1185" s="2">
        <v>44055</v>
      </c>
      <c r="H1185">
        <v>7.0400000000000004E-2</v>
      </c>
    </row>
    <row r="1186" spans="1:8" x14ac:dyDescent="0.25">
      <c r="A1186" s="24">
        <v>45215</v>
      </c>
      <c r="B1186" s="25">
        <v>15709</v>
      </c>
      <c r="G1186" s="2">
        <v>44054</v>
      </c>
      <c r="H1186">
        <v>6.8199999999999997E-2</v>
      </c>
    </row>
    <row r="1187" spans="1:8" x14ac:dyDescent="0.25">
      <c r="A1187" s="24">
        <v>45216</v>
      </c>
      <c r="B1187" s="25">
        <v>15716</v>
      </c>
      <c r="G1187" s="2">
        <v>44053</v>
      </c>
      <c r="H1187">
        <v>6.7599999999999993E-2</v>
      </c>
    </row>
    <row r="1188" spans="1:8" x14ac:dyDescent="0.25">
      <c r="A1188" s="24">
        <v>45217</v>
      </c>
      <c r="B1188" s="25">
        <v>15718</v>
      </c>
      <c r="G1188" s="2">
        <v>44050</v>
      </c>
      <c r="H1188">
        <v>6.7699999999999996E-2</v>
      </c>
    </row>
    <row r="1189" spans="1:8" x14ac:dyDescent="0.25">
      <c r="A1189" s="24">
        <v>45218</v>
      </c>
      <c r="B1189" s="25">
        <v>15731</v>
      </c>
      <c r="G1189" s="2">
        <v>44049</v>
      </c>
      <c r="H1189">
        <v>6.4699999999999994E-2</v>
      </c>
    </row>
    <row r="1190" spans="1:8" x14ac:dyDescent="0.25">
      <c r="A1190" s="24">
        <v>45219</v>
      </c>
      <c r="B1190" s="25">
        <v>15838</v>
      </c>
      <c r="G1190" s="2">
        <v>44048</v>
      </c>
      <c r="H1190">
        <v>6.6000000000000003E-2</v>
      </c>
    </row>
    <row r="1191" spans="1:8" x14ac:dyDescent="0.25">
      <c r="A1191" s="24">
        <v>45222</v>
      </c>
      <c r="B1191" s="25">
        <v>15856</v>
      </c>
      <c r="G1191" s="2">
        <v>44047</v>
      </c>
      <c r="H1191">
        <v>6.4299999999999996E-2</v>
      </c>
    </row>
    <row r="1192" spans="1:8" x14ac:dyDescent="0.25">
      <c r="A1192" s="24">
        <v>45223</v>
      </c>
      <c r="B1192" s="25">
        <v>15943</v>
      </c>
      <c r="G1192" s="2">
        <v>44046</v>
      </c>
      <c r="H1192">
        <v>6.4500000000000002E-2</v>
      </c>
    </row>
    <row r="1193" spans="1:8" x14ac:dyDescent="0.25">
      <c r="A1193" s="24">
        <v>45224</v>
      </c>
      <c r="B1193" s="25">
        <v>15869</v>
      </c>
      <c r="G1193" s="2">
        <v>44043</v>
      </c>
      <c r="H1193">
        <v>6.4399999999999999E-2</v>
      </c>
    </row>
    <row r="1194" spans="1:8" x14ac:dyDescent="0.25">
      <c r="A1194" s="24">
        <v>45225</v>
      </c>
      <c r="B1194" s="25">
        <v>15871</v>
      </c>
      <c r="G1194" s="2">
        <v>44042</v>
      </c>
      <c r="H1194">
        <v>6.6000000000000003E-2</v>
      </c>
    </row>
    <row r="1195" spans="1:8" x14ac:dyDescent="0.25">
      <c r="A1195" s="24">
        <v>45226</v>
      </c>
      <c r="B1195" s="25">
        <v>15933</v>
      </c>
      <c r="G1195" s="2">
        <v>44041</v>
      </c>
      <c r="H1195">
        <v>6.9800000000000001E-2</v>
      </c>
    </row>
    <row r="1196" spans="1:8" x14ac:dyDescent="0.25">
      <c r="A1196" s="24">
        <v>45229</v>
      </c>
      <c r="B1196" s="25">
        <v>15941</v>
      </c>
      <c r="G1196" s="2">
        <v>44040</v>
      </c>
      <c r="H1196">
        <v>7.1599999999999997E-2</v>
      </c>
    </row>
    <row r="1197" spans="1:8" x14ac:dyDescent="0.25">
      <c r="A1197" s="24">
        <v>45230</v>
      </c>
      <c r="B1197" s="25">
        <v>15916</v>
      </c>
      <c r="G1197" s="2">
        <v>44039</v>
      </c>
      <c r="H1197">
        <v>7.0099999999999996E-2</v>
      </c>
    </row>
    <row r="1198" spans="1:8" x14ac:dyDescent="0.25">
      <c r="A1198" s="24">
        <v>45231</v>
      </c>
      <c r="B1198" s="25">
        <v>15897</v>
      </c>
      <c r="G1198" s="2">
        <v>44036</v>
      </c>
      <c r="H1198">
        <v>7.1499999999999994E-2</v>
      </c>
    </row>
    <row r="1199" spans="1:8" x14ac:dyDescent="0.25">
      <c r="A1199" s="24">
        <v>45232</v>
      </c>
      <c r="B1199" s="25">
        <v>15946</v>
      </c>
      <c r="G1199" s="2">
        <v>44035</v>
      </c>
      <c r="H1199">
        <v>7.4200000000000002E-2</v>
      </c>
    </row>
    <row r="1200" spans="1:8" x14ac:dyDescent="0.25">
      <c r="A1200" s="24">
        <v>45233</v>
      </c>
      <c r="B1200" s="25">
        <v>15861</v>
      </c>
      <c r="G1200" s="2">
        <v>44034</v>
      </c>
      <c r="H1200">
        <v>7.4899999999999994E-2</v>
      </c>
    </row>
    <row r="1201" spans="1:8" x14ac:dyDescent="0.25">
      <c r="A1201" s="24">
        <v>45236</v>
      </c>
      <c r="B1201" s="25">
        <v>15771</v>
      </c>
      <c r="G1201" s="2">
        <v>44033</v>
      </c>
      <c r="H1201">
        <v>7.3700000000000002E-2</v>
      </c>
    </row>
    <row r="1202" spans="1:8" x14ac:dyDescent="0.25">
      <c r="A1202" s="24">
        <v>45237</v>
      </c>
      <c r="B1202" s="25">
        <v>15550</v>
      </c>
      <c r="G1202" s="2">
        <v>44032</v>
      </c>
      <c r="H1202">
        <v>7.2900000000000006E-2</v>
      </c>
    </row>
    <row r="1203" spans="1:8" x14ac:dyDescent="0.25">
      <c r="A1203" s="24">
        <v>45238</v>
      </c>
      <c r="B1203" s="25">
        <v>15593</v>
      </c>
      <c r="G1203" s="2">
        <v>44029</v>
      </c>
      <c r="H1203">
        <v>7.0599999999999996E-2</v>
      </c>
    </row>
    <row r="1204" spans="1:8" x14ac:dyDescent="0.25">
      <c r="A1204" s="24">
        <v>45239</v>
      </c>
      <c r="B1204" s="25">
        <v>15629</v>
      </c>
      <c r="G1204" s="2">
        <v>44028</v>
      </c>
      <c r="H1204">
        <v>7.5200000000000003E-2</v>
      </c>
    </row>
    <row r="1205" spans="1:8" x14ac:dyDescent="0.25">
      <c r="A1205" s="24">
        <v>45240</v>
      </c>
      <c r="B1205" s="25">
        <v>15649</v>
      </c>
      <c r="G1205" s="2">
        <v>44027</v>
      </c>
      <c r="H1205">
        <v>7.46E-2</v>
      </c>
    </row>
    <row r="1206" spans="1:8" x14ac:dyDescent="0.25">
      <c r="A1206" s="24">
        <v>45243</v>
      </c>
      <c r="B1206" s="25">
        <v>15693</v>
      </c>
      <c r="G1206" s="2">
        <v>44026</v>
      </c>
      <c r="H1206">
        <v>7.3999999999999996E-2</v>
      </c>
    </row>
    <row r="1207" spans="1:8" x14ac:dyDescent="0.25">
      <c r="A1207" s="24">
        <v>45244</v>
      </c>
      <c r="B1207" s="25">
        <v>15713</v>
      </c>
      <c r="G1207" s="2">
        <v>44025</v>
      </c>
      <c r="H1207">
        <v>7.1400000000000005E-2</v>
      </c>
    </row>
    <row r="1208" spans="1:8" x14ac:dyDescent="0.25">
      <c r="A1208" s="24">
        <v>45245</v>
      </c>
      <c r="B1208" s="25">
        <v>15699</v>
      </c>
      <c r="G1208" s="2">
        <v>44022</v>
      </c>
      <c r="H1208">
        <v>6.9099999999999995E-2</v>
      </c>
    </row>
    <row r="1209" spans="1:8" x14ac:dyDescent="0.25">
      <c r="A1209" s="24">
        <v>45246</v>
      </c>
      <c r="B1209" s="25">
        <v>15503</v>
      </c>
      <c r="G1209" s="2">
        <v>44021</v>
      </c>
      <c r="H1209">
        <v>7.0099999999999996E-2</v>
      </c>
    </row>
    <row r="1210" spans="1:8" x14ac:dyDescent="0.25">
      <c r="A1210" s="24">
        <v>45247</v>
      </c>
      <c r="B1210" s="25">
        <v>15595</v>
      </c>
      <c r="G1210" s="2">
        <v>44020</v>
      </c>
      <c r="H1210">
        <v>7.3300000000000004E-2</v>
      </c>
    </row>
    <row r="1211" spans="1:8" x14ac:dyDescent="0.25">
      <c r="A1211" s="24">
        <v>45250</v>
      </c>
      <c r="B1211" s="25">
        <v>15504</v>
      </c>
      <c r="G1211" s="2">
        <v>44019</v>
      </c>
      <c r="H1211">
        <v>7.3099999999999998E-2</v>
      </c>
    </row>
    <row r="1212" spans="1:8" x14ac:dyDescent="0.25">
      <c r="A1212" s="24">
        <v>45251</v>
      </c>
      <c r="B1212" s="25">
        <v>15419</v>
      </c>
      <c r="G1212" s="2">
        <v>44018</v>
      </c>
      <c r="H1212">
        <v>6.9599999999999995E-2</v>
      </c>
    </row>
    <row r="1213" spans="1:8" x14ac:dyDescent="0.25">
      <c r="A1213" s="24">
        <v>45252</v>
      </c>
      <c r="B1213" s="25">
        <v>15436</v>
      </c>
      <c r="G1213" s="2">
        <v>44014</v>
      </c>
      <c r="H1213">
        <v>6.0299999999999999E-2</v>
      </c>
    </row>
    <row r="1214" spans="1:8" x14ac:dyDescent="0.25">
      <c r="A1214" s="24">
        <v>45253</v>
      </c>
      <c r="B1214" s="25">
        <v>15584</v>
      </c>
      <c r="G1214" s="2">
        <v>44013</v>
      </c>
      <c r="H1214">
        <v>5.7000000000000002E-2</v>
      </c>
    </row>
    <row r="1215" spans="1:8" x14ac:dyDescent="0.25">
      <c r="A1215" s="24">
        <v>45254</v>
      </c>
      <c r="B1215" s="25">
        <v>15593</v>
      </c>
      <c r="G1215" s="2">
        <v>44012</v>
      </c>
      <c r="H1215">
        <v>5.9299999999999999E-2</v>
      </c>
    </row>
    <row r="1216" spans="1:8" x14ac:dyDescent="0.25">
      <c r="A1216" s="24">
        <v>45257</v>
      </c>
      <c r="B1216" s="25">
        <v>15587</v>
      </c>
      <c r="G1216" s="2">
        <v>44011</v>
      </c>
      <c r="H1216">
        <v>6.3200000000000006E-2</v>
      </c>
    </row>
    <row r="1217" spans="1:8" x14ac:dyDescent="0.25">
      <c r="A1217" s="24">
        <v>45258</v>
      </c>
      <c r="B1217" s="25">
        <v>15527</v>
      </c>
      <c r="G1217" s="2">
        <v>44008</v>
      </c>
      <c r="H1217">
        <v>6.5799999999999997E-2</v>
      </c>
    </row>
    <row r="1218" spans="1:8" x14ac:dyDescent="0.25">
      <c r="A1218" s="24">
        <v>45259</v>
      </c>
      <c r="B1218" s="25">
        <v>15450</v>
      </c>
      <c r="G1218" s="2">
        <v>44007</v>
      </c>
      <c r="H1218">
        <v>6.9400000000000003E-2</v>
      </c>
    </row>
    <row r="1219" spans="1:8" x14ac:dyDescent="0.25">
      <c r="A1219" s="24">
        <v>45260</v>
      </c>
      <c r="B1219" s="25">
        <v>15384</v>
      </c>
      <c r="G1219" s="2">
        <v>44006</v>
      </c>
      <c r="H1219">
        <v>7.0900000000000005E-2</v>
      </c>
    </row>
    <row r="1220" spans="1:8" x14ac:dyDescent="0.25">
      <c r="A1220" s="24">
        <v>45261</v>
      </c>
      <c r="B1220" s="25">
        <v>15484</v>
      </c>
      <c r="G1220" s="2">
        <v>44005</v>
      </c>
      <c r="H1220">
        <v>7.3300000000000004E-2</v>
      </c>
    </row>
    <row r="1221" spans="1:8" x14ac:dyDescent="0.25">
      <c r="A1221" s="24">
        <v>45264</v>
      </c>
      <c r="B1221" s="25">
        <v>15524</v>
      </c>
      <c r="G1221" s="2">
        <v>44004</v>
      </c>
      <c r="H1221">
        <v>7.7600000000000002E-2</v>
      </c>
    </row>
    <row r="1222" spans="1:8" x14ac:dyDescent="0.25">
      <c r="A1222" s="24">
        <v>45265</v>
      </c>
      <c r="B1222" s="25">
        <v>15446</v>
      </c>
      <c r="G1222" s="2">
        <v>44001</v>
      </c>
      <c r="H1222">
        <v>8.0100000000000005E-2</v>
      </c>
    </row>
    <row r="1223" spans="1:8" x14ac:dyDescent="0.25">
      <c r="A1223" s="24">
        <v>45266</v>
      </c>
      <c r="B1223" s="25">
        <v>15504</v>
      </c>
      <c r="G1223" s="2">
        <v>44000</v>
      </c>
      <c r="H1223">
        <v>8.6999999999999994E-2</v>
      </c>
    </row>
    <row r="1224" spans="1:8" x14ac:dyDescent="0.25">
      <c r="A1224" s="24">
        <v>45267</v>
      </c>
      <c r="B1224" s="25">
        <v>15504</v>
      </c>
      <c r="G1224" s="2">
        <v>43999</v>
      </c>
      <c r="H1224">
        <v>8.9200000000000002E-2</v>
      </c>
    </row>
    <row r="1225" spans="1:8" x14ac:dyDescent="0.25">
      <c r="A1225" s="24">
        <v>45268</v>
      </c>
      <c r="B1225" s="25">
        <v>15536</v>
      </c>
      <c r="G1225" s="2">
        <v>43998</v>
      </c>
      <c r="H1225">
        <v>9.3299999999999994E-2</v>
      </c>
    </row>
    <row r="1226" spans="1:8" x14ac:dyDescent="0.25">
      <c r="A1226" s="24">
        <v>45271</v>
      </c>
      <c r="B1226" s="25">
        <v>15500</v>
      </c>
      <c r="G1226" s="2">
        <v>43997</v>
      </c>
      <c r="H1226">
        <v>9.2799999999999994E-2</v>
      </c>
    </row>
    <row r="1227" spans="1:8" x14ac:dyDescent="0.25">
      <c r="A1227" s="24">
        <v>45272</v>
      </c>
      <c r="B1227" s="25">
        <v>15614</v>
      </c>
      <c r="G1227" s="2">
        <v>43994</v>
      </c>
      <c r="H1227">
        <v>6.9000000000000006E-2</v>
      </c>
    </row>
    <row r="1228" spans="1:8" x14ac:dyDescent="0.25">
      <c r="A1228" s="24">
        <v>45273</v>
      </c>
      <c r="B1228" s="25">
        <v>15631</v>
      </c>
      <c r="G1228" s="2">
        <v>43993</v>
      </c>
      <c r="H1228">
        <v>7.4399999999999994E-2</v>
      </c>
    </row>
    <row r="1229" spans="1:8" x14ac:dyDescent="0.25">
      <c r="A1229" s="24">
        <v>45274</v>
      </c>
      <c r="B1229" s="25">
        <v>15629</v>
      </c>
      <c r="G1229" s="2">
        <v>43992</v>
      </c>
      <c r="H1229">
        <v>7.8399999999999997E-2</v>
      </c>
    </row>
    <row r="1230" spans="1:8" x14ac:dyDescent="0.25">
      <c r="A1230" s="24">
        <v>45275</v>
      </c>
      <c r="B1230" s="25">
        <v>15493</v>
      </c>
      <c r="G1230" s="2">
        <v>43991</v>
      </c>
      <c r="H1230">
        <v>7.8399999999999997E-2</v>
      </c>
    </row>
    <row r="1231" spans="1:8" x14ac:dyDescent="0.25">
      <c r="A1231" s="24">
        <v>45278</v>
      </c>
      <c r="B1231" s="25">
        <v>15503</v>
      </c>
      <c r="G1231" s="2">
        <v>43990</v>
      </c>
      <c r="H1231">
        <v>7.5300000000000006E-2</v>
      </c>
    </row>
    <row r="1232" spans="1:8" x14ac:dyDescent="0.25">
      <c r="A1232" s="24">
        <v>45279</v>
      </c>
      <c r="B1232" s="25">
        <v>15516</v>
      </c>
      <c r="G1232" s="2">
        <v>43987</v>
      </c>
      <c r="H1232">
        <v>7.4300000000000005E-2</v>
      </c>
    </row>
    <row r="1233" spans="1:8" x14ac:dyDescent="0.25">
      <c r="A1233" s="24">
        <v>45280</v>
      </c>
      <c r="B1233" s="25">
        <v>15506</v>
      </c>
      <c r="G1233" s="2">
        <v>43986</v>
      </c>
      <c r="H1233">
        <v>7.0499999999999993E-2</v>
      </c>
    </row>
    <row r="1234" spans="1:8" x14ac:dyDescent="0.25">
      <c r="A1234" s="24">
        <v>45281</v>
      </c>
      <c r="B1234" s="25">
        <v>15512</v>
      </c>
      <c r="G1234" s="2">
        <v>43985</v>
      </c>
      <c r="H1234">
        <v>6.7199999999999996E-2</v>
      </c>
    </row>
    <row r="1235" spans="1:8" x14ac:dyDescent="0.25">
      <c r="A1235" s="24">
        <v>45282</v>
      </c>
      <c r="B1235" s="25">
        <v>15533</v>
      </c>
      <c r="G1235" s="2">
        <v>43984</v>
      </c>
      <c r="H1235">
        <v>6.6699999999999995E-2</v>
      </c>
    </row>
    <row r="1236" spans="1:8" x14ac:dyDescent="0.25">
      <c r="A1236" s="24">
        <v>45287</v>
      </c>
      <c r="B1236" s="25">
        <v>15489</v>
      </c>
      <c r="G1236" s="2">
        <v>43983</v>
      </c>
      <c r="H1236">
        <v>6.6400000000000001E-2</v>
      </c>
    </row>
    <row r="1237" spans="1:8" x14ac:dyDescent="0.25">
      <c r="A1237" s="24">
        <v>45288</v>
      </c>
      <c r="B1237" s="25">
        <v>15414</v>
      </c>
      <c r="G1237" s="2">
        <v>43980</v>
      </c>
      <c r="H1237">
        <v>6.9400000000000003E-2</v>
      </c>
    </row>
    <row r="1238" spans="1:8" x14ac:dyDescent="0.25">
      <c r="A1238" s="24">
        <v>45289</v>
      </c>
      <c r="B1238" s="25">
        <v>15416</v>
      </c>
      <c r="G1238" s="2">
        <v>43979</v>
      </c>
      <c r="H1238">
        <v>6.5000000000000002E-2</v>
      </c>
    </row>
    <row r="1239" spans="1:8" x14ac:dyDescent="0.25">
      <c r="A1239" s="24">
        <v>45293</v>
      </c>
      <c r="B1239" s="25">
        <v>15439</v>
      </c>
      <c r="G1239" s="2">
        <v>43978</v>
      </c>
      <c r="H1239">
        <v>6.2100000000000002E-2</v>
      </c>
    </row>
    <row r="1240" spans="1:8" x14ac:dyDescent="0.25">
      <c r="A1240" s="24">
        <v>45294</v>
      </c>
      <c r="B1240" s="25">
        <v>15473</v>
      </c>
      <c r="G1240" s="2">
        <v>43977</v>
      </c>
      <c r="H1240">
        <v>5.4699999999999999E-2</v>
      </c>
    </row>
    <row r="1241" spans="1:8" x14ac:dyDescent="0.25">
      <c r="A1241" s="24">
        <v>45295</v>
      </c>
      <c r="B1241" s="25">
        <v>15495</v>
      </c>
      <c r="G1241" s="2">
        <v>43973</v>
      </c>
      <c r="H1241">
        <v>5.4699999999999999E-2</v>
      </c>
    </row>
    <row r="1242" spans="1:8" x14ac:dyDescent="0.25">
      <c r="A1242" s="24">
        <v>45296</v>
      </c>
      <c r="B1242" s="25">
        <v>15525.004999999999</v>
      </c>
      <c r="G1242" s="2">
        <v>43972</v>
      </c>
      <c r="H1242">
        <v>6.0699999999999997E-2</v>
      </c>
    </row>
    <row r="1243" spans="1:8" x14ac:dyDescent="0.25">
      <c r="A1243" s="24">
        <v>45299</v>
      </c>
      <c r="B1243" s="25">
        <v>15518</v>
      </c>
      <c r="G1243" s="2">
        <v>43971</v>
      </c>
      <c r="H1243">
        <v>6.4299999999999996E-2</v>
      </c>
    </row>
    <row r="1244" spans="1:8" x14ac:dyDescent="0.25">
      <c r="A1244" s="24">
        <v>45300</v>
      </c>
      <c r="B1244" s="25">
        <v>15522</v>
      </c>
      <c r="G1244" s="2">
        <v>43970</v>
      </c>
      <c r="H1244">
        <v>6.4199999999999993E-2</v>
      </c>
    </row>
    <row r="1245" spans="1:8" x14ac:dyDescent="0.25">
      <c r="A1245" s="24">
        <v>45301</v>
      </c>
      <c r="B1245" s="25">
        <v>15518</v>
      </c>
      <c r="G1245" s="2">
        <v>43969</v>
      </c>
      <c r="H1245">
        <v>5.5300000000000002E-2</v>
      </c>
    </row>
    <row r="1246" spans="1:8" x14ac:dyDescent="0.25">
      <c r="A1246" s="24">
        <v>45302</v>
      </c>
      <c r="B1246" s="25">
        <v>15568</v>
      </c>
      <c r="G1246" s="2">
        <v>43966</v>
      </c>
      <c r="H1246">
        <v>5.7599999999999998E-2</v>
      </c>
    </row>
    <row r="1247" spans="1:8" x14ac:dyDescent="0.25">
      <c r="A1247" s="24">
        <v>45303</v>
      </c>
      <c r="B1247" s="25">
        <v>15558</v>
      </c>
      <c r="G1247" s="2">
        <v>43965</v>
      </c>
      <c r="H1247">
        <v>5.6800000000000003E-2</v>
      </c>
    </row>
    <row r="1248" spans="1:8" x14ac:dyDescent="0.25">
      <c r="A1248" s="24">
        <v>45306</v>
      </c>
      <c r="B1248" s="25">
        <v>15559</v>
      </c>
      <c r="G1248" s="2">
        <v>43964</v>
      </c>
      <c r="H1248">
        <v>6.0299999999999999E-2</v>
      </c>
    </row>
    <row r="1249" spans="1:8" x14ac:dyDescent="0.25">
      <c r="A1249" s="24">
        <v>45307</v>
      </c>
      <c r="B1249" s="25">
        <v>15555</v>
      </c>
      <c r="G1249" s="2">
        <v>43963</v>
      </c>
      <c r="H1249">
        <v>5.3900000000000003E-2</v>
      </c>
    </row>
    <row r="1250" spans="1:8" x14ac:dyDescent="0.25">
      <c r="A1250" s="24">
        <v>45308</v>
      </c>
      <c r="B1250" s="25">
        <v>15592</v>
      </c>
      <c r="G1250" s="2">
        <v>43962</v>
      </c>
      <c r="H1250">
        <v>4.3700000000000003E-2</v>
      </c>
    </row>
    <row r="1251" spans="1:8" x14ac:dyDescent="0.25">
      <c r="A1251" s="24">
        <v>45309</v>
      </c>
      <c r="B1251" s="25">
        <v>15639</v>
      </c>
      <c r="G1251" s="2">
        <v>43959</v>
      </c>
      <c r="H1251">
        <v>4.07E-2</v>
      </c>
    </row>
    <row r="1252" spans="1:8" x14ac:dyDescent="0.25">
      <c r="A1252" s="24">
        <v>45310</v>
      </c>
      <c r="B1252" s="25">
        <v>15630</v>
      </c>
      <c r="G1252" s="2">
        <v>43958</v>
      </c>
      <c r="H1252">
        <v>4.1799999999999997E-2</v>
      </c>
    </row>
    <row r="1253" spans="1:8" x14ac:dyDescent="0.25">
      <c r="A1253" s="24">
        <v>45313</v>
      </c>
      <c r="B1253" s="25">
        <v>15628</v>
      </c>
      <c r="G1253" s="2">
        <v>43957</v>
      </c>
      <c r="H1253">
        <v>4.2999999999999997E-2</v>
      </c>
    </row>
    <row r="1254" spans="1:8" x14ac:dyDescent="0.25">
      <c r="A1254" s="24">
        <v>45314</v>
      </c>
      <c r="B1254" s="25">
        <v>15627</v>
      </c>
      <c r="G1254" s="2">
        <v>43956</v>
      </c>
      <c r="H1254">
        <v>2.9499999999999998E-2</v>
      </c>
    </row>
    <row r="1255" spans="1:8" x14ac:dyDescent="0.25">
      <c r="A1255" s="24">
        <v>45315</v>
      </c>
      <c r="B1255" s="25">
        <v>15656</v>
      </c>
      <c r="G1255" s="2">
        <v>43955</v>
      </c>
      <c r="H1255">
        <v>4.5100000000000001E-2</v>
      </c>
    </row>
    <row r="1256" spans="1:8" x14ac:dyDescent="0.25">
      <c r="A1256" s="24">
        <v>45316</v>
      </c>
      <c r="B1256" s="25">
        <v>15719</v>
      </c>
      <c r="G1256" s="2">
        <v>43952</v>
      </c>
      <c r="H1256">
        <v>3.0929999999999999E-2</v>
      </c>
    </row>
    <row r="1257" spans="1:8" x14ac:dyDescent="0.25">
      <c r="A1257" s="24">
        <v>45317</v>
      </c>
      <c r="B1257" s="25">
        <v>15767</v>
      </c>
      <c r="G1257" s="2">
        <v>43951</v>
      </c>
      <c r="H1257">
        <v>2.7799999999999998E-2</v>
      </c>
    </row>
    <row r="1258" spans="1:8" x14ac:dyDescent="0.25">
      <c r="A1258" s="24">
        <v>45320</v>
      </c>
      <c r="B1258" s="25">
        <v>15829</v>
      </c>
      <c r="G1258" s="2">
        <v>43950</v>
      </c>
      <c r="H1258">
        <v>4.7399999999999998E-2</v>
      </c>
    </row>
    <row r="1259" spans="1:8" x14ac:dyDescent="0.25">
      <c r="A1259" s="24">
        <v>45321</v>
      </c>
      <c r="B1259" s="25">
        <v>15825.004999999999</v>
      </c>
      <c r="G1259" s="2">
        <v>43949</v>
      </c>
      <c r="H1259">
        <v>0.05</v>
      </c>
    </row>
    <row r="1260" spans="1:8" x14ac:dyDescent="0.25">
      <c r="A1260" s="24">
        <v>45322</v>
      </c>
      <c r="B1260" s="25">
        <v>15796</v>
      </c>
      <c r="G1260" s="2">
        <v>43948</v>
      </c>
      <c r="H1260">
        <v>5.4300000000000001E-2</v>
      </c>
    </row>
    <row r="1261" spans="1:8" x14ac:dyDescent="0.25">
      <c r="A1261" s="24">
        <v>45323</v>
      </c>
      <c r="B1261" s="25">
        <v>15803</v>
      </c>
      <c r="G1261" s="2">
        <v>43945</v>
      </c>
      <c r="H1261">
        <v>5.5399999999999998E-2</v>
      </c>
    </row>
    <row r="1262" spans="1:8" x14ac:dyDescent="0.25">
      <c r="A1262" s="24">
        <v>45324</v>
      </c>
      <c r="B1262" s="25">
        <v>15775.004999999999</v>
      </c>
      <c r="G1262" s="2">
        <v>43944</v>
      </c>
      <c r="H1262">
        <v>5.21E-2</v>
      </c>
    </row>
    <row r="1263" spans="1:8" x14ac:dyDescent="0.25">
      <c r="A1263" s="24">
        <v>45327</v>
      </c>
      <c r="B1263" s="25">
        <v>15688</v>
      </c>
      <c r="G1263" s="2">
        <v>43943</v>
      </c>
      <c r="H1263">
        <v>5.5399999999999998E-2</v>
      </c>
    </row>
    <row r="1264" spans="1:8" x14ac:dyDescent="0.25">
      <c r="A1264" s="24">
        <v>45328</v>
      </c>
      <c r="B1264" s="25">
        <v>15705</v>
      </c>
      <c r="G1264" s="2">
        <v>43942</v>
      </c>
      <c r="H1264">
        <v>6.2600000000000003E-2</v>
      </c>
    </row>
    <row r="1265" spans="1:8" x14ac:dyDescent="0.25">
      <c r="A1265" s="24">
        <v>45329</v>
      </c>
      <c r="B1265" s="25">
        <v>15734</v>
      </c>
      <c r="G1265" s="2">
        <v>43941</v>
      </c>
      <c r="H1265">
        <v>6.7500000000000004E-2</v>
      </c>
    </row>
    <row r="1266" spans="1:8" x14ac:dyDescent="0.25">
      <c r="A1266" s="24">
        <v>45334</v>
      </c>
      <c r="B1266" s="25">
        <v>15685</v>
      </c>
      <c r="G1266" s="2">
        <v>43938</v>
      </c>
      <c r="H1266">
        <v>7.2700000000000001E-2</v>
      </c>
    </row>
    <row r="1267" spans="1:8" x14ac:dyDescent="0.25">
      <c r="A1267" s="24">
        <v>45335</v>
      </c>
      <c r="B1267" s="25">
        <v>15612</v>
      </c>
      <c r="G1267" s="2">
        <v>43937</v>
      </c>
      <c r="H1267">
        <v>7.2400000000000006E-2</v>
      </c>
    </row>
    <row r="1268" spans="1:8" x14ac:dyDescent="0.25">
      <c r="A1268" s="24">
        <v>45337</v>
      </c>
      <c r="B1268" s="25">
        <v>15585</v>
      </c>
      <c r="G1268" s="2">
        <v>43936</v>
      </c>
      <c r="H1268">
        <v>7.6100000000000001E-2</v>
      </c>
    </row>
    <row r="1269" spans="1:8" x14ac:dyDescent="0.25">
      <c r="A1269" s="24">
        <v>45338</v>
      </c>
      <c r="B1269" s="25">
        <v>15606</v>
      </c>
      <c r="G1269" s="2">
        <v>43935</v>
      </c>
      <c r="H1269">
        <v>6.83E-2</v>
      </c>
    </row>
    <row r="1270" spans="1:8" x14ac:dyDescent="0.25">
      <c r="A1270" s="24">
        <v>45341</v>
      </c>
      <c r="B1270" s="25">
        <v>15654</v>
      </c>
      <c r="G1270" s="2">
        <v>43934</v>
      </c>
      <c r="H1270">
        <v>6.4899999999999999E-2</v>
      </c>
    </row>
    <row r="1271" spans="1:8" x14ac:dyDescent="0.25">
      <c r="A1271" s="24">
        <v>45342</v>
      </c>
      <c r="B1271" s="25">
        <v>15630</v>
      </c>
      <c r="G1271" s="2">
        <v>43930</v>
      </c>
      <c r="H1271">
        <v>6.7900000000000002E-2</v>
      </c>
    </row>
    <row r="1272" spans="1:8" x14ac:dyDescent="0.25">
      <c r="A1272" s="24">
        <v>45343</v>
      </c>
      <c r="B1272" s="25">
        <v>15659</v>
      </c>
      <c r="G1272" s="2">
        <v>43929</v>
      </c>
      <c r="H1272">
        <v>7.1400000000000005E-2</v>
      </c>
    </row>
    <row r="1273" spans="1:8" x14ac:dyDescent="0.25">
      <c r="A1273" s="24">
        <v>45344</v>
      </c>
      <c r="B1273" s="25">
        <v>15658</v>
      </c>
      <c r="G1273" s="2">
        <v>43928</v>
      </c>
      <c r="H1273">
        <v>6.9699999999999998E-2</v>
      </c>
    </row>
    <row r="1274" spans="1:8" x14ac:dyDescent="0.25">
      <c r="A1274" s="24">
        <v>45345</v>
      </c>
      <c r="B1274" s="25">
        <v>15630</v>
      </c>
      <c r="G1274" s="2">
        <v>43927</v>
      </c>
      <c r="H1274">
        <v>6.1499999999999999E-2</v>
      </c>
    </row>
    <row r="1275" spans="1:8" x14ac:dyDescent="0.25">
      <c r="A1275" s="24">
        <v>45348</v>
      </c>
      <c r="B1275" s="25">
        <v>15589</v>
      </c>
      <c r="G1275" s="2">
        <v>43924</v>
      </c>
      <c r="H1275">
        <v>6.4100000000000004E-2</v>
      </c>
    </row>
    <row r="1276" spans="1:8" x14ac:dyDescent="0.25">
      <c r="A1276" s="24">
        <v>45349</v>
      </c>
      <c r="B1276" s="25">
        <v>15635</v>
      </c>
      <c r="G1276" s="2">
        <v>43923</v>
      </c>
      <c r="H1276">
        <v>6.6400000000000001E-2</v>
      </c>
    </row>
    <row r="1277" spans="1:8" x14ac:dyDescent="0.25">
      <c r="A1277" s="24">
        <v>45350</v>
      </c>
      <c r="B1277" s="25">
        <v>15655</v>
      </c>
      <c r="G1277" s="2">
        <v>43922</v>
      </c>
      <c r="H1277">
        <v>5.9200000000000003E-2</v>
      </c>
    </row>
    <row r="1278" spans="1:8" x14ac:dyDescent="0.25">
      <c r="A1278" s="24">
        <v>45351</v>
      </c>
      <c r="B1278" s="25">
        <v>15673</v>
      </c>
      <c r="G1278" s="2">
        <v>43921</v>
      </c>
      <c r="H1278">
        <v>5.7700000000000001E-2</v>
      </c>
    </row>
    <row r="1279" spans="1:8" x14ac:dyDescent="0.25">
      <c r="A1279" s="24">
        <v>45352</v>
      </c>
      <c r="B1279" s="25">
        <v>15715</v>
      </c>
      <c r="G1279" s="2">
        <v>43920</v>
      </c>
      <c r="H1279">
        <v>5.1400000000000001E-2</v>
      </c>
    </row>
    <row r="1280" spans="1:8" x14ac:dyDescent="0.25">
      <c r="A1280" s="24">
        <v>45355</v>
      </c>
      <c r="B1280" s="25">
        <v>15696</v>
      </c>
      <c r="G1280" s="2">
        <v>43917</v>
      </c>
      <c r="H1280">
        <v>5.4600000000000003E-2</v>
      </c>
    </row>
    <row r="1281" spans="1:8" x14ac:dyDescent="0.25">
      <c r="A1281" s="24">
        <v>45356</v>
      </c>
      <c r="B1281" s="25">
        <v>15723</v>
      </c>
      <c r="G1281" s="2">
        <v>43916</v>
      </c>
      <c r="H1281">
        <v>6.7799999999999999E-2</v>
      </c>
    </row>
    <row r="1282" spans="1:8" x14ac:dyDescent="0.25">
      <c r="A1282" s="24">
        <v>45357</v>
      </c>
      <c r="B1282" s="25">
        <v>15756</v>
      </c>
      <c r="G1282" s="2">
        <v>43915</v>
      </c>
      <c r="H1282">
        <v>6.3700000000000007E-2</v>
      </c>
    </row>
    <row r="1283" spans="1:8" x14ac:dyDescent="0.25">
      <c r="A1283" s="24">
        <v>45358</v>
      </c>
      <c r="B1283" s="25">
        <v>15723</v>
      </c>
      <c r="G1283" s="2">
        <v>43914</v>
      </c>
      <c r="H1283">
        <v>6.8500000000000005E-2</v>
      </c>
    </row>
    <row r="1284" spans="1:8" x14ac:dyDescent="0.25">
      <c r="A1284" s="24">
        <v>45359</v>
      </c>
      <c r="B1284" s="25">
        <v>15658</v>
      </c>
      <c r="G1284" s="2">
        <v>43913</v>
      </c>
      <c r="H1284">
        <v>8.7300000000000003E-2</v>
      </c>
    </row>
    <row r="1285" spans="1:8" x14ac:dyDescent="0.25">
      <c r="A1285" s="24">
        <v>45364</v>
      </c>
      <c r="B1285" s="25">
        <v>15603</v>
      </c>
      <c r="G1285" s="2">
        <v>43910</v>
      </c>
      <c r="H1285">
        <v>0.1002</v>
      </c>
    </row>
    <row r="1286" spans="1:8" x14ac:dyDescent="0.25">
      <c r="A1286" s="24">
        <v>45365</v>
      </c>
      <c r="B1286" s="25">
        <v>15576</v>
      </c>
      <c r="G1286" s="2">
        <v>43909</v>
      </c>
      <c r="H1286">
        <v>0.1182</v>
      </c>
    </row>
    <row r="1287" spans="1:8" x14ac:dyDescent="0.25">
      <c r="A1287" s="24">
        <v>45366</v>
      </c>
      <c r="B1287" s="25">
        <v>15582</v>
      </c>
      <c r="G1287" s="2">
        <v>43908</v>
      </c>
      <c r="H1287">
        <v>0.11840000000000001</v>
      </c>
    </row>
    <row r="1288" spans="1:8" x14ac:dyDescent="0.25">
      <c r="A1288" s="24">
        <v>45369</v>
      </c>
      <c r="B1288" s="25">
        <v>15624</v>
      </c>
      <c r="G1288" s="2">
        <v>43907</v>
      </c>
      <c r="H1288">
        <v>0.1104</v>
      </c>
    </row>
    <row r="1289" spans="1:8" x14ac:dyDescent="0.25">
      <c r="A1289" s="24">
        <v>45370</v>
      </c>
      <c r="B1289" s="25">
        <v>15672</v>
      </c>
      <c r="G1289" s="2">
        <v>43906</v>
      </c>
      <c r="H1289">
        <v>0.14380000000000001</v>
      </c>
    </row>
    <row r="1290" spans="1:8" x14ac:dyDescent="0.25">
      <c r="A1290" s="24">
        <v>45371</v>
      </c>
      <c r="B1290" s="25">
        <v>15712</v>
      </c>
      <c r="G1290" s="2">
        <v>43903</v>
      </c>
      <c r="H1290">
        <v>0.16289999999999999</v>
      </c>
    </row>
    <row r="1291" spans="1:8" x14ac:dyDescent="0.25">
      <c r="A1291" s="24">
        <v>45372</v>
      </c>
      <c r="B1291" s="25">
        <v>15727</v>
      </c>
      <c r="G1291" s="2">
        <v>43902</v>
      </c>
      <c r="H1291">
        <v>0.24299999999999999</v>
      </c>
    </row>
    <row r="1292" spans="1:8" x14ac:dyDescent="0.25">
      <c r="A1292" s="24">
        <v>45373</v>
      </c>
      <c r="B1292" s="25">
        <v>15662</v>
      </c>
      <c r="G1292" s="2">
        <v>43901</v>
      </c>
      <c r="H1292">
        <v>0.30919999999999997</v>
      </c>
    </row>
    <row r="1293" spans="1:8" x14ac:dyDescent="0.25">
      <c r="A1293" s="24">
        <v>45376</v>
      </c>
      <c r="B1293" s="25">
        <v>15773</v>
      </c>
      <c r="G1293" s="2">
        <v>43900</v>
      </c>
      <c r="H1293">
        <v>0.25080000000000002</v>
      </c>
    </row>
    <row r="1294" spans="1:8" x14ac:dyDescent="0.25">
      <c r="A1294" s="24">
        <v>45377</v>
      </c>
      <c r="B1294" s="25">
        <v>15795</v>
      </c>
      <c r="G1294" s="2">
        <v>43899</v>
      </c>
      <c r="H1294">
        <v>0.41899999999999998</v>
      </c>
    </row>
    <row r="1295" spans="1:8" x14ac:dyDescent="0.25">
      <c r="A1295" s="24">
        <v>45378</v>
      </c>
      <c r="B1295" s="25">
        <v>15797</v>
      </c>
      <c r="G1295" s="2">
        <v>43896</v>
      </c>
      <c r="H1295">
        <v>0.53439999999999999</v>
      </c>
    </row>
    <row r="1296" spans="1:8" x14ac:dyDescent="0.25">
      <c r="A1296" s="24">
        <v>45379</v>
      </c>
      <c r="B1296" s="25">
        <v>15853</v>
      </c>
      <c r="G1296" s="2">
        <v>43895</v>
      </c>
      <c r="H1296">
        <v>0.62780000000000002</v>
      </c>
    </row>
    <row r="1297" spans="1:8" x14ac:dyDescent="0.25">
      <c r="A1297" s="24">
        <v>45383</v>
      </c>
      <c r="B1297" s="25">
        <v>15873</v>
      </c>
      <c r="G1297" s="2">
        <v>43894</v>
      </c>
      <c r="H1297">
        <v>0.79890000000000005</v>
      </c>
    </row>
    <row r="1298" spans="1:8" x14ac:dyDescent="0.25">
      <c r="A1298" s="24">
        <v>45384</v>
      </c>
      <c r="B1298" s="25">
        <v>15909</v>
      </c>
      <c r="G1298" s="2">
        <v>43893</v>
      </c>
      <c r="H1298">
        <v>0.90459999999999996</v>
      </c>
    </row>
    <row r="1299" spans="1:8" x14ac:dyDescent="0.25">
      <c r="A1299" s="24">
        <v>45385</v>
      </c>
      <c r="B1299" s="25">
        <v>15934</v>
      </c>
      <c r="G1299" s="2">
        <v>43892</v>
      </c>
      <c r="H1299">
        <v>1.1092</v>
      </c>
    </row>
    <row r="1300" spans="1:8" x14ac:dyDescent="0.25">
      <c r="A1300" s="24">
        <v>45386</v>
      </c>
      <c r="B1300" s="25">
        <v>15923</v>
      </c>
      <c r="G1300" s="2">
        <v>43889</v>
      </c>
      <c r="H1300">
        <v>1.2493000000000001</v>
      </c>
    </row>
    <row r="1301" spans="1:8" x14ac:dyDescent="0.25">
      <c r="A1301" s="24">
        <v>45387</v>
      </c>
      <c r="B1301" s="25">
        <v>15907</v>
      </c>
      <c r="G1301" s="2">
        <v>43888</v>
      </c>
      <c r="H1301">
        <v>1.3594999999999999</v>
      </c>
    </row>
    <row r="1302" spans="1:8" x14ac:dyDescent="0.25">
      <c r="A1302" s="24">
        <v>45398</v>
      </c>
      <c r="B1302" s="25">
        <v>15873</v>
      </c>
      <c r="G1302" s="2">
        <v>43887</v>
      </c>
      <c r="H1302">
        <v>1.3952</v>
      </c>
    </row>
    <row r="1303" spans="1:8" x14ac:dyDescent="0.25">
      <c r="A1303" s="24">
        <v>45399</v>
      </c>
      <c r="B1303" s="25">
        <v>16176</v>
      </c>
      <c r="G1303" s="2">
        <v>43886</v>
      </c>
      <c r="H1303">
        <v>1.4118999999999999</v>
      </c>
    </row>
    <row r="1304" spans="1:8" x14ac:dyDescent="0.25">
      <c r="A1304" s="24">
        <v>45400</v>
      </c>
      <c r="B1304" s="25">
        <v>16240</v>
      </c>
      <c r="G1304" s="2">
        <v>43885</v>
      </c>
      <c r="H1304">
        <v>1.4758</v>
      </c>
    </row>
    <row r="1305" spans="1:8" x14ac:dyDescent="0.25">
      <c r="A1305" s="24">
        <v>45401</v>
      </c>
      <c r="B1305" s="25">
        <v>16177</v>
      </c>
      <c r="G1305" s="2">
        <v>43882</v>
      </c>
      <c r="H1305">
        <v>1.4971000000000001</v>
      </c>
    </row>
    <row r="1306" spans="1:8" x14ac:dyDescent="0.25">
      <c r="A1306" s="24">
        <v>45404</v>
      </c>
      <c r="B1306" s="25">
        <v>16280</v>
      </c>
      <c r="G1306" s="2">
        <v>43881</v>
      </c>
      <c r="H1306">
        <v>1.5005999999999999</v>
      </c>
    </row>
    <row r="1307" spans="1:8" x14ac:dyDescent="0.25">
      <c r="A1307" s="24">
        <v>45405</v>
      </c>
      <c r="B1307" s="25">
        <v>16224</v>
      </c>
      <c r="G1307" s="2">
        <v>43880</v>
      </c>
      <c r="H1307">
        <v>1.4903999999999999</v>
      </c>
    </row>
    <row r="1308" spans="1:8" x14ac:dyDescent="0.25">
      <c r="A1308" s="24">
        <v>45406</v>
      </c>
      <c r="B1308" s="25">
        <v>16244</v>
      </c>
      <c r="G1308" s="2">
        <v>43879</v>
      </c>
      <c r="H1308">
        <v>1.4994000000000001</v>
      </c>
    </row>
    <row r="1309" spans="1:8" x14ac:dyDescent="0.25">
      <c r="A1309" s="24">
        <v>45407</v>
      </c>
      <c r="B1309" s="25">
        <v>16161</v>
      </c>
      <c r="G1309" s="2">
        <v>43875</v>
      </c>
      <c r="H1309">
        <v>1.5063</v>
      </c>
    </row>
    <row r="1310" spans="1:8" x14ac:dyDescent="0.25">
      <c r="A1310" s="24">
        <v>45408</v>
      </c>
      <c r="B1310" s="25">
        <v>16208</v>
      </c>
      <c r="G1310" s="2">
        <v>43874</v>
      </c>
      <c r="H1310">
        <v>1.5183</v>
      </c>
    </row>
    <row r="1311" spans="1:8" x14ac:dyDescent="0.25">
      <c r="A1311" s="24">
        <v>45411</v>
      </c>
      <c r="B1311" s="25">
        <v>16222</v>
      </c>
      <c r="G1311" s="2">
        <v>43873</v>
      </c>
      <c r="H1311">
        <v>1.5178</v>
      </c>
    </row>
    <row r="1312" spans="1:8" x14ac:dyDescent="0.25">
      <c r="A1312" s="24">
        <v>45412</v>
      </c>
      <c r="B1312" s="25">
        <v>16249</v>
      </c>
      <c r="G1312" s="2">
        <v>43872</v>
      </c>
      <c r="H1312">
        <v>1.5027999999999999</v>
      </c>
    </row>
    <row r="1313" spans="1:8" x14ac:dyDescent="0.25">
      <c r="A1313" s="24">
        <v>45414</v>
      </c>
      <c r="B1313" s="25">
        <v>16276</v>
      </c>
      <c r="G1313" s="2">
        <v>43871</v>
      </c>
      <c r="H1313">
        <v>1.5287999999999999</v>
      </c>
    </row>
    <row r="1314" spans="1:8" x14ac:dyDescent="0.25">
      <c r="A1314" s="24">
        <v>45415</v>
      </c>
      <c r="B1314" s="25">
        <v>16202</v>
      </c>
      <c r="G1314" s="2">
        <v>43868</v>
      </c>
      <c r="H1314">
        <v>1.5447</v>
      </c>
    </row>
    <row r="1315" spans="1:8" x14ac:dyDescent="0.25">
      <c r="A1315" s="24">
        <v>45418</v>
      </c>
      <c r="B1315" s="25">
        <v>16094</v>
      </c>
      <c r="G1315" s="2">
        <v>43867</v>
      </c>
      <c r="H1315">
        <v>1.5437000000000001</v>
      </c>
    </row>
    <row r="1316" spans="1:8" x14ac:dyDescent="0.25">
      <c r="A1316" s="24">
        <v>45419</v>
      </c>
      <c r="B1316" s="25">
        <v>16025.004999999999</v>
      </c>
      <c r="G1316" s="2">
        <v>43866</v>
      </c>
      <c r="H1316">
        <v>1.5334000000000001</v>
      </c>
    </row>
    <row r="1317" spans="1:8" x14ac:dyDescent="0.25">
      <c r="A1317" s="24">
        <v>45420</v>
      </c>
      <c r="B1317" s="25">
        <v>16054</v>
      </c>
      <c r="G1317" s="2">
        <v>43865</v>
      </c>
      <c r="H1317">
        <v>1.5007999999999999</v>
      </c>
    </row>
    <row r="1318" spans="1:8" x14ac:dyDescent="0.25">
      <c r="A1318" s="24">
        <v>45425</v>
      </c>
      <c r="B1318" s="25">
        <v>16081</v>
      </c>
      <c r="G1318" s="2">
        <v>43864</v>
      </c>
      <c r="H1318">
        <v>1.5109999999999999</v>
      </c>
    </row>
    <row r="1319" spans="1:8" x14ac:dyDescent="0.25">
      <c r="A1319" s="24">
        <v>45426</v>
      </c>
      <c r="B1319" s="25">
        <v>16085</v>
      </c>
      <c r="G1319" s="2">
        <v>43861</v>
      </c>
      <c r="H1319">
        <v>1.5259</v>
      </c>
    </row>
    <row r="1320" spans="1:8" x14ac:dyDescent="0.25">
      <c r="A1320" s="24">
        <v>45427</v>
      </c>
      <c r="B1320" s="25">
        <v>16131</v>
      </c>
      <c r="G1320" s="2">
        <v>43860</v>
      </c>
      <c r="H1320">
        <v>1.5506</v>
      </c>
    </row>
    <row r="1321" spans="1:8" x14ac:dyDescent="0.25">
      <c r="A1321" s="24">
        <v>45428</v>
      </c>
      <c r="B1321" s="25">
        <v>16070</v>
      </c>
      <c r="G1321" s="2">
        <v>43859</v>
      </c>
      <c r="H1321">
        <v>1.5475000000000001</v>
      </c>
    </row>
    <row r="1322" spans="1:8" x14ac:dyDescent="0.25">
      <c r="A1322" s="24">
        <v>45429</v>
      </c>
      <c r="B1322" s="25">
        <v>15944</v>
      </c>
      <c r="G1322" s="2">
        <v>43858</v>
      </c>
      <c r="H1322">
        <v>1.5369999999999999</v>
      </c>
    </row>
    <row r="1323" spans="1:8" x14ac:dyDescent="0.25">
      <c r="A1323" s="24">
        <v>45432</v>
      </c>
      <c r="B1323" s="25">
        <v>15978</v>
      </c>
      <c r="G1323" s="2">
        <v>43857</v>
      </c>
      <c r="H1323">
        <v>1.5603</v>
      </c>
    </row>
    <row r="1324" spans="1:8" x14ac:dyDescent="0.25">
      <c r="A1324" s="24">
        <v>45433</v>
      </c>
      <c r="B1324" s="25">
        <v>15980</v>
      </c>
      <c r="G1324" s="2">
        <v>43854</v>
      </c>
      <c r="H1324">
        <v>1.5620000000000001</v>
      </c>
    </row>
    <row r="1325" spans="1:8" x14ac:dyDescent="0.25">
      <c r="A1325" s="24">
        <v>45434</v>
      </c>
      <c r="B1325" s="25">
        <v>16024</v>
      </c>
      <c r="G1325" s="2">
        <v>43853</v>
      </c>
      <c r="H1325">
        <v>1.5659000000000001</v>
      </c>
    </row>
    <row r="1326" spans="1:8" x14ac:dyDescent="0.25">
      <c r="A1326" s="24">
        <v>45439</v>
      </c>
      <c r="B1326" s="25">
        <v>15995</v>
      </c>
      <c r="G1326" s="2">
        <v>43852</v>
      </c>
      <c r="H1326">
        <v>1.5677000000000001</v>
      </c>
    </row>
    <row r="1327" spans="1:8" x14ac:dyDescent="0.25">
      <c r="A1327" s="24">
        <v>45440</v>
      </c>
      <c r="B1327" s="25">
        <v>16064</v>
      </c>
      <c r="G1327" s="2">
        <v>43851</v>
      </c>
      <c r="H1327">
        <v>1.5766</v>
      </c>
    </row>
    <row r="1328" spans="1:8" x14ac:dyDescent="0.25">
      <c r="A1328" s="24">
        <v>45441</v>
      </c>
      <c r="B1328" s="25">
        <v>16095</v>
      </c>
      <c r="G1328" s="2">
        <v>43847</v>
      </c>
      <c r="H1328">
        <v>1.5772999999999999</v>
      </c>
    </row>
    <row r="1329" spans="1:8" x14ac:dyDescent="0.25">
      <c r="A1329" s="24">
        <v>45442</v>
      </c>
      <c r="B1329" s="25">
        <v>16160</v>
      </c>
      <c r="G1329" s="2">
        <v>43846</v>
      </c>
      <c r="H1329">
        <v>1.5780000000000001</v>
      </c>
    </row>
    <row r="1330" spans="1:8" x14ac:dyDescent="0.25">
      <c r="A1330" s="24">
        <v>45443</v>
      </c>
      <c r="B1330" s="25">
        <v>16253</v>
      </c>
      <c r="G1330" s="2">
        <v>43845</v>
      </c>
      <c r="H1330">
        <v>1.5825</v>
      </c>
    </row>
    <row r="1331" spans="1:8" x14ac:dyDescent="0.25">
      <c r="A1331" s="24">
        <v>45446</v>
      </c>
      <c r="B1331" s="25">
        <v>16251</v>
      </c>
      <c r="G1331" s="2">
        <v>43844</v>
      </c>
      <c r="H1331">
        <v>1.5811999999999999</v>
      </c>
    </row>
    <row r="1332" spans="1:8" x14ac:dyDescent="0.25">
      <c r="A1332" s="24">
        <v>45447</v>
      </c>
      <c r="B1332" s="25">
        <v>16225.004999999999</v>
      </c>
      <c r="G1332" s="2">
        <v>43843</v>
      </c>
      <c r="H1332">
        <v>1.5724</v>
      </c>
    </row>
    <row r="1333" spans="1:8" x14ac:dyDescent="0.25">
      <c r="A1333" s="24">
        <v>45448</v>
      </c>
      <c r="B1333" s="25">
        <v>16220</v>
      </c>
      <c r="G1333" s="2">
        <v>43840</v>
      </c>
      <c r="H1333">
        <v>1.5755999999999999</v>
      </c>
    </row>
    <row r="1334" spans="1:8" x14ac:dyDescent="0.25">
      <c r="A1334" s="24">
        <v>45449</v>
      </c>
      <c r="B1334" s="25">
        <v>16282</v>
      </c>
      <c r="G1334" s="2">
        <v>43839</v>
      </c>
      <c r="H1334">
        <v>1.5704</v>
      </c>
    </row>
    <row r="1335" spans="1:8" x14ac:dyDescent="0.25">
      <c r="A1335" s="24">
        <v>45450</v>
      </c>
      <c r="B1335" s="25">
        <v>16279</v>
      </c>
      <c r="G1335" s="2">
        <v>43838</v>
      </c>
      <c r="H1335">
        <v>1.5641</v>
      </c>
    </row>
    <row r="1336" spans="1:8" x14ac:dyDescent="0.25">
      <c r="A1336" s="24">
        <v>45453</v>
      </c>
      <c r="B1336" s="25">
        <v>16218</v>
      </c>
      <c r="G1336" s="2">
        <v>43837</v>
      </c>
      <c r="H1336">
        <v>1.5641</v>
      </c>
    </row>
    <row r="1337" spans="1:8" x14ac:dyDescent="0.25">
      <c r="A1337" s="24">
        <v>45454</v>
      </c>
      <c r="B1337" s="25">
        <v>16290</v>
      </c>
      <c r="G1337" s="2">
        <v>43836</v>
      </c>
      <c r="H1337">
        <v>1.5429999999999999</v>
      </c>
    </row>
    <row r="1338" spans="1:8" x14ac:dyDescent="0.25">
      <c r="A1338" s="24">
        <v>45455</v>
      </c>
      <c r="B1338" s="25">
        <v>16295</v>
      </c>
      <c r="G1338" s="2">
        <v>43833</v>
      </c>
      <c r="H1338">
        <v>1.554</v>
      </c>
    </row>
    <row r="1339" spans="1:8" x14ac:dyDescent="0.25">
      <c r="A1339" s="24">
        <v>45456</v>
      </c>
      <c r="B1339" s="25">
        <v>16297</v>
      </c>
      <c r="G1339" s="2">
        <v>43832</v>
      </c>
      <c r="H1339">
        <v>1.5564</v>
      </c>
    </row>
    <row r="1340" spans="1:8" x14ac:dyDescent="0.25">
      <c r="A1340" s="24">
        <v>45457</v>
      </c>
      <c r="B1340" s="25">
        <v>16286</v>
      </c>
      <c r="G1340" s="2">
        <v>43830</v>
      </c>
      <c r="H1340">
        <v>1.5615000000000001</v>
      </c>
    </row>
    <row r="1341" spans="1:8" x14ac:dyDescent="0.25">
      <c r="A1341" s="24">
        <v>45462</v>
      </c>
      <c r="B1341" s="25">
        <v>16374</v>
      </c>
      <c r="G1341" s="2">
        <v>43829</v>
      </c>
      <c r="H1341">
        <v>1.5619000000000001</v>
      </c>
    </row>
    <row r="1342" spans="1:8" x14ac:dyDescent="0.25">
      <c r="A1342" s="24">
        <v>45463</v>
      </c>
      <c r="B1342" s="25">
        <v>16368</v>
      </c>
      <c r="G1342" s="2">
        <v>43826</v>
      </c>
      <c r="H1342">
        <v>1.5696000000000001</v>
      </c>
    </row>
    <row r="1343" spans="1:8" x14ac:dyDescent="0.25">
      <c r="A1343" s="24">
        <v>45464</v>
      </c>
      <c r="B1343" s="25">
        <v>16420</v>
      </c>
      <c r="G1343" s="2">
        <v>43825</v>
      </c>
      <c r="H1343">
        <v>1.5721000000000001</v>
      </c>
    </row>
    <row r="1344" spans="1:8" x14ac:dyDescent="0.25">
      <c r="A1344" s="24">
        <v>45467</v>
      </c>
      <c r="B1344" s="25">
        <v>16458</v>
      </c>
      <c r="G1344" s="2">
        <v>43823</v>
      </c>
      <c r="H1344">
        <v>1.5699000000000001</v>
      </c>
    </row>
    <row r="1345" spans="1:8" x14ac:dyDescent="0.25">
      <c r="A1345" s="24">
        <v>45468</v>
      </c>
      <c r="B1345" s="25">
        <v>16430.990000000002</v>
      </c>
      <c r="G1345" s="2">
        <v>43822</v>
      </c>
      <c r="H1345">
        <v>1.5645</v>
      </c>
    </row>
    <row r="1346" spans="1:8" x14ac:dyDescent="0.25">
      <c r="A1346" s="24">
        <v>45469</v>
      </c>
      <c r="B1346" s="25">
        <v>16379</v>
      </c>
      <c r="G1346" s="2">
        <v>43819</v>
      </c>
      <c r="H1346">
        <v>1.5649</v>
      </c>
    </row>
    <row r="1347" spans="1:8" x14ac:dyDescent="0.25">
      <c r="A1347" s="24">
        <v>45470</v>
      </c>
      <c r="B1347" s="25">
        <v>16435</v>
      </c>
      <c r="G1347" s="2">
        <v>43818</v>
      </c>
      <c r="H1347">
        <v>1.5720000000000001</v>
      </c>
    </row>
    <row r="1348" spans="1:8" x14ac:dyDescent="0.25">
      <c r="A1348" s="24">
        <v>45471</v>
      </c>
      <c r="B1348" s="25">
        <v>16421</v>
      </c>
      <c r="G1348" s="2">
        <v>43817</v>
      </c>
      <c r="H1348">
        <v>1.5718000000000001</v>
      </c>
    </row>
    <row r="1349" spans="1:8" x14ac:dyDescent="0.25">
      <c r="A1349" s="24">
        <v>45474</v>
      </c>
      <c r="B1349" s="25">
        <v>16394</v>
      </c>
      <c r="G1349" s="2">
        <v>43816</v>
      </c>
      <c r="H1349">
        <v>1.5741000000000001</v>
      </c>
    </row>
    <row r="1350" spans="1:8" x14ac:dyDescent="0.25">
      <c r="A1350" s="24">
        <v>45475</v>
      </c>
      <c r="B1350" s="25">
        <v>16355</v>
      </c>
      <c r="G1350" s="2">
        <v>43815</v>
      </c>
      <c r="H1350">
        <v>1.5696000000000001</v>
      </c>
    </row>
    <row r="1351" spans="1:8" x14ac:dyDescent="0.25">
      <c r="A1351" s="24">
        <v>45476</v>
      </c>
      <c r="B1351" s="25">
        <v>16384</v>
      </c>
      <c r="G1351" s="2">
        <v>43812</v>
      </c>
      <c r="H1351">
        <v>1.5754999999999999</v>
      </c>
    </row>
    <row r="1352" spans="1:8" x14ac:dyDescent="0.25">
      <c r="A1352" s="24">
        <v>45477</v>
      </c>
      <c r="B1352" s="25">
        <v>16387.009999999998</v>
      </c>
      <c r="G1352" s="2">
        <v>43811</v>
      </c>
      <c r="H1352">
        <v>1.5734999999999999</v>
      </c>
    </row>
    <row r="1353" spans="1:8" x14ac:dyDescent="0.25">
      <c r="A1353" s="24">
        <v>45478</v>
      </c>
      <c r="B1353" s="25">
        <v>16341</v>
      </c>
      <c r="G1353" s="2">
        <v>43810</v>
      </c>
      <c r="H1353">
        <v>1.5686</v>
      </c>
    </row>
    <row r="1354" spans="1:8" x14ac:dyDescent="0.25">
      <c r="A1354" s="24">
        <v>45481</v>
      </c>
      <c r="B1354" s="25">
        <v>16312</v>
      </c>
      <c r="G1354" s="2">
        <v>43809</v>
      </c>
      <c r="H1354">
        <v>1.5659000000000001</v>
      </c>
    </row>
    <row r="1355" spans="1:8" x14ac:dyDescent="0.25">
      <c r="A1355" s="24">
        <v>45482</v>
      </c>
      <c r="B1355" s="25">
        <v>16265</v>
      </c>
      <c r="G1355" s="2">
        <v>43808</v>
      </c>
      <c r="H1355">
        <v>1.5683</v>
      </c>
    </row>
    <row r="1356" spans="1:8" x14ac:dyDescent="0.25">
      <c r="A1356" s="24">
        <v>45483</v>
      </c>
      <c r="B1356" s="25">
        <v>16281</v>
      </c>
      <c r="G1356" s="2">
        <v>43805</v>
      </c>
      <c r="H1356">
        <v>1.5567</v>
      </c>
    </row>
    <row r="1357" spans="1:8" x14ac:dyDescent="0.25">
      <c r="A1357" s="24">
        <v>45484</v>
      </c>
      <c r="B1357" s="25">
        <v>16256</v>
      </c>
      <c r="G1357" s="2">
        <v>43804</v>
      </c>
      <c r="H1357">
        <v>1.5566</v>
      </c>
    </row>
    <row r="1358" spans="1:8" x14ac:dyDescent="0.25">
      <c r="A1358" s="24">
        <v>45485</v>
      </c>
      <c r="B1358" s="25">
        <v>16200</v>
      </c>
      <c r="G1358" s="2">
        <v>43803</v>
      </c>
      <c r="H1358">
        <v>1.5553999999999999</v>
      </c>
    </row>
    <row r="1359" spans="1:8" x14ac:dyDescent="0.25">
      <c r="A1359" s="24">
        <v>45488</v>
      </c>
      <c r="B1359" s="25">
        <v>16154</v>
      </c>
      <c r="G1359" s="2">
        <v>43802</v>
      </c>
      <c r="H1359">
        <v>1.577</v>
      </c>
    </row>
    <row r="1360" spans="1:8" x14ac:dyDescent="0.25">
      <c r="A1360" s="24">
        <v>45489</v>
      </c>
      <c r="B1360" s="25">
        <v>16174</v>
      </c>
      <c r="G1360" s="2">
        <v>43801</v>
      </c>
      <c r="H1360">
        <v>1.5807</v>
      </c>
    </row>
    <row r="1361" spans="1:8" x14ac:dyDescent="0.25">
      <c r="A1361" s="24">
        <v>45490</v>
      </c>
      <c r="B1361" s="25">
        <v>16203</v>
      </c>
      <c r="G1361" s="2">
        <v>43798</v>
      </c>
      <c r="H1361">
        <v>1.5771999999999999</v>
      </c>
    </row>
    <row r="1362" spans="1:8" x14ac:dyDescent="0.25">
      <c r="A1362" s="24">
        <v>45491</v>
      </c>
      <c r="B1362" s="25">
        <v>16129</v>
      </c>
      <c r="G1362" s="2">
        <v>43796</v>
      </c>
      <c r="H1362">
        <v>1.5760000000000001</v>
      </c>
    </row>
    <row r="1363" spans="1:8" x14ac:dyDescent="0.25">
      <c r="A1363" s="24">
        <v>45492</v>
      </c>
      <c r="B1363" s="25">
        <v>16160</v>
      </c>
      <c r="G1363" s="2">
        <v>43795</v>
      </c>
      <c r="H1363">
        <v>1.5801000000000001</v>
      </c>
    </row>
    <row r="1364" spans="1:8" x14ac:dyDescent="0.25">
      <c r="A1364" s="24">
        <v>45495</v>
      </c>
      <c r="B1364" s="25">
        <v>16199</v>
      </c>
      <c r="G1364" s="2">
        <v>43794</v>
      </c>
      <c r="H1364">
        <v>1.575</v>
      </c>
    </row>
    <row r="1365" spans="1:8" x14ac:dyDescent="0.25">
      <c r="A1365" s="24">
        <v>45496</v>
      </c>
      <c r="B1365" s="25">
        <v>16228</v>
      </c>
      <c r="G1365" s="2">
        <v>43791</v>
      </c>
      <c r="H1365">
        <v>1.5679000000000001</v>
      </c>
    </row>
    <row r="1366" spans="1:8" x14ac:dyDescent="0.25">
      <c r="A1366" s="24">
        <v>45497</v>
      </c>
      <c r="B1366" s="25">
        <v>16204</v>
      </c>
      <c r="G1366" s="2">
        <v>43790</v>
      </c>
      <c r="H1366">
        <v>1.5464</v>
      </c>
    </row>
    <row r="1367" spans="1:8" x14ac:dyDescent="0.25">
      <c r="A1367" s="24">
        <v>45498</v>
      </c>
      <c r="B1367" s="25">
        <v>16224</v>
      </c>
      <c r="G1367" s="2">
        <v>43789</v>
      </c>
      <c r="H1367">
        <v>1.5512999999999999</v>
      </c>
    </row>
    <row r="1368" spans="1:8" x14ac:dyDescent="0.25">
      <c r="A1368" s="24">
        <v>45499</v>
      </c>
      <c r="B1368" s="25">
        <v>16268</v>
      </c>
      <c r="G1368" s="2">
        <v>43788</v>
      </c>
      <c r="H1368">
        <v>1.5468999999999999</v>
      </c>
    </row>
    <row r="1369" spans="1:8" x14ac:dyDescent="0.25">
      <c r="A1369" s="24">
        <v>45502</v>
      </c>
      <c r="B1369" s="25">
        <v>16294</v>
      </c>
      <c r="G1369" s="2">
        <v>43787</v>
      </c>
      <c r="H1369">
        <v>1.5521</v>
      </c>
    </row>
    <row r="1370" spans="1:8" x14ac:dyDescent="0.25">
      <c r="A1370" s="24">
        <v>45503</v>
      </c>
      <c r="B1370" s="25">
        <v>16286</v>
      </c>
      <c r="G1370" s="2">
        <v>43784</v>
      </c>
      <c r="H1370">
        <v>1.5452999999999999</v>
      </c>
    </row>
    <row r="1371" spans="1:8" x14ac:dyDescent="0.25">
      <c r="A1371" s="24">
        <v>45504</v>
      </c>
      <c r="B1371" s="25">
        <v>16320</v>
      </c>
      <c r="G1371" s="2">
        <v>43783</v>
      </c>
      <c r="H1371">
        <v>1.5593999999999999</v>
      </c>
    </row>
    <row r="1372" spans="1:8" x14ac:dyDescent="0.25">
      <c r="A1372" s="24">
        <v>45505</v>
      </c>
      <c r="B1372" s="25">
        <v>16294</v>
      </c>
      <c r="G1372" s="2">
        <v>43782</v>
      </c>
      <c r="H1372">
        <v>1.5677000000000001</v>
      </c>
    </row>
    <row r="1373" spans="1:8" x14ac:dyDescent="0.25">
      <c r="A1373" s="24">
        <v>45506</v>
      </c>
      <c r="B1373" s="25">
        <v>16243</v>
      </c>
      <c r="G1373" s="2">
        <v>43781</v>
      </c>
      <c r="H1373">
        <v>1.5611999999999999</v>
      </c>
    </row>
    <row r="1374" spans="1:8" x14ac:dyDescent="0.25">
      <c r="A1374" s="24">
        <v>45509</v>
      </c>
      <c r="B1374" s="25">
        <v>16234</v>
      </c>
      <c r="G1374" s="2">
        <v>43777</v>
      </c>
      <c r="H1374">
        <v>1.5680000000000001</v>
      </c>
    </row>
    <row r="1375" spans="1:8" x14ac:dyDescent="0.25">
      <c r="A1375" s="24">
        <v>45510</v>
      </c>
      <c r="B1375" s="25">
        <v>16154</v>
      </c>
      <c r="G1375" s="2">
        <v>43776</v>
      </c>
      <c r="H1375">
        <v>1.5491999999999999</v>
      </c>
    </row>
    <row r="1376" spans="1:8" x14ac:dyDescent="0.25">
      <c r="A1376" s="24">
        <v>45511</v>
      </c>
      <c r="B1376" s="25">
        <v>16183</v>
      </c>
      <c r="G1376" s="2">
        <v>43775</v>
      </c>
      <c r="H1376">
        <v>1.5599000000000001</v>
      </c>
    </row>
    <row r="1377" spans="1:8" x14ac:dyDescent="0.25">
      <c r="A1377" s="24">
        <v>45512</v>
      </c>
      <c r="B1377" s="25">
        <v>16100</v>
      </c>
      <c r="G1377" s="2">
        <v>43774</v>
      </c>
      <c r="H1377">
        <v>1.5526</v>
      </c>
    </row>
    <row r="1378" spans="1:8" x14ac:dyDescent="0.25">
      <c r="A1378" s="24">
        <v>45513</v>
      </c>
      <c r="B1378" s="25">
        <v>15952</v>
      </c>
      <c r="G1378" s="2">
        <v>43773</v>
      </c>
      <c r="H1378">
        <v>1.5371999999999999</v>
      </c>
    </row>
    <row r="1379" spans="1:8" x14ac:dyDescent="0.25">
      <c r="A1379" s="24">
        <v>45516</v>
      </c>
      <c r="B1379" s="25">
        <v>15914</v>
      </c>
      <c r="G1379" s="2">
        <v>43770</v>
      </c>
      <c r="H1379">
        <v>1.5161</v>
      </c>
    </row>
    <row r="1380" spans="1:8" x14ac:dyDescent="0.25">
      <c r="A1380" s="24">
        <v>45517</v>
      </c>
      <c r="B1380" s="25">
        <v>15963</v>
      </c>
      <c r="G1380" s="2">
        <v>43769</v>
      </c>
      <c r="H1380">
        <v>1.5424</v>
      </c>
    </row>
    <row r="1381" spans="1:8" x14ac:dyDescent="0.25">
      <c r="A1381" s="24">
        <v>45518</v>
      </c>
      <c r="B1381" s="25">
        <v>15885</v>
      </c>
      <c r="G1381" s="2">
        <v>43768</v>
      </c>
      <c r="H1381">
        <v>1.5584</v>
      </c>
    </row>
    <row r="1382" spans="1:8" x14ac:dyDescent="0.25">
      <c r="A1382" s="24">
        <v>45519</v>
      </c>
      <c r="B1382" s="25">
        <v>15691</v>
      </c>
      <c r="G1382" s="2">
        <v>43767</v>
      </c>
      <c r="H1382">
        <v>1.5678000000000001</v>
      </c>
    </row>
    <row r="1383" spans="1:8" x14ac:dyDescent="0.25">
      <c r="A1383" s="24">
        <v>45520</v>
      </c>
      <c r="B1383" s="25">
        <v>15687</v>
      </c>
      <c r="G1383" s="2">
        <v>43766</v>
      </c>
      <c r="H1383">
        <v>1.5577000000000001</v>
      </c>
    </row>
    <row r="1384" spans="1:8" x14ac:dyDescent="0.25">
      <c r="A1384" s="24">
        <v>45523</v>
      </c>
      <c r="B1384" s="25">
        <v>15716</v>
      </c>
      <c r="G1384" s="2">
        <v>43763</v>
      </c>
      <c r="H1384">
        <v>1.5430999999999999</v>
      </c>
    </row>
    <row r="1385" spans="1:8" x14ac:dyDescent="0.25">
      <c r="A1385" s="24">
        <v>45524</v>
      </c>
      <c r="B1385" s="25">
        <v>15591</v>
      </c>
      <c r="G1385" s="2">
        <v>43762</v>
      </c>
      <c r="H1385">
        <v>1.5468</v>
      </c>
    </row>
    <row r="1386" spans="1:8" x14ac:dyDescent="0.25">
      <c r="A1386" s="24">
        <v>45525</v>
      </c>
      <c r="B1386" s="25">
        <v>15480</v>
      </c>
      <c r="G1386" s="2">
        <v>43761</v>
      </c>
      <c r="H1386">
        <v>1.5650999999999999</v>
      </c>
    </row>
    <row r="1387" spans="1:8" x14ac:dyDescent="0.25">
      <c r="A1387" s="24">
        <v>45526</v>
      </c>
      <c r="B1387" s="25">
        <v>15456</v>
      </c>
      <c r="G1387" s="2">
        <v>43760</v>
      </c>
      <c r="H1387">
        <v>1.5720000000000001</v>
      </c>
    </row>
    <row r="1388" spans="1:8" x14ac:dyDescent="0.25">
      <c r="A1388" s="24">
        <v>45527</v>
      </c>
      <c r="B1388" s="25">
        <v>15579</v>
      </c>
      <c r="G1388" s="2">
        <v>43759</v>
      </c>
      <c r="H1388">
        <v>1.5712999999999999</v>
      </c>
    </row>
    <row r="1389" spans="1:8" x14ac:dyDescent="0.25">
      <c r="A1389" s="24">
        <v>45530</v>
      </c>
      <c r="B1389" s="25">
        <v>15554</v>
      </c>
      <c r="G1389" s="2">
        <v>43756</v>
      </c>
      <c r="H1389">
        <v>1.5873999999999999</v>
      </c>
    </row>
    <row r="1390" spans="1:8" x14ac:dyDescent="0.25">
      <c r="A1390" s="24">
        <v>45531</v>
      </c>
      <c r="B1390" s="25">
        <v>15380</v>
      </c>
      <c r="G1390" s="2">
        <v>43755</v>
      </c>
      <c r="H1390">
        <v>1.5889</v>
      </c>
    </row>
    <row r="1391" spans="1:8" x14ac:dyDescent="0.25">
      <c r="A1391" s="24">
        <v>45532</v>
      </c>
      <c r="B1391" s="25">
        <v>15509</v>
      </c>
      <c r="G1391" s="2">
        <v>43754</v>
      </c>
      <c r="H1391">
        <v>1.6117999999999999</v>
      </c>
    </row>
    <row r="1392" spans="1:8" x14ac:dyDescent="0.25">
      <c r="A1392" s="24">
        <v>45533</v>
      </c>
      <c r="B1392" s="25">
        <v>15476</v>
      </c>
      <c r="G1392" s="2">
        <v>43753</v>
      </c>
      <c r="H1392">
        <v>1.6132</v>
      </c>
    </row>
    <row r="1393" spans="1:8" x14ac:dyDescent="0.25">
      <c r="A1393" s="24">
        <v>45534</v>
      </c>
      <c r="B1393" s="25">
        <v>15409</v>
      </c>
      <c r="G1393" s="2">
        <v>43749</v>
      </c>
      <c r="H1393">
        <v>1.5668</v>
      </c>
    </row>
    <row r="1394" spans="1:8" x14ac:dyDescent="0.25">
      <c r="A1394" s="2">
        <v>45537</v>
      </c>
      <c r="B1394">
        <v>15473</v>
      </c>
      <c r="G1394" s="2">
        <v>43748</v>
      </c>
      <c r="H1394">
        <v>1.5405</v>
      </c>
    </row>
    <row r="1395" spans="1:8" x14ac:dyDescent="0.25">
      <c r="A1395" s="2">
        <v>45538</v>
      </c>
      <c r="B1395">
        <v>15536</v>
      </c>
      <c r="G1395" s="2">
        <v>43747</v>
      </c>
      <c r="H1395">
        <v>1.5507</v>
      </c>
    </row>
    <row r="1396" spans="1:8" x14ac:dyDescent="0.25">
      <c r="A1396" s="2">
        <v>45539</v>
      </c>
      <c r="B1396">
        <v>15557</v>
      </c>
      <c r="G1396" s="2">
        <v>43746</v>
      </c>
      <c r="H1396">
        <v>1.5582</v>
      </c>
    </row>
    <row r="1397" spans="1:8" x14ac:dyDescent="0.25">
      <c r="A1397" s="2">
        <v>45540</v>
      </c>
      <c r="B1397">
        <v>15490</v>
      </c>
      <c r="G1397" s="2">
        <v>43745</v>
      </c>
      <c r="H1397">
        <v>1.5598000000000001</v>
      </c>
    </row>
    <row r="1398" spans="1:8" x14ac:dyDescent="0.25">
      <c r="A1398" s="2">
        <v>45541</v>
      </c>
      <c r="B1398">
        <v>15410</v>
      </c>
      <c r="G1398" s="2">
        <v>43742</v>
      </c>
      <c r="H1398">
        <v>1.5544</v>
      </c>
    </row>
    <row r="1399" spans="1:8" x14ac:dyDescent="0.25">
      <c r="A1399" s="2">
        <v>45544</v>
      </c>
      <c r="B1399">
        <v>15372</v>
      </c>
      <c r="G1399" s="2">
        <v>43741</v>
      </c>
      <c r="H1399">
        <v>1.6134999999999999</v>
      </c>
    </row>
    <row r="1400" spans="1:8" x14ac:dyDescent="0.25">
      <c r="A1400" s="2">
        <v>45545</v>
      </c>
      <c r="B1400">
        <v>15446</v>
      </c>
      <c r="G1400" s="2">
        <v>43740</v>
      </c>
      <c r="H1400">
        <v>1.6682999999999999</v>
      </c>
    </row>
    <row r="1401" spans="1:8" x14ac:dyDescent="0.25">
      <c r="A1401" s="2">
        <v>45546</v>
      </c>
      <c r="B1401">
        <v>15447</v>
      </c>
      <c r="G1401" s="2">
        <v>43739</v>
      </c>
      <c r="H1401">
        <v>1.7060999999999999</v>
      </c>
    </row>
    <row r="1402" spans="1:8" x14ac:dyDescent="0.25">
      <c r="A1402" s="2">
        <v>45547</v>
      </c>
      <c r="B1402">
        <v>15415</v>
      </c>
      <c r="G1402" s="2">
        <v>43738</v>
      </c>
      <c r="H1402">
        <v>1.7163999999999999</v>
      </c>
    </row>
    <row r="1403" spans="1:8" x14ac:dyDescent="0.25">
      <c r="A1403" s="2">
        <v>45548</v>
      </c>
      <c r="B1403">
        <v>15421</v>
      </c>
      <c r="G1403" s="2">
        <v>43735</v>
      </c>
      <c r="H1403">
        <v>1.7201</v>
      </c>
    </row>
    <row r="1404" spans="1:8" x14ac:dyDescent="0.25">
      <c r="A1404" s="2">
        <v>45552</v>
      </c>
      <c r="B1404">
        <v>15405</v>
      </c>
      <c r="G1404" s="2">
        <v>43734</v>
      </c>
      <c r="H1404">
        <v>1.7329000000000001</v>
      </c>
    </row>
    <row r="1405" spans="1:8" x14ac:dyDescent="0.25">
      <c r="A1405" s="2">
        <v>45553</v>
      </c>
      <c r="B1405">
        <v>15338</v>
      </c>
      <c r="G1405" s="2">
        <v>43733</v>
      </c>
      <c r="H1405">
        <v>1.7395</v>
      </c>
    </row>
    <row r="1406" spans="1:8" x14ac:dyDescent="0.25">
      <c r="A1406" s="2">
        <v>45554</v>
      </c>
      <c r="B1406">
        <v>15350</v>
      </c>
      <c r="G1406" s="2">
        <v>43732</v>
      </c>
      <c r="H1406">
        <v>1.746</v>
      </c>
    </row>
    <row r="1407" spans="1:8" x14ac:dyDescent="0.25">
      <c r="A1407" s="2">
        <v>45555</v>
      </c>
      <c r="B1407">
        <v>15287</v>
      </c>
      <c r="G1407" s="2">
        <v>43731</v>
      </c>
      <c r="H1407">
        <v>1.7817000000000001</v>
      </c>
    </row>
    <row r="1408" spans="1:8" x14ac:dyDescent="0.25">
      <c r="A1408" s="2">
        <v>45558</v>
      </c>
      <c r="B1408">
        <v>15100</v>
      </c>
      <c r="G1408" s="2">
        <v>43728</v>
      </c>
      <c r="H1408">
        <v>1.8179000000000001</v>
      </c>
    </row>
    <row r="1409" spans="1:8" x14ac:dyDescent="0.25">
      <c r="A1409" s="2">
        <v>45559</v>
      </c>
      <c r="B1409">
        <v>15191</v>
      </c>
      <c r="G1409" s="2">
        <v>43727</v>
      </c>
      <c r="H1409">
        <v>1.7839</v>
      </c>
    </row>
    <row r="1410" spans="1:8" x14ac:dyDescent="0.25">
      <c r="A1410" s="2">
        <v>45560</v>
      </c>
      <c r="B1410">
        <v>15186</v>
      </c>
      <c r="G1410" s="2">
        <v>43726</v>
      </c>
      <c r="H1410">
        <v>1.8006</v>
      </c>
    </row>
    <row r="1411" spans="1:8" x14ac:dyDescent="0.25">
      <c r="A1411" s="2">
        <v>45561</v>
      </c>
      <c r="B1411">
        <v>15092</v>
      </c>
      <c r="G1411" s="2">
        <v>43725</v>
      </c>
      <c r="H1411">
        <v>1.8025</v>
      </c>
    </row>
    <row r="1412" spans="1:8" x14ac:dyDescent="0.25">
      <c r="A1412" s="2">
        <v>45562</v>
      </c>
      <c r="B1412">
        <v>15171</v>
      </c>
      <c r="G1412" s="2">
        <v>43724</v>
      </c>
      <c r="H1412">
        <v>1.7942</v>
      </c>
    </row>
    <row r="1413" spans="1:8" x14ac:dyDescent="0.25">
      <c r="A1413" s="2">
        <v>45565</v>
      </c>
      <c r="B1413">
        <v>15138</v>
      </c>
      <c r="G1413" s="2">
        <v>43721</v>
      </c>
      <c r="H1413">
        <v>1.7653000000000001</v>
      </c>
    </row>
    <row r="1414" spans="1:8" x14ac:dyDescent="0.25">
      <c r="A1414" s="2">
        <v>45566</v>
      </c>
      <c r="B1414">
        <v>15144</v>
      </c>
      <c r="G1414" s="2">
        <v>43720</v>
      </c>
      <c r="H1414">
        <v>1.7490000000000001</v>
      </c>
    </row>
    <row r="1415" spans="1:8" x14ac:dyDescent="0.25">
      <c r="A1415" s="2">
        <v>45567</v>
      </c>
      <c r="B1415">
        <v>15204</v>
      </c>
      <c r="G1415" s="2">
        <v>43719</v>
      </c>
      <c r="H1415">
        <v>1.7472000000000001</v>
      </c>
    </row>
    <row r="1416" spans="1:8" x14ac:dyDescent="0.25">
      <c r="A1416" s="2">
        <v>45568</v>
      </c>
      <c r="B1416">
        <v>15247</v>
      </c>
      <c r="G1416" s="2">
        <v>43718</v>
      </c>
      <c r="H1416">
        <v>1.7356</v>
      </c>
    </row>
    <row r="1417" spans="1:8" x14ac:dyDescent="0.25">
      <c r="A1417" s="2">
        <v>45569</v>
      </c>
      <c r="B1417">
        <v>15394</v>
      </c>
      <c r="G1417" s="2">
        <v>43717</v>
      </c>
      <c r="H1417">
        <v>1.7304999999999999</v>
      </c>
    </row>
    <row r="1418" spans="1:8" x14ac:dyDescent="0.25">
      <c r="A1418" s="2">
        <v>45572</v>
      </c>
      <c r="B1418">
        <v>15495</v>
      </c>
      <c r="G1418" s="2">
        <v>43714</v>
      </c>
      <c r="H1418">
        <v>1.7286999999999999</v>
      </c>
    </row>
    <row r="1419" spans="1:8" x14ac:dyDescent="0.25">
      <c r="A1419" s="2">
        <v>45573</v>
      </c>
      <c r="B1419">
        <v>15680</v>
      </c>
      <c r="G1419" s="2">
        <v>43713</v>
      </c>
      <c r="H1419">
        <v>1.6890000000000001</v>
      </c>
    </row>
    <row r="1420" spans="1:8" x14ac:dyDescent="0.25">
      <c r="A1420" s="2">
        <v>45574</v>
      </c>
      <c r="B1420">
        <v>15671</v>
      </c>
      <c r="G1420" s="2">
        <v>43712</v>
      </c>
      <c r="H1420">
        <v>1.7201</v>
      </c>
    </row>
    <row r="1421" spans="1:8" x14ac:dyDescent="0.25">
      <c r="A1421" s="2">
        <v>45575</v>
      </c>
      <c r="B1421">
        <v>15607</v>
      </c>
      <c r="G1421" s="2">
        <v>43711</v>
      </c>
      <c r="H1421">
        <v>1.758</v>
      </c>
    </row>
    <row r="1422" spans="1:8" x14ac:dyDescent="0.25">
      <c r="A1422" s="2">
        <v>45576</v>
      </c>
      <c r="B1422">
        <v>15658</v>
      </c>
      <c r="G1422" s="2">
        <v>43707</v>
      </c>
      <c r="H1422">
        <v>1.7554000000000001</v>
      </c>
    </row>
    <row r="1423" spans="1:8" x14ac:dyDescent="0.25">
      <c r="A1423" s="2">
        <v>45579</v>
      </c>
      <c r="B1423">
        <v>15609</v>
      </c>
      <c r="G1423" s="2">
        <v>43706</v>
      </c>
      <c r="H1423">
        <v>1.7408999999999999</v>
      </c>
    </row>
    <row r="1424" spans="1:8" x14ac:dyDescent="0.25">
      <c r="A1424" s="2">
        <v>45580</v>
      </c>
      <c r="B1424">
        <v>15581</v>
      </c>
      <c r="G1424" s="2">
        <v>43705</v>
      </c>
      <c r="H1424">
        <v>1.7708999999999999</v>
      </c>
    </row>
    <row r="1425" spans="1:8" x14ac:dyDescent="0.25">
      <c r="A1425" s="2">
        <v>45581</v>
      </c>
      <c r="B1425">
        <v>15555</v>
      </c>
      <c r="G1425" s="2">
        <v>43704</v>
      </c>
      <c r="H1425">
        <v>1.7563</v>
      </c>
    </row>
    <row r="1426" spans="1:8" x14ac:dyDescent="0.25">
      <c r="A1426" s="2">
        <v>45582</v>
      </c>
      <c r="B1426">
        <v>15536</v>
      </c>
      <c r="G1426" s="2">
        <v>43703</v>
      </c>
      <c r="H1426">
        <v>1.7443</v>
      </c>
    </row>
    <row r="1427" spans="1:8" x14ac:dyDescent="0.25">
      <c r="A1427" s="2">
        <v>45583</v>
      </c>
      <c r="B1427">
        <v>15516</v>
      </c>
      <c r="G1427" s="2">
        <v>43700</v>
      </c>
      <c r="H1427">
        <v>1.7814000000000001</v>
      </c>
    </row>
    <row r="1428" spans="1:8" x14ac:dyDescent="0.25">
      <c r="A1428" s="2">
        <v>45586</v>
      </c>
      <c r="B1428">
        <v>15466</v>
      </c>
      <c r="G1428" s="2">
        <v>43699</v>
      </c>
      <c r="H1428">
        <v>1.7442</v>
      </c>
    </row>
    <row r="1429" spans="1:8" x14ac:dyDescent="0.25">
      <c r="A1429" s="2">
        <v>45587</v>
      </c>
      <c r="B1429">
        <v>15465</v>
      </c>
      <c r="G1429" s="2">
        <v>43698</v>
      </c>
      <c r="H1429">
        <v>1.746</v>
      </c>
    </row>
    <row r="1430" spans="1:8" x14ac:dyDescent="0.25">
      <c r="A1430" s="2">
        <v>45588</v>
      </c>
      <c r="B1430">
        <v>15560</v>
      </c>
      <c r="G1430" s="2">
        <v>43697</v>
      </c>
      <c r="H1430">
        <v>1.7591000000000001</v>
      </c>
    </row>
    <row r="1431" spans="1:8" x14ac:dyDescent="0.25">
      <c r="A1431" s="2">
        <v>45589</v>
      </c>
      <c r="B1431">
        <v>15620</v>
      </c>
      <c r="G1431" s="2">
        <v>43696</v>
      </c>
      <c r="H1431">
        <v>1.7363</v>
      </c>
    </row>
    <row r="1432" spans="1:8" x14ac:dyDescent="0.25">
      <c r="A1432" s="2">
        <v>45590</v>
      </c>
      <c r="B1432">
        <v>15593</v>
      </c>
      <c r="G1432" s="2">
        <v>43693</v>
      </c>
      <c r="H1432">
        <v>1.7403999999999999</v>
      </c>
    </row>
    <row r="1433" spans="1:8" x14ac:dyDescent="0.25">
      <c r="A1433" s="2">
        <v>45593</v>
      </c>
      <c r="B1433">
        <v>15629</v>
      </c>
      <c r="G1433" s="2">
        <v>43692</v>
      </c>
      <c r="H1433">
        <v>1.7754000000000001</v>
      </c>
    </row>
    <row r="1434" spans="1:8" x14ac:dyDescent="0.25">
      <c r="A1434" s="2">
        <v>45594</v>
      </c>
      <c r="B1434">
        <v>15729</v>
      </c>
      <c r="G1434" s="2">
        <v>43691</v>
      </c>
      <c r="H1434">
        <v>1.8130999999999999</v>
      </c>
    </row>
    <row r="1435" spans="1:8" x14ac:dyDescent="0.25">
      <c r="A1435" s="2">
        <v>45595</v>
      </c>
      <c r="B1435">
        <v>15760</v>
      </c>
      <c r="G1435" s="2">
        <v>43690</v>
      </c>
      <c r="H1435">
        <v>1.78</v>
      </c>
    </row>
    <row r="1436" spans="1:8" x14ac:dyDescent="0.25">
      <c r="A1436" s="2">
        <v>45596</v>
      </c>
      <c r="B1436">
        <v>15732</v>
      </c>
      <c r="G1436" s="2">
        <v>43689</v>
      </c>
      <c r="H1436">
        <v>1.8045</v>
      </c>
    </row>
    <row r="1437" spans="1:8" x14ac:dyDescent="0.25">
      <c r="A1437" s="24">
        <v>45597</v>
      </c>
      <c r="B1437" s="25">
        <v>15705</v>
      </c>
      <c r="G1437" s="2">
        <v>43686</v>
      </c>
      <c r="H1437">
        <v>1.8055000000000001</v>
      </c>
    </row>
    <row r="1438" spans="1:8" x14ac:dyDescent="0.25">
      <c r="A1438" s="24">
        <v>45600</v>
      </c>
      <c r="B1438" s="25">
        <v>15723</v>
      </c>
      <c r="G1438" s="2">
        <v>43685</v>
      </c>
      <c r="H1438">
        <v>1.7652000000000001</v>
      </c>
    </row>
    <row r="1439" spans="1:8" x14ac:dyDescent="0.25">
      <c r="A1439" s="24">
        <v>45601</v>
      </c>
      <c r="B1439" s="25">
        <v>15751</v>
      </c>
      <c r="G1439" s="2">
        <v>43684</v>
      </c>
      <c r="H1439">
        <v>1.831</v>
      </c>
    </row>
    <row r="1440" spans="1:8" x14ac:dyDescent="0.25">
      <c r="A1440" s="24">
        <v>45602</v>
      </c>
      <c r="B1440" s="25">
        <v>15766</v>
      </c>
      <c r="G1440" s="2">
        <v>43683</v>
      </c>
      <c r="H1440">
        <v>1.8339000000000001</v>
      </c>
    </row>
    <row r="1441" spans="1:8" x14ac:dyDescent="0.25">
      <c r="A1441" s="24">
        <v>45603</v>
      </c>
      <c r="B1441" s="25">
        <v>15840</v>
      </c>
      <c r="G1441" s="2">
        <v>43682</v>
      </c>
      <c r="H1441">
        <v>1.9236</v>
      </c>
    </row>
    <row r="1442" spans="1:8" x14ac:dyDescent="0.25">
      <c r="A1442" s="24">
        <v>45604</v>
      </c>
      <c r="B1442" s="25">
        <v>15767</v>
      </c>
      <c r="G1442" s="2">
        <v>43679</v>
      </c>
      <c r="H1442">
        <v>2.0135000000000001</v>
      </c>
    </row>
    <row r="1443" spans="1:8" x14ac:dyDescent="0.25">
      <c r="A1443" s="24">
        <v>45607</v>
      </c>
      <c r="B1443" s="25">
        <v>15671</v>
      </c>
      <c r="G1443" s="2">
        <v>43678</v>
      </c>
      <c r="H1443">
        <v>1.9973000000000001</v>
      </c>
    </row>
    <row r="1444" spans="1:8" x14ac:dyDescent="0.25">
      <c r="A1444" s="24">
        <v>45608</v>
      </c>
      <c r="B1444" s="25">
        <v>15677</v>
      </c>
      <c r="G1444" s="2">
        <v>43677</v>
      </c>
      <c r="H1444">
        <v>2.0106000000000002</v>
      </c>
    </row>
    <row r="1445" spans="1:8" x14ac:dyDescent="0.25">
      <c r="A1445" s="24">
        <v>45609</v>
      </c>
      <c r="B1445" s="25">
        <v>15771</v>
      </c>
      <c r="G1445" s="2">
        <v>43676</v>
      </c>
      <c r="H1445">
        <v>2.0038999999999998</v>
      </c>
    </row>
    <row r="1446" spans="1:8" x14ac:dyDescent="0.25">
      <c r="A1446" s="24">
        <v>45610</v>
      </c>
      <c r="B1446" s="25">
        <v>15782</v>
      </c>
      <c r="G1446" s="2">
        <v>43675</v>
      </c>
      <c r="H1446">
        <v>2.0243000000000002</v>
      </c>
    </row>
    <row r="1447" spans="1:8" x14ac:dyDescent="0.25">
      <c r="A1447" s="24">
        <v>45611</v>
      </c>
      <c r="B1447" s="25">
        <v>15873</v>
      </c>
      <c r="G1447" s="2">
        <v>43672</v>
      </c>
      <c r="H1447">
        <v>2.0108000000000001</v>
      </c>
    </row>
    <row r="1448" spans="1:8" x14ac:dyDescent="0.25">
      <c r="A1448" s="24">
        <v>45614</v>
      </c>
      <c r="B1448" s="25">
        <v>15888</v>
      </c>
      <c r="G1448" s="2">
        <v>43671</v>
      </c>
      <c r="H1448">
        <v>1.9970000000000001</v>
      </c>
    </row>
    <row r="1449" spans="1:8" x14ac:dyDescent="0.25">
      <c r="A1449" s="24">
        <v>45615</v>
      </c>
      <c r="B1449" s="25">
        <v>15848</v>
      </c>
      <c r="G1449" s="2">
        <v>43670</v>
      </c>
      <c r="H1449">
        <v>2.0066999999999999</v>
      </c>
    </row>
    <row r="1450" spans="1:8" x14ac:dyDescent="0.25">
      <c r="A1450" s="24">
        <v>45616</v>
      </c>
      <c r="B1450" s="25">
        <v>15816</v>
      </c>
      <c r="G1450" s="2">
        <v>43669</v>
      </c>
      <c r="H1450">
        <v>1.9923</v>
      </c>
    </row>
    <row r="1451" spans="1:8" x14ac:dyDescent="0.25">
      <c r="A1451" s="24">
        <v>45617</v>
      </c>
      <c r="B1451" s="25">
        <v>15858</v>
      </c>
      <c r="G1451" s="2">
        <v>43668</v>
      </c>
      <c r="H1451">
        <v>1.9706999999999999</v>
      </c>
    </row>
    <row r="1452" spans="1:8" x14ac:dyDescent="0.25">
      <c r="A1452" s="24">
        <v>45618</v>
      </c>
      <c r="B1452" s="25">
        <v>15942</v>
      </c>
      <c r="G1452" s="2">
        <v>43665</v>
      </c>
      <c r="H1452">
        <v>1.9793000000000001</v>
      </c>
    </row>
    <row r="1453" spans="1:8" x14ac:dyDescent="0.25">
      <c r="A1453" s="24">
        <v>45621</v>
      </c>
      <c r="B1453" s="25">
        <v>15911</v>
      </c>
      <c r="G1453" s="2">
        <v>43664</v>
      </c>
      <c r="H1453">
        <v>1.9971000000000001</v>
      </c>
    </row>
    <row r="1454" spans="1:8" x14ac:dyDescent="0.25">
      <c r="A1454" s="24">
        <v>45622</v>
      </c>
      <c r="B1454" s="25">
        <v>15864</v>
      </c>
      <c r="G1454" s="2">
        <v>43663</v>
      </c>
      <c r="H1454">
        <v>2.0102000000000002</v>
      </c>
    </row>
    <row r="1455" spans="1:8" x14ac:dyDescent="0.25">
      <c r="A1455" s="24">
        <v>45624</v>
      </c>
      <c r="B1455" s="25">
        <v>15930</v>
      </c>
      <c r="G1455" s="2">
        <v>43662</v>
      </c>
      <c r="H1455">
        <v>1.9982</v>
      </c>
    </row>
    <row r="1456" spans="1:8" x14ac:dyDescent="0.25">
      <c r="A1456" s="24">
        <v>45625</v>
      </c>
      <c r="B1456" s="25">
        <v>15864</v>
      </c>
      <c r="G1456" s="2">
        <v>43661</v>
      </c>
      <c r="H1456">
        <v>2.0137</v>
      </c>
    </row>
    <row r="1457" spans="1:8" x14ac:dyDescent="0.25">
      <c r="A1457" s="2">
        <v>45628</v>
      </c>
      <c r="B1457">
        <v>15856</v>
      </c>
      <c r="G1457" s="2">
        <v>43658</v>
      </c>
      <c r="H1457">
        <v>2.0226000000000002</v>
      </c>
    </row>
    <row r="1458" spans="1:8" x14ac:dyDescent="0.25">
      <c r="A1458" s="2">
        <v>45629</v>
      </c>
      <c r="B1458">
        <v>15905</v>
      </c>
      <c r="G1458" s="2">
        <v>43657</v>
      </c>
      <c r="H1458">
        <v>2.0299</v>
      </c>
    </row>
    <row r="1459" spans="1:8" x14ac:dyDescent="0.25">
      <c r="A1459" s="2">
        <v>45630</v>
      </c>
      <c r="B1459">
        <v>15950</v>
      </c>
      <c r="G1459" s="2">
        <v>43656</v>
      </c>
      <c r="H1459">
        <v>2.0823</v>
      </c>
    </row>
    <row r="1460" spans="1:8" x14ac:dyDescent="0.25">
      <c r="A1460" s="2">
        <v>45631</v>
      </c>
      <c r="B1460">
        <v>15957</v>
      </c>
      <c r="G1460" s="2">
        <v>43655</v>
      </c>
      <c r="H1460">
        <v>2.0634999999999999</v>
      </c>
    </row>
    <row r="1461" spans="1:8" x14ac:dyDescent="0.25">
      <c r="A1461" s="2">
        <v>45632</v>
      </c>
      <c r="B1461">
        <v>15892</v>
      </c>
      <c r="G1461" s="2">
        <v>43654</v>
      </c>
      <c r="H1461">
        <v>2.0718999999999999</v>
      </c>
    </row>
    <row r="1462" spans="1:8" x14ac:dyDescent="0.25">
      <c r="A1462" s="2">
        <v>45635</v>
      </c>
      <c r="B1462">
        <v>15848</v>
      </c>
      <c r="G1462" s="2">
        <v>43651</v>
      </c>
      <c r="H1462">
        <v>2.0097</v>
      </c>
    </row>
    <row r="1463" spans="1:8" x14ac:dyDescent="0.25">
      <c r="A1463" s="2">
        <v>45636</v>
      </c>
      <c r="B1463">
        <v>15861</v>
      </c>
      <c r="G1463" s="2">
        <v>43649</v>
      </c>
      <c r="H1463">
        <v>2.0232999999999999</v>
      </c>
    </row>
    <row r="1464" spans="1:8" x14ac:dyDescent="0.25">
      <c r="A1464" s="2">
        <v>45637</v>
      </c>
      <c r="B1464">
        <v>15874</v>
      </c>
      <c r="G1464" s="2">
        <v>43648</v>
      </c>
      <c r="H1464">
        <v>2.0293000000000001</v>
      </c>
    </row>
    <row r="1465" spans="1:8" x14ac:dyDescent="0.25">
      <c r="A1465" s="2">
        <v>45638</v>
      </c>
      <c r="B1465">
        <v>15905</v>
      </c>
      <c r="G1465" s="2">
        <v>43647</v>
      </c>
      <c r="H1465">
        <v>2.0093999999999999</v>
      </c>
    </row>
    <row r="1466" spans="1:8" x14ac:dyDescent="0.25">
      <c r="A1466" s="2">
        <v>45639</v>
      </c>
      <c r="B1466">
        <v>15939</v>
      </c>
      <c r="G1466" s="2">
        <v>43644</v>
      </c>
      <c r="H1466">
        <v>2.0215000000000001</v>
      </c>
    </row>
    <row r="1467" spans="1:8" x14ac:dyDescent="0.25">
      <c r="A1467" s="2">
        <v>45642</v>
      </c>
      <c r="B1467">
        <v>15987</v>
      </c>
      <c r="G1467" s="2">
        <v>43643</v>
      </c>
      <c r="H1467">
        <v>2.0255999999999998</v>
      </c>
    </row>
    <row r="1468" spans="1:8" x14ac:dyDescent="0.25">
      <c r="A1468" s="2">
        <v>45643</v>
      </c>
      <c r="B1468">
        <v>16019</v>
      </c>
      <c r="G1468" s="2">
        <v>43642</v>
      </c>
      <c r="H1468">
        <v>2.0047999999999999</v>
      </c>
    </row>
    <row r="1469" spans="1:8" x14ac:dyDescent="0.25">
      <c r="A1469" s="2">
        <v>45644</v>
      </c>
      <c r="B1469">
        <v>16050</v>
      </c>
      <c r="G1469" s="2">
        <v>43641</v>
      </c>
      <c r="H1469">
        <v>2.0112000000000001</v>
      </c>
    </row>
    <row r="1470" spans="1:8" x14ac:dyDescent="0.25">
      <c r="A1470" s="2">
        <v>45645</v>
      </c>
      <c r="B1470">
        <v>16100</v>
      </c>
      <c r="G1470" s="2">
        <v>43640</v>
      </c>
      <c r="H1470">
        <v>2.0344000000000002</v>
      </c>
    </row>
    <row r="1471" spans="1:8" x14ac:dyDescent="0.25">
      <c r="A1471" s="2">
        <v>45646</v>
      </c>
      <c r="B1471">
        <v>16277</v>
      </c>
      <c r="G1471" s="2">
        <v>43637</v>
      </c>
      <c r="H1471">
        <v>2.0064000000000002</v>
      </c>
    </row>
    <row r="1472" spans="1:8" x14ac:dyDescent="0.25">
      <c r="A1472" s="2">
        <v>45649</v>
      </c>
      <c r="B1472">
        <v>16270</v>
      </c>
      <c r="G1472" s="2">
        <v>43636</v>
      </c>
      <c r="H1472">
        <v>2.1137999999999999</v>
      </c>
    </row>
    <row r="1473" spans="1:8" x14ac:dyDescent="0.25">
      <c r="A1473" s="2">
        <v>45650</v>
      </c>
      <c r="B1473">
        <v>16159</v>
      </c>
      <c r="G1473" s="2">
        <v>43635</v>
      </c>
      <c r="H1473">
        <v>2.1118999999999999</v>
      </c>
    </row>
    <row r="1474" spans="1:8" x14ac:dyDescent="0.25">
      <c r="A1474" s="2">
        <v>45653</v>
      </c>
      <c r="B1474">
        <v>16208</v>
      </c>
      <c r="G1474" s="2">
        <v>43634</v>
      </c>
      <c r="H1474">
        <v>2.1179000000000001</v>
      </c>
    </row>
    <row r="1475" spans="1:8" x14ac:dyDescent="0.25">
      <c r="A1475" s="2">
        <v>45656</v>
      </c>
      <c r="B1475">
        <v>16251</v>
      </c>
      <c r="G1475" s="2">
        <v>43633</v>
      </c>
      <c r="H1475">
        <v>2.1055000000000001</v>
      </c>
    </row>
    <row r="1476" spans="1:8" x14ac:dyDescent="0.25">
      <c r="A1476" s="2">
        <v>45657</v>
      </c>
      <c r="B1476">
        <v>16162</v>
      </c>
      <c r="G1476" s="2">
        <v>43630</v>
      </c>
      <c r="H1476">
        <v>2.1301000000000001</v>
      </c>
    </row>
    <row r="1477" spans="1:8" x14ac:dyDescent="0.25">
      <c r="A1477" s="2">
        <v>45659</v>
      </c>
      <c r="B1477">
        <v>16157</v>
      </c>
      <c r="G1477" s="2">
        <v>43629</v>
      </c>
      <c r="H1477">
        <v>2.1524000000000001</v>
      </c>
    </row>
    <row r="1478" spans="1:8" x14ac:dyDescent="0.25">
      <c r="A1478" s="2">
        <v>45660</v>
      </c>
      <c r="B1478">
        <v>16236</v>
      </c>
      <c r="G1478" s="2">
        <v>43628</v>
      </c>
      <c r="H1478">
        <v>2.1781000000000001</v>
      </c>
    </row>
    <row r="1479" spans="1:8" x14ac:dyDescent="0.25">
      <c r="A1479" s="2">
        <v>45663</v>
      </c>
      <c r="B1479">
        <v>16217</v>
      </c>
      <c r="G1479" s="2">
        <v>43627</v>
      </c>
      <c r="H1479">
        <v>2.1619999999999999</v>
      </c>
    </row>
    <row r="1480" spans="1:8" x14ac:dyDescent="0.25">
      <c r="A1480" s="2">
        <v>45664</v>
      </c>
      <c r="B1480">
        <v>16193</v>
      </c>
      <c r="G1480" s="2">
        <v>43626</v>
      </c>
      <c r="H1480">
        <v>2.1402999999999999</v>
      </c>
    </row>
    <row r="1481" spans="1:8" x14ac:dyDescent="0.25">
      <c r="A1481" s="2">
        <v>45665</v>
      </c>
      <c r="B1481">
        <v>16169</v>
      </c>
      <c r="G1481" s="2">
        <v>43623</v>
      </c>
      <c r="H1481">
        <v>2.1810999999999998</v>
      </c>
    </row>
    <row r="1482" spans="1:8" x14ac:dyDescent="0.25">
      <c r="A1482" s="2">
        <v>45666</v>
      </c>
      <c r="B1482">
        <v>16201</v>
      </c>
      <c r="G1482" s="2">
        <v>43622</v>
      </c>
      <c r="H1482">
        <v>2.1724000000000001</v>
      </c>
    </row>
    <row r="1483" spans="1:8" x14ac:dyDescent="0.25">
      <c r="A1483" s="2">
        <v>45667</v>
      </c>
      <c r="B1483">
        <v>16238</v>
      </c>
      <c r="G1483" s="2">
        <v>43621</v>
      </c>
      <c r="H1483">
        <v>2.2345000000000002</v>
      </c>
    </row>
    <row r="1484" spans="1:8" x14ac:dyDescent="0.25">
      <c r="A1484" s="2">
        <v>45670</v>
      </c>
      <c r="B1484">
        <v>16194</v>
      </c>
      <c r="G1484" s="2">
        <v>43620</v>
      </c>
      <c r="H1484">
        <v>2.2572999999999999</v>
      </c>
    </row>
    <row r="1485" spans="1:8" x14ac:dyDescent="0.25">
      <c r="A1485" s="2">
        <v>45671</v>
      </c>
      <c r="B1485">
        <v>16281</v>
      </c>
      <c r="G1485" s="2">
        <v>43619</v>
      </c>
      <c r="H1485">
        <v>2.3169</v>
      </c>
    </row>
    <row r="1486" spans="1:8" x14ac:dyDescent="0.25">
      <c r="A1486" s="2">
        <v>45672</v>
      </c>
      <c r="B1486">
        <v>16265</v>
      </c>
      <c r="G1486" s="2">
        <v>43616</v>
      </c>
      <c r="H1486">
        <v>2.3675000000000002</v>
      </c>
    </row>
    <row r="1487" spans="1:8" x14ac:dyDescent="0.25">
      <c r="A1487" s="2">
        <v>45673</v>
      </c>
      <c r="B1487">
        <v>16311</v>
      </c>
      <c r="G1487" s="2">
        <v>43615</v>
      </c>
      <c r="H1487">
        <v>2.3628</v>
      </c>
    </row>
    <row r="1488" spans="1:8" x14ac:dyDescent="0.25">
      <c r="A1488" s="2">
        <v>45674</v>
      </c>
      <c r="B1488">
        <v>16378</v>
      </c>
      <c r="G1488" s="2">
        <v>43614</v>
      </c>
      <c r="H1488">
        <v>2.3736000000000002</v>
      </c>
    </row>
    <row r="1489" spans="1:8" x14ac:dyDescent="0.25">
      <c r="A1489" s="2">
        <v>45677</v>
      </c>
      <c r="B1489">
        <v>16373</v>
      </c>
      <c r="G1489" s="2">
        <v>43613</v>
      </c>
      <c r="H1489">
        <v>2.3721999999999999</v>
      </c>
    </row>
    <row r="1490" spans="1:8" x14ac:dyDescent="0.25">
      <c r="A1490" s="2">
        <v>45678</v>
      </c>
      <c r="B1490">
        <v>16372</v>
      </c>
      <c r="G1490" s="2">
        <v>43609</v>
      </c>
      <c r="H1490">
        <v>2.3664000000000001</v>
      </c>
    </row>
    <row r="1491" spans="1:8" x14ac:dyDescent="0.25">
      <c r="A1491" s="2">
        <v>45679</v>
      </c>
      <c r="B1491">
        <v>16331</v>
      </c>
      <c r="G1491" s="2">
        <v>43608</v>
      </c>
      <c r="H1491">
        <v>2.3841999999999999</v>
      </c>
    </row>
    <row r="1492" spans="1:8" x14ac:dyDescent="0.25">
      <c r="A1492" s="2">
        <v>45680</v>
      </c>
      <c r="B1492">
        <v>16327</v>
      </c>
      <c r="G1492" s="2">
        <v>43607</v>
      </c>
      <c r="H1492">
        <v>2.3803000000000001</v>
      </c>
    </row>
    <row r="1493" spans="1:8" x14ac:dyDescent="0.25">
      <c r="A1493" s="2">
        <v>45681</v>
      </c>
      <c r="B1493">
        <v>16276</v>
      </c>
      <c r="G1493" s="2">
        <v>43606</v>
      </c>
      <c r="H1493">
        <v>2.3690000000000002</v>
      </c>
    </row>
    <row r="1494" spans="1:8" x14ac:dyDescent="0.25">
      <c r="A1494" s="2">
        <v>45687</v>
      </c>
      <c r="B1494">
        <v>16200</v>
      </c>
      <c r="G1494" s="2">
        <v>43605</v>
      </c>
      <c r="H1494">
        <v>2.3605999999999998</v>
      </c>
    </row>
    <row r="1495" spans="1:8" x14ac:dyDescent="0.25">
      <c r="A1495" s="2">
        <v>45688</v>
      </c>
      <c r="B1495">
        <v>16259</v>
      </c>
      <c r="G1495" s="2">
        <v>43602</v>
      </c>
      <c r="H1495">
        <v>2.3595999999999999</v>
      </c>
    </row>
    <row r="1496" spans="1:8" x14ac:dyDescent="0.25">
      <c r="A1496" s="24">
        <v>45691</v>
      </c>
      <c r="B1496" s="25">
        <v>16312</v>
      </c>
      <c r="G1496" s="2">
        <v>43601</v>
      </c>
      <c r="H1496">
        <v>2.3452999999999999</v>
      </c>
    </row>
    <row r="1497" spans="1:8" x14ac:dyDescent="0.25">
      <c r="A1497" s="24">
        <v>45692</v>
      </c>
      <c r="B1497" s="25">
        <v>16453</v>
      </c>
      <c r="G1497" s="2">
        <v>43600</v>
      </c>
      <c r="H1497">
        <v>2.3525999999999998</v>
      </c>
    </row>
    <row r="1498" spans="1:8" x14ac:dyDescent="0.25">
      <c r="A1498" s="24">
        <v>45693</v>
      </c>
      <c r="B1498" s="25">
        <v>16365</v>
      </c>
      <c r="G1498" s="2">
        <v>43599</v>
      </c>
      <c r="H1498">
        <v>2.3544999999999998</v>
      </c>
    </row>
    <row r="1499" spans="1:8" x14ac:dyDescent="0.25">
      <c r="A1499" s="24">
        <v>45694</v>
      </c>
      <c r="B1499" s="25">
        <v>16308</v>
      </c>
      <c r="G1499" s="2">
        <v>43598</v>
      </c>
      <c r="H1499">
        <v>2.3782000000000001</v>
      </c>
    </row>
    <row r="1500" spans="1:8" x14ac:dyDescent="0.25">
      <c r="A1500" s="24">
        <v>45695</v>
      </c>
      <c r="B1500" s="25">
        <v>16330</v>
      </c>
      <c r="G1500" s="2">
        <v>43595</v>
      </c>
      <c r="H1500">
        <v>2.3862999999999999</v>
      </c>
    </row>
    <row r="1501" spans="1:8" x14ac:dyDescent="0.25">
      <c r="A1501" s="24">
        <v>45698</v>
      </c>
      <c r="B1501" s="25">
        <v>16325.005000000001</v>
      </c>
      <c r="G1501" s="2">
        <v>43594</v>
      </c>
      <c r="H1501">
        <v>2.3967000000000001</v>
      </c>
    </row>
    <row r="1502" spans="1:8" x14ac:dyDescent="0.25">
      <c r="A1502" s="24">
        <v>45699</v>
      </c>
      <c r="B1502" s="25">
        <v>16350</v>
      </c>
      <c r="G1502" s="2">
        <v>43593</v>
      </c>
      <c r="H1502">
        <v>2.395</v>
      </c>
    </row>
    <row r="1503" spans="1:8" x14ac:dyDescent="0.25">
      <c r="A1503" s="24">
        <v>45700</v>
      </c>
      <c r="B1503" s="25">
        <v>16380</v>
      </c>
      <c r="G1503" s="2">
        <v>43592</v>
      </c>
      <c r="H1503">
        <v>2.3959999999999999</v>
      </c>
    </row>
    <row r="1504" spans="1:8" x14ac:dyDescent="0.25">
      <c r="A1504" s="24">
        <v>45701</v>
      </c>
      <c r="B1504" s="25">
        <v>16364</v>
      </c>
      <c r="G1504" s="2">
        <v>43591</v>
      </c>
      <c r="H1504">
        <v>2.411</v>
      </c>
    </row>
    <row r="1505" spans="1:8" x14ac:dyDescent="0.25">
      <c r="A1505" s="24">
        <v>45702</v>
      </c>
      <c r="B1505" s="25">
        <v>16365</v>
      </c>
      <c r="G1505" s="2">
        <v>43588</v>
      </c>
      <c r="H1505">
        <v>2.4127999999999998</v>
      </c>
    </row>
    <row r="1506" spans="1:8" x14ac:dyDescent="0.25">
      <c r="A1506" s="24">
        <v>45705</v>
      </c>
      <c r="B1506" s="25">
        <v>16285</v>
      </c>
      <c r="G1506" s="2">
        <v>43587</v>
      </c>
      <c r="H1506">
        <v>2.3932000000000002</v>
      </c>
    </row>
    <row r="1507" spans="1:8" x14ac:dyDescent="0.25">
      <c r="A1507" s="24">
        <v>45706</v>
      </c>
      <c r="B1507" s="25">
        <v>16208</v>
      </c>
      <c r="G1507" s="2">
        <v>43586</v>
      </c>
      <c r="H1507">
        <v>2.3957999999999999</v>
      </c>
    </row>
    <row r="1508" spans="1:8" x14ac:dyDescent="0.25">
      <c r="A1508" s="24">
        <v>45707</v>
      </c>
      <c r="B1508" s="25">
        <v>16275.004999999999</v>
      </c>
      <c r="G1508" s="2">
        <v>43585</v>
      </c>
      <c r="H1508">
        <v>2.4013</v>
      </c>
    </row>
    <row r="1509" spans="1:8" x14ac:dyDescent="0.25">
      <c r="A1509" s="24">
        <v>45708</v>
      </c>
      <c r="B1509" s="25">
        <v>16357</v>
      </c>
      <c r="G1509" s="2">
        <v>43584</v>
      </c>
      <c r="H1509">
        <v>2.3973</v>
      </c>
    </row>
    <row r="1510" spans="1:8" x14ac:dyDescent="0.25">
      <c r="A1510" s="24">
        <v>45709</v>
      </c>
      <c r="B1510" s="25">
        <v>16344</v>
      </c>
      <c r="G1510" s="2">
        <v>43581</v>
      </c>
      <c r="H1510">
        <v>2.4058000000000002</v>
      </c>
    </row>
    <row r="1511" spans="1:8" x14ac:dyDescent="0.25">
      <c r="A1511" s="24">
        <v>45712</v>
      </c>
      <c r="B1511" s="25">
        <v>16300</v>
      </c>
      <c r="G1511" s="2">
        <v>43580</v>
      </c>
      <c r="H1511">
        <v>2.4018999999999999</v>
      </c>
    </row>
    <row r="1512" spans="1:8" x14ac:dyDescent="0.25">
      <c r="A1512" s="24">
        <v>45713</v>
      </c>
      <c r="B1512" s="25">
        <v>16303</v>
      </c>
      <c r="G1512" s="2">
        <v>43579</v>
      </c>
      <c r="H1512">
        <v>2.4188999999999998</v>
      </c>
    </row>
    <row r="1513" spans="1:8" x14ac:dyDescent="0.25">
      <c r="A1513" s="24">
        <v>45714</v>
      </c>
      <c r="B1513" s="25">
        <v>16316</v>
      </c>
      <c r="G1513" s="2">
        <v>43578</v>
      </c>
      <c r="H1513">
        <v>2.4268000000000001</v>
      </c>
    </row>
    <row r="1514" spans="1:8" x14ac:dyDescent="0.25">
      <c r="A1514" s="24">
        <v>45715</v>
      </c>
      <c r="B1514" s="25">
        <v>16387.004999999997</v>
      </c>
      <c r="G1514" s="2">
        <v>43577</v>
      </c>
      <c r="H1514">
        <v>2.4304000000000001</v>
      </c>
    </row>
    <row r="1515" spans="1:8" x14ac:dyDescent="0.25">
      <c r="A1515" s="24">
        <v>45716</v>
      </c>
      <c r="B1515" s="25">
        <v>16430.995000000003</v>
      </c>
      <c r="G1515" s="2">
        <v>43573</v>
      </c>
      <c r="H1515">
        <v>2.4268999999999998</v>
      </c>
    </row>
    <row r="1516" spans="1:8" x14ac:dyDescent="0.25">
      <c r="A1516" s="24">
        <v>45719</v>
      </c>
      <c r="B1516" s="25">
        <v>16575.005000000001</v>
      </c>
      <c r="G1516" s="2">
        <v>43572</v>
      </c>
      <c r="H1516">
        <v>2.4188999999999998</v>
      </c>
    </row>
    <row r="1517" spans="1:8" x14ac:dyDescent="0.25">
      <c r="A1517" s="24">
        <v>45720</v>
      </c>
      <c r="B1517" s="25">
        <v>16506</v>
      </c>
      <c r="G1517" s="2">
        <v>43571</v>
      </c>
      <c r="H1517">
        <v>2.419</v>
      </c>
    </row>
    <row r="1518" spans="1:8" x14ac:dyDescent="0.25">
      <c r="A1518" s="24">
        <v>45721</v>
      </c>
      <c r="B1518" s="25">
        <v>16443</v>
      </c>
      <c r="G1518" s="2">
        <v>43570</v>
      </c>
      <c r="H1518">
        <v>2.4155000000000002</v>
      </c>
    </row>
    <row r="1519" spans="1:8" x14ac:dyDescent="0.25">
      <c r="A1519" s="24">
        <v>45722</v>
      </c>
      <c r="B1519" s="25">
        <v>16371</v>
      </c>
      <c r="G1519" s="2">
        <v>43567</v>
      </c>
      <c r="H1519">
        <v>2.4137</v>
      </c>
    </row>
    <row r="1520" spans="1:8" x14ac:dyDescent="0.25">
      <c r="A1520" s="24">
        <v>45723</v>
      </c>
      <c r="B1520" s="25">
        <v>16315</v>
      </c>
      <c r="G1520" s="2">
        <v>43566</v>
      </c>
      <c r="H1520">
        <v>2.4051999999999998</v>
      </c>
    </row>
    <row r="1521" spans="1:8" x14ac:dyDescent="0.25">
      <c r="A1521" s="24">
        <v>45726</v>
      </c>
      <c r="B1521" s="25">
        <v>16336</v>
      </c>
      <c r="G1521" s="2">
        <v>43565</v>
      </c>
      <c r="H1521">
        <v>2.4104999999999999</v>
      </c>
    </row>
    <row r="1522" spans="1:8" x14ac:dyDescent="0.25">
      <c r="A1522" s="24">
        <v>45727</v>
      </c>
      <c r="B1522" s="25">
        <v>16326</v>
      </c>
      <c r="G1522" s="2">
        <v>43564</v>
      </c>
      <c r="H1522">
        <v>2.4091999999999998</v>
      </c>
    </row>
    <row r="1523" spans="1:8" x14ac:dyDescent="0.25">
      <c r="A1523" s="24">
        <v>45728</v>
      </c>
      <c r="B1523" s="25">
        <v>16430</v>
      </c>
      <c r="G1523" s="2">
        <v>43563</v>
      </c>
      <c r="H1523">
        <v>2.4104999999999999</v>
      </c>
    </row>
    <row r="1524" spans="1:8" x14ac:dyDescent="0.25">
      <c r="A1524" s="24">
        <v>45729</v>
      </c>
      <c r="B1524" s="25">
        <v>16453</v>
      </c>
      <c r="G1524" s="2">
        <v>43560</v>
      </c>
      <c r="H1524">
        <v>2.4013</v>
      </c>
    </row>
    <row r="1525" spans="1:8" x14ac:dyDescent="0.25">
      <c r="A1525" s="24">
        <v>45730</v>
      </c>
      <c r="B1525" s="25">
        <v>16428</v>
      </c>
      <c r="G1525" s="2">
        <v>43559</v>
      </c>
      <c r="H1525">
        <v>2.3973</v>
      </c>
    </row>
    <row r="1526" spans="1:8" x14ac:dyDescent="0.25">
      <c r="A1526" s="24">
        <v>45733</v>
      </c>
      <c r="B1526" s="25">
        <v>16392</v>
      </c>
      <c r="G1526" s="2">
        <v>43558</v>
      </c>
      <c r="H1526">
        <v>2.3883999999999999</v>
      </c>
    </row>
    <row r="1527" spans="1:8" x14ac:dyDescent="0.25">
      <c r="A1527" s="24">
        <v>45734</v>
      </c>
      <c r="B1527" s="25">
        <v>16379</v>
      </c>
      <c r="G1527" s="2">
        <v>43557</v>
      </c>
      <c r="H1527">
        <v>2.3887999999999998</v>
      </c>
    </row>
    <row r="1528" spans="1:8" x14ac:dyDescent="0.25">
      <c r="A1528" s="24">
        <v>45735</v>
      </c>
      <c r="B1528" s="25">
        <v>16432</v>
      </c>
      <c r="G1528" s="2">
        <v>43556</v>
      </c>
      <c r="H1528">
        <v>2.3799000000000001</v>
      </c>
    </row>
    <row r="1529" spans="1:8" x14ac:dyDescent="0.25">
      <c r="A1529" s="24">
        <v>45736</v>
      </c>
      <c r="B1529" s="25">
        <v>16528</v>
      </c>
      <c r="G1529" s="2">
        <v>43553</v>
      </c>
      <c r="H1529">
        <v>2.3813</v>
      </c>
    </row>
    <row r="1530" spans="1:8" x14ac:dyDescent="0.25">
      <c r="A1530" s="24">
        <v>45737</v>
      </c>
      <c r="B1530" s="25">
        <v>16481</v>
      </c>
      <c r="G1530" s="2">
        <v>43552</v>
      </c>
      <c r="H1530">
        <v>2.3786999999999998</v>
      </c>
    </row>
    <row r="1531" spans="1:8" x14ac:dyDescent="0.25">
      <c r="A1531" s="24">
        <v>45740</v>
      </c>
      <c r="B1531" s="25">
        <v>16501</v>
      </c>
      <c r="G1531" s="2">
        <v>43551</v>
      </c>
      <c r="H1531">
        <v>2.3953000000000002</v>
      </c>
    </row>
    <row r="1532" spans="1:8" x14ac:dyDescent="0.25">
      <c r="A1532" s="24">
        <v>45741</v>
      </c>
      <c r="B1532" s="25">
        <v>16561</v>
      </c>
      <c r="G1532" s="2">
        <v>43550</v>
      </c>
      <c r="H1532">
        <v>2.3933</v>
      </c>
    </row>
    <row r="1533" spans="1:8" x14ac:dyDescent="0.25">
      <c r="A1533" s="24">
        <v>45742</v>
      </c>
      <c r="B1533" s="25">
        <v>16622</v>
      </c>
      <c r="G1533" s="2">
        <v>43549</v>
      </c>
      <c r="H1533">
        <v>2.4144999999999999</v>
      </c>
    </row>
    <row r="1534" spans="1:8" x14ac:dyDescent="0.25">
      <c r="A1534" s="2">
        <v>45743</v>
      </c>
      <c r="B1534">
        <v>16588</v>
      </c>
      <c r="G1534" s="2">
        <v>43546</v>
      </c>
      <c r="H1534">
        <v>2.4335</v>
      </c>
    </row>
    <row r="1535" spans="1:8" x14ac:dyDescent="0.25">
      <c r="A1535" s="2">
        <v>45755</v>
      </c>
      <c r="B1535">
        <v>16566</v>
      </c>
      <c r="G1535" s="2">
        <v>43545</v>
      </c>
      <c r="H1535">
        <v>2.4279000000000002</v>
      </c>
    </row>
    <row r="1536" spans="1:8" x14ac:dyDescent="0.25">
      <c r="A1536" s="2">
        <v>45756</v>
      </c>
      <c r="B1536">
        <v>16849</v>
      </c>
      <c r="G1536" s="2">
        <v>43544</v>
      </c>
      <c r="H1536">
        <v>2.4216000000000002</v>
      </c>
    </row>
    <row r="1537" spans="1:8" x14ac:dyDescent="0.25">
      <c r="A1537" s="2">
        <v>45757</v>
      </c>
      <c r="B1537">
        <v>16943</v>
      </c>
      <c r="G1537" s="2">
        <v>43542</v>
      </c>
      <c r="H1537">
        <v>2.4249000000000001</v>
      </c>
    </row>
    <row r="1538" spans="1:8" x14ac:dyDescent="0.25">
      <c r="A1538" s="2">
        <v>45758</v>
      </c>
      <c r="B1538">
        <v>16779</v>
      </c>
      <c r="G1538" s="2">
        <v>43539</v>
      </c>
      <c r="H1538">
        <v>2.431</v>
      </c>
    </row>
    <row r="1539" spans="1:8" x14ac:dyDescent="0.25">
      <c r="A1539" s="2">
        <v>45761</v>
      </c>
      <c r="B1539">
        <v>16805</v>
      </c>
      <c r="G1539" s="2">
        <v>43538</v>
      </c>
      <c r="H1539">
        <v>2.4336000000000002</v>
      </c>
    </row>
    <row r="1540" spans="1:8" x14ac:dyDescent="0.25">
      <c r="A1540" s="2">
        <v>45762</v>
      </c>
      <c r="B1540">
        <v>16773</v>
      </c>
      <c r="G1540" s="2">
        <v>43537</v>
      </c>
      <c r="H1540">
        <v>2.4340000000000002</v>
      </c>
    </row>
    <row r="1541" spans="1:8" x14ac:dyDescent="0.25">
      <c r="A1541" s="2">
        <v>45763</v>
      </c>
      <c r="B1541">
        <v>16815</v>
      </c>
      <c r="G1541" s="2">
        <v>43536</v>
      </c>
      <c r="H1541">
        <v>2.4355000000000002</v>
      </c>
    </row>
    <row r="1542" spans="1:8" x14ac:dyDescent="0.25">
      <c r="A1542" s="2">
        <v>45764</v>
      </c>
      <c r="B1542">
        <v>16845</v>
      </c>
      <c r="G1542" s="2">
        <v>43535</v>
      </c>
      <c r="H1542">
        <v>2.4359999999999999</v>
      </c>
    </row>
    <row r="1543" spans="1:8" x14ac:dyDescent="0.25">
      <c r="A1543" s="2">
        <v>45768</v>
      </c>
      <c r="B1543">
        <v>16833</v>
      </c>
      <c r="G1543" s="2">
        <v>43532</v>
      </c>
      <c r="H1543">
        <v>2.4415</v>
      </c>
    </row>
    <row r="1544" spans="1:8" x14ac:dyDescent="0.25">
      <c r="A1544" s="2">
        <v>45769</v>
      </c>
      <c r="B1544">
        <v>16808</v>
      </c>
      <c r="G1544" s="2">
        <v>43531</v>
      </c>
      <c r="H1544">
        <v>2.4523999999999999</v>
      </c>
    </row>
    <row r="1545" spans="1:8" x14ac:dyDescent="0.25">
      <c r="A1545" s="2">
        <v>45770</v>
      </c>
      <c r="B1545">
        <v>16862</v>
      </c>
      <c r="G1545" s="2">
        <v>43530</v>
      </c>
      <c r="H1545">
        <v>2.4603000000000002</v>
      </c>
    </row>
    <row r="1546" spans="1:8" x14ac:dyDescent="0.25">
      <c r="A1546" s="2">
        <v>45771</v>
      </c>
      <c r="B1546">
        <v>16880</v>
      </c>
      <c r="G1546" s="2">
        <v>43529</v>
      </c>
      <c r="H1546">
        <v>2.464</v>
      </c>
    </row>
    <row r="1547" spans="1:8" x14ac:dyDescent="0.25">
      <c r="A1547" s="2">
        <v>45772</v>
      </c>
      <c r="B1547">
        <v>16884</v>
      </c>
      <c r="G1547" s="2">
        <v>43528</v>
      </c>
      <c r="H1547">
        <v>2.4668000000000001</v>
      </c>
    </row>
    <row r="1548" spans="1:8" x14ac:dyDescent="0.25">
      <c r="A1548" s="2">
        <v>45775</v>
      </c>
      <c r="B1548">
        <v>16829</v>
      </c>
      <c r="G1548" s="2">
        <v>43525</v>
      </c>
      <c r="H1548">
        <v>2.4628999999999999</v>
      </c>
    </row>
    <row r="1549" spans="1:8" x14ac:dyDescent="0.25">
      <c r="A1549" s="2">
        <v>45776</v>
      </c>
      <c r="B1549">
        <v>16862</v>
      </c>
      <c r="G1549" s="2">
        <v>43524</v>
      </c>
      <c r="H1549">
        <v>2.4573</v>
      </c>
    </row>
    <row r="1550" spans="1:8" x14ac:dyDescent="0.25">
      <c r="A1550" s="2">
        <v>45777</v>
      </c>
      <c r="B1550">
        <v>16787</v>
      </c>
      <c r="G1550" s="2">
        <v>43523</v>
      </c>
      <c r="H1550">
        <v>2.4557000000000002</v>
      </c>
    </row>
    <row r="1551" spans="1:8" x14ac:dyDescent="0.25">
      <c r="G1551" s="2">
        <v>43522</v>
      </c>
      <c r="H1551">
        <v>2.4563999999999999</v>
      </c>
    </row>
    <row r="1552" spans="1:8" x14ac:dyDescent="0.25">
      <c r="G1552" s="2">
        <v>43521</v>
      </c>
      <c r="H1552">
        <v>2.4542000000000002</v>
      </c>
    </row>
    <row r="1553" spans="7:8" x14ac:dyDescent="0.25">
      <c r="G1553" s="2">
        <v>43518</v>
      </c>
      <c r="H1553">
        <v>2.4575999999999998</v>
      </c>
    </row>
    <row r="1554" spans="7:8" x14ac:dyDescent="0.25">
      <c r="G1554" s="2">
        <v>43517</v>
      </c>
      <c r="H1554">
        <v>2.4529999999999998</v>
      </c>
    </row>
    <row r="1555" spans="7:8" x14ac:dyDescent="0.25">
      <c r="G1555" s="2">
        <v>43516</v>
      </c>
      <c r="H1555">
        <v>2.4556</v>
      </c>
    </row>
    <row r="1556" spans="7:8" x14ac:dyDescent="0.25">
      <c r="G1556" s="2">
        <v>43515</v>
      </c>
      <c r="H1556">
        <v>2.4613</v>
      </c>
    </row>
    <row r="1557" spans="7:8" x14ac:dyDescent="0.25">
      <c r="G1557" s="2">
        <v>43511</v>
      </c>
      <c r="H1557">
        <v>2.4580000000000002</v>
      </c>
    </row>
    <row r="1558" spans="7:8" x14ac:dyDescent="0.25">
      <c r="G1558" s="2">
        <v>43510</v>
      </c>
      <c r="H1558">
        <v>2.4615999999999998</v>
      </c>
    </row>
    <row r="1559" spans="7:8" x14ac:dyDescent="0.25">
      <c r="G1559" s="2">
        <v>43509</v>
      </c>
      <c r="H1559">
        <v>2.4563999999999999</v>
      </c>
    </row>
    <row r="1560" spans="7:8" x14ac:dyDescent="0.25">
      <c r="G1560" s="2">
        <v>43508</v>
      </c>
      <c r="H1560">
        <v>2.4544999999999999</v>
      </c>
    </row>
    <row r="1561" spans="7:8" x14ac:dyDescent="0.25">
      <c r="G1561" s="2">
        <v>43507</v>
      </c>
      <c r="H1561">
        <v>2.4495</v>
      </c>
    </row>
    <row r="1562" spans="7:8" x14ac:dyDescent="0.25">
      <c r="G1562" s="2">
        <v>43504</v>
      </c>
      <c r="H1562">
        <v>2.4529000000000001</v>
      </c>
    </row>
    <row r="1563" spans="7:8" x14ac:dyDescent="0.25">
      <c r="G1563" s="2">
        <v>43503</v>
      </c>
      <c r="H1563">
        <v>2.4565000000000001</v>
      </c>
    </row>
    <row r="1564" spans="7:8" x14ac:dyDescent="0.25">
      <c r="G1564" s="2">
        <v>43502</v>
      </c>
      <c r="H1564">
        <v>2.4561000000000002</v>
      </c>
    </row>
    <row r="1565" spans="7:8" x14ac:dyDescent="0.25">
      <c r="G1565" s="2">
        <v>43501</v>
      </c>
      <c r="H1565">
        <v>2.4563999999999999</v>
      </c>
    </row>
    <row r="1566" spans="7:8" x14ac:dyDescent="0.25">
      <c r="G1566" s="2">
        <v>43500</v>
      </c>
      <c r="H1566">
        <v>2.4519000000000002</v>
      </c>
    </row>
    <row r="1567" spans="7:8" x14ac:dyDescent="0.25">
      <c r="G1567" s="2">
        <v>43497</v>
      </c>
      <c r="H1567">
        <v>2.4540000000000002</v>
      </c>
    </row>
    <row r="1568" spans="7:8" x14ac:dyDescent="0.25">
      <c r="G1568" s="2">
        <v>43496</v>
      </c>
      <c r="H1568">
        <v>2.4706000000000001</v>
      </c>
    </row>
    <row r="1569" spans="7:8" x14ac:dyDescent="0.25">
      <c r="G1569" s="2">
        <v>43495</v>
      </c>
      <c r="H1569">
        <v>2.4716</v>
      </c>
    </row>
    <row r="1570" spans="7:8" x14ac:dyDescent="0.25">
      <c r="G1570" s="2">
        <v>43494</v>
      </c>
      <c r="H1570">
        <v>2.4733999999999998</v>
      </c>
    </row>
    <row r="1571" spans="7:8" x14ac:dyDescent="0.25">
      <c r="G1571" s="2">
        <v>43493</v>
      </c>
      <c r="H1571">
        <v>2.4807999999999999</v>
      </c>
    </row>
    <row r="1572" spans="7:8" x14ac:dyDescent="0.25">
      <c r="G1572" s="2">
        <v>43490</v>
      </c>
      <c r="H1572">
        <v>2.4769999999999999</v>
      </c>
    </row>
    <row r="1573" spans="7:8" x14ac:dyDescent="0.25">
      <c r="G1573" s="2">
        <v>43489</v>
      </c>
      <c r="H1573">
        <v>2.4769999999999999</v>
      </c>
    </row>
    <row r="1574" spans="7:8" x14ac:dyDescent="0.25">
      <c r="G1574" s="2">
        <v>43488</v>
      </c>
      <c r="H1574">
        <v>2.4754</v>
      </c>
    </row>
    <row r="1575" spans="7:8" x14ac:dyDescent="0.25">
      <c r="G1575" s="2">
        <v>43487</v>
      </c>
      <c r="H1575">
        <v>2.4794999999999998</v>
      </c>
    </row>
    <row r="1576" spans="7:8" x14ac:dyDescent="0.25">
      <c r="G1576" s="2">
        <v>43483</v>
      </c>
      <c r="H1576">
        <v>2.4674</v>
      </c>
    </row>
    <row r="1577" spans="7:8" x14ac:dyDescent="0.25">
      <c r="G1577" s="2">
        <v>43482</v>
      </c>
      <c r="H1577">
        <v>2.4624999999999999</v>
      </c>
    </row>
    <row r="1578" spans="7:8" x14ac:dyDescent="0.25">
      <c r="G1578" s="2">
        <v>43481</v>
      </c>
      <c r="H1578">
        <v>2.4619</v>
      </c>
    </row>
    <row r="1579" spans="7:8" x14ac:dyDescent="0.25">
      <c r="G1579" s="2">
        <v>43480</v>
      </c>
      <c r="H1579">
        <v>2.4660000000000002</v>
      </c>
    </row>
    <row r="1580" spans="7:8" x14ac:dyDescent="0.25">
      <c r="G1580" s="2">
        <v>43479</v>
      </c>
      <c r="H1580">
        <v>2.4601999999999999</v>
      </c>
    </row>
    <row r="1581" spans="7:8" x14ac:dyDescent="0.25">
      <c r="G1581" s="2">
        <v>43476</v>
      </c>
      <c r="H1581">
        <v>2.4645000000000001</v>
      </c>
    </row>
    <row r="1582" spans="7:8" x14ac:dyDescent="0.25">
      <c r="G1582" s="2">
        <v>43475</v>
      </c>
      <c r="H1582">
        <v>2.4676999999999998</v>
      </c>
    </row>
    <row r="1583" spans="7:8" x14ac:dyDescent="0.25">
      <c r="G1583" s="2">
        <v>43474</v>
      </c>
      <c r="H1583">
        <v>2.4581</v>
      </c>
    </row>
    <row r="1584" spans="7:8" x14ac:dyDescent="0.25">
      <c r="G1584" s="2">
        <v>43473</v>
      </c>
      <c r="H1584">
        <v>2.4392</v>
      </c>
    </row>
    <row r="1585" spans="7:8" x14ac:dyDescent="0.25">
      <c r="G1585" s="2">
        <v>43472</v>
      </c>
      <c r="H1585">
        <v>2.4361000000000002</v>
      </c>
    </row>
    <row r="1586" spans="7:8" x14ac:dyDescent="0.25">
      <c r="G1586" s="2">
        <v>43469</v>
      </c>
      <c r="H1586">
        <v>2.4331</v>
      </c>
    </row>
    <row r="1587" spans="7:8" x14ac:dyDescent="0.25">
      <c r="G1587" s="2">
        <v>43468</v>
      </c>
      <c r="H1587">
        <v>2.4420999999999999</v>
      </c>
    </row>
  </sheetData>
  <autoFilter ref="G2:H2" xr:uid="{C13F46EC-68FF-4412-A27E-2FEFA57BD9F3}">
    <sortState ref="G3:H1587">
      <sortCondition descending="1" ref="G2"/>
    </sortState>
  </autoFilter>
  <conditionalFormatting sqref="A1100:A1113">
    <cfRule type="duplicateValues" dxfId="41" priority="2"/>
  </conditionalFormatting>
  <conditionalFormatting sqref="A1131:A1167">
    <cfRule type="duplicateValues" dxfId="40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7FC2-9983-4C58-9CBC-6B87FDFD28AA}">
  <sheetPr codeName="Sheet16">
    <tabColor rgb="FFFFC000"/>
  </sheetPr>
  <dimension ref="A1:M25"/>
  <sheetViews>
    <sheetView showGridLines="0" workbookViewId="0">
      <selection activeCell="L1" sqref="L1:M2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2" bestFit="1" customWidth="1"/>
    <col min="8" max="8" width="18.42578125" bestFit="1" customWidth="1"/>
    <col min="9" max="9" width="22.5703125" bestFit="1" customWidth="1"/>
    <col min="10" max="10" width="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41</v>
      </c>
      <c r="B2" s="32">
        <v>44089</v>
      </c>
      <c r="C2" s="32">
        <v>44089</v>
      </c>
      <c r="D2" s="9"/>
      <c r="J2">
        <f t="shared" ref="J2:J22" si="0">YEAR(B2)</f>
        <v>2020</v>
      </c>
      <c r="L2" s="2">
        <f ca="1">DATE(2025,MONTH(TODAY()),1)</f>
        <v>45778</v>
      </c>
      <c r="M2" s="29">
        <v>0.5</v>
      </c>
    </row>
    <row r="3" spans="1:13" x14ac:dyDescent="0.25">
      <c r="A3" t="s">
        <v>41</v>
      </c>
      <c r="B3" s="32">
        <v>44270</v>
      </c>
      <c r="C3" s="32">
        <v>44270</v>
      </c>
      <c r="D3" s="9">
        <v>16666666.67</v>
      </c>
      <c r="E3" s="22">
        <f>VLOOKUP(C3,'Data Source'!$A$2:$B$1048576,2,FALSE)</f>
        <v>14418</v>
      </c>
      <c r="F3" s="9">
        <f t="shared" ref="F3:F22" si="1">D3*E3</f>
        <v>240300000048.06</v>
      </c>
      <c r="G3" s="23">
        <f>VLOOKUP(C2,'Data Source'!$D$2:$E$1136,2,FALSE)</f>
        <v>0.27324999999999999</v>
      </c>
      <c r="H3" s="12">
        <f>SUM(D3:$D$22)*((G3+$M$2)/100/2)</f>
        <v>1288749.9999484497</v>
      </c>
      <c r="I3" s="9">
        <f t="shared" ref="I3:I22" si="2">H3*E3</f>
        <v>18581197499.256748</v>
      </c>
      <c r="J3">
        <f t="shared" si="0"/>
        <v>2021</v>
      </c>
    </row>
    <row r="4" spans="1:13" x14ac:dyDescent="0.25">
      <c r="A4" t="s">
        <v>41</v>
      </c>
      <c r="B4" s="32">
        <v>44454</v>
      </c>
      <c r="C4" s="32">
        <v>44454</v>
      </c>
      <c r="D4" s="9">
        <v>16666666.67</v>
      </c>
      <c r="E4" s="22">
        <f>VLOOKUP(C4,'Data Source'!$A$2:$B$1048576,2,FALSE)</f>
        <v>14257.005000000001</v>
      </c>
      <c r="F4" s="9">
        <f t="shared" si="1"/>
        <v>237616750047.52338</v>
      </c>
      <c r="G4" s="23">
        <f>VLOOKUP(C3,'Data Source'!$D$2:$E$1136,2,FALSE)</f>
        <v>0.19750000000000001</v>
      </c>
      <c r="H4" s="12">
        <f>SUM(D4:$D$22)*((G4+$M$2)/100/2)</f>
        <v>1104374.9999418748</v>
      </c>
      <c r="I4" s="9">
        <f t="shared" si="2"/>
        <v>15745079896.046309</v>
      </c>
      <c r="J4">
        <f t="shared" si="0"/>
        <v>2021</v>
      </c>
    </row>
    <row r="5" spans="1:13" x14ac:dyDescent="0.25">
      <c r="A5" t="s">
        <v>41</v>
      </c>
      <c r="B5" s="32">
        <v>44635</v>
      </c>
      <c r="C5" s="32">
        <v>44635</v>
      </c>
      <c r="D5" s="9">
        <v>16666666.67</v>
      </c>
      <c r="E5" s="22">
        <f>VLOOKUP(C5,'Data Source'!$A$2:$B$1048576,2,FALSE)</f>
        <v>14328</v>
      </c>
      <c r="F5" s="9">
        <f t="shared" si="1"/>
        <v>238800000047.76001</v>
      </c>
      <c r="G5" s="23">
        <f>VLOOKUP(C4,'Data Source'!$D$2:$E$1136,2,FALSE)</f>
        <v>0.14838000000000001</v>
      </c>
      <c r="H5" s="12">
        <f>SUM(D5:$D$22)*((G5+$M$2)/100/2)</f>
        <v>972569.99993516167</v>
      </c>
      <c r="I5" s="9">
        <f t="shared" si="2"/>
        <v>13934982959.070997</v>
      </c>
      <c r="J5">
        <f t="shared" si="0"/>
        <v>2022</v>
      </c>
    </row>
    <row r="6" spans="1:13" x14ac:dyDescent="0.25">
      <c r="A6" t="s">
        <v>41</v>
      </c>
      <c r="B6" s="32">
        <v>44819</v>
      </c>
      <c r="C6" s="32">
        <v>44819</v>
      </c>
      <c r="D6" s="9">
        <v>16666666.67</v>
      </c>
      <c r="E6" s="22">
        <f>VLOOKUP(C6,'Data Source'!$A$2:$B$1048576,2,FALSE)</f>
        <v>14923</v>
      </c>
      <c r="F6" s="9">
        <f t="shared" si="1"/>
        <v>248716666716.41</v>
      </c>
      <c r="G6" s="23">
        <f>VLOOKUP(C5,'Data Source'!$D$2:$E$1136,2,FALSE)</f>
        <v>1.23786</v>
      </c>
      <c r="H6" s="12">
        <f>SUM(D6:$D$22)*((G6+$M$2)/100/2)</f>
        <v>2461968.3331305822</v>
      </c>
      <c r="I6" s="9">
        <f t="shared" si="2"/>
        <v>36739953435.307678</v>
      </c>
      <c r="J6">
        <f t="shared" si="0"/>
        <v>2022</v>
      </c>
    </row>
    <row r="7" spans="1:13" x14ac:dyDescent="0.25">
      <c r="A7" t="s">
        <v>41</v>
      </c>
      <c r="B7" s="32">
        <v>45000</v>
      </c>
      <c r="C7" s="32">
        <v>45000</v>
      </c>
      <c r="D7" s="33">
        <v>16666666.67</v>
      </c>
      <c r="E7" s="22">
        <f>VLOOKUP(C7,'Data Source'!$A$2:$B$1048576,2,FALSE)</f>
        <v>15380</v>
      </c>
      <c r="F7" s="9">
        <f t="shared" si="1"/>
        <v>256333333384.60001</v>
      </c>
      <c r="G7" s="23">
        <f>VLOOKUP(C6,'Data Source'!$D$2:$E$1136,2,FALSE)</f>
        <v>4.0629999999999997</v>
      </c>
      <c r="H7" s="12">
        <f>SUM(D7:$D$22)*((G7+$M$2)/100/2)</f>
        <v>6083999.9993915977</v>
      </c>
      <c r="I7" s="33">
        <f t="shared" si="2"/>
        <v>93571919990.642776</v>
      </c>
      <c r="J7">
        <f t="shared" si="0"/>
        <v>2023</v>
      </c>
    </row>
    <row r="8" spans="1:13" x14ac:dyDescent="0.25">
      <c r="A8" t="s">
        <v>41</v>
      </c>
      <c r="B8" s="34">
        <v>45184</v>
      </c>
      <c r="C8" s="34">
        <v>45184</v>
      </c>
      <c r="D8" s="35">
        <v>16666666.67</v>
      </c>
      <c r="E8" s="18">
        <f>VLOOKUP(C8,'Data Source'!$A$2:$B$1048576,2,FALSE)</f>
        <v>15357</v>
      </c>
      <c r="F8" s="35">
        <f t="shared" si="1"/>
        <v>255950000051.19</v>
      </c>
      <c r="G8" s="19">
        <f>VLOOKUP(C7,'Data Source'!$D$2:$E$1136,2,FALSE)</f>
        <v>4.8339999999999996</v>
      </c>
      <c r="H8" s="18">
        <f>SUM(D8:$D$22)*((G8+$M$2)/100/2)</f>
        <v>6667499.999199898</v>
      </c>
      <c r="I8" s="35">
        <f t="shared" si="2"/>
        <v>102392797487.71283</v>
      </c>
      <c r="J8">
        <f t="shared" si="0"/>
        <v>2023</v>
      </c>
    </row>
    <row r="9" spans="1:13" x14ac:dyDescent="0.25">
      <c r="A9" s="4" t="s">
        <v>41</v>
      </c>
      <c r="B9" s="5">
        <v>45366</v>
      </c>
      <c r="C9" s="5">
        <v>45366</v>
      </c>
      <c r="D9" s="33">
        <v>16666666.67</v>
      </c>
      <c r="E9" s="22">
        <f>VLOOKUP(C9,'Data Source'!$A$2:$B$1048576,2,FALSE)</f>
        <v>15582</v>
      </c>
      <c r="F9" s="9">
        <f t="shared" si="1"/>
        <v>259700000051.94</v>
      </c>
      <c r="G9" s="23">
        <f>VLOOKUP(C8,'Data Source'!$G$2:$H$1137,2,FALSE)</f>
        <v>5.46584</v>
      </c>
      <c r="H9" s="12">
        <f>SUM(D9:$D$22)*((G9+$M$2)/100/2)</f>
        <v>6960146.6656723591</v>
      </c>
      <c r="I9" s="33">
        <f t="shared" si="2"/>
        <v>108453005344.5067</v>
      </c>
      <c r="J9" s="4">
        <f t="shared" si="0"/>
        <v>2024</v>
      </c>
    </row>
    <row r="10" spans="1:13" x14ac:dyDescent="0.25">
      <c r="A10" s="4" t="s">
        <v>41</v>
      </c>
      <c r="B10" s="5">
        <v>45550</v>
      </c>
      <c r="C10" s="5">
        <v>45552</v>
      </c>
      <c r="D10" s="33">
        <v>16666666.67</v>
      </c>
      <c r="E10" s="22">
        <f>VLOOKUP(C10,'Data Source'!$A$2:$B$1048576,2,FALSE)</f>
        <v>15405</v>
      </c>
      <c r="F10" s="9">
        <f t="shared" si="1"/>
        <v>256750000051.35001</v>
      </c>
      <c r="G10" s="23">
        <f>VLOOKUP(C9,'Data Source'!$G$2:$H$1137,2,FALSE)</f>
        <v>5.2655599999999998</v>
      </c>
      <c r="H10" s="12">
        <f>SUM(D10:$D$22)*((G10+$M$2)/100/2)</f>
        <v>6246023.3322763136</v>
      </c>
      <c r="I10" s="33">
        <f t="shared" si="2"/>
        <v>96219989433.716614</v>
      </c>
      <c r="J10" s="4">
        <f t="shared" si="0"/>
        <v>2024</v>
      </c>
    </row>
    <row r="11" spans="1:13" x14ac:dyDescent="0.25">
      <c r="A11" s="4" t="s">
        <v>41</v>
      </c>
      <c r="B11" s="5">
        <v>45731</v>
      </c>
      <c r="C11" s="5">
        <v>45733</v>
      </c>
      <c r="D11" s="33">
        <v>16666666.67</v>
      </c>
      <c r="E11" s="22">
        <f>VLOOKUP(C11,'Data Source'!$A$2:$B$1048576,2,FALSE)</f>
        <v>16392</v>
      </c>
      <c r="F11" s="9">
        <f t="shared" si="1"/>
        <v>273200000054.63998</v>
      </c>
      <c r="G11" s="23">
        <f>VLOOKUP(C10,'Data Source'!$G$2:$H$1137,2,FALSE)</f>
        <v>4.4362700000000004</v>
      </c>
      <c r="H11" s="12">
        <f>SUM(D11:$D$22)*((G11+$M$2)/100/2)</f>
        <v>4936269.9990127459</v>
      </c>
      <c r="I11" s="33">
        <f t="shared" si="2"/>
        <v>80915337823.816925</v>
      </c>
      <c r="J11" s="4">
        <f t="shared" si="0"/>
        <v>2025</v>
      </c>
    </row>
    <row r="12" spans="1:13" x14ac:dyDescent="0.25">
      <c r="A12" s="4" t="s">
        <v>41</v>
      </c>
      <c r="B12" s="5">
        <v>45915</v>
      </c>
      <c r="C12" s="5">
        <v>45915</v>
      </c>
      <c r="D12" s="33">
        <v>16666666.67</v>
      </c>
      <c r="E12" s="22" t="e">
        <f>VLOOKUP(C12,'Data Source'!$A$2:$B$1048576,2,FALSE)</f>
        <v>#N/A</v>
      </c>
      <c r="F12" s="9" t="e">
        <f t="shared" si="1"/>
        <v>#N/A</v>
      </c>
      <c r="G12" s="23">
        <f>VLOOKUP(C11,'Data Source'!$G$2:$H$1137,2,FALSE)</f>
        <v>4.1997999999999998</v>
      </c>
      <c r="H12" s="12">
        <f>SUM(D12:$D$22)*((G12+$M$2)/100/2)</f>
        <v>4308149.9989817096</v>
      </c>
      <c r="I12" s="33" t="e">
        <f t="shared" si="2"/>
        <v>#N/A</v>
      </c>
      <c r="J12" s="4">
        <f t="shared" si="0"/>
        <v>2025</v>
      </c>
    </row>
    <row r="13" spans="1:13" x14ac:dyDescent="0.25">
      <c r="A13" s="4" t="s">
        <v>41</v>
      </c>
      <c r="B13" s="5">
        <v>46096</v>
      </c>
      <c r="C13" s="5">
        <v>46096</v>
      </c>
      <c r="D13" s="33">
        <v>16666666.67</v>
      </c>
      <c r="E13" s="22" t="e">
        <f>VLOOKUP(C13,'Data Source'!$A$2:$B$1048576,2,FALSE)</f>
        <v>#N/A</v>
      </c>
      <c r="F13" s="9" t="e">
        <f t="shared" si="1"/>
        <v>#N/A</v>
      </c>
      <c r="G13" s="23" t="e">
        <f>VLOOKUP(C12,'Data Source'!$G$2:$H$1137,2,FALSE)</f>
        <v>#N/A</v>
      </c>
      <c r="H13" s="12" t="e">
        <f>SUM(D13:$D$22)*((G13+$M$2)/100/2)</f>
        <v>#N/A</v>
      </c>
      <c r="I13" s="33" t="e">
        <f t="shared" si="2"/>
        <v>#N/A</v>
      </c>
      <c r="J13" s="4">
        <f t="shared" si="0"/>
        <v>2026</v>
      </c>
    </row>
    <row r="14" spans="1:13" x14ac:dyDescent="0.25">
      <c r="A14" s="4" t="s">
        <v>41</v>
      </c>
      <c r="B14" s="5">
        <v>46280</v>
      </c>
      <c r="C14" s="5">
        <v>46280</v>
      </c>
      <c r="D14" s="33">
        <v>16666666.67</v>
      </c>
      <c r="E14" s="22" t="e">
        <f>VLOOKUP(C14,'Data Source'!$A$2:$B$1048576,2,FALSE)</f>
        <v>#N/A</v>
      </c>
      <c r="F14" s="9" t="e">
        <f t="shared" si="1"/>
        <v>#N/A</v>
      </c>
      <c r="G14" s="23" t="e">
        <f>VLOOKUP(C13,'Data Source'!$G$2:$H$1137,2,FALSE)</f>
        <v>#N/A</v>
      </c>
      <c r="H14" s="12" t="e">
        <f>SUM(D14:$D$22)*((G14+$M$2)/100/2)</f>
        <v>#N/A</v>
      </c>
      <c r="I14" s="33" t="e">
        <f t="shared" si="2"/>
        <v>#N/A</v>
      </c>
      <c r="J14" s="4">
        <f t="shared" si="0"/>
        <v>2026</v>
      </c>
    </row>
    <row r="15" spans="1:13" x14ac:dyDescent="0.25">
      <c r="A15" s="4" t="s">
        <v>41</v>
      </c>
      <c r="B15" s="5">
        <v>46461</v>
      </c>
      <c r="C15" s="5">
        <v>46461</v>
      </c>
      <c r="D15" s="33">
        <v>16666666.67</v>
      </c>
      <c r="E15" s="22" t="e">
        <f>VLOOKUP(C15,'Data Source'!$A$2:$B$1048576,2,FALSE)</f>
        <v>#N/A</v>
      </c>
      <c r="F15" s="9" t="e">
        <f t="shared" si="1"/>
        <v>#N/A</v>
      </c>
      <c r="G15" s="23" t="e">
        <f>VLOOKUP(C14,'Data Source'!$G$2:$H$1137,2,FALSE)</f>
        <v>#N/A</v>
      </c>
      <c r="H15" s="12" t="e">
        <f>SUM(D15:$D$22)*((G15+$M$2)/100/2)</f>
        <v>#N/A</v>
      </c>
      <c r="I15" s="33" t="e">
        <f t="shared" si="2"/>
        <v>#N/A</v>
      </c>
      <c r="J15" s="4">
        <f t="shared" si="0"/>
        <v>2027</v>
      </c>
    </row>
    <row r="16" spans="1:13" x14ac:dyDescent="0.25">
      <c r="A16" s="4" t="s">
        <v>41</v>
      </c>
      <c r="B16" s="5">
        <v>46645</v>
      </c>
      <c r="C16" s="5">
        <v>46645</v>
      </c>
      <c r="D16" s="33">
        <v>16666666.67</v>
      </c>
      <c r="E16" s="22" t="e">
        <f>VLOOKUP(C16,'Data Source'!$A$2:$B$1048576,2,FALSE)</f>
        <v>#N/A</v>
      </c>
      <c r="F16" s="9" t="e">
        <f t="shared" si="1"/>
        <v>#N/A</v>
      </c>
      <c r="G16" s="23" t="e">
        <f>VLOOKUP(C15,'Data Source'!$G$2:$H$1137,2,FALSE)</f>
        <v>#N/A</v>
      </c>
      <c r="H16" s="12" t="e">
        <f>SUM(D16:$D$22)*((G16+$M$2)/100/2)</f>
        <v>#N/A</v>
      </c>
      <c r="I16" s="33" t="e">
        <f t="shared" si="2"/>
        <v>#N/A</v>
      </c>
      <c r="J16" s="4">
        <f t="shared" si="0"/>
        <v>2027</v>
      </c>
    </row>
    <row r="17" spans="1:10" x14ac:dyDescent="0.25">
      <c r="A17" s="4" t="s">
        <v>41</v>
      </c>
      <c r="B17" s="5">
        <v>46827</v>
      </c>
      <c r="C17" s="5">
        <v>46827</v>
      </c>
      <c r="D17" s="33">
        <v>16666666.67</v>
      </c>
      <c r="E17" s="22" t="e">
        <f>VLOOKUP(C17,'Data Source'!$A$2:$B$1048576,2,FALSE)</f>
        <v>#N/A</v>
      </c>
      <c r="F17" s="9" t="e">
        <f t="shared" si="1"/>
        <v>#N/A</v>
      </c>
      <c r="G17" s="23" t="e">
        <f>VLOOKUP(C16,'Data Source'!$G$2:$H$1137,2,FALSE)</f>
        <v>#N/A</v>
      </c>
      <c r="H17" s="12" t="e">
        <f>SUM(D17:$D$22)*((G17+$M$2)/100/2)</f>
        <v>#N/A</v>
      </c>
      <c r="I17" s="33" t="e">
        <f t="shared" si="2"/>
        <v>#N/A</v>
      </c>
      <c r="J17" s="4">
        <f t="shared" si="0"/>
        <v>2028</v>
      </c>
    </row>
    <row r="18" spans="1:10" x14ac:dyDescent="0.25">
      <c r="A18" s="4" t="s">
        <v>41</v>
      </c>
      <c r="B18" s="5">
        <v>47011</v>
      </c>
      <c r="C18" s="5">
        <v>47011</v>
      </c>
      <c r="D18" s="33">
        <v>16666666.67</v>
      </c>
      <c r="E18" s="22" t="e">
        <f>VLOOKUP(C18,'Data Source'!$A$2:$B$1048576,2,FALSE)</f>
        <v>#N/A</v>
      </c>
      <c r="F18" s="9" t="e">
        <f t="shared" si="1"/>
        <v>#N/A</v>
      </c>
      <c r="G18" s="23" t="e">
        <f>VLOOKUP(C17,'Data Source'!$G$2:$H$1137,2,FALSE)</f>
        <v>#N/A</v>
      </c>
      <c r="H18" s="12" t="e">
        <f>SUM(D18:$D$22)*((G18+$M$2)/100/2)</f>
        <v>#N/A</v>
      </c>
      <c r="I18" s="33" t="e">
        <f t="shared" si="2"/>
        <v>#N/A</v>
      </c>
      <c r="J18" s="4">
        <f t="shared" si="0"/>
        <v>2028</v>
      </c>
    </row>
    <row r="19" spans="1:10" x14ac:dyDescent="0.25">
      <c r="A19" s="4" t="s">
        <v>41</v>
      </c>
      <c r="B19" s="5">
        <v>47192</v>
      </c>
      <c r="C19" s="5">
        <v>47192</v>
      </c>
      <c r="D19" s="33">
        <v>16666666.67</v>
      </c>
      <c r="E19" s="22" t="e">
        <f>VLOOKUP(C19,'Data Source'!$A$2:$B$1048576,2,FALSE)</f>
        <v>#N/A</v>
      </c>
      <c r="F19" s="9" t="e">
        <f t="shared" si="1"/>
        <v>#N/A</v>
      </c>
      <c r="G19" s="23" t="e">
        <f>VLOOKUP(C18,'Data Source'!$G$2:$H$1137,2,FALSE)</f>
        <v>#N/A</v>
      </c>
      <c r="H19" s="12" t="e">
        <f>SUM(D19:$D$22)*((G19+$M$2)/100/2)</f>
        <v>#N/A</v>
      </c>
      <c r="I19" s="33" t="e">
        <f t="shared" si="2"/>
        <v>#N/A</v>
      </c>
      <c r="J19" s="4">
        <f t="shared" si="0"/>
        <v>2029</v>
      </c>
    </row>
    <row r="20" spans="1:10" x14ac:dyDescent="0.25">
      <c r="A20" s="4" t="s">
        <v>41</v>
      </c>
      <c r="B20" s="5">
        <v>47376</v>
      </c>
      <c r="C20" s="5">
        <v>47376</v>
      </c>
      <c r="D20" s="33">
        <v>16666666.67</v>
      </c>
      <c r="E20" s="22" t="e">
        <f>VLOOKUP(C20,'Data Source'!$A$2:$B$1048576,2,FALSE)</f>
        <v>#N/A</v>
      </c>
      <c r="F20" s="9" t="e">
        <f t="shared" si="1"/>
        <v>#N/A</v>
      </c>
      <c r="G20" s="23" t="e">
        <f>VLOOKUP(C19,'Data Source'!$G$2:$H$1137,2,FALSE)</f>
        <v>#N/A</v>
      </c>
      <c r="H20" s="12" t="e">
        <f>SUM(D20:$D$22)*((G20+$M$2)/100/2)</f>
        <v>#N/A</v>
      </c>
      <c r="I20" s="33" t="e">
        <f t="shared" si="2"/>
        <v>#N/A</v>
      </c>
      <c r="J20" s="4">
        <f t="shared" si="0"/>
        <v>2029</v>
      </c>
    </row>
    <row r="21" spans="1:10" x14ac:dyDescent="0.25">
      <c r="A21" s="4" t="s">
        <v>41</v>
      </c>
      <c r="B21" s="5">
        <v>47557</v>
      </c>
      <c r="C21" s="5">
        <v>47557</v>
      </c>
      <c r="D21" s="33">
        <v>16666666.67</v>
      </c>
      <c r="E21" s="22" t="e">
        <f>VLOOKUP(C21,'Data Source'!$A$2:$B$1048576,2,FALSE)</f>
        <v>#N/A</v>
      </c>
      <c r="F21" s="9" t="e">
        <f t="shared" si="1"/>
        <v>#N/A</v>
      </c>
      <c r="G21" s="23" t="e">
        <f>VLOOKUP(C20,'Data Source'!$G$2:$H$1137,2,FALSE)</f>
        <v>#N/A</v>
      </c>
      <c r="H21" s="12" t="e">
        <f>SUM(D21:$D$22)*((G21+$M$2)/100/2)</f>
        <v>#N/A</v>
      </c>
      <c r="I21" s="33" t="e">
        <f t="shared" si="2"/>
        <v>#N/A</v>
      </c>
      <c r="J21" s="4">
        <f t="shared" si="0"/>
        <v>2030</v>
      </c>
    </row>
    <row r="22" spans="1:10" x14ac:dyDescent="0.25">
      <c r="A22" s="4" t="s">
        <v>41</v>
      </c>
      <c r="B22" s="5">
        <v>47741</v>
      </c>
      <c r="C22" s="5">
        <v>47741</v>
      </c>
      <c r="D22" s="33">
        <v>16666666.59</v>
      </c>
      <c r="E22" s="22" t="e">
        <f>VLOOKUP(C22,'Data Source'!$A$2:$B$1048576,2,FALSE)</f>
        <v>#N/A</v>
      </c>
      <c r="F22" s="9" t="e">
        <f t="shared" si="1"/>
        <v>#N/A</v>
      </c>
      <c r="G22" s="23" t="e">
        <f>VLOOKUP(C21,'Data Source'!$G$2:$H$1137,2,FALSE)</f>
        <v>#N/A</v>
      </c>
      <c r="H22" s="12" t="e">
        <f>SUM(D22:$D$22)*((G22+$M$2)/100/2)</f>
        <v>#N/A</v>
      </c>
      <c r="I22" s="33" t="e">
        <f t="shared" si="2"/>
        <v>#N/A</v>
      </c>
      <c r="J22" s="4">
        <f t="shared" si="0"/>
        <v>2030</v>
      </c>
    </row>
    <row r="25" spans="1:10" x14ac:dyDescent="0.25">
      <c r="D25" s="43"/>
    </row>
  </sheetData>
  <conditionalFormatting sqref="B2:B22">
    <cfRule type="cellIs" dxfId="14" priority="1" operator="lessThan">
      <formula>$L$2</formula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CE33-FEB8-4C4B-9A88-54D65A332C2F}">
  <sheetPr codeName="Sheet17">
    <tabColor rgb="FFFFC000"/>
  </sheetPr>
  <dimension ref="A1:M24"/>
  <sheetViews>
    <sheetView showGridLines="0" workbookViewId="0">
      <selection activeCell="L1" sqref="L1:M2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2" bestFit="1" customWidth="1"/>
    <col min="8" max="8" width="18.42578125" bestFit="1" customWidth="1"/>
    <col min="9" max="9" width="22.5703125" bestFit="1" customWidth="1"/>
    <col min="10" max="10" width="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60</v>
      </c>
      <c r="B2" s="32">
        <v>43997</v>
      </c>
      <c r="C2" s="32"/>
      <c r="D2" s="9"/>
      <c r="J2">
        <f>YEAR(B2)</f>
        <v>2020</v>
      </c>
      <c r="L2" s="2">
        <f ca="1">DATE(2025,MONTH(TODAY()),1)</f>
        <v>45778</v>
      </c>
      <c r="M2" s="29">
        <v>0.5</v>
      </c>
    </row>
    <row r="3" spans="1:13" x14ac:dyDescent="0.25">
      <c r="A3" t="s">
        <v>60</v>
      </c>
      <c r="B3" s="32">
        <v>44180</v>
      </c>
      <c r="C3" s="32">
        <v>44180</v>
      </c>
      <c r="D3" s="9"/>
      <c r="J3">
        <f t="shared" ref="J3:J24" si="0">YEAR(B3)</f>
        <v>2020</v>
      </c>
    </row>
    <row r="4" spans="1:13" x14ac:dyDescent="0.25">
      <c r="A4" t="s">
        <v>60</v>
      </c>
      <c r="B4" s="32">
        <v>44362</v>
      </c>
      <c r="C4" s="32">
        <v>44362</v>
      </c>
      <c r="D4" s="9">
        <v>20833335</v>
      </c>
      <c r="E4" s="12">
        <f>VLOOKUP(C4,'Data Source'!$A$2:$B$1048576,2,FALSE)</f>
        <v>14222</v>
      </c>
      <c r="F4" s="9">
        <f t="shared" ref="F4:F5" si="1">D4*E4</f>
        <v>296291690370</v>
      </c>
      <c r="G4" s="23">
        <f>VLOOKUP(C3,'Data Source'!$D$2:$E$1136,2,FALSE)</f>
        <v>0.25174999999999997</v>
      </c>
      <c r="H4" s="12">
        <f>SUM(D4:$D$24)*((G4+$M$2)/100/2)</f>
        <v>1644453.1124833624</v>
      </c>
      <c r="I4" s="12">
        <f t="shared" ref="I4:I5" si="2">H4*E4</f>
        <v>23387412165.73838</v>
      </c>
      <c r="J4">
        <f t="shared" si="0"/>
        <v>2021</v>
      </c>
    </row>
    <row r="5" spans="1:13" x14ac:dyDescent="0.25">
      <c r="A5" t="s">
        <v>60</v>
      </c>
      <c r="B5" s="32">
        <v>44545</v>
      </c>
      <c r="C5" s="32">
        <v>44545</v>
      </c>
      <c r="D5" s="9">
        <v>20833335</v>
      </c>
      <c r="E5" s="12">
        <f>VLOOKUP(C5,'Data Source'!$A$2:$B$1048576,2,FALSE)</f>
        <v>14348</v>
      </c>
      <c r="F5" s="9">
        <f t="shared" si="1"/>
        <v>298916690580</v>
      </c>
      <c r="G5" s="23">
        <f>VLOOKUP(C4,'Data Source'!$D$2:$E$1136,2,FALSE)</f>
        <v>0.15262999999999999</v>
      </c>
      <c r="H5" s="12">
        <f>SUM(D5:$D$24)*((G5+$M$2)/100/2)</f>
        <v>1359645.8170284606</v>
      </c>
      <c r="I5" s="12">
        <f t="shared" si="2"/>
        <v>19508198182.724354</v>
      </c>
      <c r="J5">
        <f t="shared" si="0"/>
        <v>2021</v>
      </c>
    </row>
    <row r="6" spans="1:13" x14ac:dyDescent="0.25">
      <c r="A6" t="s">
        <v>60</v>
      </c>
      <c r="B6" s="32">
        <v>44727</v>
      </c>
      <c r="C6" s="32">
        <v>44727</v>
      </c>
      <c r="D6" s="9">
        <v>20833335</v>
      </c>
      <c r="E6" s="12">
        <f>VLOOKUP(C6,'Data Source'!$A$2:$B$1048576,2,FALSE)</f>
        <v>14729.005000000001</v>
      </c>
      <c r="F6" s="9">
        <f>D6*E6</f>
        <v>306854295381.67505</v>
      </c>
      <c r="G6" s="23">
        <f>VLOOKUP(C5,'Data Source'!$D$2:$E$1136,2,FALSE)</f>
        <v>0.30149999999999999</v>
      </c>
      <c r="H6" s="12">
        <f>SUM(D6:$D$24)*((G6+$M$2)/100/2)</f>
        <v>1586302.0566300249</v>
      </c>
      <c r="I6" s="12">
        <f>H6*E6</f>
        <v>23364650923.613922</v>
      </c>
      <c r="J6">
        <f t="shared" si="0"/>
        <v>2022</v>
      </c>
    </row>
    <row r="7" spans="1:13" x14ac:dyDescent="0.25">
      <c r="A7" t="s">
        <v>60</v>
      </c>
      <c r="B7" s="32">
        <v>44910</v>
      </c>
      <c r="C7" s="32">
        <v>44910</v>
      </c>
      <c r="D7" s="9">
        <v>20833335</v>
      </c>
      <c r="E7" s="12">
        <f>VLOOKUP(C7,'Data Source'!$A$2:$B$1048576,2,FALSE)</f>
        <v>15619</v>
      </c>
      <c r="F7" s="9">
        <f t="shared" ref="F7:F24" si="3">D7*E7</f>
        <v>325395859365</v>
      </c>
      <c r="G7" s="23">
        <f>VLOOKUP(C6,'Data Source'!$D$2:$E$1136,2,FALSE)</f>
        <v>2.7482899999999999</v>
      </c>
      <c r="H7" s="12">
        <f>SUM(D7:$D$24)*((G7+$M$2)/100/2)</f>
        <v>6090543.6147087226</v>
      </c>
      <c r="I7" s="12">
        <f t="shared" ref="I7:I24" si="4">H7*E7</f>
        <v>95128200718.135544</v>
      </c>
      <c r="J7">
        <f t="shared" si="0"/>
        <v>2022</v>
      </c>
    </row>
    <row r="8" spans="1:13" x14ac:dyDescent="0.25">
      <c r="A8" t="s">
        <v>60</v>
      </c>
      <c r="B8" s="32">
        <v>45092</v>
      </c>
      <c r="C8" s="32">
        <v>45092</v>
      </c>
      <c r="D8" s="9">
        <v>20833335</v>
      </c>
      <c r="E8" s="12">
        <f>VLOOKUP(C8,'Data Source'!$A$2:$B$1048576,2,FALSE)</f>
        <v>14895</v>
      </c>
      <c r="F8" s="9">
        <f t="shared" si="3"/>
        <v>310312524825</v>
      </c>
      <c r="G8" s="23">
        <f>VLOOKUP(C7,'Data Source'!$D$2:$E$1136,2,FALSE)</f>
        <v>5.1522899999999998</v>
      </c>
      <c r="H8" s="12">
        <f>SUM(D8:$D$24)*((G8+$M$2)/100/2)</f>
        <v>10009263.259146372</v>
      </c>
      <c r="I8" s="12">
        <f t="shared" si="4"/>
        <v>149087976244.9852</v>
      </c>
      <c r="J8">
        <f t="shared" si="0"/>
        <v>2023</v>
      </c>
    </row>
    <row r="9" spans="1:13" x14ac:dyDescent="0.25">
      <c r="A9" t="s">
        <v>60</v>
      </c>
      <c r="B9" s="34">
        <v>45275</v>
      </c>
      <c r="C9" s="34">
        <v>45275</v>
      </c>
      <c r="D9" s="35">
        <v>20833335</v>
      </c>
      <c r="E9" s="18">
        <f>VLOOKUP(C9,'Data Source'!$A$2:$B$1048576,2,FALSE)</f>
        <v>15493</v>
      </c>
      <c r="F9" s="35">
        <f t="shared" si="3"/>
        <v>322770859155</v>
      </c>
      <c r="G9" s="19">
        <f>VLOOKUP(C8,'Data Source'!$D$2:$E$1136,2,FALSE)</f>
        <v>5.6284299999999998</v>
      </c>
      <c r="H9" s="18">
        <f>SUM(D9:$D$24)*((G9+$M$2)/100/2)</f>
        <v>10214049.642610392</v>
      </c>
      <c r="I9" s="18">
        <f t="shared" si="4"/>
        <v>158246271112.9628</v>
      </c>
      <c r="J9" s="39">
        <f t="shared" si="0"/>
        <v>2023</v>
      </c>
    </row>
    <row r="10" spans="1:13" x14ac:dyDescent="0.25">
      <c r="A10" t="s">
        <v>60</v>
      </c>
      <c r="B10" s="32">
        <v>45458</v>
      </c>
      <c r="C10" s="32">
        <v>45457</v>
      </c>
      <c r="D10" s="9">
        <v>20833335</v>
      </c>
      <c r="E10" s="12">
        <f>VLOOKUP(C10,'Data Source'!$A$2:$B$1048576,2,FALSE)</f>
        <v>16286</v>
      </c>
      <c r="F10" s="9">
        <f t="shared" si="3"/>
        <v>339291693810</v>
      </c>
      <c r="G10" s="23">
        <f>VLOOKUP(C9,'Data Source'!$G$2:$H$1137,2,FALSE)</f>
        <v>5.2198599999999997</v>
      </c>
      <c r="H10" s="12">
        <f>SUM(D10:$D$24)*((G10+$M$2)/100/2)</f>
        <v>8937280.8687713314</v>
      </c>
      <c r="I10" s="12">
        <f t="shared" si="4"/>
        <v>145552556228.80991</v>
      </c>
      <c r="J10">
        <f t="shared" si="0"/>
        <v>2024</v>
      </c>
    </row>
    <row r="11" spans="1:13" x14ac:dyDescent="0.25">
      <c r="A11" t="s">
        <v>60</v>
      </c>
      <c r="B11" s="32">
        <v>45641</v>
      </c>
      <c r="C11" s="32">
        <v>45642</v>
      </c>
      <c r="D11" s="9">
        <v>20833335</v>
      </c>
      <c r="E11" s="12">
        <f>VLOOKUP(C11,'Data Source'!$A$2:$B$1048576,2,FALSE)</f>
        <v>15987</v>
      </c>
      <c r="F11" s="9">
        <f t="shared" si="3"/>
        <v>333062526645</v>
      </c>
      <c r="G11" s="23">
        <f>VLOOKUP(C10,'Data Source'!$G$2:$H$1137,2,FALSE)</f>
        <v>5.2760199999999999</v>
      </c>
      <c r="H11" s="12">
        <f>SUM(D11:$D$24)*((G11+$M$2)/100/2)</f>
        <v>8423362.0668947678</v>
      </c>
      <c r="I11" s="12">
        <f t="shared" si="4"/>
        <v>134664289363.44666</v>
      </c>
      <c r="J11">
        <f t="shared" si="0"/>
        <v>2024</v>
      </c>
    </row>
    <row r="12" spans="1:13" x14ac:dyDescent="0.25">
      <c r="A12" t="s">
        <v>60</v>
      </c>
      <c r="B12" s="32">
        <v>45823</v>
      </c>
      <c r="C12" s="32">
        <v>45823</v>
      </c>
      <c r="D12" s="9">
        <v>20833335</v>
      </c>
      <c r="E12" s="12" t="e">
        <f>VLOOKUP(C12,'Data Source'!$A$2:$B$1048576,2,FALSE)</f>
        <v>#N/A</v>
      </c>
      <c r="F12" s="9" t="e">
        <f t="shared" si="3"/>
        <v>#N/A</v>
      </c>
      <c r="G12" s="23">
        <f>VLOOKUP(C11,'Data Source'!$G$2:$H$1137,2,FALSE)</f>
        <v>4.2727300000000001</v>
      </c>
      <c r="H12" s="12">
        <f>SUM(D12:$D$24)*((G12+$M$2)/100/2)</f>
        <v>6463071.4773520455</v>
      </c>
      <c r="I12" s="12" t="e">
        <f t="shared" si="4"/>
        <v>#N/A</v>
      </c>
      <c r="J12">
        <f t="shared" si="0"/>
        <v>2025</v>
      </c>
    </row>
    <row r="13" spans="1:13" x14ac:dyDescent="0.25">
      <c r="A13" t="s">
        <v>60</v>
      </c>
      <c r="B13" s="32">
        <v>46006</v>
      </c>
      <c r="C13" s="32">
        <v>46006</v>
      </c>
      <c r="D13" s="9">
        <v>20833335</v>
      </c>
      <c r="E13" s="12" t="e">
        <f>VLOOKUP(C13,'Data Source'!$A$2:$B$1048576,2,FALSE)</f>
        <v>#N/A</v>
      </c>
      <c r="F13" s="9" t="e">
        <f t="shared" si="3"/>
        <v>#N/A</v>
      </c>
      <c r="G13" s="23" t="e">
        <f>VLOOKUP(C12,'Data Source'!$G$2:$H$1137,2,FALSE)</f>
        <v>#N/A</v>
      </c>
      <c r="H13" s="12" t="e">
        <f>SUM(D13:$D$24)*((G13+$M$2)/100/2)</f>
        <v>#N/A</v>
      </c>
      <c r="I13" s="12" t="e">
        <f t="shared" si="4"/>
        <v>#N/A</v>
      </c>
      <c r="J13">
        <f t="shared" si="0"/>
        <v>2025</v>
      </c>
    </row>
    <row r="14" spans="1:13" x14ac:dyDescent="0.25">
      <c r="A14" t="s">
        <v>60</v>
      </c>
      <c r="B14" s="32">
        <v>46188</v>
      </c>
      <c r="C14" s="32">
        <v>46188</v>
      </c>
      <c r="D14" s="9">
        <v>20833335</v>
      </c>
      <c r="E14" s="12" t="e">
        <f>VLOOKUP(C14,'Data Source'!$A$2:$B$1048576,2,FALSE)</f>
        <v>#N/A</v>
      </c>
      <c r="F14" s="9" t="e">
        <f t="shared" si="3"/>
        <v>#N/A</v>
      </c>
      <c r="G14" s="23" t="e">
        <f>VLOOKUP(C13,'Data Source'!$G$2:$H$1137,2,FALSE)</f>
        <v>#N/A</v>
      </c>
      <c r="H14" s="12" t="e">
        <f>SUM(D14:$D$24)*((G14+$M$2)/100/2)</f>
        <v>#N/A</v>
      </c>
      <c r="I14" s="12" t="e">
        <f t="shared" si="4"/>
        <v>#N/A</v>
      </c>
      <c r="J14">
        <f t="shared" si="0"/>
        <v>2026</v>
      </c>
    </row>
    <row r="15" spans="1:13" x14ac:dyDescent="0.25">
      <c r="A15" t="s">
        <v>60</v>
      </c>
      <c r="B15" s="32">
        <v>46371</v>
      </c>
      <c r="C15" s="32">
        <v>46371</v>
      </c>
      <c r="D15" s="9">
        <v>20833335</v>
      </c>
      <c r="E15" s="12" t="e">
        <f>VLOOKUP(C15,'Data Source'!$A$2:$B$1048576,2,FALSE)</f>
        <v>#N/A</v>
      </c>
      <c r="F15" s="9" t="e">
        <f t="shared" si="3"/>
        <v>#N/A</v>
      </c>
      <c r="G15" s="23" t="e">
        <f>VLOOKUP(C14,'Data Source'!$G$2:$H$1137,2,FALSE)</f>
        <v>#N/A</v>
      </c>
      <c r="H15" s="12" t="e">
        <f>SUM(D15:$D$24)*((G15+$M$2)/100/2)</f>
        <v>#N/A</v>
      </c>
      <c r="I15" s="12" t="e">
        <f t="shared" si="4"/>
        <v>#N/A</v>
      </c>
      <c r="J15">
        <f t="shared" si="0"/>
        <v>2026</v>
      </c>
    </row>
    <row r="16" spans="1:13" x14ac:dyDescent="0.25">
      <c r="A16" t="s">
        <v>60</v>
      </c>
      <c r="B16" s="32">
        <v>46553</v>
      </c>
      <c r="C16" s="32">
        <v>46553</v>
      </c>
      <c r="D16" s="9">
        <v>20833335</v>
      </c>
      <c r="E16" s="12" t="e">
        <f>VLOOKUP(C16,'Data Source'!$A$2:$B$1048576,2,FALSE)</f>
        <v>#N/A</v>
      </c>
      <c r="F16" s="9" t="e">
        <f t="shared" si="3"/>
        <v>#N/A</v>
      </c>
      <c r="G16" s="23" t="e">
        <f>VLOOKUP(C15,'Data Source'!$G$2:$H$1137,2,FALSE)</f>
        <v>#N/A</v>
      </c>
      <c r="H16" s="12" t="e">
        <f>SUM(D16:$D$24)*((G16+$M$2)/100/2)</f>
        <v>#N/A</v>
      </c>
      <c r="I16" s="12" t="e">
        <f t="shared" si="4"/>
        <v>#N/A</v>
      </c>
      <c r="J16">
        <f t="shared" si="0"/>
        <v>2027</v>
      </c>
    </row>
    <row r="17" spans="1:10" x14ac:dyDescent="0.25">
      <c r="A17" t="s">
        <v>60</v>
      </c>
      <c r="B17" s="32">
        <v>46736</v>
      </c>
      <c r="C17" s="32">
        <v>46736</v>
      </c>
      <c r="D17" s="9">
        <v>20833335</v>
      </c>
      <c r="E17" s="12" t="e">
        <f>VLOOKUP(C17,'Data Source'!$A$2:$B$1048576,2,FALSE)</f>
        <v>#N/A</v>
      </c>
      <c r="F17" s="9" t="e">
        <f t="shared" si="3"/>
        <v>#N/A</v>
      </c>
      <c r="G17" s="23" t="e">
        <f>VLOOKUP(C16,'Data Source'!$G$2:$H$1137,2,FALSE)</f>
        <v>#N/A</v>
      </c>
      <c r="H17" s="12" t="e">
        <f>SUM(D17:$D$24)*((G17+$M$2)/100/2)</f>
        <v>#N/A</v>
      </c>
      <c r="I17" s="12" t="e">
        <f t="shared" si="4"/>
        <v>#N/A</v>
      </c>
      <c r="J17">
        <f t="shared" si="0"/>
        <v>2027</v>
      </c>
    </row>
    <row r="18" spans="1:10" x14ac:dyDescent="0.25">
      <c r="A18" t="s">
        <v>60</v>
      </c>
      <c r="B18" s="32">
        <v>46919</v>
      </c>
      <c r="C18" s="32">
        <v>46919</v>
      </c>
      <c r="D18" s="9">
        <v>20833335</v>
      </c>
      <c r="E18" s="12" t="e">
        <f>VLOOKUP(C18,'Data Source'!$A$2:$B$1048576,2,FALSE)</f>
        <v>#N/A</v>
      </c>
      <c r="F18" s="9" t="e">
        <f t="shared" si="3"/>
        <v>#N/A</v>
      </c>
      <c r="G18" s="23" t="e">
        <f>VLOOKUP(C17,'Data Source'!$G$2:$H$1137,2,FALSE)</f>
        <v>#N/A</v>
      </c>
      <c r="H18" s="12" t="e">
        <f>SUM(D18:$D$24)*((G18+$M$2)/100/2)</f>
        <v>#N/A</v>
      </c>
      <c r="I18" s="12" t="e">
        <f t="shared" si="4"/>
        <v>#N/A</v>
      </c>
      <c r="J18">
        <f t="shared" si="0"/>
        <v>2028</v>
      </c>
    </row>
    <row r="19" spans="1:10" x14ac:dyDescent="0.25">
      <c r="A19" t="s">
        <v>60</v>
      </c>
      <c r="B19" s="32">
        <v>47102</v>
      </c>
      <c r="C19" s="32">
        <v>47102</v>
      </c>
      <c r="D19" s="9">
        <v>20833335</v>
      </c>
      <c r="E19" s="12" t="e">
        <f>VLOOKUP(C19,'Data Source'!$A$2:$B$1048576,2,FALSE)</f>
        <v>#N/A</v>
      </c>
      <c r="F19" s="9" t="e">
        <f t="shared" si="3"/>
        <v>#N/A</v>
      </c>
      <c r="G19" s="23" t="e">
        <f>VLOOKUP(C18,'Data Source'!$G$2:$H$1137,2,FALSE)</f>
        <v>#N/A</v>
      </c>
      <c r="H19" s="12" t="e">
        <f>SUM(D19:$D$24)*((G19+$M$2)/100/2)</f>
        <v>#N/A</v>
      </c>
      <c r="I19" s="12" t="e">
        <f t="shared" si="4"/>
        <v>#N/A</v>
      </c>
      <c r="J19">
        <f t="shared" si="0"/>
        <v>2028</v>
      </c>
    </row>
    <row r="20" spans="1:10" x14ac:dyDescent="0.25">
      <c r="A20" t="s">
        <v>60</v>
      </c>
      <c r="B20" s="32">
        <v>47284</v>
      </c>
      <c r="C20" s="32">
        <v>47284</v>
      </c>
      <c r="D20" s="9">
        <v>20833335</v>
      </c>
      <c r="E20" s="12" t="e">
        <f>VLOOKUP(C20,'Data Source'!$A$2:$B$1048576,2,FALSE)</f>
        <v>#N/A</v>
      </c>
      <c r="F20" s="9" t="e">
        <f t="shared" si="3"/>
        <v>#N/A</v>
      </c>
      <c r="G20" s="23" t="e">
        <f>VLOOKUP(C19,'Data Source'!$G$2:$H$1137,2,FALSE)</f>
        <v>#N/A</v>
      </c>
      <c r="H20" s="12" t="e">
        <f>SUM(D20:$D$24)*((G20+$M$2)/100/2)</f>
        <v>#N/A</v>
      </c>
      <c r="I20" s="12" t="e">
        <f t="shared" si="4"/>
        <v>#N/A</v>
      </c>
      <c r="J20">
        <f t="shared" si="0"/>
        <v>2029</v>
      </c>
    </row>
    <row r="21" spans="1:10" x14ac:dyDescent="0.25">
      <c r="A21" t="s">
        <v>60</v>
      </c>
      <c r="B21" s="32">
        <v>47467</v>
      </c>
      <c r="C21" s="32">
        <v>47467</v>
      </c>
      <c r="D21" s="9">
        <v>20833335</v>
      </c>
      <c r="E21" s="12" t="e">
        <f>VLOOKUP(C21,'Data Source'!$A$2:$B$1048576,2,FALSE)</f>
        <v>#N/A</v>
      </c>
      <c r="F21" s="9" t="e">
        <f t="shared" si="3"/>
        <v>#N/A</v>
      </c>
      <c r="G21" s="23" t="e">
        <f>VLOOKUP(C20,'Data Source'!$G$2:$H$1137,2,FALSE)</f>
        <v>#N/A</v>
      </c>
      <c r="H21" s="12" t="e">
        <f>SUM(D21:$D$24)*((G21+$M$2)/100/2)</f>
        <v>#N/A</v>
      </c>
      <c r="I21" s="12" t="e">
        <f t="shared" si="4"/>
        <v>#N/A</v>
      </c>
      <c r="J21">
        <f t="shared" si="0"/>
        <v>2029</v>
      </c>
    </row>
    <row r="22" spans="1:10" x14ac:dyDescent="0.25">
      <c r="A22" t="s">
        <v>60</v>
      </c>
      <c r="B22" s="32">
        <v>47649</v>
      </c>
      <c r="C22" s="32">
        <v>47649</v>
      </c>
      <c r="D22" s="9">
        <v>20833335</v>
      </c>
      <c r="E22" s="12" t="e">
        <f>VLOOKUP(C22,'Data Source'!$A$2:$B$1048576,2,FALSE)</f>
        <v>#N/A</v>
      </c>
      <c r="F22" s="9" t="e">
        <f t="shared" si="3"/>
        <v>#N/A</v>
      </c>
      <c r="G22" s="23" t="e">
        <f>VLOOKUP(C21,'Data Source'!$G$2:$H$1137,2,FALSE)</f>
        <v>#N/A</v>
      </c>
      <c r="H22" s="12" t="e">
        <f>SUM(D22:$D$24)*((G22+$M$2)/100/2)</f>
        <v>#N/A</v>
      </c>
      <c r="I22" s="12" t="e">
        <f t="shared" si="4"/>
        <v>#N/A</v>
      </c>
      <c r="J22">
        <f t="shared" si="0"/>
        <v>2030</v>
      </c>
    </row>
    <row r="23" spans="1:10" x14ac:dyDescent="0.25">
      <c r="A23" t="s">
        <v>60</v>
      </c>
      <c r="B23" s="32">
        <v>47832</v>
      </c>
      <c r="C23" s="32">
        <v>47832</v>
      </c>
      <c r="D23" s="9">
        <v>20833335</v>
      </c>
      <c r="E23" s="12" t="e">
        <f>VLOOKUP(C23,'Data Source'!$A$2:$B$1048576,2,FALSE)</f>
        <v>#N/A</v>
      </c>
      <c r="F23" s="9" t="e">
        <f t="shared" si="3"/>
        <v>#N/A</v>
      </c>
      <c r="G23" s="23" t="e">
        <f>VLOOKUP(C22,'Data Source'!$G$2:$H$1137,2,FALSE)</f>
        <v>#N/A</v>
      </c>
      <c r="H23" s="12" t="e">
        <f>SUM(D23:$D$24)*((G23+$M$2)/100/2)</f>
        <v>#N/A</v>
      </c>
      <c r="I23" s="12" t="e">
        <f t="shared" si="4"/>
        <v>#N/A</v>
      </c>
      <c r="J23">
        <f t="shared" si="0"/>
        <v>2030</v>
      </c>
    </row>
    <row r="24" spans="1:10" x14ac:dyDescent="0.25">
      <c r="A24" t="s">
        <v>60</v>
      </c>
      <c r="B24" s="32">
        <v>48014</v>
      </c>
      <c r="C24" s="32">
        <v>48014</v>
      </c>
      <c r="D24" s="9">
        <v>20833296.670000002</v>
      </c>
      <c r="E24" s="12" t="e">
        <f>VLOOKUP(C24,'Data Source'!$A$2:$B$1048576,2,FALSE)</f>
        <v>#N/A</v>
      </c>
      <c r="F24" s="9" t="e">
        <f t="shared" si="3"/>
        <v>#N/A</v>
      </c>
      <c r="G24" s="23" t="e">
        <f>VLOOKUP(C23,'Data Source'!$G$2:$H$1137,2,FALSE)</f>
        <v>#N/A</v>
      </c>
      <c r="H24" s="12" t="e">
        <f>SUM(D24:$D$24)*((G24+$M$2)/100/2)</f>
        <v>#N/A</v>
      </c>
      <c r="I24" s="12" t="e">
        <f t="shared" si="4"/>
        <v>#N/A</v>
      </c>
      <c r="J24">
        <f t="shared" si="0"/>
        <v>2031</v>
      </c>
    </row>
  </sheetData>
  <conditionalFormatting sqref="B2:B24">
    <cfRule type="cellIs" dxfId="13" priority="1" operator="lessThan">
      <formula>$L$2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9DDC-06C6-4AD7-8B2E-A3F2284862C8}">
  <sheetPr codeName="Sheet18">
    <tabColor rgb="FFFFC000"/>
  </sheetPr>
  <dimension ref="A1:M29"/>
  <sheetViews>
    <sheetView showGridLines="0" topLeftCell="C1" workbookViewId="0">
      <selection activeCell="I5" sqref="I5:I13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8.7109375" bestFit="1" customWidth="1"/>
    <col min="8" max="8" width="18.42578125" bestFit="1" customWidth="1"/>
    <col min="9" max="9" width="22.5703125" bestFit="1" customWidth="1"/>
    <col min="10" max="10" width="6" customWidth="1"/>
    <col min="12" max="12" width="10.710937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22</v>
      </c>
      <c r="B2" s="10">
        <v>43586</v>
      </c>
      <c r="C2" s="10"/>
      <c r="D2" s="28"/>
      <c r="E2" s="28"/>
      <c r="F2" s="41"/>
      <c r="G2" s="28"/>
      <c r="H2" s="28"/>
      <c r="I2" s="28"/>
      <c r="J2">
        <f>YEAR(B2)</f>
        <v>2019</v>
      </c>
      <c r="L2" s="2">
        <f ca="1">DATE(2025,MONTH(TODAY()),1)</f>
        <v>45778</v>
      </c>
      <c r="M2" s="29">
        <v>0.5</v>
      </c>
    </row>
    <row r="3" spans="1:13" x14ac:dyDescent="0.25">
      <c r="A3" t="s">
        <v>22</v>
      </c>
      <c r="B3" s="10">
        <v>43770</v>
      </c>
      <c r="C3" s="10"/>
      <c r="D3" s="28"/>
      <c r="E3" s="28"/>
      <c r="F3" s="41"/>
      <c r="G3" s="28"/>
      <c r="H3" s="28"/>
      <c r="I3" s="28"/>
      <c r="J3">
        <f t="shared" ref="J3:J27" si="0">YEAR(B3)</f>
        <v>2019</v>
      </c>
    </row>
    <row r="4" spans="1:13" x14ac:dyDescent="0.25">
      <c r="A4" t="s">
        <v>22</v>
      </c>
      <c r="B4" s="10">
        <v>43952</v>
      </c>
      <c r="C4" s="10">
        <v>43952</v>
      </c>
      <c r="D4" s="42"/>
      <c r="F4" s="9"/>
      <c r="H4" s="12"/>
      <c r="J4">
        <f t="shared" si="0"/>
        <v>2020</v>
      </c>
    </row>
    <row r="5" spans="1:13" x14ac:dyDescent="0.25">
      <c r="A5" t="s">
        <v>22</v>
      </c>
      <c r="B5" s="10">
        <v>44136</v>
      </c>
      <c r="C5" s="10">
        <v>44137</v>
      </c>
      <c r="D5" s="42">
        <v>20833335</v>
      </c>
      <c r="E5" s="12">
        <f>VLOOKUP(C5,'Data Source'!$A$2:$B$1048576,2,FALSE)</f>
        <v>14718</v>
      </c>
      <c r="F5" s="9">
        <f t="shared" ref="F5:F7" si="1">E5*D5</f>
        <v>306625024530</v>
      </c>
      <c r="G5" s="40">
        <f>VLOOKUP(C4,'Data Source'!$D$2:$E$1136,2,FALSE)</f>
        <v>0.71299999999999997</v>
      </c>
      <c r="H5" s="9">
        <f>SUM($D5:D$27)*((G5+$M$2)/100/2)</f>
        <v>2906145.8232249999</v>
      </c>
      <c r="I5" s="9">
        <f t="shared" ref="I5:I7" si="2">E5*H5</f>
        <v>42772654226.225548</v>
      </c>
      <c r="J5">
        <f t="shared" si="0"/>
        <v>2020</v>
      </c>
    </row>
    <row r="6" spans="1:13" x14ac:dyDescent="0.25">
      <c r="A6" t="s">
        <v>22</v>
      </c>
      <c r="B6" s="10">
        <v>44317</v>
      </c>
      <c r="C6" s="10">
        <v>44322</v>
      </c>
      <c r="D6" s="42">
        <v>20833335</v>
      </c>
      <c r="E6" s="12">
        <f>VLOOKUP(C6,'Data Source'!$A$2:$B$1048576,2,FALSE)</f>
        <v>14439.005000000001</v>
      </c>
      <c r="F6" s="9">
        <f t="shared" si="1"/>
        <v>300812628231.67505</v>
      </c>
      <c r="G6" s="40">
        <f>VLOOKUP(C5,'Data Source'!$D$2:$E$1136,2,FALSE)</f>
        <v>0.246</v>
      </c>
      <c r="H6" s="9">
        <f>SUM($D6:D$27)*((G6+$M$2)/100/2)</f>
        <v>1709583.3208999999</v>
      </c>
      <c r="I6" s="9">
        <f t="shared" si="2"/>
        <v>24684682118.391705</v>
      </c>
      <c r="J6">
        <f t="shared" si="0"/>
        <v>2021</v>
      </c>
    </row>
    <row r="7" spans="1:13" x14ac:dyDescent="0.25">
      <c r="A7" t="s">
        <v>22</v>
      </c>
      <c r="B7" s="10">
        <v>44501</v>
      </c>
      <c r="C7" s="10">
        <v>44501</v>
      </c>
      <c r="D7" s="42">
        <v>20833335</v>
      </c>
      <c r="E7" s="12">
        <f>VLOOKUP(C7,'Data Source'!$A$2:$B$1048576,2,FALSE)</f>
        <v>14171.005000000001</v>
      </c>
      <c r="F7" s="9">
        <f t="shared" si="1"/>
        <v>295229294451.67505</v>
      </c>
      <c r="G7" s="40">
        <f>VLOOKUP(C6,'Data Source'!$D$2:$E$1136,2,FALSE)</f>
        <v>0.20013</v>
      </c>
      <c r="H7" s="9">
        <f>SUM($D7:D$27)*((G7+$M$2)/100/2)</f>
        <v>1531534.3574967501</v>
      </c>
      <c r="I7" s="9">
        <f t="shared" si="2"/>
        <v>21703381037.758236</v>
      </c>
      <c r="J7">
        <f t="shared" si="0"/>
        <v>2021</v>
      </c>
    </row>
    <row r="8" spans="1:13" x14ac:dyDescent="0.25">
      <c r="A8" t="s">
        <v>22</v>
      </c>
      <c r="B8" s="10">
        <v>44682</v>
      </c>
      <c r="C8" s="10">
        <v>44679</v>
      </c>
      <c r="D8" s="42">
        <v>20833335</v>
      </c>
      <c r="E8" s="12">
        <f>VLOOKUP(C8,'Data Source'!$A$2:$B$1048576,2,FALSE)</f>
        <v>14418</v>
      </c>
      <c r="F8" s="9">
        <f>E8*D8</f>
        <v>300375024030</v>
      </c>
      <c r="G8" s="40">
        <f>VLOOKUP(C7,'Data Source'!$D$2:$E$1136,2,FALSE)</f>
        <v>0.21088000000000001</v>
      </c>
      <c r="H8" s="9">
        <f>SUM($D8:D$27)*((G8+$M$2)/100/2)</f>
        <v>1480999.9763039998</v>
      </c>
      <c r="I8" s="9">
        <f>E8*H8</f>
        <v>21353057658.35107</v>
      </c>
      <c r="J8">
        <f t="shared" si="0"/>
        <v>2022</v>
      </c>
    </row>
    <row r="9" spans="1:13" x14ac:dyDescent="0.25">
      <c r="A9" t="s">
        <v>22</v>
      </c>
      <c r="B9" s="10">
        <v>44866</v>
      </c>
      <c r="C9" s="10">
        <v>44866</v>
      </c>
      <c r="D9" s="42">
        <v>20833335</v>
      </c>
      <c r="E9" s="12">
        <f>VLOOKUP(C9,'Data Source'!$A$2:$B$1048576,2,FALSE)</f>
        <v>15596</v>
      </c>
      <c r="F9" s="9">
        <f>E9*D9</f>
        <v>324916692660</v>
      </c>
      <c r="G9" s="40">
        <f>VLOOKUP(C8,'Data Source'!$D$2:$E$1136,2,FALSE)</f>
        <v>1.8481399999999999</v>
      </c>
      <c r="H9" s="9">
        <f>SUM($D9:D$27)*((G9+$M$2)/100/2)</f>
        <v>4647360.3188274996</v>
      </c>
      <c r="I9" s="9">
        <f>E9*H9</f>
        <v>72480231532.433685</v>
      </c>
      <c r="J9">
        <f t="shared" si="0"/>
        <v>2022</v>
      </c>
    </row>
    <row r="10" spans="1:13" x14ac:dyDescent="0.25">
      <c r="A10" t="s">
        <v>22</v>
      </c>
      <c r="B10" s="10">
        <v>45047</v>
      </c>
      <c r="C10" s="10">
        <v>45044</v>
      </c>
      <c r="D10" s="42">
        <v>20833335</v>
      </c>
      <c r="E10" s="12">
        <f>VLOOKUP(C10,'Data Source'!$A$2:$B$1048576,2,FALSE)</f>
        <v>14751</v>
      </c>
      <c r="F10" s="9">
        <f>E10*D10</f>
        <v>307312524585</v>
      </c>
      <c r="G10" s="40">
        <f>VLOOKUP(C9,'Data Source'!$D$2:$E$1136,2,FALSE)</f>
        <v>4.9185699999999999</v>
      </c>
      <c r="H10" s="9">
        <f>SUM($D10:D$27)*((G10+$M$2)/100/2)</f>
        <v>10159818.4790715</v>
      </c>
      <c r="I10" s="9">
        <f>E10*H10</f>
        <v>149867482384.78369</v>
      </c>
      <c r="J10">
        <f t="shared" si="0"/>
        <v>2023</v>
      </c>
    </row>
    <row r="11" spans="1:13" x14ac:dyDescent="0.25">
      <c r="A11" s="39" t="s">
        <v>22</v>
      </c>
      <c r="B11" s="15">
        <v>45231</v>
      </c>
      <c r="C11" s="15">
        <v>45231</v>
      </c>
      <c r="D11" s="44">
        <v>20833335</v>
      </c>
      <c r="E11" s="18">
        <f>VLOOKUP(C11,'Data Source'!$A$2:$B$1048576,2,FALSE)</f>
        <v>15897</v>
      </c>
      <c r="F11" s="35">
        <f>E11*D11</f>
        <v>331187526495</v>
      </c>
      <c r="G11" s="19">
        <f>VLOOKUP(C10,'Data Source'!$D$2:$E$1233,2,FALSE)</f>
        <v>5.407</v>
      </c>
      <c r="H11" s="35">
        <f>SUM($D11:D$27)*((G11+$M$2)/100/2)</f>
        <v>10460312.155424999</v>
      </c>
      <c r="I11" s="35">
        <f>E11*H11</f>
        <v>166287582334.7912</v>
      </c>
      <c r="J11" s="39">
        <f t="shared" si="0"/>
        <v>2023</v>
      </c>
    </row>
    <row r="12" spans="1:13" x14ac:dyDescent="0.25">
      <c r="A12" t="s">
        <v>22</v>
      </c>
      <c r="B12" s="10">
        <v>45413</v>
      </c>
      <c r="C12" s="10">
        <v>45412</v>
      </c>
      <c r="D12" s="42">
        <v>20833335</v>
      </c>
      <c r="E12" s="12">
        <f>VLOOKUP(C12,'Data Source'!$A$2:$B$1048576,2,FALSE)</f>
        <v>16249</v>
      </c>
      <c r="F12" s="9">
        <f t="shared" ref="F12:F27" si="3">E12*D12</f>
        <v>338520860415</v>
      </c>
      <c r="G12" s="23">
        <f>VLOOKUP(C11,'Data Source'!$G$2:$H$1234,2,FALSE)</f>
        <v>5.4536699999999998</v>
      </c>
      <c r="H12" s="9">
        <f>SUM($D12:D$27)*((G12+$M$2)/100/2)</f>
        <v>9922782.9364219997</v>
      </c>
      <c r="I12" s="9">
        <f t="shared" ref="I12:I27" si="4">E12*H12</f>
        <v>161235299933.92108</v>
      </c>
      <c r="J12">
        <f t="shared" si="0"/>
        <v>2024</v>
      </c>
    </row>
    <row r="13" spans="1:13" x14ac:dyDescent="0.25">
      <c r="A13" t="s">
        <v>22</v>
      </c>
      <c r="B13" s="10">
        <v>45597</v>
      </c>
      <c r="C13" s="10">
        <v>45597</v>
      </c>
      <c r="D13" s="42">
        <v>20833335</v>
      </c>
      <c r="E13" s="12">
        <f>VLOOKUP(C13,'Data Source'!$A$2:$B$1048576,2,FALSE)</f>
        <v>15705</v>
      </c>
      <c r="F13" s="9">
        <f t="shared" si="3"/>
        <v>327187526175</v>
      </c>
      <c r="G13" s="23">
        <f>VLOOKUP(C12,'Data Source'!$G$2:$H$1234,2,FALSE)</f>
        <v>5.3115100000000002</v>
      </c>
      <c r="H13" s="9">
        <f>SUM($D13:D$27)*((G13+$M$2)/100/2)</f>
        <v>9080483.939136751</v>
      </c>
      <c r="I13" s="9">
        <f t="shared" si="4"/>
        <v>142609000264.14267</v>
      </c>
      <c r="J13">
        <f t="shared" si="0"/>
        <v>2024</v>
      </c>
    </row>
    <row r="14" spans="1:13" x14ac:dyDescent="0.25">
      <c r="A14" t="s">
        <v>22</v>
      </c>
      <c r="B14" s="10">
        <v>45778</v>
      </c>
      <c r="C14" s="10">
        <v>45778</v>
      </c>
      <c r="D14" s="42">
        <v>20833335</v>
      </c>
      <c r="E14" s="12" t="e">
        <f>VLOOKUP(C14,'Data Source'!$A$2:$B$1048576,2,FALSE)</f>
        <v>#N/A</v>
      </c>
      <c r="F14" s="9" t="e">
        <f t="shared" si="3"/>
        <v>#N/A</v>
      </c>
      <c r="G14" s="23">
        <f>VLOOKUP(C13,'Data Source'!$G$2:$H$1234,2,FALSE)</f>
        <v>4.4119799999999998</v>
      </c>
      <c r="H14" s="9">
        <f>SUM($D14:D$27)*((G14+$M$2)/100/2)</f>
        <v>7163303.7573349997</v>
      </c>
      <c r="I14" s="9" t="e">
        <f t="shared" si="4"/>
        <v>#N/A</v>
      </c>
      <c r="J14">
        <f t="shared" si="0"/>
        <v>2025</v>
      </c>
    </row>
    <row r="15" spans="1:13" x14ac:dyDescent="0.25">
      <c r="A15" t="s">
        <v>22</v>
      </c>
      <c r="B15" s="10">
        <v>45962</v>
      </c>
      <c r="C15" s="10">
        <v>45962</v>
      </c>
      <c r="D15" s="42">
        <v>20833335</v>
      </c>
      <c r="E15" s="12" t="e">
        <f>VLOOKUP(C15,'Data Source'!$A$2:$B$1048576,2,FALSE)</f>
        <v>#N/A</v>
      </c>
      <c r="F15" s="9" t="e">
        <f t="shared" si="3"/>
        <v>#N/A</v>
      </c>
      <c r="G15" s="23" t="e">
        <f>VLOOKUP(C14,'Data Source'!$G$2:$H$1234,2,FALSE)</f>
        <v>#N/A</v>
      </c>
      <c r="H15" s="9" t="e">
        <f>SUM($D15:D$27)*((G15+$M$2)/100/2)</f>
        <v>#N/A</v>
      </c>
      <c r="I15" s="9" t="e">
        <f t="shared" si="4"/>
        <v>#N/A</v>
      </c>
      <c r="J15">
        <f t="shared" si="0"/>
        <v>2025</v>
      </c>
    </row>
    <row r="16" spans="1:13" x14ac:dyDescent="0.25">
      <c r="A16" t="s">
        <v>22</v>
      </c>
      <c r="B16" s="10">
        <v>46143</v>
      </c>
      <c r="C16" s="10">
        <v>46143</v>
      </c>
      <c r="D16" s="42">
        <v>20833335</v>
      </c>
      <c r="E16" s="12" t="e">
        <f>VLOOKUP(C16,'Data Source'!$A$2:$B$1048576,2,FALSE)</f>
        <v>#N/A</v>
      </c>
      <c r="F16" s="9" t="e">
        <f t="shared" si="3"/>
        <v>#N/A</v>
      </c>
      <c r="G16" s="23" t="e">
        <f>VLOOKUP(C15,'Data Source'!$G$2:$H$1234,2,FALSE)</f>
        <v>#N/A</v>
      </c>
      <c r="H16" s="9" t="e">
        <f>SUM($D16:D$27)*((G16+$M$2)/100/2)</f>
        <v>#N/A</v>
      </c>
      <c r="I16" s="9" t="e">
        <f t="shared" si="4"/>
        <v>#N/A</v>
      </c>
      <c r="J16">
        <f t="shared" si="0"/>
        <v>2026</v>
      </c>
    </row>
    <row r="17" spans="1:10" x14ac:dyDescent="0.25">
      <c r="A17" t="s">
        <v>22</v>
      </c>
      <c r="B17" s="10">
        <v>46327</v>
      </c>
      <c r="C17" s="10">
        <v>46327</v>
      </c>
      <c r="D17" s="42">
        <v>20833335</v>
      </c>
      <c r="E17" s="12" t="e">
        <f>VLOOKUP(C17,'Data Source'!$A$2:$B$1048576,2,FALSE)</f>
        <v>#N/A</v>
      </c>
      <c r="F17" s="9" t="e">
        <f t="shared" si="3"/>
        <v>#N/A</v>
      </c>
      <c r="G17" s="23" t="e">
        <f>VLOOKUP(C16,'Data Source'!$G$2:$H$1234,2,FALSE)</f>
        <v>#N/A</v>
      </c>
      <c r="H17" s="9" t="e">
        <f>SUM($D17:D$27)*((G17+$M$2)/100/2)</f>
        <v>#N/A</v>
      </c>
      <c r="I17" s="9" t="e">
        <f t="shared" si="4"/>
        <v>#N/A</v>
      </c>
      <c r="J17">
        <f t="shared" si="0"/>
        <v>2026</v>
      </c>
    </row>
    <row r="18" spans="1:10" x14ac:dyDescent="0.25">
      <c r="A18" t="s">
        <v>22</v>
      </c>
      <c r="B18" s="10">
        <v>46508</v>
      </c>
      <c r="C18" s="10">
        <v>46508</v>
      </c>
      <c r="D18" s="42">
        <v>20833335</v>
      </c>
      <c r="E18" s="12" t="e">
        <f>VLOOKUP(C18,'Data Source'!$A$2:$B$1048576,2,FALSE)</f>
        <v>#N/A</v>
      </c>
      <c r="F18" s="9" t="e">
        <f t="shared" si="3"/>
        <v>#N/A</v>
      </c>
      <c r="G18" s="23" t="e">
        <f>VLOOKUP(C17,'Data Source'!$G$2:$H$1234,2,FALSE)</f>
        <v>#N/A</v>
      </c>
      <c r="H18" s="9" t="e">
        <f>SUM($D18:D$27)*((G18+$M$2)/100/2)</f>
        <v>#N/A</v>
      </c>
      <c r="I18" s="9" t="e">
        <f t="shared" si="4"/>
        <v>#N/A</v>
      </c>
      <c r="J18">
        <f t="shared" si="0"/>
        <v>2027</v>
      </c>
    </row>
    <row r="19" spans="1:10" x14ac:dyDescent="0.25">
      <c r="A19" t="s">
        <v>22</v>
      </c>
      <c r="B19" s="10">
        <v>46692</v>
      </c>
      <c r="C19" s="10">
        <v>46692</v>
      </c>
      <c r="D19" s="42">
        <v>20833335</v>
      </c>
      <c r="E19" s="12" t="e">
        <f>VLOOKUP(C19,'Data Source'!$A$2:$B$1048576,2,FALSE)</f>
        <v>#N/A</v>
      </c>
      <c r="F19" s="9" t="e">
        <f t="shared" si="3"/>
        <v>#N/A</v>
      </c>
      <c r="G19" s="23" t="e">
        <f>VLOOKUP(C18,'Data Source'!$G$2:$H$1234,2,FALSE)</f>
        <v>#N/A</v>
      </c>
      <c r="H19" s="9" t="e">
        <f>SUM($D19:D$27)*((G19+$M$2)/100/2)</f>
        <v>#N/A</v>
      </c>
      <c r="I19" s="9" t="e">
        <f t="shared" si="4"/>
        <v>#N/A</v>
      </c>
      <c r="J19">
        <f t="shared" si="0"/>
        <v>2027</v>
      </c>
    </row>
    <row r="20" spans="1:10" x14ac:dyDescent="0.25">
      <c r="A20" t="s">
        <v>22</v>
      </c>
      <c r="B20" s="10">
        <v>46874</v>
      </c>
      <c r="C20" s="10">
        <v>46874</v>
      </c>
      <c r="D20" s="42">
        <v>20833335</v>
      </c>
      <c r="E20" s="12" t="e">
        <f>VLOOKUP(C20,'Data Source'!$A$2:$B$1048576,2,FALSE)</f>
        <v>#N/A</v>
      </c>
      <c r="F20" s="9" t="e">
        <f t="shared" si="3"/>
        <v>#N/A</v>
      </c>
      <c r="G20" s="23" t="e">
        <f>VLOOKUP(C19,'Data Source'!$G$2:$H$1234,2,FALSE)</f>
        <v>#N/A</v>
      </c>
      <c r="H20" s="9" t="e">
        <f>SUM($D20:D$27)*((G20+$M$2)/100/2)</f>
        <v>#N/A</v>
      </c>
      <c r="I20" s="9" t="e">
        <f t="shared" si="4"/>
        <v>#N/A</v>
      </c>
      <c r="J20">
        <f t="shared" si="0"/>
        <v>2028</v>
      </c>
    </row>
    <row r="21" spans="1:10" x14ac:dyDescent="0.25">
      <c r="A21" t="s">
        <v>22</v>
      </c>
      <c r="B21" s="10">
        <v>47058</v>
      </c>
      <c r="C21" s="10">
        <v>47058</v>
      </c>
      <c r="D21" s="42">
        <v>20833335</v>
      </c>
      <c r="E21" s="12" t="e">
        <f>VLOOKUP(C21,'Data Source'!$A$2:$B$1048576,2,FALSE)</f>
        <v>#N/A</v>
      </c>
      <c r="F21" s="9" t="e">
        <f t="shared" si="3"/>
        <v>#N/A</v>
      </c>
      <c r="G21" s="23" t="e">
        <f>VLOOKUP(C20,'Data Source'!$G$2:$H$1234,2,FALSE)</f>
        <v>#N/A</v>
      </c>
      <c r="H21" s="9" t="e">
        <f>SUM($D21:D$27)*((G21+$M$2)/100/2)</f>
        <v>#N/A</v>
      </c>
      <c r="I21" s="9" t="e">
        <f t="shared" si="4"/>
        <v>#N/A</v>
      </c>
      <c r="J21">
        <f t="shared" si="0"/>
        <v>2028</v>
      </c>
    </row>
    <row r="22" spans="1:10" x14ac:dyDescent="0.25">
      <c r="A22" t="s">
        <v>22</v>
      </c>
      <c r="B22" s="10">
        <v>47239</v>
      </c>
      <c r="C22" s="10">
        <v>47239</v>
      </c>
      <c r="D22" s="42">
        <v>20833335</v>
      </c>
      <c r="E22" s="12" t="e">
        <f>VLOOKUP(C22,'Data Source'!$A$2:$B$1048576,2,FALSE)</f>
        <v>#N/A</v>
      </c>
      <c r="F22" s="9" t="e">
        <f t="shared" si="3"/>
        <v>#N/A</v>
      </c>
      <c r="G22" s="23" t="e">
        <f>VLOOKUP(C21,'Data Source'!$G$2:$H$1234,2,FALSE)</f>
        <v>#N/A</v>
      </c>
      <c r="H22" s="9" t="e">
        <f>SUM($D22:D$27)*((G22+$M$2)/100/2)</f>
        <v>#N/A</v>
      </c>
      <c r="I22" s="9" t="e">
        <f t="shared" si="4"/>
        <v>#N/A</v>
      </c>
      <c r="J22">
        <f t="shared" si="0"/>
        <v>2029</v>
      </c>
    </row>
    <row r="23" spans="1:10" x14ac:dyDescent="0.25">
      <c r="A23" t="s">
        <v>22</v>
      </c>
      <c r="B23" s="10">
        <v>47423</v>
      </c>
      <c r="C23" s="10">
        <v>47423</v>
      </c>
      <c r="D23" s="42">
        <v>20833335</v>
      </c>
      <c r="E23" s="12" t="e">
        <f>VLOOKUP(C23,'Data Source'!$A$2:$B$1048576,2,FALSE)</f>
        <v>#N/A</v>
      </c>
      <c r="F23" s="9" t="e">
        <f t="shared" si="3"/>
        <v>#N/A</v>
      </c>
      <c r="G23" s="23" t="e">
        <f>VLOOKUP(C22,'Data Source'!$G$2:$H$1234,2,FALSE)</f>
        <v>#N/A</v>
      </c>
      <c r="H23" s="9" t="e">
        <f>SUM($D23:D$27)*((G23+$M$2)/100/2)</f>
        <v>#N/A</v>
      </c>
      <c r="I23" s="9" t="e">
        <f t="shared" si="4"/>
        <v>#N/A</v>
      </c>
      <c r="J23">
        <f t="shared" si="0"/>
        <v>2029</v>
      </c>
    </row>
    <row r="24" spans="1:10" x14ac:dyDescent="0.25">
      <c r="A24" t="s">
        <v>22</v>
      </c>
      <c r="B24" s="10">
        <v>47604</v>
      </c>
      <c r="C24" s="10">
        <v>47604</v>
      </c>
      <c r="D24" s="42">
        <v>20833335</v>
      </c>
      <c r="E24" s="12" t="e">
        <f>VLOOKUP(C24,'Data Source'!$A$2:$B$1048576,2,FALSE)</f>
        <v>#N/A</v>
      </c>
      <c r="F24" s="9" t="e">
        <f t="shared" si="3"/>
        <v>#N/A</v>
      </c>
      <c r="G24" s="23" t="e">
        <f>VLOOKUP(C23,'Data Source'!$G$2:$H$1234,2,FALSE)</f>
        <v>#N/A</v>
      </c>
      <c r="H24" s="9" t="e">
        <f>SUM($D24:D$27)*((G24+$M$2)/100/2)</f>
        <v>#N/A</v>
      </c>
      <c r="I24" s="9" t="e">
        <f t="shared" si="4"/>
        <v>#N/A</v>
      </c>
      <c r="J24">
        <f t="shared" si="0"/>
        <v>2030</v>
      </c>
    </row>
    <row r="25" spans="1:10" x14ac:dyDescent="0.25">
      <c r="A25" t="s">
        <v>22</v>
      </c>
      <c r="B25" s="10">
        <v>47788</v>
      </c>
      <c r="C25" s="10">
        <v>47788</v>
      </c>
      <c r="D25" s="42">
        <v>20833335</v>
      </c>
      <c r="E25" s="12" t="e">
        <f>VLOOKUP(C25,'Data Source'!$A$2:$B$1048576,2,FALSE)</f>
        <v>#N/A</v>
      </c>
      <c r="F25" s="9" t="e">
        <f t="shared" si="3"/>
        <v>#N/A</v>
      </c>
      <c r="G25" s="23" t="e">
        <f>VLOOKUP(C24,'Data Source'!$G$2:$H$1234,2,FALSE)</f>
        <v>#N/A</v>
      </c>
      <c r="H25" s="9" t="e">
        <f>SUM($D25:D$27)*((G25+$M$2)/100/2)</f>
        <v>#N/A</v>
      </c>
      <c r="I25" s="9" t="e">
        <f t="shared" si="4"/>
        <v>#N/A</v>
      </c>
      <c r="J25">
        <f t="shared" si="0"/>
        <v>2030</v>
      </c>
    </row>
    <row r="26" spans="1:10" x14ac:dyDescent="0.25">
      <c r="A26" t="s">
        <v>22</v>
      </c>
      <c r="B26" s="10">
        <v>47969</v>
      </c>
      <c r="C26" s="10">
        <v>47969</v>
      </c>
      <c r="D26" s="42">
        <v>20833335</v>
      </c>
      <c r="E26" s="12" t="e">
        <f>VLOOKUP(C26,'Data Source'!$A$2:$B$1048576,2,FALSE)</f>
        <v>#N/A</v>
      </c>
      <c r="F26" s="9" t="e">
        <f t="shared" si="3"/>
        <v>#N/A</v>
      </c>
      <c r="G26" s="23" t="e">
        <f>VLOOKUP(C25,'Data Source'!$G$2:$H$1234,2,FALSE)</f>
        <v>#N/A</v>
      </c>
      <c r="H26" s="9" t="e">
        <f>SUM($D26:D$27)*((G26+$M$2)/100/2)</f>
        <v>#N/A</v>
      </c>
      <c r="I26" s="9" t="e">
        <f t="shared" si="4"/>
        <v>#N/A</v>
      </c>
      <c r="J26">
        <f t="shared" si="0"/>
        <v>2031</v>
      </c>
    </row>
    <row r="27" spans="1:10" x14ac:dyDescent="0.25">
      <c r="A27" t="s">
        <v>22</v>
      </c>
      <c r="B27" s="10">
        <v>48153</v>
      </c>
      <c r="C27" s="10">
        <v>48153</v>
      </c>
      <c r="D27" s="42">
        <v>20833295</v>
      </c>
      <c r="E27" s="12" t="e">
        <f>VLOOKUP(C27,'Data Source'!$A$2:$B$1048576,2,FALSE)</f>
        <v>#N/A</v>
      </c>
      <c r="F27" s="9" t="e">
        <f t="shared" si="3"/>
        <v>#N/A</v>
      </c>
      <c r="G27" s="23" t="e">
        <f>VLOOKUP(C26,'Data Source'!$G$2:$H$1234,2,FALSE)</f>
        <v>#N/A</v>
      </c>
      <c r="H27" s="9" t="e">
        <f>SUM($D27:D$27)*((G27+$M$2)/100/2)</f>
        <v>#N/A</v>
      </c>
      <c r="I27" s="9" t="e">
        <f t="shared" si="4"/>
        <v>#N/A</v>
      </c>
      <c r="J27">
        <f t="shared" si="0"/>
        <v>2031</v>
      </c>
    </row>
    <row r="29" spans="1:10" x14ac:dyDescent="0.25">
      <c r="D29" s="45"/>
    </row>
  </sheetData>
  <conditionalFormatting sqref="B2:B27">
    <cfRule type="cellIs" dxfId="12" priority="1" operator="lessThan">
      <formula>$L$2</formula>
    </cfRule>
  </conditionalFormatting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3705-5972-4EB1-BAF4-268745858FC6}">
  <sheetPr codeName="Sheet19">
    <tabColor rgb="FFFFC000"/>
  </sheetPr>
  <dimension ref="A1:M29"/>
  <sheetViews>
    <sheetView showGridLines="0" workbookViewId="0">
      <selection activeCell="L1" sqref="L1:M2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2" bestFit="1" customWidth="1"/>
    <col min="8" max="8" width="18.42578125" bestFit="1" customWidth="1"/>
    <col min="9" max="9" width="22.5703125" bestFit="1" customWidth="1"/>
    <col min="10" max="10" width="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26</v>
      </c>
      <c r="B2" s="10">
        <v>43814</v>
      </c>
      <c r="C2" s="10"/>
      <c r="F2" s="9"/>
      <c r="J2">
        <f>YEAR(B2)</f>
        <v>2019</v>
      </c>
      <c r="L2" s="2">
        <f ca="1">DATE(2025,MONTH(TODAY()),1)</f>
        <v>45778</v>
      </c>
      <c r="M2" s="29">
        <v>0.5</v>
      </c>
    </row>
    <row r="3" spans="1:13" x14ac:dyDescent="0.25">
      <c r="A3" t="s">
        <v>26</v>
      </c>
      <c r="B3" s="10">
        <v>43997</v>
      </c>
      <c r="C3" s="10">
        <v>43997</v>
      </c>
      <c r="F3" s="9"/>
      <c r="J3">
        <f t="shared" ref="J3:J27" si="0">YEAR(B3)</f>
        <v>2020</v>
      </c>
    </row>
    <row r="4" spans="1:13" x14ac:dyDescent="0.25">
      <c r="A4" t="s">
        <v>26</v>
      </c>
      <c r="B4" s="10">
        <v>44180</v>
      </c>
      <c r="C4" s="10">
        <v>44180</v>
      </c>
      <c r="D4" s="42">
        <v>16666668</v>
      </c>
      <c r="E4" s="12">
        <f>VLOOKUP(C4,'Data Source'!$A$2:$B$1048576,2,FALSE)</f>
        <v>14171.005000000001</v>
      </c>
      <c r="F4" s="9">
        <f t="shared" ref="F4:F6" si="1">E4*D4</f>
        <v>236183435561.34003</v>
      </c>
      <c r="G4" s="9">
        <f>VLOOKUP(C3,'Data Source'!$D$2:$E$1136,2,FALSE)</f>
        <v>0.43087999999999999</v>
      </c>
      <c r="H4" s="9">
        <f>SUM($D4:D$27)*((G4+$M$2)/100/2)</f>
        <v>1861759.9999999998</v>
      </c>
      <c r="I4" s="9">
        <f t="shared" ref="I4:I6" si="2">H4*E4</f>
        <v>26383010268.799999</v>
      </c>
      <c r="J4">
        <f t="shared" si="0"/>
        <v>2020</v>
      </c>
    </row>
    <row r="5" spans="1:13" x14ac:dyDescent="0.25">
      <c r="A5" t="s">
        <v>26</v>
      </c>
      <c r="B5" s="10">
        <v>44362</v>
      </c>
      <c r="C5" s="10">
        <v>44362</v>
      </c>
      <c r="D5" s="42">
        <v>16666668</v>
      </c>
      <c r="E5" s="12">
        <f>VLOOKUP(C5,'Data Source'!$A$2:$B$1048576,2,FALSE)</f>
        <v>14222</v>
      </c>
      <c r="F5" s="9">
        <f t="shared" si="1"/>
        <v>237033352296</v>
      </c>
      <c r="G5" s="40">
        <f>VLOOKUP(C4,'Data Source'!$D$2:$E$1136,2,FALSE)</f>
        <v>0.25174999999999997</v>
      </c>
      <c r="H5" s="9">
        <f>SUM($D5:D$27)*((G5+$M$2)/100/2)</f>
        <v>1440854.1616549997</v>
      </c>
      <c r="I5" s="9">
        <f t="shared" si="2"/>
        <v>20491827887.057407</v>
      </c>
      <c r="J5">
        <f t="shared" si="0"/>
        <v>2021</v>
      </c>
    </row>
    <row r="6" spans="1:13" x14ac:dyDescent="0.25">
      <c r="A6" t="s">
        <v>26</v>
      </c>
      <c r="B6" s="10">
        <v>44545</v>
      </c>
      <c r="C6" s="10">
        <v>44545</v>
      </c>
      <c r="D6" s="42">
        <v>16666668</v>
      </c>
      <c r="E6" s="12">
        <f>VLOOKUP(C6,'Data Source'!$A$2:$B$1048576,2,FALSE)</f>
        <v>14348</v>
      </c>
      <c r="F6" s="9">
        <f t="shared" si="1"/>
        <v>239133352464</v>
      </c>
      <c r="G6" s="40">
        <f>VLOOKUP(C5,'Data Source'!$D$2:$E$1136,2,FALSE)</f>
        <v>0.15262999999999999</v>
      </c>
      <c r="H6" s="9">
        <f>SUM($D6:D$27)*((G6+$M$2)/100/2)</f>
        <v>1196488.3246316002</v>
      </c>
      <c r="I6" s="9">
        <f t="shared" si="2"/>
        <v>17167214481.814199</v>
      </c>
      <c r="J6">
        <f t="shared" si="0"/>
        <v>2021</v>
      </c>
    </row>
    <row r="7" spans="1:13" x14ac:dyDescent="0.25">
      <c r="A7" t="s">
        <v>26</v>
      </c>
      <c r="B7" s="10">
        <v>44727</v>
      </c>
      <c r="C7" s="10">
        <v>44727</v>
      </c>
      <c r="D7" s="42">
        <v>16666668</v>
      </c>
      <c r="E7" s="12">
        <f>VLOOKUP(C7,'Data Source'!$A$2:$B$1048576,2,FALSE)</f>
        <v>14729.005000000001</v>
      </c>
      <c r="F7" s="9">
        <f>E7*D7</f>
        <v>245483436305.34003</v>
      </c>
      <c r="G7" s="40">
        <f>VLOOKUP(C6,'Data Source'!$D$2:$E$1136,2,FALSE)</f>
        <v>0.30149999999999999</v>
      </c>
      <c r="H7" s="9">
        <f>SUM($D7:D$27)*((G7+$M$2)/100/2)</f>
        <v>1402624.9839699999</v>
      </c>
      <c r="I7" s="9">
        <f>H7*E7</f>
        <v>20659270402.019051</v>
      </c>
      <c r="J7">
        <f t="shared" si="0"/>
        <v>2022</v>
      </c>
    </row>
    <row r="8" spans="1:13" x14ac:dyDescent="0.25">
      <c r="A8" t="s">
        <v>26</v>
      </c>
      <c r="B8" s="10">
        <v>44910</v>
      </c>
      <c r="C8" s="10">
        <v>44910</v>
      </c>
      <c r="D8" s="42">
        <v>16666668</v>
      </c>
      <c r="E8" s="12">
        <f>VLOOKUP(C8,'Data Source'!$A$2:$B$1048576,2,FALSE)</f>
        <v>15619</v>
      </c>
      <c r="F8" s="9">
        <f>E8*D8</f>
        <v>260316687492</v>
      </c>
      <c r="G8" s="40">
        <f>VLOOKUP(C7,'Data Source'!$D$2:$E$1136,2,FALSE)</f>
        <v>2.7482899999999999</v>
      </c>
      <c r="H8" s="9">
        <f>SUM($D8:D$27)*((G8+$M$2)/100/2)</f>
        <v>5413816.5800456004</v>
      </c>
      <c r="I8" s="9">
        <f>H8*E8</f>
        <v>84558401163.732239</v>
      </c>
      <c r="J8">
        <f t="shared" si="0"/>
        <v>2022</v>
      </c>
    </row>
    <row r="9" spans="1:13" x14ac:dyDescent="0.25">
      <c r="A9" t="s">
        <v>26</v>
      </c>
      <c r="B9" s="10">
        <v>45092</v>
      </c>
      <c r="C9" s="10">
        <v>45092</v>
      </c>
      <c r="D9" s="42">
        <v>16666668</v>
      </c>
      <c r="E9" s="12">
        <f>VLOOKUP(C9,'Data Source'!$A$2:$B$1048576,2,FALSE)</f>
        <v>14895</v>
      </c>
      <c r="F9" s="9">
        <f>E9*D9</f>
        <v>248250019860</v>
      </c>
      <c r="G9" s="40">
        <f>VLOOKUP(C8,'Data Source'!$D$2:$E$1136,2,FALSE)</f>
        <v>5.1522899999999998</v>
      </c>
      <c r="H9" s="9">
        <f>SUM($D9:D$27)*((G9+$M$2)/100/2)</f>
        <v>8949458.9782570004</v>
      </c>
      <c r="I9" s="9">
        <f>H9*E9</f>
        <v>133302191481.13802</v>
      </c>
      <c r="J9">
        <f t="shared" si="0"/>
        <v>2023</v>
      </c>
    </row>
    <row r="10" spans="1:13" x14ac:dyDescent="0.25">
      <c r="A10" t="s">
        <v>26</v>
      </c>
      <c r="B10" s="15">
        <v>45275</v>
      </c>
      <c r="C10" s="15">
        <v>45275</v>
      </c>
      <c r="D10" s="44">
        <v>16666668</v>
      </c>
      <c r="E10" s="18">
        <f>VLOOKUP(C10,'Data Source'!$A$2:$B$1048576,2,FALSE)</f>
        <v>15493</v>
      </c>
      <c r="F10" s="35">
        <f>E10*D10</f>
        <v>258216687324</v>
      </c>
      <c r="G10" s="19">
        <f>VLOOKUP(C9,'Data Source'!$D$2:$E$1136,2,FALSE)</f>
        <v>5.6284299999999998</v>
      </c>
      <c r="H10" s="35">
        <f>SUM($D10:D$27)*((G10+$M$2)/100/2)</f>
        <v>9192644.7548628002</v>
      </c>
      <c r="I10" s="35">
        <f>H10*E10</f>
        <v>142421645187.08936</v>
      </c>
      <c r="J10" s="39">
        <f t="shared" si="0"/>
        <v>2023</v>
      </c>
    </row>
    <row r="11" spans="1:13" x14ac:dyDescent="0.25">
      <c r="A11" t="s">
        <v>26</v>
      </c>
      <c r="B11" s="10">
        <v>45458</v>
      </c>
      <c r="C11" s="10">
        <v>45457</v>
      </c>
      <c r="D11" s="42">
        <v>16666668</v>
      </c>
      <c r="E11" s="12">
        <f>VLOOKUP(C11,'Data Source'!$A$2:$B$1048576,2,FALSE)</f>
        <v>16286</v>
      </c>
      <c r="F11" s="9">
        <f t="shared" ref="F11:F27" si="3">E11*D11</f>
        <v>271433355048</v>
      </c>
      <c r="G11" s="40">
        <f>VLOOKUP(C10,'Data Source'!$G$2:$H$1137,2,FALSE)</f>
        <v>5.2198599999999997</v>
      </c>
      <c r="H11" s="9">
        <f>SUM($D11:D$27)*((G11+$M$2)/100/2)</f>
        <v>8103134.7330731992</v>
      </c>
      <c r="I11" s="9">
        <f t="shared" ref="I11:I27" si="4">H11*E11</f>
        <v>131967652262.83012</v>
      </c>
      <c r="J11">
        <f t="shared" si="0"/>
        <v>2024</v>
      </c>
    </row>
    <row r="12" spans="1:13" x14ac:dyDescent="0.25">
      <c r="A12" t="s">
        <v>26</v>
      </c>
      <c r="B12" s="10">
        <v>45641</v>
      </c>
      <c r="C12" s="10">
        <v>45642</v>
      </c>
      <c r="D12" s="42">
        <v>16666668</v>
      </c>
      <c r="E12" s="12">
        <f>VLOOKUP(C12,'Data Source'!$A$2:$B$1048576,2,FALSE)</f>
        <v>15987</v>
      </c>
      <c r="F12" s="9">
        <f t="shared" si="3"/>
        <v>266450021316</v>
      </c>
      <c r="G12" s="40">
        <f>VLOOKUP(C11,'Data Source'!$G$2:$H$1137,2,FALSE)</f>
        <v>5.2760199999999999</v>
      </c>
      <c r="H12" s="9">
        <f>SUM($D12:D$27)*((G12+$M$2)/100/2)</f>
        <v>7701359.6919455994</v>
      </c>
      <c r="I12" s="9">
        <f t="shared" si="4"/>
        <v>123121637395.13429</v>
      </c>
      <c r="J12">
        <f t="shared" si="0"/>
        <v>2024</v>
      </c>
    </row>
    <row r="13" spans="1:13" x14ac:dyDescent="0.25">
      <c r="A13" t="s">
        <v>26</v>
      </c>
      <c r="B13" s="10">
        <v>45823</v>
      </c>
      <c r="C13" s="10">
        <v>45823</v>
      </c>
      <c r="D13" s="42">
        <v>16666668</v>
      </c>
      <c r="E13" s="12" t="e">
        <f>VLOOKUP(C13,'Data Source'!$A$2:$B$1048576,2,FALSE)</f>
        <v>#N/A</v>
      </c>
      <c r="F13" s="9" t="e">
        <f t="shared" si="3"/>
        <v>#N/A</v>
      </c>
      <c r="G13" s="40">
        <f>VLOOKUP(C12,'Data Source'!$G$2:$H$1137,2,FALSE)</f>
        <v>4.2727300000000001</v>
      </c>
      <c r="H13" s="9">
        <f>SUM($D13:D$27)*((G13+$M$2)/100/2)</f>
        <v>5965912.2136361999</v>
      </c>
      <c r="I13" s="9" t="e">
        <f t="shared" si="4"/>
        <v>#N/A</v>
      </c>
      <c r="J13">
        <f t="shared" si="0"/>
        <v>2025</v>
      </c>
    </row>
    <row r="14" spans="1:13" x14ac:dyDescent="0.25">
      <c r="A14" t="s">
        <v>26</v>
      </c>
      <c r="B14" s="10">
        <v>46006</v>
      </c>
      <c r="C14" s="10">
        <v>46006</v>
      </c>
      <c r="D14" s="42">
        <v>16666668</v>
      </c>
      <c r="E14" s="12" t="e">
        <f>VLOOKUP(C14,'Data Source'!$A$2:$B$1048576,2,FALSE)</f>
        <v>#N/A</v>
      </c>
      <c r="F14" s="9" t="e">
        <f t="shared" si="3"/>
        <v>#N/A</v>
      </c>
      <c r="G14" s="40" t="e">
        <f>VLOOKUP(C13,'Data Source'!$G$2:$H$1137,2,FALSE)</f>
        <v>#N/A</v>
      </c>
      <c r="H14" s="9" t="e">
        <f>SUM($D14:D$27)*((G14+$M$2)/100/2)</f>
        <v>#N/A</v>
      </c>
      <c r="I14" s="9" t="e">
        <f t="shared" si="4"/>
        <v>#N/A</v>
      </c>
      <c r="J14">
        <f t="shared" si="0"/>
        <v>2025</v>
      </c>
    </row>
    <row r="15" spans="1:13" x14ac:dyDescent="0.25">
      <c r="A15" t="s">
        <v>26</v>
      </c>
      <c r="B15" s="10">
        <v>46188</v>
      </c>
      <c r="C15" s="10">
        <v>46188</v>
      </c>
      <c r="D15" s="42">
        <v>16666668</v>
      </c>
      <c r="E15" s="12" t="e">
        <f>VLOOKUP(C15,'Data Source'!$A$2:$B$1048576,2,FALSE)</f>
        <v>#N/A</v>
      </c>
      <c r="F15" s="9" t="e">
        <f t="shared" si="3"/>
        <v>#N/A</v>
      </c>
      <c r="G15" s="40" t="e">
        <f>VLOOKUP(C14,'Data Source'!$G$2:$H$1137,2,FALSE)</f>
        <v>#N/A</v>
      </c>
      <c r="H15" s="9" t="e">
        <f>SUM($D15:D$27)*((G15+$M$2)/100/2)</f>
        <v>#N/A</v>
      </c>
      <c r="I15" s="9" t="e">
        <f t="shared" si="4"/>
        <v>#N/A</v>
      </c>
      <c r="J15">
        <f t="shared" si="0"/>
        <v>2026</v>
      </c>
    </row>
    <row r="16" spans="1:13" x14ac:dyDescent="0.25">
      <c r="A16" t="s">
        <v>26</v>
      </c>
      <c r="B16" s="10">
        <v>46371</v>
      </c>
      <c r="C16" s="10">
        <v>46371</v>
      </c>
      <c r="D16" s="42">
        <v>16666668</v>
      </c>
      <c r="E16" s="12" t="e">
        <f>VLOOKUP(C16,'Data Source'!$A$2:$B$1048576,2,FALSE)</f>
        <v>#N/A</v>
      </c>
      <c r="F16" s="9" t="e">
        <f t="shared" si="3"/>
        <v>#N/A</v>
      </c>
      <c r="G16" s="40" t="e">
        <f>VLOOKUP(C15,'Data Source'!$G$2:$H$1137,2,FALSE)</f>
        <v>#N/A</v>
      </c>
      <c r="H16" s="9" t="e">
        <f>SUM($D16:D$27)*((G16+$M$2)/100/2)</f>
        <v>#N/A</v>
      </c>
      <c r="I16" s="9" t="e">
        <f t="shared" si="4"/>
        <v>#N/A</v>
      </c>
      <c r="J16">
        <f t="shared" si="0"/>
        <v>2026</v>
      </c>
    </row>
    <row r="17" spans="1:10" x14ac:dyDescent="0.25">
      <c r="A17" t="s">
        <v>26</v>
      </c>
      <c r="B17" s="10">
        <v>46553</v>
      </c>
      <c r="C17" s="10">
        <v>46553</v>
      </c>
      <c r="D17" s="42">
        <v>16666668</v>
      </c>
      <c r="E17" s="12" t="e">
        <f>VLOOKUP(C17,'Data Source'!$A$2:$B$1048576,2,FALSE)</f>
        <v>#N/A</v>
      </c>
      <c r="F17" s="9" t="e">
        <f t="shared" si="3"/>
        <v>#N/A</v>
      </c>
      <c r="G17" s="40" t="e">
        <f>VLOOKUP(C16,'Data Source'!$G$2:$H$1137,2,FALSE)</f>
        <v>#N/A</v>
      </c>
      <c r="H17" s="9" t="e">
        <f>SUM($D17:D$27)*((G17+$M$2)/100/2)</f>
        <v>#N/A</v>
      </c>
      <c r="I17" s="9" t="e">
        <f t="shared" si="4"/>
        <v>#N/A</v>
      </c>
      <c r="J17">
        <f t="shared" si="0"/>
        <v>2027</v>
      </c>
    </row>
    <row r="18" spans="1:10" x14ac:dyDescent="0.25">
      <c r="A18" t="s">
        <v>26</v>
      </c>
      <c r="B18" s="10">
        <v>46736</v>
      </c>
      <c r="C18" s="10">
        <v>46736</v>
      </c>
      <c r="D18" s="42">
        <v>16666668</v>
      </c>
      <c r="E18" s="12" t="e">
        <f>VLOOKUP(C18,'Data Source'!$A$2:$B$1048576,2,FALSE)</f>
        <v>#N/A</v>
      </c>
      <c r="F18" s="9" t="e">
        <f t="shared" si="3"/>
        <v>#N/A</v>
      </c>
      <c r="G18" s="40" t="e">
        <f>VLOOKUP(C17,'Data Source'!$G$2:$H$1137,2,FALSE)</f>
        <v>#N/A</v>
      </c>
      <c r="H18" s="9" t="e">
        <f>SUM($D18:D$27)*((G18+$M$2)/100/2)</f>
        <v>#N/A</v>
      </c>
      <c r="I18" s="9" t="e">
        <f t="shared" si="4"/>
        <v>#N/A</v>
      </c>
      <c r="J18">
        <f t="shared" si="0"/>
        <v>2027</v>
      </c>
    </row>
    <row r="19" spans="1:10" x14ac:dyDescent="0.25">
      <c r="A19" t="s">
        <v>26</v>
      </c>
      <c r="B19" s="10">
        <v>46919</v>
      </c>
      <c r="C19" s="10">
        <v>46919</v>
      </c>
      <c r="D19" s="42">
        <v>16666668</v>
      </c>
      <c r="E19" s="12" t="e">
        <f>VLOOKUP(C19,'Data Source'!$A$2:$B$1048576,2,FALSE)</f>
        <v>#N/A</v>
      </c>
      <c r="F19" s="9" t="e">
        <f t="shared" si="3"/>
        <v>#N/A</v>
      </c>
      <c r="G19" s="40" t="e">
        <f>VLOOKUP(C18,'Data Source'!$G$2:$H$1137,2,FALSE)</f>
        <v>#N/A</v>
      </c>
      <c r="H19" s="9" t="e">
        <f>SUM($D19:D$27)*((G19+$M$2)/100/2)</f>
        <v>#N/A</v>
      </c>
      <c r="I19" s="9" t="e">
        <f t="shared" si="4"/>
        <v>#N/A</v>
      </c>
      <c r="J19">
        <f t="shared" si="0"/>
        <v>2028</v>
      </c>
    </row>
    <row r="20" spans="1:10" x14ac:dyDescent="0.25">
      <c r="A20" t="s">
        <v>26</v>
      </c>
      <c r="B20" s="10">
        <v>47102</v>
      </c>
      <c r="C20" s="10">
        <v>47102</v>
      </c>
      <c r="D20" s="42">
        <v>16666668</v>
      </c>
      <c r="E20" s="12" t="e">
        <f>VLOOKUP(C20,'Data Source'!$A$2:$B$1048576,2,FALSE)</f>
        <v>#N/A</v>
      </c>
      <c r="F20" s="9" t="e">
        <f t="shared" si="3"/>
        <v>#N/A</v>
      </c>
      <c r="G20" s="40" t="e">
        <f>VLOOKUP(C19,'Data Source'!$G$2:$H$1137,2,FALSE)</f>
        <v>#N/A</v>
      </c>
      <c r="H20" s="9" t="e">
        <f>SUM($D20:D$27)*((G20+$M$2)/100/2)</f>
        <v>#N/A</v>
      </c>
      <c r="I20" s="9" t="e">
        <f t="shared" si="4"/>
        <v>#N/A</v>
      </c>
      <c r="J20">
        <f t="shared" si="0"/>
        <v>2028</v>
      </c>
    </row>
    <row r="21" spans="1:10" x14ac:dyDescent="0.25">
      <c r="A21" t="s">
        <v>26</v>
      </c>
      <c r="B21" s="10">
        <v>47284</v>
      </c>
      <c r="C21" s="10">
        <v>47284</v>
      </c>
      <c r="D21" s="42">
        <v>16666668</v>
      </c>
      <c r="E21" s="12" t="e">
        <f>VLOOKUP(C21,'Data Source'!$A$2:$B$1048576,2,FALSE)</f>
        <v>#N/A</v>
      </c>
      <c r="F21" s="9" t="e">
        <f t="shared" si="3"/>
        <v>#N/A</v>
      </c>
      <c r="G21" s="40" t="e">
        <f>VLOOKUP(C20,'Data Source'!$G$2:$H$1137,2,FALSE)</f>
        <v>#N/A</v>
      </c>
      <c r="H21" s="9" t="e">
        <f>SUM($D21:D$27)*((G21+$M$2)/100/2)</f>
        <v>#N/A</v>
      </c>
      <c r="I21" s="9" t="e">
        <f t="shared" si="4"/>
        <v>#N/A</v>
      </c>
      <c r="J21">
        <f t="shared" si="0"/>
        <v>2029</v>
      </c>
    </row>
    <row r="22" spans="1:10" x14ac:dyDescent="0.25">
      <c r="A22" t="s">
        <v>26</v>
      </c>
      <c r="B22" s="10">
        <v>47467</v>
      </c>
      <c r="C22" s="10">
        <v>47467</v>
      </c>
      <c r="D22" s="42">
        <v>16666668</v>
      </c>
      <c r="E22" s="12" t="e">
        <f>VLOOKUP(C22,'Data Source'!$A$2:$B$1048576,2,FALSE)</f>
        <v>#N/A</v>
      </c>
      <c r="F22" s="9" t="e">
        <f t="shared" si="3"/>
        <v>#N/A</v>
      </c>
      <c r="G22" s="40" t="e">
        <f>VLOOKUP(C21,'Data Source'!$G$2:$H$1137,2,FALSE)</f>
        <v>#N/A</v>
      </c>
      <c r="H22" s="9" t="e">
        <f>SUM($D22:D$27)*((G22+$M$2)/100/2)</f>
        <v>#N/A</v>
      </c>
      <c r="I22" s="9" t="e">
        <f t="shared" si="4"/>
        <v>#N/A</v>
      </c>
      <c r="J22">
        <f t="shared" si="0"/>
        <v>2029</v>
      </c>
    </row>
    <row r="23" spans="1:10" x14ac:dyDescent="0.25">
      <c r="A23" t="s">
        <v>26</v>
      </c>
      <c r="B23" s="10">
        <v>47649</v>
      </c>
      <c r="C23" s="10">
        <v>47649</v>
      </c>
      <c r="D23" s="42">
        <v>16666668</v>
      </c>
      <c r="E23" s="12" t="e">
        <f>VLOOKUP(C23,'Data Source'!$A$2:$B$1048576,2,FALSE)</f>
        <v>#N/A</v>
      </c>
      <c r="F23" s="9" t="e">
        <f t="shared" si="3"/>
        <v>#N/A</v>
      </c>
      <c r="G23" s="40" t="e">
        <f>VLOOKUP(C22,'Data Source'!$G$2:$H$1137,2,FALSE)</f>
        <v>#N/A</v>
      </c>
      <c r="H23" s="9" t="e">
        <f>SUM($D23:D$27)*((G23+$M$2)/100/2)</f>
        <v>#N/A</v>
      </c>
      <c r="I23" s="9" t="e">
        <f t="shared" si="4"/>
        <v>#N/A</v>
      </c>
      <c r="J23">
        <f t="shared" si="0"/>
        <v>2030</v>
      </c>
    </row>
    <row r="24" spans="1:10" x14ac:dyDescent="0.25">
      <c r="A24" t="s">
        <v>26</v>
      </c>
      <c r="B24" s="10">
        <v>47832</v>
      </c>
      <c r="C24" s="10">
        <v>47832</v>
      </c>
      <c r="D24" s="42">
        <v>16666668</v>
      </c>
      <c r="E24" s="12" t="e">
        <f>VLOOKUP(C24,'Data Source'!$A$2:$B$1048576,2,FALSE)</f>
        <v>#N/A</v>
      </c>
      <c r="F24" s="9" t="e">
        <f t="shared" si="3"/>
        <v>#N/A</v>
      </c>
      <c r="G24" s="40" t="e">
        <f>VLOOKUP(C23,'Data Source'!$G$2:$H$1137,2,FALSE)</f>
        <v>#N/A</v>
      </c>
      <c r="H24" s="9" t="e">
        <f>SUM($D24:D$27)*((G24+$M$2)/100/2)</f>
        <v>#N/A</v>
      </c>
      <c r="I24" s="9" t="e">
        <f t="shared" si="4"/>
        <v>#N/A</v>
      </c>
      <c r="J24">
        <f t="shared" si="0"/>
        <v>2030</v>
      </c>
    </row>
    <row r="25" spans="1:10" x14ac:dyDescent="0.25">
      <c r="A25" t="s">
        <v>26</v>
      </c>
      <c r="B25" s="10">
        <v>48014</v>
      </c>
      <c r="C25" s="10">
        <v>48014</v>
      </c>
      <c r="D25" s="42">
        <v>16666668</v>
      </c>
      <c r="E25" s="12" t="e">
        <f>VLOOKUP(C25,'Data Source'!$A$2:$B$1048576,2,FALSE)</f>
        <v>#N/A</v>
      </c>
      <c r="F25" s="9" t="e">
        <f t="shared" si="3"/>
        <v>#N/A</v>
      </c>
      <c r="G25" s="40" t="e">
        <f>VLOOKUP(C24,'Data Source'!$G$2:$H$1137,2,FALSE)</f>
        <v>#N/A</v>
      </c>
      <c r="H25" s="9" t="e">
        <f>SUM($D25:D$27)*((G25+$M$2)/100/2)</f>
        <v>#N/A</v>
      </c>
      <c r="I25" s="9" t="e">
        <f t="shared" si="4"/>
        <v>#N/A</v>
      </c>
      <c r="J25">
        <f t="shared" si="0"/>
        <v>2031</v>
      </c>
    </row>
    <row r="26" spans="1:10" x14ac:dyDescent="0.25">
      <c r="A26" t="s">
        <v>26</v>
      </c>
      <c r="B26" s="10">
        <v>48197</v>
      </c>
      <c r="C26" s="10">
        <v>48197</v>
      </c>
      <c r="D26" s="42">
        <v>16666668</v>
      </c>
      <c r="E26" s="12" t="e">
        <f>VLOOKUP(C26,'Data Source'!$A$2:$B$1048576,2,FALSE)</f>
        <v>#N/A</v>
      </c>
      <c r="F26" s="9" t="e">
        <f t="shared" si="3"/>
        <v>#N/A</v>
      </c>
      <c r="G26" s="40" t="e">
        <f>VLOOKUP(C25,'Data Source'!$G$2:$H$1137,2,FALSE)</f>
        <v>#N/A</v>
      </c>
      <c r="H26" s="9" t="e">
        <f>SUM($D26:D$27)*((G26+$M$2)/100/2)</f>
        <v>#N/A</v>
      </c>
      <c r="I26" s="9" t="e">
        <f t="shared" si="4"/>
        <v>#N/A</v>
      </c>
      <c r="J26">
        <f t="shared" si="0"/>
        <v>2031</v>
      </c>
    </row>
    <row r="27" spans="1:10" x14ac:dyDescent="0.25">
      <c r="A27" t="s">
        <v>26</v>
      </c>
      <c r="B27" s="10">
        <v>48380</v>
      </c>
      <c r="C27" s="10">
        <v>48380</v>
      </c>
      <c r="D27" s="42">
        <v>16666636</v>
      </c>
      <c r="E27" s="12" t="e">
        <f>VLOOKUP(C27,'Data Source'!$A$2:$B$1048576,2,FALSE)</f>
        <v>#N/A</v>
      </c>
      <c r="F27" s="9" t="e">
        <f t="shared" si="3"/>
        <v>#N/A</v>
      </c>
      <c r="G27" s="40" t="e">
        <f>VLOOKUP(C26,'Data Source'!$G$2:$H$1137,2,FALSE)</f>
        <v>#N/A</v>
      </c>
      <c r="H27" s="9" t="e">
        <f>SUM($D27:D$27)*((G27+$M$2)/100/2)</f>
        <v>#N/A</v>
      </c>
      <c r="I27" s="9" t="e">
        <f t="shared" si="4"/>
        <v>#N/A</v>
      </c>
      <c r="J27">
        <f t="shared" si="0"/>
        <v>2032</v>
      </c>
    </row>
    <row r="29" spans="1:10" x14ac:dyDescent="0.25">
      <c r="D29" s="12"/>
    </row>
  </sheetData>
  <conditionalFormatting sqref="B2:B27">
    <cfRule type="cellIs" dxfId="11" priority="1" operator="lessThan">
      <formula>$L$2</formula>
    </cfRule>
  </conditionalFormatting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F6A3-80F4-4590-BF6C-CFAF9B20CCFA}">
  <sheetPr codeName="Sheet20">
    <tabColor rgb="FFFFC000"/>
  </sheetPr>
  <dimension ref="A1:M29"/>
  <sheetViews>
    <sheetView showGridLines="0" workbookViewId="0">
      <selection activeCell="L1" sqref="L1:M2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2" bestFit="1" customWidth="1"/>
    <col min="8" max="8" width="18.42578125" bestFit="1" customWidth="1"/>
    <col min="9" max="9" width="22.5703125" bestFit="1" customWidth="1"/>
    <col min="10" max="10" width="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29</v>
      </c>
      <c r="B2" s="32">
        <v>43876</v>
      </c>
      <c r="F2" s="9"/>
      <c r="G2" s="9"/>
      <c r="H2" s="9"/>
      <c r="I2" s="9"/>
      <c r="J2">
        <f>YEAR(B2)</f>
        <v>2020</v>
      </c>
      <c r="L2" s="2">
        <f ca="1">DATE(2025,MONTH(TODAY()),1)</f>
        <v>45778</v>
      </c>
      <c r="M2" s="29">
        <v>0.5</v>
      </c>
    </row>
    <row r="3" spans="1:13" x14ac:dyDescent="0.25">
      <c r="A3" t="s">
        <v>29</v>
      </c>
      <c r="B3" s="32">
        <v>44058</v>
      </c>
      <c r="C3" s="32">
        <v>44057</v>
      </c>
      <c r="F3" s="9"/>
      <c r="G3" s="9"/>
      <c r="H3" s="9"/>
      <c r="I3" s="9"/>
      <c r="J3">
        <f t="shared" ref="J3:J27" si="0">YEAR(B3)</f>
        <v>2020</v>
      </c>
    </row>
    <row r="4" spans="1:13" x14ac:dyDescent="0.25">
      <c r="A4" t="s">
        <v>29</v>
      </c>
      <c r="B4" s="32">
        <v>44242</v>
      </c>
      <c r="C4" s="32">
        <v>44242</v>
      </c>
      <c r="D4" s="9">
        <v>16666668</v>
      </c>
      <c r="E4" s="22">
        <f>VLOOKUP(C4,'Data Source'!$A$2:$B$1048576,2,FALSE)</f>
        <v>13946</v>
      </c>
      <c r="F4" s="9">
        <f t="shared" ref="F4:F5" si="1">D4*E4</f>
        <v>232433351928</v>
      </c>
      <c r="G4" s="9">
        <f>VLOOKUP(C3,'Data Source'!$D$2:$E$1136,2,FALSE)</f>
        <v>0.33250000000000002</v>
      </c>
      <c r="H4" s="9">
        <f>SUM($D4:D$27)*((G4+$M$2)/100/2)</f>
        <v>1665000.0000000002</v>
      </c>
      <c r="I4" s="9">
        <f t="shared" ref="I4:I5" si="2">H4*E4</f>
        <v>23220090000.000004</v>
      </c>
      <c r="J4">
        <f t="shared" si="0"/>
        <v>2021</v>
      </c>
    </row>
    <row r="5" spans="1:13" x14ac:dyDescent="0.25">
      <c r="A5" t="s">
        <v>29</v>
      </c>
      <c r="B5" s="32">
        <v>44423</v>
      </c>
      <c r="C5" s="32">
        <v>44424</v>
      </c>
      <c r="D5" s="9">
        <v>16666668</v>
      </c>
      <c r="E5" s="22">
        <f>VLOOKUP(C5,'Data Source'!$A$2:$B$1048576,2,FALSE)</f>
        <v>14388</v>
      </c>
      <c r="F5" s="9">
        <f t="shared" si="1"/>
        <v>239800019184</v>
      </c>
      <c r="G5" s="23">
        <f>VLOOKUP(C4,'Data Source'!$D$2:$E$1136,2,FALSE)</f>
        <v>0.20488000000000001</v>
      </c>
      <c r="H5" s="9">
        <f>SUM($D5:D$27)*((G5+$M$2)/100/2)</f>
        <v>1351019.9953007998</v>
      </c>
      <c r="I5" s="9">
        <f t="shared" si="2"/>
        <v>19438475692.387909</v>
      </c>
      <c r="J5">
        <f t="shared" si="0"/>
        <v>2021</v>
      </c>
    </row>
    <row r="6" spans="1:13" x14ac:dyDescent="0.25">
      <c r="A6" t="s">
        <v>29</v>
      </c>
      <c r="B6" s="32">
        <v>44607</v>
      </c>
      <c r="C6" s="32">
        <v>44607</v>
      </c>
      <c r="D6" s="9">
        <v>16666668</v>
      </c>
      <c r="E6" s="22">
        <f>VLOOKUP(C6,'Data Source'!$A$2:$B$1048576,2,FALSE)</f>
        <v>14338</v>
      </c>
      <c r="F6" s="9">
        <f>D6*E6</f>
        <v>238966685784</v>
      </c>
      <c r="G6" s="23">
        <f>VLOOKUP(C5,'Data Source'!$D$2:$E$1136,2,FALSE)</f>
        <v>0.15537999999999999</v>
      </c>
      <c r="H6" s="9">
        <f>SUM($D6:D$27)*((G6+$M$2)/100/2)</f>
        <v>1201529.9912615998</v>
      </c>
      <c r="I6" s="9">
        <f>H6*E6</f>
        <v>17227537014.708817</v>
      </c>
      <c r="J6">
        <f t="shared" si="0"/>
        <v>2022</v>
      </c>
    </row>
    <row r="7" spans="1:13" x14ac:dyDescent="0.25">
      <c r="A7" t="s">
        <v>29</v>
      </c>
      <c r="B7" s="32">
        <v>44788</v>
      </c>
      <c r="C7" s="32">
        <v>44788</v>
      </c>
      <c r="D7" s="9">
        <v>16666668</v>
      </c>
      <c r="E7" s="22">
        <f>VLOOKUP(C7,'Data Source'!$A$2:$B$1048576,2,FALSE)</f>
        <v>14688</v>
      </c>
      <c r="F7" s="9">
        <f>D7*E7</f>
        <v>244800019584</v>
      </c>
      <c r="G7" s="23">
        <f>VLOOKUP(C6,'Data Source'!$D$2:$E$1136,2,FALSE)</f>
        <v>0.79271000000000003</v>
      </c>
      <c r="H7" s="9">
        <f>SUM($D7:D$27)*((G7+$M$2)/100/2)</f>
        <v>2262242.4741457999</v>
      </c>
      <c r="I7" s="9">
        <f>H7*E7</f>
        <v>33227817460.25351</v>
      </c>
      <c r="J7">
        <f t="shared" si="0"/>
        <v>2022</v>
      </c>
    </row>
    <row r="8" spans="1:13" x14ac:dyDescent="0.25">
      <c r="A8" t="s">
        <v>29</v>
      </c>
      <c r="B8" s="32">
        <v>44972</v>
      </c>
      <c r="C8" s="32">
        <v>44972</v>
      </c>
      <c r="D8" s="33">
        <v>16666668</v>
      </c>
      <c r="E8" s="22">
        <f>VLOOKUP(C8,'Data Source'!$A$2:$B$1048576,2,FALSE)</f>
        <v>15168</v>
      </c>
      <c r="F8" s="33">
        <f>D8*E8</f>
        <v>252800020224</v>
      </c>
      <c r="G8" s="23">
        <f>VLOOKUP(C7,'Data Source'!$D$2:$E$1136,2,FALSE)</f>
        <v>3.5329999999999999</v>
      </c>
      <c r="H8" s="9">
        <f>SUM($D8:D$27)*((G8+$M$2)/100/2)</f>
        <v>6721666.5591199994</v>
      </c>
      <c r="I8" s="33">
        <f>H8*E8</f>
        <v>101954238368.73215</v>
      </c>
      <c r="J8">
        <f t="shared" si="0"/>
        <v>2023</v>
      </c>
    </row>
    <row r="9" spans="1:13" x14ac:dyDescent="0.25">
      <c r="A9" t="s">
        <v>29</v>
      </c>
      <c r="B9" s="34">
        <v>45153</v>
      </c>
      <c r="C9" s="34">
        <v>45153</v>
      </c>
      <c r="D9" s="35">
        <v>16666668</v>
      </c>
      <c r="E9" s="18">
        <f>VLOOKUP(C9,'Data Source'!$A$2:$B$1048576,2,FALSE)</f>
        <v>15323</v>
      </c>
      <c r="F9" s="35">
        <f>D9*E9</f>
        <v>255383353764</v>
      </c>
      <c r="G9" s="19">
        <f>VLOOKUP(C8,'Data Source'!$D$2:$E$1136,2,FALSE)</f>
        <v>5.1802900000000003</v>
      </c>
      <c r="H9" s="35">
        <f>SUM($D9:D$27)*((G9+$M$2)/100/2)</f>
        <v>8993792.3106570002</v>
      </c>
      <c r="I9" s="35">
        <f>H9*E9</f>
        <v>137811879576.1972</v>
      </c>
      <c r="J9">
        <f t="shared" si="0"/>
        <v>2023</v>
      </c>
    </row>
    <row r="10" spans="1:13" x14ac:dyDescent="0.25">
      <c r="A10" t="s">
        <v>29</v>
      </c>
      <c r="B10" s="32">
        <v>45337</v>
      </c>
      <c r="C10" s="32">
        <v>45337</v>
      </c>
      <c r="D10" s="9">
        <v>16666668</v>
      </c>
      <c r="E10" s="22">
        <f>VLOOKUP(C10,'Data Source'!$A$2:$B$1048576,2,FALSE)</f>
        <v>15585</v>
      </c>
      <c r="F10" s="33">
        <f t="shared" ref="F10:F27" si="3">D10*E10</f>
        <v>259750020780</v>
      </c>
      <c r="G10" s="23">
        <f>VLOOKUP(C9,'Data Source'!$G$2:$H$1137,2,FALSE)</f>
        <v>5.4447200000000002</v>
      </c>
      <c r="H10" s="9">
        <f>SUM($D10:D$27)*((G10+$M$2)/100/2)</f>
        <v>8917079.7622112017</v>
      </c>
      <c r="I10" s="33">
        <f t="shared" ref="I10:I27" si="4">H10*E10</f>
        <v>138972688094.06158</v>
      </c>
      <c r="J10">
        <f t="shared" si="0"/>
        <v>2024</v>
      </c>
    </row>
    <row r="11" spans="1:13" x14ac:dyDescent="0.25">
      <c r="A11" t="s">
        <v>29</v>
      </c>
      <c r="B11" s="32">
        <v>45519</v>
      </c>
      <c r="C11" s="32">
        <v>45519</v>
      </c>
      <c r="D11" s="9">
        <v>16666668</v>
      </c>
      <c r="E11" s="22">
        <f>VLOOKUP(C11,'Data Source'!$A$2:$B$1048576,2,FALSE)</f>
        <v>15691</v>
      </c>
      <c r="F11" s="33">
        <f t="shared" si="3"/>
        <v>261516687588</v>
      </c>
      <c r="G11" s="23">
        <f>VLOOKUP(C10,'Data Source'!$G$2:$H$1137,2,FALSE)</f>
        <v>5.2435499999999999</v>
      </c>
      <c r="H11" s="9">
        <f>SUM($D11:D$27)*((G11+$M$2)/100/2)</f>
        <v>8136695.5653010001</v>
      </c>
      <c r="I11" s="33">
        <f t="shared" si="4"/>
        <v>127672890115.138</v>
      </c>
      <c r="J11">
        <f t="shared" si="0"/>
        <v>2024</v>
      </c>
    </row>
    <row r="12" spans="1:13" x14ac:dyDescent="0.25">
      <c r="A12" t="s">
        <v>29</v>
      </c>
      <c r="B12" s="32">
        <v>45703</v>
      </c>
      <c r="C12" s="32">
        <v>45705</v>
      </c>
      <c r="D12" s="9">
        <v>16666668</v>
      </c>
      <c r="E12" s="22">
        <f>VLOOKUP(C12,'Data Source'!$A$2:$B$1048576,2,FALSE)</f>
        <v>16285</v>
      </c>
      <c r="F12" s="33">
        <f t="shared" si="3"/>
        <v>271416688380</v>
      </c>
      <c r="G12" s="23">
        <f>VLOOKUP(C11,'Data Source'!$G$2:$H$1137,2,FALSE)</f>
        <v>4.7806199999999999</v>
      </c>
      <c r="H12" s="9">
        <f>SUM($D12:D$27)*((G12+$M$2)/100/2)</f>
        <v>7040826.3850336</v>
      </c>
      <c r="I12" s="33">
        <f t="shared" si="4"/>
        <v>114659857680.27217</v>
      </c>
      <c r="J12">
        <f t="shared" si="0"/>
        <v>2025</v>
      </c>
    </row>
    <row r="13" spans="1:13" x14ac:dyDescent="0.25">
      <c r="A13" t="s">
        <v>29</v>
      </c>
      <c r="B13" s="32">
        <v>45884</v>
      </c>
      <c r="C13" s="32">
        <v>45884</v>
      </c>
      <c r="D13" s="9">
        <v>16666668</v>
      </c>
      <c r="E13" s="22" t="e">
        <f>VLOOKUP(C13,'Data Source'!$A$2:$B$1048576,2,FALSE)</f>
        <v>#N/A</v>
      </c>
      <c r="F13" s="33" t="e">
        <f t="shared" si="3"/>
        <v>#N/A</v>
      </c>
      <c r="G13" s="23" t="e">
        <f>VLOOKUP(C12,'Data Source'!$G$2:$H$1137,2,FALSE)</f>
        <v>#N/A</v>
      </c>
      <c r="H13" s="9" t="e">
        <f>SUM($D13:D$27)*((G13+$M$2)/100/2)</f>
        <v>#N/A</v>
      </c>
      <c r="I13" s="33" t="e">
        <f t="shared" si="4"/>
        <v>#N/A</v>
      </c>
      <c r="J13">
        <f t="shared" si="0"/>
        <v>2025</v>
      </c>
    </row>
    <row r="14" spans="1:13" x14ac:dyDescent="0.25">
      <c r="A14" t="s">
        <v>29</v>
      </c>
      <c r="B14" s="32">
        <v>46068</v>
      </c>
      <c r="C14" s="32">
        <v>46068</v>
      </c>
      <c r="D14" s="9">
        <v>16666668</v>
      </c>
      <c r="E14" s="22" t="e">
        <f>VLOOKUP(C14,'Data Source'!$A$2:$B$1048576,2,FALSE)</f>
        <v>#N/A</v>
      </c>
      <c r="F14" s="33" t="e">
        <f t="shared" si="3"/>
        <v>#N/A</v>
      </c>
      <c r="G14" s="23" t="e">
        <f>VLOOKUP(C13,'Data Source'!$G$2:$H$1137,2,FALSE)</f>
        <v>#N/A</v>
      </c>
      <c r="H14" s="9" t="e">
        <f>SUM($D14:D$27)*((G14+$M$2)/100/2)</f>
        <v>#N/A</v>
      </c>
      <c r="I14" s="33" t="e">
        <f t="shared" si="4"/>
        <v>#N/A</v>
      </c>
      <c r="J14">
        <f t="shared" si="0"/>
        <v>2026</v>
      </c>
    </row>
    <row r="15" spans="1:13" x14ac:dyDescent="0.25">
      <c r="A15" t="s">
        <v>29</v>
      </c>
      <c r="B15" s="32">
        <v>46249</v>
      </c>
      <c r="C15" s="32">
        <v>46249</v>
      </c>
      <c r="D15" s="9">
        <v>16666668</v>
      </c>
      <c r="E15" s="22" t="e">
        <f>VLOOKUP(C15,'Data Source'!$A$2:$B$1048576,2,FALSE)</f>
        <v>#N/A</v>
      </c>
      <c r="F15" s="33" t="e">
        <f t="shared" si="3"/>
        <v>#N/A</v>
      </c>
      <c r="G15" s="23" t="e">
        <f>VLOOKUP(C14,'Data Source'!$G$2:$H$1137,2,FALSE)</f>
        <v>#N/A</v>
      </c>
      <c r="H15" s="9" t="e">
        <f>SUM($D15:D$27)*((G15+$M$2)/100/2)</f>
        <v>#N/A</v>
      </c>
      <c r="I15" s="33" t="e">
        <f t="shared" si="4"/>
        <v>#N/A</v>
      </c>
      <c r="J15">
        <f t="shared" si="0"/>
        <v>2026</v>
      </c>
    </row>
    <row r="16" spans="1:13" x14ac:dyDescent="0.25">
      <c r="A16" t="s">
        <v>29</v>
      </c>
      <c r="B16" s="32">
        <v>46433</v>
      </c>
      <c r="C16" s="32">
        <v>46433</v>
      </c>
      <c r="D16" s="9">
        <v>16666668</v>
      </c>
      <c r="E16" s="22" t="e">
        <f>VLOOKUP(C16,'Data Source'!$A$2:$B$1048576,2,FALSE)</f>
        <v>#N/A</v>
      </c>
      <c r="F16" s="33" t="e">
        <f t="shared" si="3"/>
        <v>#N/A</v>
      </c>
      <c r="G16" s="23" t="e">
        <f>VLOOKUP(C15,'Data Source'!$G$2:$H$1137,2,FALSE)</f>
        <v>#N/A</v>
      </c>
      <c r="H16" s="9" t="e">
        <f>SUM($D16:D$27)*((G16+$M$2)/100/2)</f>
        <v>#N/A</v>
      </c>
      <c r="I16" s="33" t="e">
        <f t="shared" si="4"/>
        <v>#N/A</v>
      </c>
      <c r="J16">
        <f t="shared" si="0"/>
        <v>2027</v>
      </c>
    </row>
    <row r="17" spans="1:10" x14ac:dyDescent="0.25">
      <c r="A17" t="s">
        <v>29</v>
      </c>
      <c r="B17" s="32">
        <v>46614</v>
      </c>
      <c r="C17" s="32">
        <v>46614</v>
      </c>
      <c r="D17" s="9">
        <v>16666668</v>
      </c>
      <c r="E17" s="22" t="e">
        <f>VLOOKUP(C17,'Data Source'!$A$2:$B$1048576,2,FALSE)</f>
        <v>#N/A</v>
      </c>
      <c r="F17" s="33" t="e">
        <f t="shared" si="3"/>
        <v>#N/A</v>
      </c>
      <c r="G17" s="23" t="e">
        <f>VLOOKUP(C16,'Data Source'!$G$2:$H$1137,2,FALSE)</f>
        <v>#N/A</v>
      </c>
      <c r="H17" s="9" t="e">
        <f>SUM($D17:D$27)*((G17+$M$2)/100/2)</f>
        <v>#N/A</v>
      </c>
      <c r="I17" s="33" t="e">
        <f t="shared" si="4"/>
        <v>#N/A</v>
      </c>
      <c r="J17">
        <f t="shared" si="0"/>
        <v>2027</v>
      </c>
    </row>
    <row r="18" spans="1:10" x14ac:dyDescent="0.25">
      <c r="A18" t="s">
        <v>29</v>
      </c>
      <c r="B18" s="32">
        <v>46798</v>
      </c>
      <c r="C18" s="32">
        <v>46798</v>
      </c>
      <c r="D18" s="9">
        <v>16666668</v>
      </c>
      <c r="E18" s="22" t="e">
        <f>VLOOKUP(C18,'Data Source'!$A$2:$B$1048576,2,FALSE)</f>
        <v>#N/A</v>
      </c>
      <c r="F18" s="33" t="e">
        <f t="shared" si="3"/>
        <v>#N/A</v>
      </c>
      <c r="G18" s="23" t="e">
        <f>VLOOKUP(C17,'Data Source'!$G$2:$H$1137,2,FALSE)</f>
        <v>#N/A</v>
      </c>
      <c r="H18" s="9" t="e">
        <f>SUM($D18:D$27)*((G18+$M$2)/100/2)</f>
        <v>#N/A</v>
      </c>
      <c r="I18" s="33" t="e">
        <f t="shared" si="4"/>
        <v>#N/A</v>
      </c>
      <c r="J18">
        <f t="shared" si="0"/>
        <v>2028</v>
      </c>
    </row>
    <row r="19" spans="1:10" x14ac:dyDescent="0.25">
      <c r="A19" t="s">
        <v>29</v>
      </c>
      <c r="B19" s="32">
        <v>46980</v>
      </c>
      <c r="C19" s="32">
        <v>46980</v>
      </c>
      <c r="D19" s="9">
        <v>16666668</v>
      </c>
      <c r="E19" s="22" t="e">
        <f>VLOOKUP(C19,'Data Source'!$A$2:$B$1048576,2,FALSE)</f>
        <v>#N/A</v>
      </c>
      <c r="F19" s="33" t="e">
        <f t="shared" si="3"/>
        <v>#N/A</v>
      </c>
      <c r="G19" s="23" t="e">
        <f>VLOOKUP(C18,'Data Source'!$G$2:$H$1137,2,FALSE)</f>
        <v>#N/A</v>
      </c>
      <c r="H19" s="9" t="e">
        <f>SUM($D19:D$27)*((G19+$M$2)/100/2)</f>
        <v>#N/A</v>
      </c>
      <c r="I19" s="33" t="e">
        <f t="shared" si="4"/>
        <v>#N/A</v>
      </c>
      <c r="J19">
        <f t="shared" si="0"/>
        <v>2028</v>
      </c>
    </row>
    <row r="20" spans="1:10" x14ac:dyDescent="0.25">
      <c r="A20" t="s">
        <v>29</v>
      </c>
      <c r="B20" s="32">
        <v>47164</v>
      </c>
      <c r="C20" s="32">
        <v>47164</v>
      </c>
      <c r="D20" s="9">
        <v>16666668</v>
      </c>
      <c r="E20" s="22" t="e">
        <f>VLOOKUP(C20,'Data Source'!$A$2:$B$1048576,2,FALSE)</f>
        <v>#N/A</v>
      </c>
      <c r="F20" s="33" t="e">
        <f t="shared" si="3"/>
        <v>#N/A</v>
      </c>
      <c r="G20" s="23" t="e">
        <f>VLOOKUP(C19,'Data Source'!$G$2:$H$1137,2,FALSE)</f>
        <v>#N/A</v>
      </c>
      <c r="H20" s="9" t="e">
        <f>SUM($D20:D$27)*((G20+$M$2)/100/2)</f>
        <v>#N/A</v>
      </c>
      <c r="I20" s="33" t="e">
        <f t="shared" si="4"/>
        <v>#N/A</v>
      </c>
      <c r="J20">
        <f t="shared" si="0"/>
        <v>2029</v>
      </c>
    </row>
    <row r="21" spans="1:10" x14ac:dyDescent="0.25">
      <c r="A21" t="s">
        <v>29</v>
      </c>
      <c r="B21" s="32">
        <v>47345</v>
      </c>
      <c r="C21" s="32">
        <v>47345</v>
      </c>
      <c r="D21" s="9">
        <v>16666668</v>
      </c>
      <c r="E21" s="22" t="e">
        <f>VLOOKUP(C21,'Data Source'!$A$2:$B$1048576,2,FALSE)</f>
        <v>#N/A</v>
      </c>
      <c r="F21" s="33" t="e">
        <f t="shared" si="3"/>
        <v>#N/A</v>
      </c>
      <c r="G21" s="23" t="e">
        <f>VLOOKUP(C20,'Data Source'!$G$2:$H$1137,2,FALSE)</f>
        <v>#N/A</v>
      </c>
      <c r="H21" s="9" t="e">
        <f>SUM($D21:D$27)*((G21+$M$2)/100/2)</f>
        <v>#N/A</v>
      </c>
      <c r="I21" s="33" t="e">
        <f t="shared" si="4"/>
        <v>#N/A</v>
      </c>
      <c r="J21">
        <f t="shared" si="0"/>
        <v>2029</v>
      </c>
    </row>
    <row r="22" spans="1:10" x14ac:dyDescent="0.25">
      <c r="A22" t="s">
        <v>29</v>
      </c>
      <c r="B22" s="32">
        <v>47529</v>
      </c>
      <c r="C22" s="32">
        <v>47529</v>
      </c>
      <c r="D22" s="9">
        <v>16666668</v>
      </c>
      <c r="E22" s="22" t="e">
        <f>VLOOKUP(C22,'Data Source'!$A$2:$B$1048576,2,FALSE)</f>
        <v>#N/A</v>
      </c>
      <c r="F22" s="33" t="e">
        <f t="shared" si="3"/>
        <v>#N/A</v>
      </c>
      <c r="G22" s="23" t="e">
        <f>VLOOKUP(C21,'Data Source'!$G$2:$H$1137,2,FALSE)</f>
        <v>#N/A</v>
      </c>
      <c r="H22" s="9" t="e">
        <f>SUM($D22:D$27)*((G22+$M$2)/100/2)</f>
        <v>#N/A</v>
      </c>
      <c r="I22" s="33" t="e">
        <f t="shared" si="4"/>
        <v>#N/A</v>
      </c>
      <c r="J22">
        <f t="shared" si="0"/>
        <v>2030</v>
      </c>
    </row>
    <row r="23" spans="1:10" x14ac:dyDescent="0.25">
      <c r="A23" t="s">
        <v>29</v>
      </c>
      <c r="B23" s="32">
        <v>47710</v>
      </c>
      <c r="C23" s="32">
        <v>47710</v>
      </c>
      <c r="D23" s="9">
        <v>16666668</v>
      </c>
      <c r="E23" s="22" t="e">
        <f>VLOOKUP(C23,'Data Source'!$A$2:$B$1048576,2,FALSE)</f>
        <v>#N/A</v>
      </c>
      <c r="F23" s="33" t="e">
        <f t="shared" si="3"/>
        <v>#N/A</v>
      </c>
      <c r="G23" s="23" t="e">
        <f>VLOOKUP(C22,'Data Source'!$G$2:$H$1137,2,FALSE)</f>
        <v>#N/A</v>
      </c>
      <c r="H23" s="9" t="e">
        <f>SUM($D23:D$27)*((G23+$M$2)/100/2)</f>
        <v>#N/A</v>
      </c>
      <c r="I23" s="33" t="e">
        <f t="shared" si="4"/>
        <v>#N/A</v>
      </c>
      <c r="J23">
        <f t="shared" si="0"/>
        <v>2030</v>
      </c>
    </row>
    <row r="24" spans="1:10" x14ac:dyDescent="0.25">
      <c r="A24" t="s">
        <v>29</v>
      </c>
      <c r="B24" s="32">
        <v>47894</v>
      </c>
      <c r="C24" s="32">
        <v>47894</v>
      </c>
      <c r="D24" s="9">
        <v>16666668</v>
      </c>
      <c r="E24" s="22" t="e">
        <f>VLOOKUP(C24,'Data Source'!$A$2:$B$1048576,2,FALSE)</f>
        <v>#N/A</v>
      </c>
      <c r="F24" s="33" t="e">
        <f t="shared" si="3"/>
        <v>#N/A</v>
      </c>
      <c r="G24" s="23" t="e">
        <f>VLOOKUP(C23,'Data Source'!$G$2:$H$1137,2,FALSE)</f>
        <v>#N/A</v>
      </c>
      <c r="H24" s="9" t="e">
        <f>SUM($D24:D$27)*((G24+$M$2)/100/2)</f>
        <v>#N/A</v>
      </c>
      <c r="I24" s="33" t="e">
        <f t="shared" si="4"/>
        <v>#N/A</v>
      </c>
      <c r="J24">
        <f t="shared" si="0"/>
        <v>2031</v>
      </c>
    </row>
    <row r="25" spans="1:10" x14ac:dyDescent="0.25">
      <c r="A25" t="s">
        <v>29</v>
      </c>
      <c r="B25" s="32">
        <v>48075</v>
      </c>
      <c r="C25" s="32">
        <v>48075</v>
      </c>
      <c r="D25" s="9">
        <v>16666668</v>
      </c>
      <c r="E25" s="22" t="e">
        <f>VLOOKUP(C25,'Data Source'!$A$2:$B$1048576,2,FALSE)</f>
        <v>#N/A</v>
      </c>
      <c r="F25" s="33" t="e">
        <f t="shared" si="3"/>
        <v>#N/A</v>
      </c>
      <c r="G25" s="23" t="e">
        <f>VLOOKUP(C24,'Data Source'!$G$2:$H$1137,2,FALSE)</f>
        <v>#N/A</v>
      </c>
      <c r="H25" s="9" t="e">
        <f>SUM($D25:D$27)*((G25+$M$2)/100/2)</f>
        <v>#N/A</v>
      </c>
      <c r="I25" s="33" t="e">
        <f t="shared" si="4"/>
        <v>#N/A</v>
      </c>
      <c r="J25">
        <f t="shared" si="0"/>
        <v>2031</v>
      </c>
    </row>
    <row r="26" spans="1:10" x14ac:dyDescent="0.25">
      <c r="A26" t="s">
        <v>29</v>
      </c>
      <c r="B26" s="32">
        <v>48259</v>
      </c>
      <c r="C26" s="32">
        <v>48259</v>
      </c>
      <c r="D26" s="9">
        <v>16666668</v>
      </c>
      <c r="E26" s="22" t="e">
        <f>VLOOKUP(C26,'Data Source'!$A$2:$B$1048576,2,FALSE)</f>
        <v>#N/A</v>
      </c>
      <c r="F26" s="33" t="e">
        <f t="shared" si="3"/>
        <v>#N/A</v>
      </c>
      <c r="G26" s="23" t="e">
        <f>VLOOKUP(C25,'Data Source'!$G$2:$H$1137,2,FALSE)</f>
        <v>#N/A</v>
      </c>
      <c r="H26" s="9" t="e">
        <f>SUM($D26:D$27)*((G26+$M$2)/100/2)</f>
        <v>#N/A</v>
      </c>
      <c r="I26" s="33" t="e">
        <f t="shared" si="4"/>
        <v>#N/A</v>
      </c>
      <c r="J26">
        <f t="shared" si="0"/>
        <v>2032</v>
      </c>
    </row>
    <row r="27" spans="1:10" x14ac:dyDescent="0.25">
      <c r="A27" t="s">
        <v>29</v>
      </c>
      <c r="B27" s="32">
        <v>48441</v>
      </c>
      <c r="C27" s="32">
        <v>48441</v>
      </c>
      <c r="D27" s="9">
        <v>16666636</v>
      </c>
      <c r="E27" s="22" t="e">
        <f>VLOOKUP(C27,'Data Source'!$A$2:$B$1048576,2,FALSE)</f>
        <v>#N/A</v>
      </c>
      <c r="F27" s="33" t="e">
        <f t="shared" si="3"/>
        <v>#N/A</v>
      </c>
      <c r="G27" s="23" t="e">
        <f>VLOOKUP(C26,'Data Source'!$G$2:$H$1137,2,FALSE)</f>
        <v>#N/A</v>
      </c>
      <c r="H27" s="9" t="e">
        <f>SUM($D27:D$27)*((G27+$M$2)/100/2)</f>
        <v>#N/A</v>
      </c>
      <c r="I27" s="33" t="e">
        <f t="shared" si="4"/>
        <v>#N/A</v>
      </c>
      <c r="J27">
        <f t="shared" si="0"/>
        <v>2032</v>
      </c>
    </row>
    <row r="29" spans="1:10" x14ac:dyDescent="0.25">
      <c r="D29" s="43"/>
    </row>
  </sheetData>
  <conditionalFormatting sqref="B2:B27">
    <cfRule type="cellIs" dxfId="10" priority="1" operator="lessThan">
      <formula>$L$2</formula>
    </cfRule>
  </conditionalFormatting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11D2-5283-4351-B15F-405B33CAD09C}">
  <sheetPr codeName="Sheet21">
    <tabColor rgb="FF92D050"/>
  </sheetPr>
  <dimension ref="A1:M31"/>
  <sheetViews>
    <sheetView showGridLines="0" workbookViewId="0">
      <selection activeCell="L1" sqref="L1:M2"/>
    </sheetView>
  </sheetViews>
  <sheetFormatPr defaultRowHeight="15" x14ac:dyDescent="0.25"/>
  <cols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8.7109375" bestFit="1" customWidth="1"/>
    <col min="8" max="8" width="18.42578125" bestFit="1" customWidth="1"/>
    <col min="9" max="9" width="22.5703125" bestFit="1" customWidth="1"/>
    <col min="10" max="10" width="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19</v>
      </c>
      <c r="B2" s="32">
        <v>43800</v>
      </c>
      <c r="C2" s="32">
        <v>43801</v>
      </c>
      <c r="E2" s="12"/>
      <c r="F2" s="9"/>
      <c r="G2" s="9"/>
      <c r="H2" s="12"/>
      <c r="I2" s="9">
        <f>E2*H2</f>
        <v>0</v>
      </c>
      <c r="J2">
        <f>YEAR(B2)</f>
        <v>2019</v>
      </c>
      <c r="L2" s="2">
        <f ca="1">DATE(2025,MONTH(TODAY()),1)</f>
        <v>45778</v>
      </c>
      <c r="M2" s="29">
        <v>0.5</v>
      </c>
    </row>
    <row r="3" spans="1:13" x14ac:dyDescent="0.25">
      <c r="A3" t="s">
        <v>19</v>
      </c>
      <c r="B3" s="32">
        <v>43983</v>
      </c>
      <c r="C3" s="32">
        <v>43984</v>
      </c>
      <c r="E3" s="12">
        <f>VLOOKUP(C3,'Data Source'!$A$2:$B$1048576,2,FALSE)</f>
        <v>14502</v>
      </c>
      <c r="F3" s="9">
        <f t="shared" ref="F3:F29" si="0">D3*E3</f>
        <v>0</v>
      </c>
      <c r="G3" s="40">
        <f>VLOOKUP(C2,'Data Source'!$D$2:$E$1136,2,FALSE)</f>
        <v>1.9061300000000001</v>
      </c>
      <c r="H3" s="9">
        <f>SUM($D3:D$29)*((G3+$M$2)/100/2)</f>
        <v>6015325</v>
      </c>
      <c r="I3" s="58">
        <f t="shared" ref="I3:I29" si="1">E3*H3</f>
        <v>87234243150</v>
      </c>
      <c r="J3">
        <f t="shared" ref="J3:J29" si="2">YEAR(B3)</f>
        <v>2020</v>
      </c>
    </row>
    <row r="4" spans="1:13" x14ac:dyDescent="0.25">
      <c r="A4" t="s">
        <v>19</v>
      </c>
      <c r="B4" s="32">
        <v>44166</v>
      </c>
      <c r="C4" s="32">
        <v>44166</v>
      </c>
      <c r="E4" s="12">
        <f>VLOOKUP(C4,'Data Source'!$A$2:$B$1048576,2,FALSE)</f>
        <v>14178</v>
      </c>
      <c r="F4" s="9">
        <f t="shared" si="0"/>
        <v>0</v>
      </c>
      <c r="G4" s="40">
        <f>VLOOKUP(C3,'Data Source'!$D$2:$E$1136,2,FALSE)</f>
        <v>0.48199999999999998</v>
      </c>
      <c r="H4" s="9">
        <f>SUM($D4:D$29)*((G4+$M$2)/100/2)</f>
        <v>2455000</v>
      </c>
      <c r="I4" s="58">
        <f t="shared" si="1"/>
        <v>34806990000</v>
      </c>
      <c r="J4">
        <f t="shared" si="2"/>
        <v>2020</v>
      </c>
    </row>
    <row r="5" spans="1:13" x14ac:dyDescent="0.25">
      <c r="A5" t="s">
        <v>19</v>
      </c>
      <c r="B5" s="32">
        <v>44348</v>
      </c>
      <c r="C5" s="32">
        <v>44358</v>
      </c>
      <c r="E5" s="12">
        <f>VLOOKUP(C5,'Data Source'!$A$2:$B$1048576,2,FALSE)</f>
        <v>14240</v>
      </c>
      <c r="F5" s="9">
        <f t="shared" si="0"/>
        <v>0</v>
      </c>
      <c r="G5" s="40">
        <f>VLOOKUP(C4,'Data Source'!$D$2:$E$1136,2,FALSE)</f>
        <v>0.25874999999999998</v>
      </c>
      <c r="H5" s="9">
        <f>SUM($D5:D$29)*((G5+$M$2)/100/2)</f>
        <v>1896875.0000000002</v>
      </c>
      <c r="I5" s="9">
        <f t="shared" si="1"/>
        <v>27011500000.000004</v>
      </c>
      <c r="J5">
        <f t="shared" si="2"/>
        <v>2021</v>
      </c>
    </row>
    <row r="6" spans="1:13" x14ac:dyDescent="0.25">
      <c r="A6" t="s">
        <v>19</v>
      </c>
      <c r="B6" s="32">
        <v>44531</v>
      </c>
      <c r="C6" s="32">
        <v>44531</v>
      </c>
      <c r="D6" s="9">
        <v>20833335</v>
      </c>
      <c r="E6" s="12">
        <f>VLOOKUP(C6,'Data Source'!$A$2:$B$1048576,2,FALSE)</f>
        <v>14320</v>
      </c>
      <c r="F6" s="9">
        <f t="shared" si="0"/>
        <v>298333357200</v>
      </c>
      <c r="G6" s="40">
        <f>VLOOKUP(C5,'Data Source'!$D$2:$E$1136,2,FALSE)</f>
        <v>0.1525</v>
      </c>
      <c r="H6" s="9">
        <f>SUM($D6:D$29)*((G6+$M$2)/100/2)</f>
        <v>1631250</v>
      </c>
      <c r="I6" s="9">
        <f t="shared" si="1"/>
        <v>23359500000</v>
      </c>
      <c r="J6">
        <f t="shared" si="2"/>
        <v>2021</v>
      </c>
    </row>
    <row r="7" spans="1:13" x14ac:dyDescent="0.25">
      <c r="A7" t="s">
        <v>19</v>
      </c>
      <c r="B7" s="32">
        <v>44713</v>
      </c>
      <c r="C7" s="32">
        <v>44712</v>
      </c>
      <c r="D7" s="9">
        <v>20833335</v>
      </c>
      <c r="E7" s="12">
        <f>VLOOKUP(C7,'Data Source'!$A$2:$B$1048576,2,FALSE)</f>
        <v>14544</v>
      </c>
      <c r="F7" s="9">
        <f t="shared" si="0"/>
        <v>303000024240</v>
      </c>
      <c r="G7" s="40">
        <f>VLOOKUP(C6,'Data Source'!$D$2:$E$1136,2,FALSE)</f>
        <v>0.26950000000000002</v>
      </c>
      <c r="H7" s="9">
        <f>SUM($D7:D$29)*((G7+$M$2)/100/2)</f>
        <v>1843593.7435875002</v>
      </c>
      <c r="I7" s="9">
        <f t="shared" si="1"/>
        <v>26813227406.736603</v>
      </c>
      <c r="J7">
        <f t="shared" si="2"/>
        <v>2022</v>
      </c>
    </row>
    <row r="8" spans="1:13" x14ac:dyDescent="0.25">
      <c r="A8" t="s">
        <v>19</v>
      </c>
      <c r="B8" s="32">
        <v>44896</v>
      </c>
      <c r="C8" s="32">
        <v>44896</v>
      </c>
      <c r="D8" s="9">
        <v>20833335</v>
      </c>
      <c r="E8" s="12">
        <f>VLOOKUP(C8,'Data Source'!$A$2:$B$1048576,2,FALSE)</f>
        <v>15742</v>
      </c>
      <c r="F8" s="9">
        <f t="shared" si="0"/>
        <v>327958359570</v>
      </c>
      <c r="G8" s="40">
        <f>VLOOKUP(C7,'Data Source'!$D$2:$E$1136,2,FALSE)</f>
        <v>2.1059999999999999</v>
      </c>
      <c r="H8" s="9">
        <f>SUM($D8:D$29)*((G8+$M$2)/100/2)</f>
        <v>5972083.2899000002</v>
      </c>
      <c r="I8" s="9">
        <f t="shared" si="1"/>
        <v>94012535149.605804</v>
      </c>
      <c r="J8">
        <f t="shared" si="2"/>
        <v>2022</v>
      </c>
    </row>
    <row r="9" spans="1:13" x14ac:dyDescent="0.25">
      <c r="A9" t="s">
        <v>19</v>
      </c>
      <c r="B9" s="32">
        <v>45078</v>
      </c>
      <c r="C9" s="32">
        <v>45077</v>
      </c>
      <c r="D9" s="9">
        <v>20833335</v>
      </c>
      <c r="E9" s="12">
        <f>VLOOKUP(C9,'Data Source'!$A$2:$B$1048576,2,FALSE)</f>
        <v>14969</v>
      </c>
      <c r="F9" s="9">
        <f t="shared" si="0"/>
        <v>311854191615</v>
      </c>
      <c r="G9" s="40">
        <f>VLOOKUP(C8,'Data Source'!$D$2:$E$1136,2,FALSE)</f>
        <v>5.1755699999999996</v>
      </c>
      <c r="H9" s="9">
        <f>SUM($D9:D$29)*((G9+$M$2)/100/2)</f>
        <v>12415309.233110748</v>
      </c>
      <c r="I9" s="9">
        <f t="shared" si="1"/>
        <v>185844763910.43478</v>
      </c>
      <c r="J9">
        <f t="shared" si="2"/>
        <v>2023</v>
      </c>
    </row>
    <row r="10" spans="1:13" x14ac:dyDescent="0.25">
      <c r="A10" t="s">
        <v>19</v>
      </c>
      <c r="B10" s="34">
        <v>45261</v>
      </c>
      <c r="C10" s="34">
        <v>45261</v>
      </c>
      <c r="D10" s="35">
        <v>20833335</v>
      </c>
      <c r="E10" s="18">
        <f>VLOOKUP(C10,'Data Source'!$A$2:$B$1048576,2,FALSE)</f>
        <v>15484</v>
      </c>
      <c r="F10" s="35">
        <f t="shared" si="0"/>
        <v>322583359140</v>
      </c>
      <c r="G10" s="19">
        <f>VLOOKUP(C9,'Data Source'!$D$2:$E$1136,2,FALSE)</f>
        <v>5.6457100000000002</v>
      </c>
      <c r="H10" s="35">
        <f>SUM($D10:D$29)*((G10+$M$2)/100/2)</f>
        <v>12803562.295143001</v>
      </c>
      <c r="I10" s="35">
        <f t="shared" si="1"/>
        <v>198250358577.99423</v>
      </c>
      <c r="J10">
        <f t="shared" si="2"/>
        <v>2023</v>
      </c>
    </row>
    <row r="11" spans="1:13" x14ac:dyDescent="0.25">
      <c r="A11" t="s">
        <v>19</v>
      </c>
      <c r="B11" s="32">
        <v>45444</v>
      </c>
      <c r="C11" s="32">
        <v>45446</v>
      </c>
      <c r="D11" s="9">
        <v>20833335</v>
      </c>
      <c r="E11" s="12">
        <f>VLOOKUP(C11,'Data Source'!$A$2:$B$1048576,2,FALSE)</f>
        <v>16251</v>
      </c>
      <c r="F11" s="9">
        <f t="shared" si="0"/>
        <v>338562527085</v>
      </c>
      <c r="G11" s="40">
        <f>VLOOKUP(C10,'Data Source'!$G$2:$H$5001,2,FALSE)</f>
        <v>5.3409000000000004</v>
      </c>
      <c r="H11" s="9">
        <f>SUM($D11:D$29)*((G11+$M$2)/100/2)</f>
        <v>11560114.339962501</v>
      </c>
      <c r="I11" s="9">
        <f t="shared" si="1"/>
        <v>187863418138.73059</v>
      </c>
      <c r="J11">
        <f t="shared" si="2"/>
        <v>2024</v>
      </c>
    </row>
    <row r="12" spans="1:13" x14ac:dyDescent="0.25">
      <c r="A12" t="s">
        <v>19</v>
      </c>
      <c r="B12" s="32">
        <v>45627</v>
      </c>
      <c r="C12" s="32">
        <v>45628</v>
      </c>
      <c r="D12" s="9">
        <v>20833335</v>
      </c>
      <c r="E12" s="12">
        <f>VLOOKUP(C12,'Data Source'!$A$2:$B$1048576,2,FALSE)</f>
        <v>15856</v>
      </c>
      <c r="F12" s="9">
        <f t="shared" si="0"/>
        <v>330333359760</v>
      </c>
      <c r="G12" s="40">
        <f>VLOOKUP(C11,'Data Source'!$G$2:$H$5001,2,FALSE)</f>
        <v>5.3072600000000003</v>
      </c>
      <c r="H12" s="9">
        <f>SUM($D12:D$29)*((G12+$M$2)/100/2)</f>
        <v>10888612.209637001</v>
      </c>
      <c r="I12" s="9">
        <f t="shared" si="1"/>
        <v>172649835196.0043</v>
      </c>
      <c r="J12">
        <f t="shared" si="2"/>
        <v>2024</v>
      </c>
    </row>
    <row r="13" spans="1:13" x14ac:dyDescent="0.25">
      <c r="A13" t="s">
        <v>19</v>
      </c>
      <c r="B13" s="32">
        <v>45809</v>
      </c>
      <c r="C13" s="32">
        <v>45809</v>
      </c>
      <c r="D13" s="9">
        <v>20833335</v>
      </c>
      <c r="E13" s="12" t="e">
        <f>VLOOKUP(C13,'Data Source'!$A$2:$B$1048576,2,FALSE)</f>
        <v>#N/A</v>
      </c>
      <c r="F13" s="9" t="e">
        <f t="shared" si="0"/>
        <v>#N/A</v>
      </c>
      <c r="G13" s="40">
        <f>VLOOKUP(C12,'Data Source'!$G$2:$H$5001,2,FALSE)</f>
        <v>4.3754</v>
      </c>
      <c r="H13" s="9">
        <f>SUM($D13:D$29)*((G13+$M$2)/100/2)</f>
        <v>8633520.5489349999</v>
      </c>
      <c r="I13" s="9" t="e">
        <f t="shared" si="1"/>
        <v>#N/A</v>
      </c>
      <c r="J13">
        <f t="shared" si="2"/>
        <v>2025</v>
      </c>
    </row>
    <row r="14" spans="1:13" x14ac:dyDescent="0.25">
      <c r="A14" t="s">
        <v>19</v>
      </c>
      <c r="B14" s="32">
        <v>45992</v>
      </c>
      <c r="C14" s="32">
        <v>45992</v>
      </c>
      <c r="D14" s="9">
        <v>20833335</v>
      </c>
      <c r="E14" s="12" t="e">
        <f>VLOOKUP(C14,'Data Source'!$A$2:$B$1048576,2,FALSE)</f>
        <v>#N/A</v>
      </c>
      <c r="F14" s="9" t="e">
        <f t="shared" si="0"/>
        <v>#N/A</v>
      </c>
      <c r="G14" s="40" t="e">
        <f>VLOOKUP(C13,'Data Source'!$G$2:$H$5001,2,FALSE)</f>
        <v>#N/A</v>
      </c>
      <c r="H14" s="9" t="e">
        <f>SUM($D14:D$29)*((G14+$M$2)/100/2)</f>
        <v>#N/A</v>
      </c>
      <c r="I14" s="9" t="e">
        <f t="shared" si="1"/>
        <v>#N/A</v>
      </c>
      <c r="J14">
        <f t="shared" si="2"/>
        <v>2025</v>
      </c>
    </row>
    <row r="15" spans="1:13" x14ac:dyDescent="0.25">
      <c r="A15" t="s">
        <v>19</v>
      </c>
      <c r="B15" s="32">
        <v>46174</v>
      </c>
      <c r="C15" s="32">
        <v>46174</v>
      </c>
      <c r="D15" s="9">
        <v>20833335</v>
      </c>
      <c r="E15" s="12" t="e">
        <f>VLOOKUP(C15,'Data Source'!$A$2:$B$1048576,2,FALSE)</f>
        <v>#N/A</v>
      </c>
      <c r="F15" s="9" t="e">
        <f t="shared" si="0"/>
        <v>#N/A</v>
      </c>
      <c r="G15" s="40" t="e">
        <f>VLOOKUP(C14,'Data Source'!$G$2:$H$5001,2,FALSE)</f>
        <v>#N/A</v>
      </c>
      <c r="H15" s="9" t="e">
        <f>SUM($D15:D$29)*((G15+$M$2)/100/2)</f>
        <v>#N/A</v>
      </c>
      <c r="I15" s="9" t="e">
        <f t="shared" si="1"/>
        <v>#N/A</v>
      </c>
      <c r="J15">
        <f t="shared" si="2"/>
        <v>2026</v>
      </c>
    </row>
    <row r="16" spans="1:13" x14ac:dyDescent="0.25">
      <c r="A16" t="s">
        <v>19</v>
      </c>
      <c r="B16" s="32">
        <v>46357</v>
      </c>
      <c r="C16" s="32">
        <v>46357</v>
      </c>
      <c r="D16" s="9">
        <v>20833335</v>
      </c>
      <c r="E16" s="12" t="e">
        <f>VLOOKUP(C16,'Data Source'!$A$2:$B$1048576,2,FALSE)</f>
        <v>#N/A</v>
      </c>
      <c r="F16" s="9" t="e">
        <f t="shared" si="0"/>
        <v>#N/A</v>
      </c>
      <c r="G16" s="40" t="e">
        <f>VLOOKUP(C15,'Data Source'!$G$2:$H$5001,2,FALSE)</f>
        <v>#N/A</v>
      </c>
      <c r="H16" s="9" t="e">
        <f>SUM($D16:D$29)*((G16+$M$2)/100/2)</f>
        <v>#N/A</v>
      </c>
      <c r="I16" s="9" t="e">
        <f t="shared" si="1"/>
        <v>#N/A</v>
      </c>
      <c r="J16">
        <f t="shared" si="2"/>
        <v>2026</v>
      </c>
    </row>
    <row r="17" spans="1:10" x14ac:dyDescent="0.25">
      <c r="A17" t="s">
        <v>19</v>
      </c>
      <c r="B17" s="32">
        <v>46539</v>
      </c>
      <c r="C17" s="32">
        <v>46539</v>
      </c>
      <c r="D17" s="9">
        <v>20833335</v>
      </c>
      <c r="E17" s="12" t="e">
        <f>VLOOKUP(C17,'Data Source'!$A$2:$B$1048576,2,FALSE)</f>
        <v>#N/A</v>
      </c>
      <c r="F17" s="9" t="e">
        <f t="shared" si="0"/>
        <v>#N/A</v>
      </c>
      <c r="G17" s="40" t="e">
        <f>VLOOKUP(C16,'Data Source'!$G$2:$H$5001,2,FALSE)</f>
        <v>#N/A</v>
      </c>
      <c r="H17" s="9" t="e">
        <f>SUM($D17:D$29)*((G17+$M$2)/100/2)</f>
        <v>#N/A</v>
      </c>
      <c r="I17" s="9" t="e">
        <f t="shared" si="1"/>
        <v>#N/A</v>
      </c>
      <c r="J17">
        <f t="shared" si="2"/>
        <v>2027</v>
      </c>
    </row>
    <row r="18" spans="1:10" x14ac:dyDescent="0.25">
      <c r="A18" t="s">
        <v>19</v>
      </c>
      <c r="B18" s="32">
        <v>46722</v>
      </c>
      <c r="C18" s="32">
        <v>46722</v>
      </c>
      <c r="D18" s="9">
        <v>20833335</v>
      </c>
      <c r="E18" s="12" t="e">
        <f>VLOOKUP(C18,'Data Source'!$A$2:$B$1048576,2,FALSE)</f>
        <v>#N/A</v>
      </c>
      <c r="F18" s="9" t="e">
        <f t="shared" si="0"/>
        <v>#N/A</v>
      </c>
      <c r="G18" s="40" t="e">
        <f>VLOOKUP(C17,'Data Source'!$G$2:$H$5001,2,FALSE)</f>
        <v>#N/A</v>
      </c>
      <c r="H18" s="9" t="e">
        <f>SUM($D18:D$29)*((G18+$M$2)/100/2)</f>
        <v>#N/A</v>
      </c>
      <c r="I18" s="9" t="e">
        <f t="shared" si="1"/>
        <v>#N/A</v>
      </c>
      <c r="J18">
        <f t="shared" si="2"/>
        <v>2027</v>
      </c>
    </row>
    <row r="19" spans="1:10" x14ac:dyDescent="0.25">
      <c r="A19" t="s">
        <v>19</v>
      </c>
      <c r="B19" s="32">
        <v>46905</v>
      </c>
      <c r="C19" s="32">
        <v>46905</v>
      </c>
      <c r="D19" s="9">
        <v>20833335</v>
      </c>
      <c r="E19" s="12" t="e">
        <f>VLOOKUP(C19,'Data Source'!$A$2:$B$1048576,2,FALSE)</f>
        <v>#N/A</v>
      </c>
      <c r="F19" s="9" t="e">
        <f t="shared" si="0"/>
        <v>#N/A</v>
      </c>
      <c r="G19" s="40" t="e">
        <f>VLOOKUP(C18,'Data Source'!$G$2:$H$5001,2,FALSE)</f>
        <v>#N/A</v>
      </c>
      <c r="H19" s="9" t="e">
        <f>SUM($D19:D$29)*((G19+$M$2)/100/2)</f>
        <v>#N/A</v>
      </c>
      <c r="I19" s="9" t="e">
        <f t="shared" si="1"/>
        <v>#N/A</v>
      </c>
      <c r="J19">
        <f t="shared" si="2"/>
        <v>2028</v>
      </c>
    </row>
    <row r="20" spans="1:10" x14ac:dyDescent="0.25">
      <c r="A20" t="s">
        <v>19</v>
      </c>
      <c r="B20" s="32">
        <v>47088</v>
      </c>
      <c r="C20" s="32">
        <v>47088</v>
      </c>
      <c r="D20" s="9">
        <v>20833335</v>
      </c>
      <c r="E20" s="12" t="e">
        <f>VLOOKUP(C20,'Data Source'!$A$2:$B$1048576,2,FALSE)</f>
        <v>#N/A</v>
      </c>
      <c r="F20" s="9" t="e">
        <f t="shared" si="0"/>
        <v>#N/A</v>
      </c>
      <c r="G20" s="40" t="e">
        <f>VLOOKUP(C19,'Data Source'!$G$2:$H$5001,2,FALSE)</f>
        <v>#N/A</v>
      </c>
      <c r="H20" s="9" t="e">
        <f>SUM($D20:D$29)*((G20+$M$2)/100/2)</f>
        <v>#N/A</v>
      </c>
      <c r="I20" s="9" t="e">
        <f t="shared" si="1"/>
        <v>#N/A</v>
      </c>
      <c r="J20">
        <f t="shared" si="2"/>
        <v>2028</v>
      </c>
    </row>
    <row r="21" spans="1:10" x14ac:dyDescent="0.25">
      <c r="A21" t="s">
        <v>19</v>
      </c>
      <c r="B21" s="32">
        <v>47270</v>
      </c>
      <c r="C21" s="32">
        <v>47270</v>
      </c>
      <c r="D21" s="9">
        <v>20833335</v>
      </c>
      <c r="E21" s="12" t="e">
        <f>VLOOKUP(C21,'Data Source'!$A$2:$B$1048576,2,FALSE)</f>
        <v>#N/A</v>
      </c>
      <c r="F21" s="9" t="e">
        <f t="shared" si="0"/>
        <v>#N/A</v>
      </c>
      <c r="G21" s="40" t="e">
        <f>VLOOKUP(C20,'Data Source'!$G$2:$H$5001,2,FALSE)</f>
        <v>#N/A</v>
      </c>
      <c r="H21" s="9" t="e">
        <f>SUM($D21:D$29)*((G21+$M$2)/100/2)</f>
        <v>#N/A</v>
      </c>
      <c r="I21" s="9" t="e">
        <f t="shared" si="1"/>
        <v>#N/A</v>
      </c>
      <c r="J21">
        <f t="shared" si="2"/>
        <v>2029</v>
      </c>
    </row>
    <row r="22" spans="1:10" x14ac:dyDescent="0.25">
      <c r="A22" t="s">
        <v>19</v>
      </c>
      <c r="B22" s="32">
        <v>47453</v>
      </c>
      <c r="C22" s="32">
        <v>47453</v>
      </c>
      <c r="D22" s="9">
        <v>20833335</v>
      </c>
      <c r="E22" s="12" t="e">
        <f>VLOOKUP(C22,'Data Source'!$A$2:$B$1048576,2,FALSE)</f>
        <v>#N/A</v>
      </c>
      <c r="F22" s="9" t="e">
        <f t="shared" si="0"/>
        <v>#N/A</v>
      </c>
      <c r="G22" s="40" t="e">
        <f>VLOOKUP(C21,'Data Source'!$G$2:$H$5001,2,FALSE)</f>
        <v>#N/A</v>
      </c>
      <c r="H22" s="9" t="e">
        <f>SUM($D22:D$29)*((G22+$M$2)/100/2)</f>
        <v>#N/A</v>
      </c>
      <c r="I22" s="9" t="e">
        <f t="shared" si="1"/>
        <v>#N/A</v>
      </c>
      <c r="J22">
        <f t="shared" si="2"/>
        <v>2029</v>
      </c>
    </row>
    <row r="23" spans="1:10" x14ac:dyDescent="0.25">
      <c r="A23" t="s">
        <v>19</v>
      </c>
      <c r="B23" s="32">
        <v>47635</v>
      </c>
      <c r="C23" s="32">
        <v>47635</v>
      </c>
      <c r="D23" s="9">
        <v>20833335</v>
      </c>
      <c r="E23" s="12" t="e">
        <f>VLOOKUP(C23,'Data Source'!$A$2:$B$1048576,2,FALSE)</f>
        <v>#N/A</v>
      </c>
      <c r="F23" s="9" t="e">
        <f t="shared" si="0"/>
        <v>#N/A</v>
      </c>
      <c r="G23" s="40" t="e">
        <f>VLOOKUP(C22,'Data Source'!$G$2:$H$5001,2,FALSE)</f>
        <v>#N/A</v>
      </c>
      <c r="H23" s="9" t="e">
        <f>SUM($D23:D$29)*((G23+$M$2)/100/2)</f>
        <v>#N/A</v>
      </c>
      <c r="I23" s="9" t="e">
        <f t="shared" si="1"/>
        <v>#N/A</v>
      </c>
      <c r="J23">
        <f t="shared" si="2"/>
        <v>2030</v>
      </c>
    </row>
    <row r="24" spans="1:10" x14ac:dyDescent="0.25">
      <c r="A24" t="s">
        <v>19</v>
      </c>
      <c r="B24" s="32">
        <v>47818</v>
      </c>
      <c r="C24" s="32">
        <v>47818</v>
      </c>
      <c r="D24" s="9">
        <v>20833335</v>
      </c>
      <c r="E24" s="12" t="e">
        <f>VLOOKUP(C24,'Data Source'!$A$2:$B$1048576,2,FALSE)</f>
        <v>#N/A</v>
      </c>
      <c r="F24" s="9" t="e">
        <f t="shared" si="0"/>
        <v>#N/A</v>
      </c>
      <c r="G24" s="40" t="e">
        <f>VLOOKUP(C23,'Data Source'!$G$2:$H$5001,2,FALSE)</f>
        <v>#N/A</v>
      </c>
      <c r="H24" s="9" t="e">
        <f>SUM($D24:D$29)*((G24+$M$2)/100/2)</f>
        <v>#N/A</v>
      </c>
      <c r="I24" s="9" t="e">
        <f t="shared" si="1"/>
        <v>#N/A</v>
      </c>
      <c r="J24">
        <f t="shared" si="2"/>
        <v>2030</v>
      </c>
    </row>
    <row r="25" spans="1:10" x14ac:dyDescent="0.25">
      <c r="A25" t="s">
        <v>19</v>
      </c>
      <c r="B25" s="32">
        <v>48000</v>
      </c>
      <c r="C25" s="32">
        <v>48000</v>
      </c>
      <c r="D25" s="9">
        <v>20833335</v>
      </c>
      <c r="E25" s="12" t="e">
        <f>VLOOKUP(C25,'Data Source'!$A$2:$B$1048576,2,FALSE)</f>
        <v>#N/A</v>
      </c>
      <c r="F25" s="9" t="e">
        <f t="shared" si="0"/>
        <v>#N/A</v>
      </c>
      <c r="G25" s="40" t="e">
        <f>VLOOKUP(C24,'Data Source'!$G$2:$H$5001,2,FALSE)</f>
        <v>#N/A</v>
      </c>
      <c r="H25" s="9" t="e">
        <f>SUM($D25:D$29)*((G25+$M$2)/100/2)</f>
        <v>#N/A</v>
      </c>
      <c r="I25" s="9" t="e">
        <f t="shared" si="1"/>
        <v>#N/A</v>
      </c>
      <c r="J25">
        <f t="shared" si="2"/>
        <v>2031</v>
      </c>
    </row>
    <row r="26" spans="1:10" x14ac:dyDescent="0.25">
      <c r="A26" t="s">
        <v>19</v>
      </c>
      <c r="B26" s="32">
        <v>48183</v>
      </c>
      <c r="C26" s="32">
        <v>48183</v>
      </c>
      <c r="D26" s="9">
        <v>20833335</v>
      </c>
      <c r="E26" s="12" t="e">
        <f>VLOOKUP(C26,'Data Source'!$A$2:$B$1048576,2,FALSE)</f>
        <v>#N/A</v>
      </c>
      <c r="F26" s="9" t="e">
        <f t="shared" si="0"/>
        <v>#N/A</v>
      </c>
      <c r="G26" s="40" t="e">
        <f>VLOOKUP(C25,'Data Source'!$G$2:$H$5001,2,FALSE)</f>
        <v>#N/A</v>
      </c>
      <c r="H26" s="9" t="e">
        <f>SUM($D26:D$29)*((G26+$M$2)/100/2)</f>
        <v>#N/A</v>
      </c>
      <c r="I26" s="9" t="e">
        <f t="shared" si="1"/>
        <v>#N/A</v>
      </c>
      <c r="J26">
        <f t="shared" si="2"/>
        <v>2031</v>
      </c>
    </row>
    <row r="27" spans="1:10" x14ac:dyDescent="0.25">
      <c r="A27" t="s">
        <v>19</v>
      </c>
      <c r="B27" s="32">
        <v>48366</v>
      </c>
      <c r="C27" s="32">
        <v>48366</v>
      </c>
      <c r="D27" s="9">
        <v>20833335</v>
      </c>
      <c r="E27" s="12" t="e">
        <f>VLOOKUP(C27,'Data Source'!$A$2:$B$1048576,2,FALSE)</f>
        <v>#N/A</v>
      </c>
      <c r="F27" s="9" t="e">
        <f t="shared" si="0"/>
        <v>#N/A</v>
      </c>
      <c r="G27" s="40" t="e">
        <f>VLOOKUP(C26,'Data Source'!$G$2:$H$5001,2,FALSE)</f>
        <v>#N/A</v>
      </c>
      <c r="H27" s="9" t="e">
        <f>SUM($D27:D$29)*((G27+$M$2)/100/2)</f>
        <v>#N/A</v>
      </c>
      <c r="I27" s="9" t="e">
        <f t="shared" si="1"/>
        <v>#N/A</v>
      </c>
      <c r="J27">
        <f t="shared" si="2"/>
        <v>2032</v>
      </c>
    </row>
    <row r="28" spans="1:10" x14ac:dyDescent="0.25">
      <c r="A28" t="s">
        <v>19</v>
      </c>
      <c r="B28" s="32">
        <v>48549</v>
      </c>
      <c r="C28" s="32">
        <v>48549</v>
      </c>
      <c r="D28" s="9">
        <v>20833335</v>
      </c>
      <c r="E28" s="12" t="e">
        <f>VLOOKUP(C28,'Data Source'!$A$2:$B$1048576,2,FALSE)</f>
        <v>#N/A</v>
      </c>
      <c r="F28" s="9" t="e">
        <f t="shared" si="0"/>
        <v>#N/A</v>
      </c>
      <c r="G28" s="40" t="e">
        <f>VLOOKUP(C27,'Data Source'!$G$2:$H$5001,2,FALSE)</f>
        <v>#N/A</v>
      </c>
      <c r="H28" s="9" t="e">
        <f>SUM($D28:D$29)*((G28+$M$2)/100/2)</f>
        <v>#N/A</v>
      </c>
      <c r="I28" s="9" t="e">
        <f t="shared" si="1"/>
        <v>#N/A</v>
      </c>
      <c r="J28">
        <f t="shared" si="2"/>
        <v>2032</v>
      </c>
    </row>
    <row r="29" spans="1:10" x14ac:dyDescent="0.25">
      <c r="A29" t="s">
        <v>19</v>
      </c>
      <c r="B29" s="32">
        <v>48731</v>
      </c>
      <c r="C29" s="32">
        <v>48731</v>
      </c>
      <c r="D29" s="9">
        <v>20833295</v>
      </c>
      <c r="E29" s="12" t="e">
        <f>VLOOKUP(C29,'Data Source'!$A$2:$B$1048576,2,FALSE)</f>
        <v>#N/A</v>
      </c>
      <c r="F29" s="9" t="e">
        <f t="shared" si="0"/>
        <v>#N/A</v>
      </c>
      <c r="G29" s="40" t="e">
        <f>VLOOKUP(C28,'Data Source'!$G$2:$H$5001,2,FALSE)</f>
        <v>#N/A</v>
      </c>
      <c r="H29" s="9" t="e">
        <f>SUM($D29:D$29)*((G29+$M$2)/100/2)</f>
        <v>#N/A</v>
      </c>
      <c r="I29" s="9" t="e">
        <f t="shared" si="1"/>
        <v>#N/A</v>
      </c>
      <c r="J29">
        <f t="shared" si="2"/>
        <v>2033</v>
      </c>
    </row>
    <row r="31" spans="1:10" x14ac:dyDescent="0.25">
      <c r="D31" s="43"/>
    </row>
  </sheetData>
  <conditionalFormatting sqref="B2:B29">
    <cfRule type="cellIs" dxfId="9" priority="1" operator="lessThan">
      <formula>$L$2</formula>
    </cfRule>
  </conditionalFormatting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6722-494C-43C0-AECB-BC3789647ED8}">
  <sheetPr codeName="Sheet22">
    <tabColor rgb="FF92D050"/>
  </sheetPr>
  <dimension ref="A1:M31"/>
  <sheetViews>
    <sheetView showGridLines="0" zoomScaleNormal="100" workbookViewId="0">
      <selection activeCell="L1" sqref="L1:M2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2" bestFit="1" customWidth="1"/>
    <col min="8" max="8" width="18.42578125" bestFit="1" customWidth="1"/>
    <col min="9" max="9" width="22.5703125" bestFit="1" customWidth="1"/>
    <col min="10" max="10" width="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14</v>
      </c>
      <c r="B2" s="46">
        <v>43814</v>
      </c>
      <c r="C2" s="46">
        <v>43812</v>
      </c>
      <c r="E2" s="60"/>
      <c r="F2" s="60"/>
      <c r="G2" s="61"/>
      <c r="H2" s="55"/>
      <c r="I2" s="60"/>
      <c r="L2" s="2">
        <f ca="1">DATE(2025,MONTH(TODAY()),1)</f>
        <v>45778</v>
      </c>
      <c r="M2" s="29">
        <v>0.5</v>
      </c>
    </row>
    <row r="3" spans="1:13" x14ac:dyDescent="0.25">
      <c r="A3" t="s">
        <v>14</v>
      </c>
      <c r="B3" s="46">
        <v>43997</v>
      </c>
      <c r="C3" s="46">
        <v>43997</v>
      </c>
      <c r="E3" s="12">
        <f>VLOOKUP(C3,'Data Source'!$A$2:$B$1048576,2,FALSE)</f>
        <v>14228</v>
      </c>
      <c r="F3" s="12">
        <f t="shared" ref="F3:F25" si="0">D3*E3</f>
        <v>0</v>
      </c>
      <c r="G3" s="40">
        <f>VLOOKUP(C2,'Data Source'!$D$2:$E$1136,2,FALSE)</f>
        <v>1.9028799999999999</v>
      </c>
      <c r="H3" s="9">
        <f>SUM($D3:D$29)*((G3+$M$2)/100/2)</f>
        <v>6007200.4805759992</v>
      </c>
      <c r="I3" s="12">
        <f t="shared" ref="I3:I25" si="1">E3*H3</f>
        <v>85470448437.635315</v>
      </c>
      <c r="J3">
        <f t="shared" ref="J3:J25" si="2">YEAR(B3)</f>
        <v>2020</v>
      </c>
    </row>
    <row r="4" spans="1:13" x14ac:dyDescent="0.25">
      <c r="A4" t="s">
        <v>14</v>
      </c>
      <c r="B4" s="46">
        <v>44180</v>
      </c>
      <c r="C4" s="46">
        <v>44180</v>
      </c>
      <c r="E4" s="12">
        <f>VLOOKUP(C4,'Data Source'!$A$2:$B$1048576,2,FALSE)</f>
        <v>14171.005000000001</v>
      </c>
      <c r="F4" s="12">
        <f t="shared" si="0"/>
        <v>0</v>
      </c>
      <c r="G4" s="40">
        <f>VLOOKUP(C3,'Data Source'!$D$2:$E$1136,2,FALSE)</f>
        <v>0.43087999999999999</v>
      </c>
      <c r="H4" s="9">
        <f>SUM($D4:D$29)*((G4+$M$2)/100/2)</f>
        <v>2327200.1861759997</v>
      </c>
      <c r="I4" s="12">
        <f t="shared" si="1"/>
        <v>32978765474.301025</v>
      </c>
      <c r="J4">
        <f t="shared" si="2"/>
        <v>2020</v>
      </c>
    </row>
    <row r="5" spans="1:13" x14ac:dyDescent="0.25">
      <c r="A5" t="s">
        <v>14</v>
      </c>
      <c r="B5" s="46">
        <v>44362</v>
      </c>
      <c r="C5" s="46">
        <v>44362</v>
      </c>
      <c r="E5" s="12">
        <f>VLOOKUP(C5,'Data Source'!$A$2:$B$1048576,2,FALSE)</f>
        <v>14222</v>
      </c>
      <c r="F5" s="12">
        <f t="shared" si="0"/>
        <v>0</v>
      </c>
      <c r="G5" s="40">
        <f>VLOOKUP(C4,'Data Source'!$D$2:$E$1136,2,FALSE)</f>
        <v>0.25174999999999997</v>
      </c>
      <c r="H5" s="9">
        <f>SUM($D5:D$29)*((G5+$M$2)/100/2)</f>
        <v>1879375.1503499998</v>
      </c>
      <c r="I5" s="12">
        <f t="shared" si="1"/>
        <v>26728473388.277699</v>
      </c>
      <c r="J5">
        <f t="shared" si="2"/>
        <v>2021</v>
      </c>
    </row>
    <row r="6" spans="1:13" x14ac:dyDescent="0.25">
      <c r="A6" t="s">
        <v>14</v>
      </c>
      <c r="B6" s="46">
        <v>44545</v>
      </c>
      <c r="C6" s="46">
        <v>44545</v>
      </c>
      <c r="D6" s="12">
        <v>20833335</v>
      </c>
      <c r="E6" s="12">
        <f>VLOOKUP(C6,'Data Source'!$A$2:$B$1048576,2,FALSE)</f>
        <v>14348</v>
      </c>
      <c r="F6" s="12">
        <f>D6*E6</f>
        <v>298916690580</v>
      </c>
      <c r="G6" s="40">
        <f>VLOOKUP(C5,'Data Source'!$D$2:$E$1136,2,FALSE)</f>
        <v>0.15262999999999999</v>
      </c>
      <c r="H6" s="9">
        <f>SUM($D6:D$29)*((G6+$M$2)/100/2)</f>
        <v>1631575.1305260002</v>
      </c>
      <c r="I6" s="12">
        <f t="shared" si="1"/>
        <v>23409839972.787052</v>
      </c>
      <c r="J6">
        <f t="shared" si="2"/>
        <v>2021</v>
      </c>
    </row>
    <row r="7" spans="1:13" x14ac:dyDescent="0.25">
      <c r="A7" t="s">
        <v>14</v>
      </c>
      <c r="B7" s="46">
        <v>44727</v>
      </c>
      <c r="C7" s="46">
        <v>44727</v>
      </c>
      <c r="D7" s="12">
        <v>20833335</v>
      </c>
      <c r="E7" s="12">
        <f>VLOOKUP(C7,'Data Source'!$A$2:$B$1048576,2,FALSE)</f>
        <v>14729.005000000001</v>
      </c>
      <c r="F7" s="12">
        <f t="shared" si="0"/>
        <v>306854295381.67505</v>
      </c>
      <c r="G7" s="40">
        <f>VLOOKUP(C6,'Data Source'!$D$2:$E$1136,2,FALSE)</f>
        <v>0.30149999999999999</v>
      </c>
      <c r="H7" s="9">
        <f>SUM($D7:D$29)*((G7+$M$2)/100/2)</f>
        <v>1920260.5702874998</v>
      </c>
      <c r="I7" s="12">
        <f t="shared" si="1"/>
        <v>28283527541.067436</v>
      </c>
      <c r="J7">
        <f t="shared" si="2"/>
        <v>2022</v>
      </c>
    </row>
    <row r="8" spans="1:13" x14ac:dyDescent="0.25">
      <c r="A8" t="s">
        <v>14</v>
      </c>
      <c r="B8" s="46">
        <v>44910</v>
      </c>
      <c r="C8" s="46">
        <v>44910</v>
      </c>
      <c r="D8" s="12">
        <v>20833335</v>
      </c>
      <c r="E8" s="12">
        <f>VLOOKUP(C8,'Data Source'!$A$2:$B$1048576,2,FALSE)</f>
        <v>15619</v>
      </c>
      <c r="F8" s="12">
        <f t="shared" si="0"/>
        <v>325395859365</v>
      </c>
      <c r="G8" s="40">
        <f>VLOOKUP(C7,'Data Source'!$D$2:$E$1136,2,FALSE)</f>
        <v>2.7482899999999999</v>
      </c>
      <c r="H8" s="9">
        <f>SUM($D8:D$29)*((G8+$M$2)/100/2)</f>
        <v>7443998.5121865002</v>
      </c>
      <c r="I8" s="12">
        <f t="shared" si="1"/>
        <v>116267812761.84094</v>
      </c>
      <c r="J8">
        <f t="shared" si="2"/>
        <v>2022</v>
      </c>
    </row>
    <row r="9" spans="1:13" x14ac:dyDescent="0.25">
      <c r="A9" t="s">
        <v>14</v>
      </c>
      <c r="B9" s="46">
        <v>45092</v>
      </c>
      <c r="C9" s="46">
        <v>45092</v>
      </c>
      <c r="D9" s="12">
        <v>20833335</v>
      </c>
      <c r="E9" s="12">
        <f>VLOOKUP(C9,'Data Source'!$A$2:$B$1048576,2,FALSE)</f>
        <v>14895</v>
      </c>
      <c r="F9" s="12">
        <f t="shared" si="0"/>
        <v>310312524825</v>
      </c>
      <c r="G9" s="40">
        <f>VLOOKUP(C8,'Data Source'!$D$2:$E$1136,2,FALSE)</f>
        <v>5.1522899999999998</v>
      </c>
      <c r="H9" s="9">
        <f>SUM($D9:D$29)*((G9+$M$2)/100/2)</f>
        <v>12364385.36415075</v>
      </c>
      <c r="I9" s="12">
        <f t="shared" si="1"/>
        <v>184167519999.02542</v>
      </c>
      <c r="J9">
        <f t="shared" si="2"/>
        <v>2023</v>
      </c>
    </row>
    <row r="10" spans="1:13" x14ac:dyDescent="0.25">
      <c r="A10" t="s">
        <v>14</v>
      </c>
      <c r="B10" s="47">
        <v>45275</v>
      </c>
      <c r="C10" s="47">
        <v>45275</v>
      </c>
      <c r="D10" s="18">
        <v>20833335</v>
      </c>
      <c r="E10" s="18">
        <f>VLOOKUP(C10,'Data Source'!$A$2:$B$1048576,2,FALSE)</f>
        <v>15493</v>
      </c>
      <c r="F10" s="18">
        <f t="shared" si="0"/>
        <v>322770859155</v>
      </c>
      <c r="G10" s="19">
        <f>VLOOKUP(C9,'Data Source'!$D$2:$E$1136,2,FALSE)</f>
        <v>5.6284299999999998</v>
      </c>
      <c r="H10" s="35">
        <f>SUM($D10:D$29)*((G10+$M$2)/100/2)</f>
        <v>12767563.521405</v>
      </c>
      <c r="I10" s="18">
        <f t="shared" si="1"/>
        <v>197807861637.12766</v>
      </c>
      <c r="J10" s="39">
        <f t="shared" si="2"/>
        <v>2023</v>
      </c>
    </row>
    <row r="11" spans="1:13" x14ac:dyDescent="0.25">
      <c r="A11" t="s">
        <v>14</v>
      </c>
      <c r="B11" s="46">
        <v>45458</v>
      </c>
      <c r="C11" s="46">
        <v>45457</v>
      </c>
      <c r="D11" s="12">
        <v>20833335</v>
      </c>
      <c r="E11" s="12">
        <f>VLOOKUP(C11,'Data Source'!$A$2:$B$1048576,2,FALSE)</f>
        <v>16286</v>
      </c>
      <c r="F11" s="12">
        <f t="shared" si="0"/>
        <v>339291693810</v>
      </c>
      <c r="G11" s="40">
        <f>VLOOKUP(C10,'Data Source'!$G$2:$H$5001,2,FALSE)</f>
        <v>5.2198599999999997</v>
      </c>
      <c r="H11" s="9">
        <f>SUM($D11:D$29)*((G11+$M$2)/100/2)</f>
        <v>11320557.155644499</v>
      </c>
      <c r="I11" s="12">
        <f t="shared" si="1"/>
        <v>184366593836.82629</v>
      </c>
      <c r="J11">
        <f t="shared" si="2"/>
        <v>2024</v>
      </c>
    </row>
    <row r="12" spans="1:13" x14ac:dyDescent="0.25">
      <c r="A12" t="s">
        <v>14</v>
      </c>
      <c r="B12" s="46">
        <v>45641</v>
      </c>
      <c r="C12" s="46">
        <v>45642</v>
      </c>
      <c r="D12" s="12">
        <v>20833335</v>
      </c>
      <c r="E12" s="12">
        <f>VLOOKUP(C12,'Data Source'!$A$2:$B$1048576,2,FALSE)</f>
        <v>15987</v>
      </c>
      <c r="F12" s="12">
        <f t="shared" si="0"/>
        <v>333062526645</v>
      </c>
      <c r="G12" s="40">
        <f>VLOOKUP(C11,'Data Source'!$G$2:$H$5001,2,FALSE)</f>
        <v>5.2760199999999999</v>
      </c>
      <c r="H12" s="9">
        <f>SUM($D12:D$29)*((G12+$M$2)/100/2)</f>
        <v>10830038.366403</v>
      </c>
      <c r="I12" s="12">
        <f t="shared" si="1"/>
        <v>173139823363.68475</v>
      </c>
      <c r="J12">
        <f t="shared" si="2"/>
        <v>2024</v>
      </c>
    </row>
    <row r="13" spans="1:13" x14ac:dyDescent="0.25">
      <c r="A13" t="s">
        <v>14</v>
      </c>
      <c r="B13" s="46">
        <v>45823</v>
      </c>
      <c r="C13" s="46">
        <v>45823</v>
      </c>
      <c r="D13" s="12">
        <v>20833335</v>
      </c>
      <c r="E13" s="12" t="e">
        <f>VLOOKUP(C13,'Data Source'!$A$2:$B$1048576,2,FALSE)</f>
        <v>#N/A</v>
      </c>
      <c r="F13" s="12" t="e">
        <f t="shared" si="0"/>
        <v>#N/A</v>
      </c>
      <c r="G13" s="40">
        <f>VLOOKUP(C12,'Data Source'!$G$2:$H$5001,2,FALSE)</f>
        <v>4.2727300000000001</v>
      </c>
      <c r="H13" s="9">
        <f>SUM($D13:D$29)*((G13+$M$2)/100/2)</f>
        <v>8451710.0511367507</v>
      </c>
      <c r="I13" s="12" t="e">
        <f t="shared" si="1"/>
        <v>#N/A</v>
      </c>
      <c r="J13">
        <f t="shared" si="2"/>
        <v>2025</v>
      </c>
    </row>
    <row r="14" spans="1:13" x14ac:dyDescent="0.25">
      <c r="A14" t="s">
        <v>14</v>
      </c>
      <c r="B14" s="46">
        <v>46006</v>
      </c>
      <c r="C14" s="46">
        <v>46006</v>
      </c>
      <c r="D14" s="12">
        <v>20833335</v>
      </c>
      <c r="E14" s="12" t="e">
        <f>VLOOKUP(C14,'Data Source'!$A$2:$B$1048576,2,FALSE)</f>
        <v>#N/A</v>
      </c>
      <c r="F14" s="12" t="e">
        <f t="shared" si="0"/>
        <v>#N/A</v>
      </c>
      <c r="G14" s="40" t="e">
        <f>VLOOKUP(C13,'Data Source'!$G$2:$H$5001,2,FALSE)</f>
        <v>#N/A</v>
      </c>
      <c r="H14" s="9" t="e">
        <f>SUM($D14:D$29)*((G14+$M$2)/100/2)</f>
        <v>#N/A</v>
      </c>
      <c r="I14" s="12" t="e">
        <f t="shared" si="1"/>
        <v>#N/A</v>
      </c>
      <c r="J14">
        <f t="shared" si="2"/>
        <v>2025</v>
      </c>
    </row>
    <row r="15" spans="1:13" x14ac:dyDescent="0.25">
      <c r="A15" t="s">
        <v>14</v>
      </c>
      <c r="B15" s="46">
        <v>46188</v>
      </c>
      <c r="C15" s="46">
        <v>46188</v>
      </c>
      <c r="D15" s="12">
        <v>20833335</v>
      </c>
      <c r="E15" s="12" t="e">
        <f>VLOOKUP(C15,'Data Source'!$A$2:$B$1048576,2,FALSE)</f>
        <v>#N/A</v>
      </c>
      <c r="F15" s="12" t="e">
        <f t="shared" si="0"/>
        <v>#N/A</v>
      </c>
      <c r="G15" s="40" t="e">
        <f>VLOOKUP(C14,'Data Source'!$G$2:$H$5001,2,FALSE)</f>
        <v>#N/A</v>
      </c>
      <c r="H15" s="9" t="e">
        <f>SUM($D15:D$29)*((G15+$M$2)/100/2)</f>
        <v>#N/A</v>
      </c>
      <c r="I15" s="12" t="e">
        <f t="shared" si="1"/>
        <v>#N/A</v>
      </c>
      <c r="J15">
        <f t="shared" si="2"/>
        <v>2026</v>
      </c>
    </row>
    <row r="16" spans="1:13" x14ac:dyDescent="0.25">
      <c r="A16" t="s">
        <v>14</v>
      </c>
      <c r="B16" s="46">
        <v>46371</v>
      </c>
      <c r="C16" s="46">
        <v>46371</v>
      </c>
      <c r="D16" s="12">
        <v>20833335</v>
      </c>
      <c r="E16" s="12" t="e">
        <f>VLOOKUP(C16,'Data Source'!$A$2:$B$1048576,2,FALSE)</f>
        <v>#N/A</v>
      </c>
      <c r="F16" s="12" t="e">
        <f t="shared" si="0"/>
        <v>#N/A</v>
      </c>
      <c r="G16" s="40" t="e">
        <f>VLOOKUP(C15,'Data Source'!$G$2:$H$5001,2,FALSE)</f>
        <v>#N/A</v>
      </c>
      <c r="H16" s="9" t="e">
        <f>SUM($D16:D$29)*((G16+$M$2)/100/2)</f>
        <v>#N/A</v>
      </c>
      <c r="I16" s="12" t="e">
        <f t="shared" si="1"/>
        <v>#N/A</v>
      </c>
      <c r="J16">
        <f t="shared" si="2"/>
        <v>2026</v>
      </c>
    </row>
    <row r="17" spans="1:10" x14ac:dyDescent="0.25">
      <c r="A17" t="s">
        <v>14</v>
      </c>
      <c r="B17" s="46">
        <v>46553</v>
      </c>
      <c r="C17" s="46">
        <v>46553</v>
      </c>
      <c r="D17" s="12">
        <v>20833335</v>
      </c>
      <c r="E17" s="12" t="e">
        <f>VLOOKUP(C17,'Data Source'!$A$2:$B$1048576,2,FALSE)</f>
        <v>#N/A</v>
      </c>
      <c r="F17" s="12" t="e">
        <f t="shared" si="0"/>
        <v>#N/A</v>
      </c>
      <c r="G17" s="40" t="e">
        <f>VLOOKUP(C16,'Data Source'!$G$2:$H$5001,2,FALSE)</f>
        <v>#N/A</v>
      </c>
      <c r="H17" s="9" t="e">
        <f>SUM($D17:D$29)*((G17+$M$2)/100/2)</f>
        <v>#N/A</v>
      </c>
      <c r="I17" s="12" t="e">
        <f t="shared" si="1"/>
        <v>#N/A</v>
      </c>
      <c r="J17">
        <f t="shared" si="2"/>
        <v>2027</v>
      </c>
    </row>
    <row r="18" spans="1:10" x14ac:dyDescent="0.25">
      <c r="A18" t="s">
        <v>14</v>
      </c>
      <c r="B18" s="46">
        <v>46736</v>
      </c>
      <c r="C18" s="46">
        <v>46736</v>
      </c>
      <c r="D18" s="12">
        <v>20833335</v>
      </c>
      <c r="E18" s="12" t="e">
        <f>VLOOKUP(C18,'Data Source'!$A$2:$B$1048576,2,FALSE)</f>
        <v>#N/A</v>
      </c>
      <c r="F18" s="12" t="e">
        <f t="shared" si="0"/>
        <v>#N/A</v>
      </c>
      <c r="G18" s="40" t="e">
        <f>VLOOKUP(C17,'Data Source'!$G$2:$H$5001,2,FALSE)</f>
        <v>#N/A</v>
      </c>
      <c r="H18" s="9" t="e">
        <f>SUM($D18:D$29)*((G18+$M$2)/100/2)</f>
        <v>#N/A</v>
      </c>
      <c r="I18" s="12" t="e">
        <f t="shared" si="1"/>
        <v>#N/A</v>
      </c>
      <c r="J18">
        <f t="shared" si="2"/>
        <v>2027</v>
      </c>
    </row>
    <row r="19" spans="1:10" x14ac:dyDescent="0.25">
      <c r="A19" t="s">
        <v>14</v>
      </c>
      <c r="B19" s="46">
        <v>46919</v>
      </c>
      <c r="C19" s="46">
        <v>46919</v>
      </c>
      <c r="D19" s="12">
        <v>20833335</v>
      </c>
      <c r="E19" s="12" t="e">
        <f>VLOOKUP(C19,'Data Source'!$A$2:$B$1048576,2,FALSE)</f>
        <v>#N/A</v>
      </c>
      <c r="F19" s="12" t="e">
        <f t="shared" si="0"/>
        <v>#N/A</v>
      </c>
      <c r="G19" s="40" t="e">
        <f>VLOOKUP(C18,'Data Source'!$G$2:$H$5001,2,FALSE)</f>
        <v>#N/A</v>
      </c>
      <c r="H19" s="9" t="e">
        <f>SUM($D19:D$29)*((G19+$M$2)/100/2)</f>
        <v>#N/A</v>
      </c>
      <c r="I19" s="12" t="e">
        <f t="shared" si="1"/>
        <v>#N/A</v>
      </c>
      <c r="J19">
        <f t="shared" si="2"/>
        <v>2028</v>
      </c>
    </row>
    <row r="20" spans="1:10" x14ac:dyDescent="0.25">
      <c r="A20" t="s">
        <v>14</v>
      </c>
      <c r="B20" s="46">
        <v>47102</v>
      </c>
      <c r="C20" s="46">
        <v>47102</v>
      </c>
      <c r="D20" s="12">
        <v>20833335</v>
      </c>
      <c r="E20" s="12" t="e">
        <f>VLOOKUP(C20,'Data Source'!$A$2:$B$1048576,2,FALSE)</f>
        <v>#N/A</v>
      </c>
      <c r="F20" s="12" t="e">
        <f t="shared" si="0"/>
        <v>#N/A</v>
      </c>
      <c r="G20" s="40" t="e">
        <f>VLOOKUP(C19,'Data Source'!$G$2:$H$5001,2,FALSE)</f>
        <v>#N/A</v>
      </c>
      <c r="H20" s="9" t="e">
        <f>SUM($D20:D$29)*((G20+$M$2)/100/2)</f>
        <v>#N/A</v>
      </c>
      <c r="I20" s="12" t="e">
        <f t="shared" si="1"/>
        <v>#N/A</v>
      </c>
      <c r="J20">
        <f t="shared" si="2"/>
        <v>2028</v>
      </c>
    </row>
    <row r="21" spans="1:10" x14ac:dyDescent="0.25">
      <c r="A21" t="s">
        <v>14</v>
      </c>
      <c r="B21" s="46">
        <v>47284</v>
      </c>
      <c r="C21" s="46">
        <v>47284</v>
      </c>
      <c r="D21" s="12">
        <v>20833335</v>
      </c>
      <c r="E21" s="12" t="e">
        <f>VLOOKUP(C21,'Data Source'!$A$2:$B$1048576,2,FALSE)</f>
        <v>#N/A</v>
      </c>
      <c r="F21" s="12" t="e">
        <f t="shared" si="0"/>
        <v>#N/A</v>
      </c>
      <c r="G21" s="40" t="e">
        <f>VLOOKUP(C20,'Data Source'!$G$2:$H$5001,2,FALSE)</f>
        <v>#N/A</v>
      </c>
      <c r="H21" s="9" t="e">
        <f>SUM($D21:D$29)*((G21+$M$2)/100/2)</f>
        <v>#N/A</v>
      </c>
      <c r="I21" s="12" t="e">
        <f t="shared" si="1"/>
        <v>#N/A</v>
      </c>
      <c r="J21">
        <f t="shared" si="2"/>
        <v>2029</v>
      </c>
    </row>
    <row r="22" spans="1:10" x14ac:dyDescent="0.25">
      <c r="A22" t="s">
        <v>14</v>
      </c>
      <c r="B22" s="46">
        <v>47467</v>
      </c>
      <c r="C22" s="46">
        <v>47467</v>
      </c>
      <c r="D22" s="12">
        <v>20833335</v>
      </c>
      <c r="E22" s="12" t="e">
        <f>VLOOKUP(C22,'Data Source'!$A$2:$B$1048576,2,FALSE)</f>
        <v>#N/A</v>
      </c>
      <c r="F22" s="12" t="e">
        <f t="shared" si="0"/>
        <v>#N/A</v>
      </c>
      <c r="G22" s="40" t="e">
        <f>VLOOKUP(C21,'Data Source'!$G$2:$H$5001,2,FALSE)</f>
        <v>#N/A</v>
      </c>
      <c r="H22" s="9" t="e">
        <f>SUM($D22:D$29)*((G22+$M$2)/100/2)</f>
        <v>#N/A</v>
      </c>
      <c r="I22" s="12" t="e">
        <f t="shared" si="1"/>
        <v>#N/A</v>
      </c>
      <c r="J22">
        <f t="shared" si="2"/>
        <v>2029</v>
      </c>
    </row>
    <row r="23" spans="1:10" x14ac:dyDescent="0.25">
      <c r="A23" t="s">
        <v>14</v>
      </c>
      <c r="B23" s="46">
        <v>47649</v>
      </c>
      <c r="C23" s="46">
        <v>47649</v>
      </c>
      <c r="D23" s="12">
        <v>20833335</v>
      </c>
      <c r="E23" s="12" t="e">
        <f>VLOOKUP(C23,'Data Source'!$A$2:$B$1048576,2,FALSE)</f>
        <v>#N/A</v>
      </c>
      <c r="F23" s="12" t="e">
        <f t="shared" si="0"/>
        <v>#N/A</v>
      </c>
      <c r="G23" s="40" t="e">
        <f>VLOOKUP(C22,'Data Source'!$G$2:$H$5001,2,FALSE)</f>
        <v>#N/A</v>
      </c>
      <c r="H23" s="9" t="e">
        <f>SUM($D23:D$29)*((G23+$M$2)/100/2)</f>
        <v>#N/A</v>
      </c>
      <c r="I23" s="12" t="e">
        <f t="shared" si="1"/>
        <v>#N/A</v>
      </c>
      <c r="J23">
        <f t="shared" si="2"/>
        <v>2030</v>
      </c>
    </row>
    <row r="24" spans="1:10" x14ac:dyDescent="0.25">
      <c r="A24" t="s">
        <v>14</v>
      </c>
      <c r="B24" s="46">
        <v>47832</v>
      </c>
      <c r="C24" s="46">
        <v>47832</v>
      </c>
      <c r="D24" s="12">
        <v>20833335</v>
      </c>
      <c r="E24" s="12" t="e">
        <f>VLOOKUP(C24,'Data Source'!$A$2:$B$1048576,2,FALSE)</f>
        <v>#N/A</v>
      </c>
      <c r="F24" s="12" t="e">
        <f t="shared" si="0"/>
        <v>#N/A</v>
      </c>
      <c r="G24" s="40" t="e">
        <f>VLOOKUP(C23,'Data Source'!$G$2:$H$5001,2,FALSE)</f>
        <v>#N/A</v>
      </c>
      <c r="H24" s="9" t="e">
        <f>SUM($D24:D$29)*((G24+$M$2)/100/2)</f>
        <v>#N/A</v>
      </c>
      <c r="I24" s="12" t="e">
        <f t="shared" si="1"/>
        <v>#N/A</v>
      </c>
      <c r="J24">
        <f t="shared" si="2"/>
        <v>2030</v>
      </c>
    </row>
    <row r="25" spans="1:10" x14ac:dyDescent="0.25">
      <c r="A25" t="s">
        <v>14</v>
      </c>
      <c r="B25" s="46">
        <v>48014</v>
      </c>
      <c r="C25" s="46">
        <v>48014</v>
      </c>
      <c r="D25" s="12">
        <v>20833335</v>
      </c>
      <c r="E25" s="12" t="e">
        <f>VLOOKUP(C25,'Data Source'!$A$2:$B$1048576,2,FALSE)</f>
        <v>#N/A</v>
      </c>
      <c r="F25" s="12" t="e">
        <f t="shared" si="0"/>
        <v>#N/A</v>
      </c>
      <c r="G25" s="40" t="e">
        <f>VLOOKUP(C24,'Data Source'!$G$2:$H$5001,2,FALSE)</f>
        <v>#N/A</v>
      </c>
      <c r="H25" s="9" t="e">
        <f>SUM($D25:D$29)*((G25+$M$2)/100/2)</f>
        <v>#N/A</v>
      </c>
      <c r="I25" s="12" t="e">
        <f t="shared" si="1"/>
        <v>#N/A</v>
      </c>
      <c r="J25">
        <f t="shared" si="2"/>
        <v>2031</v>
      </c>
    </row>
    <row r="26" spans="1:10" x14ac:dyDescent="0.25">
      <c r="A26" t="s">
        <v>14</v>
      </c>
      <c r="B26" s="46">
        <v>48197</v>
      </c>
      <c r="C26" s="46">
        <v>48197</v>
      </c>
      <c r="D26" s="12">
        <v>20833335</v>
      </c>
      <c r="E26" s="12" t="e">
        <f>VLOOKUP(C26,'Data Source'!$A$2:$B$1048576,2,FALSE)</f>
        <v>#N/A</v>
      </c>
      <c r="F26" s="12" t="e">
        <f t="shared" ref="F26:F29" si="3">D26*E26</f>
        <v>#N/A</v>
      </c>
      <c r="G26" s="40" t="e">
        <f>VLOOKUP(C25,'Data Source'!$G$2:$H$5001,2,FALSE)</f>
        <v>#N/A</v>
      </c>
      <c r="H26" s="9" t="e">
        <f>SUM($D26:D$29)*((G26+$M$2)/100/2)</f>
        <v>#N/A</v>
      </c>
      <c r="I26" s="12" t="e">
        <f t="shared" ref="I26:I29" si="4">E26*H26</f>
        <v>#N/A</v>
      </c>
      <c r="J26">
        <f t="shared" ref="J26:J29" si="5">YEAR(B26)</f>
        <v>2031</v>
      </c>
    </row>
    <row r="27" spans="1:10" x14ac:dyDescent="0.25">
      <c r="A27" t="s">
        <v>14</v>
      </c>
      <c r="B27" s="59">
        <v>48380</v>
      </c>
      <c r="C27" s="59">
        <v>48380</v>
      </c>
      <c r="D27" s="22">
        <v>20833335</v>
      </c>
      <c r="E27" s="12" t="e">
        <f>VLOOKUP(C27,'Data Source'!$A$2:$B$1048576,2,FALSE)</f>
        <v>#N/A</v>
      </c>
      <c r="F27" s="12" t="e">
        <f t="shared" si="3"/>
        <v>#N/A</v>
      </c>
      <c r="G27" s="40" t="e">
        <f>VLOOKUP(C26,'Data Source'!$G$2:$H$5001,2,FALSE)</f>
        <v>#N/A</v>
      </c>
      <c r="H27" s="9" t="e">
        <f>SUM($D27:D$29)*((G27+$M$2)/100/2)</f>
        <v>#N/A</v>
      </c>
      <c r="I27" s="12" t="e">
        <f t="shared" si="4"/>
        <v>#N/A</v>
      </c>
      <c r="J27">
        <f t="shared" si="5"/>
        <v>2032</v>
      </c>
    </row>
    <row r="28" spans="1:10" x14ac:dyDescent="0.25">
      <c r="A28" t="s">
        <v>14</v>
      </c>
      <c r="B28" s="59">
        <v>48563</v>
      </c>
      <c r="C28" s="59">
        <v>48563</v>
      </c>
      <c r="D28" s="22">
        <v>20833335</v>
      </c>
      <c r="E28" s="12" t="e">
        <f>VLOOKUP(C28,'Data Source'!$A$2:$B$1048576,2,FALSE)</f>
        <v>#N/A</v>
      </c>
      <c r="F28" s="12" t="e">
        <f t="shared" si="3"/>
        <v>#N/A</v>
      </c>
      <c r="G28" s="40" t="e">
        <f>VLOOKUP(C27,'Data Source'!$G$2:$H$5001,2,FALSE)</f>
        <v>#N/A</v>
      </c>
      <c r="H28" s="9" t="e">
        <f>SUM($D28:D$29)*((G28+$M$2)/100/2)</f>
        <v>#N/A</v>
      </c>
      <c r="I28" s="12" t="e">
        <f t="shared" si="4"/>
        <v>#N/A</v>
      </c>
      <c r="J28">
        <f t="shared" si="5"/>
        <v>2032</v>
      </c>
    </row>
    <row r="29" spans="1:10" x14ac:dyDescent="0.25">
      <c r="A29" t="s">
        <v>14</v>
      </c>
      <c r="B29" s="59">
        <v>48745</v>
      </c>
      <c r="C29" s="59">
        <v>48745</v>
      </c>
      <c r="D29" s="22">
        <v>20833335</v>
      </c>
      <c r="E29" s="12" t="e">
        <f>VLOOKUP(C29,'Data Source'!$A$2:$B$1048576,2,FALSE)</f>
        <v>#N/A</v>
      </c>
      <c r="F29" s="12" t="e">
        <f t="shared" si="3"/>
        <v>#N/A</v>
      </c>
      <c r="G29" s="40" t="e">
        <f>VLOOKUP(C28,'Data Source'!$G$2:$H$5001,2,FALSE)</f>
        <v>#N/A</v>
      </c>
      <c r="H29" s="9" t="e">
        <f>SUM($D29:D$29)*((G29+$M$2)/100/2)</f>
        <v>#N/A</v>
      </c>
      <c r="I29" s="12" t="e">
        <f t="shared" si="4"/>
        <v>#N/A</v>
      </c>
      <c r="J29">
        <f t="shared" si="5"/>
        <v>2033</v>
      </c>
    </row>
    <row r="31" spans="1:10" x14ac:dyDescent="0.25">
      <c r="D31" s="12"/>
    </row>
  </sheetData>
  <conditionalFormatting sqref="B2:B29">
    <cfRule type="cellIs" dxfId="8" priority="1" operator="lessThan">
      <formula>$L$2</formula>
    </cfRule>
  </conditionalFormatting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33076-BF1D-4B1C-AA91-F2549FF2BA3A}">
  <sheetPr codeName="Sheet23">
    <tabColor rgb="FFFFC000"/>
  </sheetPr>
  <dimension ref="A1:M42"/>
  <sheetViews>
    <sheetView showGridLines="0" zoomScale="98" zoomScaleNormal="98" workbookViewId="0">
      <selection activeCell="B11" sqref="B11"/>
    </sheetView>
  </sheetViews>
  <sheetFormatPr defaultRowHeight="15" x14ac:dyDescent="0.25"/>
  <cols>
    <col min="1" max="1" width="10" bestFit="1" customWidth="1"/>
    <col min="2" max="3" width="17.1406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8.7109375" bestFit="1" customWidth="1"/>
    <col min="8" max="8" width="18.42578125" bestFit="1" customWidth="1"/>
    <col min="9" max="9" width="22.5703125" bestFit="1" customWidth="1"/>
    <col min="10" max="10" width="5" bestFit="1" customWidth="1"/>
    <col min="12" max="12" width="10.7109375" bestFit="1" customWidth="1"/>
    <col min="13" max="13" width="17.2851562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32</v>
      </c>
      <c r="B2" s="32">
        <v>43966</v>
      </c>
      <c r="C2" s="32">
        <v>43966</v>
      </c>
      <c r="F2" s="9"/>
      <c r="J2">
        <f>YEAR(B2)</f>
        <v>2020</v>
      </c>
      <c r="L2" s="2">
        <f ca="1">DATE(2025,MONTH(TODAY()),1)</f>
        <v>45778</v>
      </c>
      <c r="M2" s="29">
        <v>0.5</v>
      </c>
    </row>
    <row r="3" spans="1:13" x14ac:dyDescent="0.25">
      <c r="A3" t="s">
        <v>32</v>
      </c>
      <c r="B3" s="32">
        <v>44150</v>
      </c>
      <c r="C3" s="32">
        <v>44151</v>
      </c>
      <c r="E3" s="12">
        <f>VLOOKUP(C3,'Data Source'!$A$2:$B$1048576,2,FALSE)</f>
        <v>14139.005000000001</v>
      </c>
      <c r="F3" s="9">
        <f t="shared" ref="F3:F39" si="0">D3*E3</f>
        <v>0</v>
      </c>
      <c r="G3" s="9">
        <f>VLOOKUP(C2,'Data Source'!$D$2:$E$1136,2,FALSE)</f>
        <v>0.65900000000000003</v>
      </c>
      <c r="H3" s="9">
        <f>SUM($D3:D$39)*((G3+$M$2)/100/2)</f>
        <v>2897500</v>
      </c>
      <c r="I3" s="9">
        <f t="shared" ref="I3:I5" si="1">E3*H3</f>
        <v>40967766987.5</v>
      </c>
      <c r="J3">
        <f t="shared" ref="J3:J39" si="2">YEAR(B3)</f>
        <v>2020</v>
      </c>
    </row>
    <row r="4" spans="1:13" x14ac:dyDescent="0.25">
      <c r="A4" t="s">
        <v>32</v>
      </c>
      <c r="B4" s="32">
        <v>44331</v>
      </c>
      <c r="C4" s="32">
        <v>44330</v>
      </c>
      <c r="E4" s="12">
        <f>VLOOKUP(C4,'Data Source'!$A$2:$B$1048576,2,FALSE)</f>
        <v>14198</v>
      </c>
      <c r="F4" s="9">
        <f t="shared" si="0"/>
        <v>0</v>
      </c>
      <c r="G4" s="9">
        <f>VLOOKUP(C3,'Data Source'!$D$2:$E$1136,2,FALSE)</f>
        <v>0.249</v>
      </c>
      <c r="H4" s="9">
        <f>SUM($D4:D$39)*((G4+$M$2)/100/2)</f>
        <v>1872500</v>
      </c>
      <c r="I4" s="9">
        <f t="shared" si="1"/>
        <v>26585755000</v>
      </c>
      <c r="J4">
        <f t="shared" si="2"/>
        <v>2021</v>
      </c>
    </row>
    <row r="5" spans="1:13" x14ac:dyDescent="0.25">
      <c r="A5" t="s">
        <v>32</v>
      </c>
      <c r="B5" s="32">
        <v>44515</v>
      </c>
      <c r="C5" s="32">
        <v>44515</v>
      </c>
      <c r="E5" s="12">
        <f>VLOOKUP(C5,'Data Source'!$A$2:$B$1048576,2,FALSE)</f>
        <v>14243.005000000001</v>
      </c>
      <c r="F5" s="9">
        <f t="shared" si="0"/>
        <v>0</v>
      </c>
      <c r="G5" s="9">
        <f>VLOOKUP(C4,'Data Source'!$D$2:$E$1136,2,FALSE)</f>
        <v>0.18762999999999999</v>
      </c>
      <c r="H5" s="9">
        <f>SUM($D5:D$39)*((G5+$M$2)/100/2)</f>
        <v>1719074.9999999998</v>
      </c>
      <c r="I5" s="9">
        <f t="shared" si="1"/>
        <v>24484793820.375</v>
      </c>
      <c r="J5">
        <f t="shared" si="2"/>
        <v>2021</v>
      </c>
    </row>
    <row r="6" spans="1:13" x14ac:dyDescent="0.25">
      <c r="A6" t="s">
        <v>32</v>
      </c>
      <c r="B6" s="32">
        <v>44696</v>
      </c>
      <c r="C6" s="32">
        <v>44698</v>
      </c>
      <c r="E6" s="12">
        <f>VLOOKUP(C6,'Data Source'!$A$2:$B$1048576,2,FALSE)</f>
        <v>14619.005000000001</v>
      </c>
      <c r="F6" s="9">
        <f t="shared" si="0"/>
        <v>0</v>
      </c>
      <c r="G6" s="9">
        <f>VLOOKUP(C5,'Data Source'!$D$2:$E$1136,2,FALSE)</f>
        <v>0.22538</v>
      </c>
      <c r="H6" s="9">
        <f>SUM($D6:D$39)*((G6+$M$2)/100/2)</f>
        <v>1813450</v>
      </c>
      <c r="I6" s="9">
        <f>E6*H6</f>
        <v>26510834617.25</v>
      </c>
      <c r="J6">
        <f t="shared" si="2"/>
        <v>2022</v>
      </c>
    </row>
    <row r="7" spans="1:13" x14ac:dyDescent="0.25">
      <c r="A7" t="s">
        <v>32</v>
      </c>
      <c r="B7" s="32">
        <v>44880</v>
      </c>
      <c r="C7" s="32">
        <v>44880</v>
      </c>
      <c r="E7" s="12">
        <f>VLOOKUP(C7,'Data Source'!$A$2:$B$1048576,2,FALSE)</f>
        <v>15499</v>
      </c>
      <c r="F7" s="9">
        <f t="shared" si="0"/>
        <v>0</v>
      </c>
      <c r="G7" s="9">
        <f>VLOOKUP(C6,'Data Source'!$D$2:$E$1136,2,FALSE)</f>
        <v>2.0051399999999999</v>
      </c>
      <c r="H7" s="9">
        <f>SUM($D7:D$39)*((G7+$M$2)/100/2)</f>
        <v>6262849.9999999991</v>
      </c>
      <c r="I7" s="9">
        <f>E7*H7</f>
        <v>97067912149.999985</v>
      </c>
      <c r="J7">
        <f t="shared" si="2"/>
        <v>2022</v>
      </c>
    </row>
    <row r="8" spans="1:13" x14ac:dyDescent="0.25">
      <c r="A8" t="s">
        <v>32</v>
      </c>
      <c r="B8" s="32">
        <v>45061</v>
      </c>
      <c r="C8" s="32">
        <v>45061</v>
      </c>
      <c r="E8" s="12">
        <f>VLOOKUP(C8,'Data Source'!$A$2:$B$1048576,2,FALSE)</f>
        <v>14752</v>
      </c>
      <c r="F8" s="33">
        <f t="shared" si="0"/>
        <v>0</v>
      </c>
      <c r="G8" s="23">
        <f>VLOOKUP(C7,'Data Source'!$D$2:$E$1136,2,FALSE)</f>
        <v>5.085</v>
      </c>
      <c r="H8" s="9">
        <f>SUM($D8:D$39)*((G8+$M$2)/100/2)</f>
        <v>13962500</v>
      </c>
      <c r="I8" s="33">
        <f>E8*H8</f>
        <v>205974800000</v>
      </c>
      <c r="J8">
        <f t="shared" si="2"/>
        <v>2023</v>
      </c>
    </row>
    <row r="9" spans="1:13" x14ac:dyDescent="0.25">
      <c r="A9" t="s">
        <v>32</v>
      </c>
      <c r="B9" s="34">
        <v>45245</v>
      </c>
      <c r="C9" s="34">
        <v>45245</v>
      </c>
      <c r="D9" s="39"/>
      <c r="E9" s="18">
        <f>VLOOKUP(C9,'Data Source'!$A$2:$B$1048576,2,FALSE)</f>
        <v>15699</v>
      </c>
      <c r="F9" s="35">
        <f t="shared" si="0"/>
        <v>0</v>
      </c>
      <c r="G9" s="19">
        <f>VLOOKUP(C8,'Data Source'!$D$2:$E$1136,2,FALSE)</f>
        <v>5.38314</v>
      </c>
      <c r="H9" s="35">
        <f>SUM($D9:D$39)*((G9+$M$2)/100/2)</f>
        <v>14707850</v>
      </c>
      <c r="I9" s="35">
        <f>E9*H9</f>
        <v>230898537150</v>
      </c>
      <c r="J9" s="39">
        <f t="shared" si="2"/>
        <v>2023</v>
      </c>
    </row>
    <row r="10" spans="1:13" x14ac:dyDescent="0.25">
      <c r="A10" t="s">
        <v>32</v>
      </c>
      <c r="B10" s="32">
        <v>45427</v>
      </c>
      <c r="C10" s="32">
        <v>45427</v>
      </c>
      <c r="D10" s="9">
        <v>16666665</v>
      </c>
      <c r="E10" s="12">
        <f>VLOOKUP(C10,'Data Source'!$A$2:$B$1048576,2,FALSE)</f>
        <v>16131</v>
      </c>
      <c r="F10" s="33">
        <f t="shared" si="0"/>
        <v>268849973115</v>
      </c>
      <c r="G10" s="23">
        <f>VLOOKUP(C9,'Data Source'!$G$2:$H$1234,2,FALSE)</f>
        <v>5.3807700000000001</v>
      </c>
      <c r="H10" s="9">
        <f>SUM($D10:D$39)*((G10+$M$2)/100/2)</f>
        <v>14701925</v>
      </c>
      <c r="I10" s="33">
        <f t="shared" ref="I10:I39" si="3">E10*H10</f>
        <v>237156752175</v>
      </c>
      <c r="J10">
        <f t="shared" si="2"/>
        <v>2024</v>
      </c>
    </row>
    <row r="11" spans="1:13" x14ac:dyDescent="0.25">
      <c r="A11" t="s">
        <v>32</v>
      </c>
      <c r="B11" s="32">
        <v>45611</v>
      </c>
      <c r="C11" s="32">
        <v>45611</v>
      </c>
      <c r="D11" s="9">
        <v>16666665</v>
      </c>
      <c r="E11" s="12">
        <f>VLOOKUP(C11,'Data Source'!$A$2:$B$1048576,2,FALSE)</f>
        <v>15873</v>
      </c>
      <c r="F11" s="33">
        <f t="shared" si="0"/>
        <v>264549973545</v>
      </c>
      <c r="G11" s="23">
        <f>VLOOKUP(C10,'Data Source'!$G$2:$H$1234,2,FALSE)</f>
        <v>5.2957299999999998</v>
      </c>
      <c r="H11" s="9">
        <f>SUM($D11:D$39)*((G11+$M$2)/100/2)</f>
        <v>14006347.54829775</v>
      </c>
      <c r="I11" s="33">
        <f t="shared" si="3"/>
        <v>222322754634.13019</v>
      </c>
      <c r="J11">
        <f t="shared" si="2"/>
        <v>2024</v>
      </c>
    </row>
    <row r="12" spans="1:13" x14ac:dyDescent="0.25">
      <c r="A12" t="s">
        <v>32</v>
      </c>
      <c r="B12" s="32">
        <v>45792</v>
      </c>
      <c r="C12" s="32">
        <v>45792</v>
      </c>
      <c r="D12" s="9">
        <v>16666665</v>
      </c>
      <c r="E12" s="12" t="e">
        <f>VLOOKUP(C12,'Data Source'!$A$2:$B$1048576,2,FALSE)</f>
        <v>#N/A</v>
      </c>
      <c r="F12" s="33" t="e">
        <f t="shared" si="0"/>
        <v>#N/A</v>
      </c>
      <c r="G12" s="23">
        <f>VLOOKUP(C11,'Data Source'!$G$2:$H$1234,2,FALSE)</f>
        <v>4.3919100000000002</v>
      </c>
      <c r="H12" s="9">
        <f>SUM($D12:D$39)*((G12+$M$2)/100/2)</f>
        <v>11414456.7481985</v>
      </c>
      <c r="I12" s="33" t="e">
        <f t="shared" si="3"/>
        <v>#N/A</v>
      </c>
      <c r="J12">
        <f t="shared" si="2"/>
        <v>2025</v>
      </c>
    </row>
    <row r="13" spans="1:13" x14ac:dyDescent="0.25">
      <c r="A13" t="s">
        <v>32</v>
      </c>
      <c r="B13" s="32">
        <v>45976</v>
      </c>
      <c r="C13" s="32">
        <v>45976</v>
      </c>
      <c r="D13" s="9">
        <v>16666665</v>
      </c>
      <c r="E13" s="12" t="e">
        <f>VLOOKUP(C13,'Data Source'!$A$2:$B$1048576,2,FALSE)</f>
        <v>#N/A</v>
      </c>
      <c r="F13" s="33" t="e">
        <f t="shared" si="0"/>
        <v>#N/A</v>
      </c>
      <c r="G13" s="23" t="e">
        <f>VLOOKUP(C12,'Data Source'!$G$2:$H$1234,2,FALSE)</f>
        <v>#N/A</v>
      </c>
      <c r="H13" s="9" t="e">
        <f>SUM($D13:D$39)*((G13+$M$2)/100/2)</f>
        <v>#N/A</v>
      </c>
      <c r="I13" s="33" t="e">
        <f t="shared" si="3"/>
        <v>#N/A</v>
      </c>
      <c r="J13">
        <f t="shared" si="2"/>
        <v>2025</v>
      </c>
    </row>
    <row r="14" spans="1:13" x14ac:dyDescent="0.25">
      <c r="A14" t="s">
        <v>32</v>
      </c>
      <c r="B14" s="32">
        <v>46157</v>
      </c>
      <c r="C14" s="32">
        <v>46157</v>
      </c>
      <c r="D14" s="9">
        <v>16666665</v>
      </c>
      <c r="E14" s="12" t="e">
        <f>VLOOKUP(C14,'Data Source'!$A$2:$B$1048576,2,FALSE)</f>
        <v>#N/A</v>
      </c>
      <c r="F14" s="33" t="e">
        <f t="shared" si="0"/>
        <v>#N/A</v>
      </c>
      <c r="G14" s="23" t="e">
        <f>VLOOKUP(C13,'Data Source'!$G$2:$H$1234,2,FALSE)</f>
        <v>#N/A</v>
      </c>
      <c r="H14" s="9" t="e">
        <f>SUM($D14:D$39)*((G14+$M$2)/100/2)</f>
        <v>#N/A</v>
      </c>
      <c r="I14" s="33" t="e">
        <f t="shared" si="3"/>
        <v>#N/A</v>
      </c>
      <c r="J14">
        <f t="shared" si="2"/>
        <v>2026</v>
      </c>
    </row>
    <row r="15" spans="1:13" x14ac:dyDescent="0.25">
      <c r="A15" t="s">
        <v>32</v>
      </c>
      <c r="B15" s="32">
        <v>46341</v>
      </c>
      <c r="C15" s="32">
        <v>46341</v>
      </c>
      <c r="D15" s="9">
        <v>16666665</v>
      </c>
      <c r="E15" s="12" t="e">
        <f>VLOOKUP(C15,'Data Source'!$A$2:$B$1048576,2,FALSE)</f>
        <v>#N/A</v>
      </c>
      <c r="F15" s="33" t="e">
        <f t="shared" si="0"/>
        <v>#N/A</v>
      </c>
      <c r="G15" s="23" t="e">
        <f>VLOOKUP(C14,'Data Source'!$G$2:$H$1234,2,FALSE)</f>
        <v>#N/A</v>
      </c>
      <c r="H15" s="9" t="e">
        <f>SUM($D15:D$39)*((G15+$M$2)/100/2)</f>
        <v>#N/A</v>
      </c>
      <c r="I15" s="33" t="e">
        <f t="shared" si="3"/>
        <v>#N/A</v>
      </c>
      <c r="J15">
        <f t="shared" si="2"/>
        <v>2026</v>
      </c>
    </row>
    <row r="16" spans="1:13" x14ac:dyDescent="0.25">
      <c r="A16" t="s">
        <v>32</v>
      </c>
      <c r="B16" s="32">
        <v>46522</v>
      </c>
      <c r="C16" s="32">
        <v>46522</v>
      </c>
      <c r="D16" s="9">
        <v>16666665</v>
      </c>
      <c r="E16" s="12" t="e">
        <f>VLOOKUP(C16,'Data Source'!$A$2:$B$1048576,2,FALSE)</f>
        <v>#N/A</v>
      </c>
      <c r="F16" s="33" t="e">
        <f t="shared" si="0"/>
        <v>#N/A</v>
      </c>
      <c r="G16" s="23" t="e">
        <f>VLOOKUP(C15,'Data Source'!$G$2:$H$1234,2,FALSE)</f>
        <v>#N/A</v>
      </c>
      <c r="H16" s="9" t="e">
        <f>SUM($D16:D$39)*((G16+$M$2)/100/2)</f>
        <v>#N/A</v>
      </c>
      <c r="I16" s="33" t="e">
        <f t="shared" si="3"/>
        <v>#N/A</v>
      </c>
      <c r="J16">
        <f t="shared" si="2"/>
        <v>2027</v>
      </c>
    </row>
    <row r="17" spans="1:10" x14ac:dyDescent="0.25">
      <c r="A17" t="s">
        <v>32</v>
      </c>
      <c r="B17" s="32">
        <v>46706</v>
      </c>
      <c r="C17" s="32">
        <v>46706</v>
      </c>
      <c r="D17" s="9">
        <v>16666665</v>
      </c>
      <c r="E17" s="12" t="e">
        <f>VLOOKUP(C17,'Data Source'!$A$2:$B$1048576,2,FALSE)</f>
        <v>#N/A</v>
      </c>
      <c r="F17" s="33" t="e">
        <f t="shared" si="0"/>
        <v>#N/A</v>
      </c>
      <c r="G17" s="23" t="e">
        <f>VLOOKUP(C16,'Data Source'!$G$2:$H$1234,2,FALSE)</f>
        <v>#N/A</v>
      </c>
      <c r="H17" s="9" t="e">
        <f>SUM($D17:D$39)*((G17+$M$2)/100/2)</f>
        <v>#N/A</v>
      </c>
      <c r="I17" s="33" t="e">
        <f t="shared" si="3"/>
        <v>#N/A</v>
      </c>
      <c r="J17">
        <f t="shared" si="2"/>
        <v>2027</v>
      </c>
    </row>
    <row r="18" spans="1:10" x14ac:dyDescent="0.25">
      <c r="A18" t="s">
        <v>32</v>
      </c>
      <c r="B18" s="32">
        <v>46888</v>
      </c>
      <c r="C18" s="32">
        <v>46888</v>
      </c>
      <c r="D18" s="9">
        <v>16666665</v>
      </c>
      <c r="E18" s="12" t="e">
        <f>VLOOKUP(C18,'Data Source'!$A$2:$B$1048576,2,FALSE)</f>
        <v>#N/A</v>
      </c>
      <c r="F18" s="33" t="e">
        <f t="shared" si="0"/>
        <v>#N/A</v>
      </c>
      <c r="G18" s="23" t="e">
        <f>VLOOKUP(C17,'Data Source'!$G$2:$H$1234,2,FALSE)</f>
        <v>#N/A</v>
      </c>
      <c r="H18" s="9" t="e">
        <f>SUM($D18:D$39)*((G18+$M$2)/100/2)</f>
        <v>#N/A</v>
      </c>
      <c r="I18" s="33" t="e">
        <f t="shared" si="3"/>
        <v>#N/A</v>
      </c>
      <c r="J18">
        <f t="shared" si="2"/>
        <v>2028</v>
      </c>
    </row>
    <row r="19" spans="1:10" x14ac:dyDescent="0.25">
      <c r="A19" t="s">
        <v>32</v>
      </c>
      <c r="B19" s="32">
        <v>47072</v>
      </c>
      <c r="C19" s="32">
        <v>47072</v>
      </c>
      <c r="D19" s="9">
        <v>16666665</v>
      </c>
      <c r="E19" s="12" t="e">
        <f>VLOOKUP(C19,'Data Source'!$A$2:$B$1048576,2,FALSE)</f>
        <v>#N/A</v>
      </c>
      <c r="F19" s="33" t="e">
        <f t="shared" si="0"/>
        <v>#N/A</v>
      </c>
      <c r="G19" s="23" t="e">
        <f>VLOOKUP(C18,'Data Source'!$G$2:$H$1234,2,FALSE)</f>
        <v>#N/A</v>
      </c>
      <c r="H19" s="9" t="e">
        <f>SUM($D19:D$39)*((G19+$M$2)/100/2)</f>
        <v>#N/A</v>
      </c>
      <c r="I19" s="33" t="e">
        <f t="shared" si="3"/>
        <v>#N/A</v>
      </c>
      <c r="J19">
        <f t="shared" si="2"/>
        <v>2028</v>
      </c>
    </row>
    <row r="20" spans="1:10" x14ac:dyDescent="0.25">
      <c r="A20" t="s">
        <v>32</v>
      </c>
      <c r="B20" s="32">
        <v>47253</v>
      </c>
      <c r="C20" s="32">
        <v>47253</v>
      </c>
      <c r="D20" s="9">
        <v>16666665</v>
      </c>
      <c r="E20" s="12" t="e">
        <f>VLOOKUP(C20,'Data Source'!$A$2:$B$1048576,2,FALSE)</f>
        <v>#N/A</v>
      </c>
      <c r="F20" s="33" t="e">
        <f t="shared" si="0"/>
        <v>#N/A</v>
      </c>
      <c r="G20" s="23" t="e">
        <f>VLOOKUP(C19,'Data Source'!$G$2:$H$1234,2,FALSE)</f>
        <v>#N/A</v>
      </c>
      <c r="H20" s="9" t="e">
        <f>SUM($D20:D$39)*((G20+$M$2)/100/2)</f>
        <v>#N/A</v>
      </c>
      <c r="I20" s="33" t="e">
        <f t="shared" si="3"/>
        <v>#N/A</v>
      </c>
      <c r="J20">
        <f t="shared" si="2"/>
        <v>2029</v>
      </c>
    </row>
    <row r="21" spans="1:10" x14ac:dyDescent="0.25">
      <c r="A21" t="s">
        <v>32</v>
      </c>
      <c r="B21" s="32">
        <v>47437</v>
      </c>
      <c r="C21" s="32">
        <v>47437</v>
      </c>
      <c r="D21" s="9">
        <v>16666665</v>
      </c>
      <c r="E21" s="12" t="e">
        <f>VLOOKUP(C21,'Data Source'!$A$2:$B$1048576,2,FALSE)</f>
        <v>#N/A</v>
      </c>
      <c r="F21" s="33" t="e">
        <f t="shared" si="0"/>
        <v>#N/A</v>
      </c>
      <c r="G21" s="23" t="e">
        <f>VLOOKUP(C20,'Data Source'!$G$2:$H$1234,2,FALSE)</f>
        <v>#N/A</v>
      </c>
      <c r="H21" s="9" t="e">
        <f>SUM($D21:D$39)*((G21+$M$2)/100/2)</f>
        <v>#N/A</v>
      </c>
      <c r="I21" s="33" t="e">
        <f t="shared" si="3"/>
        <v>#N/A</v>
      </c>
      <c r="J21">
        <f t="shared" si="2"/>
        <v>2029</v>
      </c>
    </row>
    <row r="22" spans="1:10" x14ac:dyDescent="0.25">
      <c r="A22" t="s">
        <v>32</v>
      </c>
      <c r="B22" s="32">
        <v>47618</v>
      </c>
      <c r="C22" s="32">
        <v>47618</v>
      </c>
      <c r="D22" s="9">
        <v>16666665</v>
      </c>
      <c r="E22" s="12" t="e">
        <f>VLOOKUP(C22,'Data Source'!$A$2:$B$1048576,2,FALSE)</f>
        <v>#N/A</v>
      </c>
      <c r="F22" s="33" t="e">
        <f t="shared" si="0"/>
        <v>#N/A</v>
      </c>
      <c r="G22" s="23" t="e">
        <f>VLOOKUP(C21,'Data Source'!$G$2:$H$1234,2,FALSE)</f>
        <v>#N/A</v>
      </c>
      <c r="H22" s="9" t="e">
        <f>SUM($D22:D$39)*((G22+$M$2)/100/2)</f>
        <v>#N/A</v>
      </c>
      <c r="I22" s="33" t="e">
        <f t="shared" si="3"/>
        <v>#N/A</v>
      </c>
      <c r="J22">
        <f t="shared" si="2"/>
        <v>2030</v>
      </c>
    </row>
    <row r="23" spans="1:10" x14ac:dyDescent="0.25">
      <c r="A23" t="s">
        <v>32</v>
      </c>
      <c r="B23" s="32">
        <v>47802</v>
      </c>
      <c r="C23" s="32">
        <v>47802</v>
      </c>
      <c r="D23" s="9">
        <v>16666665</v>
      </c>
      <c r="E23" s="12" t="e">
        <f>VLOOKUP(C23,'Data Source'!$A$2:$B$1048576,2,FALSE)</f>
        <v>#N/A</v>
      </c>
      <c r="F23" s="33" t="e">
        <f t="shared" si="0"/>
        <v>#N/A</v>
      </c>
      <c r="G23" s="23" t="e">
        <f>VLOOKUP(C22,'Data Source'!$G$2:$H$1234,2,FALSE)</f>
        <v>#N/A</v>
      </c>
      <c r="H23" s="9" t="e">
        <f>SUM($D23:D$39)*((G23+$M$2)/100/2)</f>
        <v>#N/A</v>
      </c>
      <c r="I23" s="33" t="e">
        <f t="shared" si="3"/>
        <v>#N/A</v>
      </c>
      <c r="J23">
        <f t="shared" si="2"/>
        <v>2030</v>
      </c>
    </row>
    <row r="24" spans="1:10" x14ac:dyDescent="0.25">
      <c r="A24" t="s">
        <v>32</v>
      </c>
      <c r="B24" s="32">
        <v>47983</v>
      </c>
      <c r="C24" s="32">
        <v>47983</v>
      </c>
      <c r="D24" s="9">
        <v>16666665</v>
      </c>
      <c r="E24" s="12" t="e">
        <f>VLOOKUP(C24,'Data Source'!$A$2:$B$1048576,2,FALSE)</f>
        <v>#N/A</v>
      </c>
      <c r="F24" s="33" t="e">
        <f t="shared" si="0"/>
        <v>#N/A</v>
      </c>
      <c r="G24" s="23" t="e">
        <f>VLOOKUP(C23,'Data Source'!$G$2:$H$1234,2,FALSE)</f>
        <v>#N/A</v>
      </c>
      <c r="H24" s="9" t="e">
        <f>SUM($D24:D$39)*((G24+$M$2)/100/2)</f>
        <v>#N/A</v>
      </c>
      <c r="I24" s="33" t="e">
        <f t="shared" si="3"/>
        <v>#N/A</v>
      </c>
      <c r="J24">
        <f t="shared" si="2"/>
        <v>2031</v>
      </c>
    </row>
    <row r="25" spans="1:10" x14ac:dyDescent="0.25">
      <c r="A25" t="s">
        <v>32</v>
      </c>
      <c r="B25" s="32">
        <v>48167</v>
      </c>
      <c r="C25" s="32">
        <v>48167</v>
      </c>
      <c r="D25" s="9">
        <v>16666665</v>
      </c>
      <c r="E25" s="12" t="e">
        <f>VLOOKUP(C25,'Data Source'!$A$2:$B$1048576,2,FALSE)</f>
        <v>#N/A</v>
      </c>
      <c r="F25" s="33" t="e">
        <f t="shared" si="0"/>
        <v>#N/A</v>
      </c>
      <c r="G25" s="23" t="e">
        <f>VLOOKUP(C24,'Data Source'!$G$2:$H$1234,2,FALSE)</f>
        <v>#N/A</v>
      </c>
      <c r="H25" s="9" t="e">
        <f>SUM($D25:D$39)*((G25+$M$2)/100/2)</f>
        <v>#N/A</v>
      </c>
      <c r="I25" s="33" t="e">
        <f t="shared" si="3"/>
        <v>#N/A</v>
      </c>
      <c r="J25">
        <f t="shared" si="2"/>
        <v>2031</v>
      </c>
    </row>
    <row r="26" spans="1:10" x14ac:dyDescent="0.25">
      <c r="A26" t="s">
        <v>32</v>
      </c>
      <c r="B26" s="32">
        <v>48349</v>
      </c>
      <c r="C26" s="32">
        <v>48349</v>
      </c>
      <c r="D26" s="9">
        <v>16666665</v>
      </c>
      <c r="E26" s="12" t="e">
        <f>VLOOKUP(C26,'Data Source'!$A$2:$B$1048576,2,FALSE)</f>
        <v>#N/A</v>
      </c>
      <c r="F26" s="33" t="e">
        <f t="shared" si="0"/>
        <v>#N/A</v>
      </c>
      <c r="G26" s="23" t="e">
        <f>VLOOKUP(C25,'Data Source'!$G$2:$H$1234,2,FALSE)</f>
        <v>#N/A</v>
      </c>
      <c r="H26" s="9" t="e">
        <f>SUM($D26:D$39)*((G26+$M$2)/100/2)</f>
        <v>#N/A</v>
      </c>
      <c r="I26" s="33" t="e">
        <f t="shared" si="3"/>
        <v>#N/A</v>
      </c>
      <c r="J26">
        <f t="shared" si="2"/>
        <v>2032</v>
      </c>
    </row>
    <row r="27" spans="1:10" x14ac:dyDescent="0.25">
      <c r="A27" t="s">
        <v>32</v>
      </c>
      <c r="B27" s="32">
        <v>48533</v>
      </c>
      <c r="C27" s="32">
        <v>48533</v>
      </c>
      <c r="D27" s="9">
        <v>16666665</v>
      </c>
      <c r="E27" s="12" t="e">
        <f>VLOOKUP(C27,'Data Source'!$A$2:$B$1048576,2,FALSE)</f>
        <v>#N/A</v>
      </c>
      <c r="F27" s="33" t="e">
        <f t="shared" si="0"/>
        <v>#N/A</v>
      </c>
      <c r="G27" s="23" t="e">
        <f>VLOOKUP(C26,'Data Source'!$G$2:$H$1234,2,FALSE)</f>
        <v>#N/A</v>
      </c>
      <c r="H27" s="9" t="e">
        <f>SUM($D27:D$39)*((G27+$M$2)/100/2)</f>
        <v>#N/A</v>
      </c>
      <c r="I27" s="33" t="e">
        <f t="shared" si="3"/>
        <v>#N/A</v>
      </c>
      <c r="J27">
        <f t="shared" si="2"/>
        <v>2032</v>
      </c>
    </row>
    <row r="28" spans="1:10" x14ac:dyDescent="0.25">
      <c r="A28" t="s">
        <v>32</v>
      </c>
      <c r="B28" s="32">
        <v>48714</v>
      </c>
      <c r="C28" s="32">
        <v>48714</v>
      </c>
      <c r="D28" s="9">
        <v>16666665</v>
      </c>
      <c r="E28" s="12" t="e">
        <f>VLOOKUP(C28,'Data Source'!$A$2:$B$1048576,2,FALSE)</f>
        <v>#N/A</v>
      </c>
      <c r="F28" s="33" t="e">
        <f t="shared" si="0"/>
        <v>#N/A</v>
      </c>
      <c r="G28" s="23" t="e">
        <f>VLOOKUP(C27,'Data Source'!$G$2:$H$1234,2,FALSE)</f>
        <v>#N/A</v>
      </c>
      <c r="H28" s="9" t="e">
        <f>SUM($D28:D$39)*((G28+$M$2)/100/2)</f>
        <v>#N/A</v>
      </c>
      <c r="I28" s="33" t="e">
        <f t="shared" si="3"/>
        <v>#N/A</v>
      </c>
      <c r="J28">
        <f t="shared" si="2"/>
        <v>2033</v>
      </c>
    </row>
    <row r="29" spans="1:10" x14ac:dyDescent="0.25">
      <c r="A29" t="s">
        <v>32</v>
      </c>
      <c r="B29" s="32">
        <v>48898</v>
      </c>
      <c r="C29" s="32">
        <v>48898</v>
      </c>
      <c r="D29" s="9">
        <v>16666665</v>
      </c>
      <c r="E29" s="12" t="e">
        <f>VLOOKUP(C29,'Data Source'!$A$2:$B$1048576,2,FALSE)</f>
        <v>#N/A</v>
      </c>
      <c r="F29" s="33" t="e">
        <f t="shared" si="0"/>
        <v>#N/A</v>
      </c>
      <c r="G29" s="23" t="e">
        <f>VLOOKUP(C28,'Data Source'!$G$2:$H$1234,2,FALSE)</f>
        <v>#N/A</v>
      </c>
      <c r="H29" s="9" t="e">
        <f>SUM($D29:D$39)*((G29+$M$2)/100/2)</f>
        <v>#N/A</v>
      </c>
      <c r="I29" s="33" t="e">
        <f t="shared" si="3"/>
        <v>#N/A</v>
      </c>
      <c r="J29">
        <f t="shared" si="2"/>
        <v>2033</v>
      </c>
    </row>
    <row r="30" spans="1:10" x14ac:dyDescent="0.25">
      <c r="A30" t="s">
        <v>32</v>
      </c>
      <c r="B30" s="32">
        <v>49079</v>
      </c>
      <c r="C30" s="32">
        <v>49079</v>
      </c>
      <c r="D30" s="9">
        <v>16666665</v>
      </c>
      <c r="E30" s="12" t="e">
        <f>VLOOKUP(C30,'Data Source'!$A$2:$B$1048576,2,FALSE)</f>
        <v>#N/A</v>
      </c>
      <c r="F30" s="33" t="e">
        <f t="shared" si="0"/>
        <v>#N/A</v>
      </c>
      <c r="G30" s="23" t="e">
        <f>VLOOKUP(C29,'Data Source'!$G$2:$H$1234,2,FALSE)</f>
        <v>#N/A</v>
      </c>
      <c r="H30" s="9" t="e">
        <f>SUM($D30:D$39)*((G30+$M$2)/100/2)</f>
        <v>#N/A</v>
      </c>
      <c r="I30" s="33" t="e">
        <f t="shared" si="3"/>
        <v>#N/A</v>
      </c>
      <c r="J30">
        <f t="shared" si="2"/>
        <v>2034</v>
      </c>
    </row>
    <row r="31" spans="1:10" x14ac:dyDescent="0.25">
      <c r="A31" t="s">
        <v>32</v>
      </c>
      <c r="B31" s="32">
        <v>49263</v>
      </c>
      <c r="C31" s="32">
        <v>49263</v>
      </c>
      <c r="D31" s="9">
        <v>16666665</v>
      </c>
      <c r="E31" s="12" t="e">
        <f>VLOOKUP(C31,'Data Source'!$A$2:$B$1048576,2,FALSE)</f>
        <v>#N/A</v>
      </c>
      <c r="F31" s="33" t="e">
        <f t="shared" si="0"/>
        <v>#N/A</v>
      </c>
      <c r="G31" s="23" t="e">
        <f>VLOOKUP(C30,'Data Source'!$G$2:$H$1234,2,FALSE)</f>
        <v>#N/A</v>
      </c>
      <c r="H31" s="9" t="e">
        <f>SUM($D31:D$39)*((G31+$M$2)/100/2)</f>
        <v>#N/A</v>
      </c>
      <c r="I31" s="33" t="e">
        <f t="shared" si="3"/>
        <v>#N/A</v>
      </c>
      <c r="J31">
        <f t="shared" si="2"/>
        <v>2034</v>
      </c>
    </row>
    <row r="32" spans="1:10" x14ac:dyDescent="0.25">
      <c r="A32" t="s">
        <v>32</v>
      </c>
      <c r="B32" s="32">
        <v>49444</v>
      </c>
      <c r="C32" s="32">
        <v>49444</v>
      </c>
      <c r="D32" s="9">
        <v>16666665</v>
      </c>
      <c r="E32" s="12" t="e">
        <f>VLOOKUP(C32,'Data Source'!$A$2:$B$1048576,2,FALSE)</f>
        <v>#N/A</v>
      </c>
      <c r="F32" s="33" t="e">
        <f t="shared" si="0"/>
        <v>#N/A</v>
      </c>
      <c r="G32" s="23" t="e">
        <f>VLOOKUP(C31,'Data Source'!$G$2:$H$1234,2,FALSE)</f>
        <v>#N/A</v>
      </c>
      <c r="H32" s="9" t="e">
        <f>SUM($D32:D$39)*((G32+$M$2)/100/2)</f>
        <v>#N/A</v>
      </c>
      <c r="I32" s="33" t="e">
        <f t="shared" si="3"/>
        <v>#N/A</v>
      </c>
      <c r="J32">
        <f t="shared" si="2"/>
        <v>2035</v>
      </c>
    </row>
    <row r="33" spans="1:10" x14ac:dyDescent="0.25">
      <c r="A33" t="s">
        <v>32</v>
      </c>
      <c r="B33" s="32">
        <v>49628</v>
      </c>
      <c r="C33" s="32">
        <v>49628</v>
      </c>
      <c r="D33" s="9">
        <v>16666665</v>
      </c>
      <c r="E33" s="12" t="e">
        <f>VLOOKUP(C33,'Data Source'!$A$2:$B$1048576,2,FALSE)</f>
        <v>#N/A</v>
      </c>
      <c r="F33" s="33" t="e">
        <f t="shared" si="0"/>
        <v>#N/A</v>
      </c>
      <c r="G33" s="23" t="e">
        <f>VLOOKUP(C32,'Data Source'!$G$2:$H$1234,2,FALSE)</f>
        <v>#N/A</v>
      </c>
      <c r="H33" s="9" t="e">
        <f>SUM($D33:D$39)*((G33+$M$2)/100/2)</f>
        <v>#N/A</v>
      </c>
      <c r="I33" s="33" t="e">
        <f t="shared" si="3"/>
        <v>#N/A</v>
      </c>
      <c r="J33">
        <f t="shared" si="2"/>
        <v>2035</v>
      </c>
    </row>
    <row r="34" spans="1:10" x14ac:dyDescent="0.25">
      <c r="A34" t="s">
        <v>32</v>
      </c>
      <c r="B34" s="32">
        <v>49810</v>
      </c>
      <c r="C34" s="32">
        <v>49810</v>
      </c>
      <c r="D34" s="9">
        <v>16666665</v>
      </c>
      <c r="E34" s="12" t="e">
        <f>VLOOKUP(C34,'Data Source'!$A$2:$B$1048576,2,FALSE)</f>
        <v>#N/A</v>
      </c>
      <c r="F34" s="33" t="e">
        <f t="shared" si="0"/>
        <v>#N/A</v>
      </c>
      <c r="G34" s="23" t="e">
        <f>VLOOKUP(C33,'Data Source'!$G$2:$H$1234,2,FALSE)</f>
        <v>#N/A</v>
      </c>
      <c r="H34" s="9" t="e">
        <f>SUM($D34:D$39)*((G34+$M$2)/100/2)</f>
        <v>#N/A</v>
      </c>
      <c r="I34" s="33" t="e">
        <f t="shared" si="3"/>
        <v>#N/A</v>
      </c>
      <c r="J34">
        <f t="shared" si="2"/>
        <v>2036</v>
      </c>
    </row>
    <row r="35" spans="1:10" x14ac:dyDescent="0.25">
      <c r="A35" t="s">
        <v>32</v>
      </c>
      <c r="B35" s="32">
        <v>49994</v>
      </c>
      <c r="C35" s="32">
        <v>49994</v>
      </c>
      <c r="D35" s="9">
        <v>16666665</v>
      </c>
      <c r="E35" s="12" t="e">
        <f>VLOOKUP(C35,'Data Source'!$A$2:$B$1048576,2,FALSE)</f>
        <v>#N/A</v>
      </c>
      <c r="F35" s="33" t="e">
        <f t="shared" si="0"/>
        <v>#N/A</v>
      </c>
      <c r="G35" s="23" t="e">
        <f>VLOOKUP(C34,'Data Source'!$G$2:$H$1234,2,FALSE)</f>
        <v>#N/A</v>
      </c>
      <c r="H35" s="9" t="e">
        <f>SUM($D35:D$39)*((G35+$M$2)/100/2)</f>
        <v>#N/A</v>
      </c>
      <c r="I35" s="33" t="e">
        <f t="shared" si="3"/>
        <v>#N/A</v>
      </c>
      <c r="J35">
        <f t="shared" si="2"/>
        <v>2036</v>
      </c>
    </row>
    <row r="36" spans="1:10" x14ac:dyDescent="0.25">
      <c r="A36" t="s">
        <v>32</v>
      </c>
      <c r="B36" s="32">
        <v>50175</v>
      </c>
      <c r="C36" s="32">
        <v>50175</v>
      </c>
      <c r="D36" s="9">
        <v>16666665</v>
      </c>
      <c r="E36" s="12" t="e">
        <f>VLOOKUP(C36,'Data Source'!$A$2:$B$1048576,2,FALSE)</f>
        <v>#N/A</v>
      </c>
      <c r="F36" s="33" t="e">
        <f t="shared" si="0"/>
        <v>#N/A</v>
      </c>
      <c r="G36" s="23" t="e">
        <f>VLOOKUP(C35,'Data Source'!$G$2:$H$1234,2,FALSE)</f>
        <v>#N/A</v>
      </c>
      <c r="H36" s="9" t="e">
        <f>SUM($D36:D$39)*((G36+$M$2)/100/2)</f>
        <v>#N/A</v>
      </c>
      <c r="I36" s="33" t="e">
        <f t="shared" si="3"/>
        <v>#N/A</v>
      </c>
      <c r="J36">
        <f t="shared" si="2"/>
        <v>2037</v>
      </c>
    </row>
    <row r="37" spans="1:10" x14ac:dyDescent="0.25">
      <c r="A37" t="s">
        <v>32</v>
      </c>
      <c r="B37" s="32">
        <v>50359</v>
      </c>
      <c r="C37" s="32">
        <v>50359</v>
      </c>
      <c r="D37" s="9">
        <v>16666665</v>
      </c>
      <c r="E37" s="12" t="e">
        <f>VLOOKUP(C37,'Data Source'!$A$2:$B$1048576,2,FALSE)</f>
        <v>#N/A</v>
      </c>
      <c r="F37" s="33" t="e">
        <f t="shared" si="0"/>
        <v>#N/A</v>
      </c>
      <c r="G37" s="23" t="e">
        <f>VLOOKUP(C36,'Data Source'!$G$2:$H$1234,2,FALSE)</f>
        <v>#N/A</v>
      </c>
      <c r="H37" s="9" t="e">
        <f>SUM($D37:D$39)*((G37+$M$2)/100/2)</f>
        <v>#N/A</v>
      </c>
      <c r="I37" s="33" t="e">
        <f t="shared" si="3"/>
        <v>#N/A</v>
      </c>
      <c r="J37">
        <f t="shared" si="2"/>
        <v>2037</v>
      </c>
    </row>
    <row r="38" spans="1:10" x14ac:dyDescent="0.25">
      <c r="A38" t="s">
        <v>32</v>
      </c>
      <c r="B38" s="32">
        <v>50540</v>
      </c>
      <c r="C38" s="32">
        <v>50540</v>
      </c>
      <c r="D38" s="9">
        <v>16666665</v>
      </c>
      <c r="E38" s="12" t="e">
        <f>VLOOKUP(C38,'Data Source'!$A$2:$B$1048576,2,FALSE)</f>
        <v>#N/A</v>
      </c>
      <c r="F38" s="33" t="e">
        <f t="shared" si="0"/>
        <v>#N/A</v>
      </c>
      <c r="G38" s="23" t="e">
        <f>VLOOKUP(C37,'Data Source'!$G$2:$H$1234,2,FALSE)</f>
        <v>#N/A</v>
      </c>
      <c r="H38" s="9" t="e">
        <f>SUM($D38:D$39)*((G38+$M$2)/100/2)</f>
        <v>#N/A</v>
      </c>
      <c r="I38" s="33" t="e">
        <f t="shared" si="3"/>
        <v>#N/A</v>
      </c>
      <c r="J38">
        <f t="shared" si="2"/>
        <v>2038</v>
      </c>
    </row>
    <row r="39" spans="1:10" x14ac:dyDescent="0.25">
      <c r="A39" t="s">
        <v>32</v>
      </c>
      <c r="B39" s="32">
        <v>50905</v>
      </c>
      <c r="C39" s="32">
        <v>50724</v>
      </c>
      <c r="D39" s="9">
        <v>16666715</v>
      </c>
      <c r="E39" s="12" t="e">
        <f>VLOOKUP(C39,'Data Source'!$A$2:$B$1048576,2,FALSE)</f>
        <v>#N/A</v>
      </c>
      <c r="F39" s="33" t="e">
        <f t="shared" si="0"/>
        <v>#N/A</v>
      </c>
      <c r="G39" s="23" t="e">
        <f>VLOOKUP(C38,'Data Source'!$G$2:$H$1234,2,FALSE)</f>
        <v>#N/A</v>
      </c>
      <c r="H39" s="9" t="e">
        <f>SUM($D39:D$39)*((G39+$M$2)/100/2)</f>
        <v>#N/A</v>
      </c>
      <c r="I39" s="33" t="e">
        <f t="shared" si="3"/>
        <v>#N/A</v>
      </c>
      <c r="J39">
        <f t="shared" si="2"/>
        <v>2039</v>
      </c>
    </row>
    <row r="40" spans="1:10" x14ac:dyDescent="0.25">
      <c r="B40" s="32"/>
      <c r="C40" s="32"/>
      <c r="D40" s="9"/>
      <c r="E40" s="12"/>
      <c r="F40" s="33"/>
      <c r="G40" s="23"/>
      <c r="H40" s="9"/>
      <c r="I40" s="33"/>
    </row>
    <row r="42" spans="1:10" x14ac:dyDescent="0.25">
      <c r="D42" s="43"/>
    </row>
  </sheetData>
  <conditionalFormatting sqref="B2:B39">
    <cfRule type="cellIs" dxfId="7" priority="1" operator="lessThan">
      <formula>$L$2</formula>
    </cfRule>
  </conditionalFormatting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F478-1374-4976-AB2B-075612B2E7F8}">
  <sheetPr codeName="Sheet24">
    <tabColor rgb="FFFFC000"/>
  </sheetPr>
  <dimension ref="A1:M30"/>
  <sheetViews>
    <sheetView showGridLines="0" workbookViewId="0">
      <selection activeCell="L1" sqref="L1:M2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2" bestFit="1" customWidth="1"/>
    <col min="8" max="8" width="18.42578125" bestFit="1" customWidth="1"/>
    <col min="9" max="9" width="22.5703125" bestFit="1" customWidth="1"/>
    <col min="10" max="10" width="5" bestFit="1" customWidth="1"/>
    <col min="12" max="12" width="10.710937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35</v>
      </c>
      <c r="B2" s="32">
        <v>44270</v>
      </c>
      <c r="C2" s="32">
        <v>44270</v>
      </c>
      <c r="E2" s="22">
        <f>VLOOKUP(C2,'Data Source'!$A$2:$B$1048576,2,FALSE)</f>
        <v>14418</v>
      </c>
      <c r="F2" s="33"/>
      <c r="G2" s="33">
        <v>0.27038000000000001</v>
      </c>
      <c r="H2" s="33">
        <f>SUM($D2:D$28)*((G2+$M$2)/100/2)</f>
        <v>1925950</v>
      </c>
      <c r="I2" s="33">
        <f t="shared" ref="I2:I4" si="0">E2*H2</f>
        <v>27768347100</v>
      </c>
      <c r="J2" s="4">
        <f>YEAR(B2)</f>
        <v>2021</v>
      </c>
      <c r="L2" s="2">
        <f ca="1">DATE(2025,MONTH(TODAY()),1)</f>
        <v>45778</v>
      </c>
      <c r="M2" s="29">
        <v>0.5</v>
      </c>
    </row>
    <row r="3" spans="1:13" x14ac:dyDescent="0.25">
      <c r="A3" t="s">
        <v>35</v>
      </c>
      <c r="B3" s="32">
        <v>44454</v>
      </c>
      <c r="C3" s="32">
        <v>44454</v>
      </c>
      <c r="E3" s="22">
        <f>VLOOKUP(C3,'Data Source'!$A$2:$B$1048576,2,FALSE)</f>
        <v>14257.005000000001</v>
      </c>
      <c r="F3" s="33"/>
      <c r="G3" s="23">
        <f>VLOOKUP(C2,'Data Source'!$D$2:$E$1136,2,FALSE)</f>
        <v>0.19750000000000001</v>
      </c>
      <c r="H3" s="33">
        <f>SUM($D3:D$28)*((G3+$M$2)/100/2)</f>
        <v>1743750</v>
      </c>
      <c r="I3" s="33">
        <f t="shared" si="0"/>
        <v>24860652468.75</v>
      </c>
      <c r="J3" s="4">
        <f t="shared" ref="J3:J28" si="1">YEAR(B3)</f>
        <v>2021</v>
      </c>
    </row>
    <row r="4" spans="1:13" x14ac:dyDescent="0.25">
      <c r="A4" t="s">
        <v>35</v>
      </c>
      <c r="B4" s="32">
        <v>44635</v>
      </c>
      <c r="C4" s="32">
        <v>44635</v>
      </c>
      <c r="E4" s="22">
        <f>VLOOKUP(C4,'Data Source'!$A$2:$B$1048576,2,FALSE)</f>
        <v>14328</v>
      </c>
      <c r="F4" s="33"/>
      <c r="G4" s="23">
        <f>VLOOKUP(C3,'Data Source'!$D$2:$E$1136,2,FALSE)</f>
        <v>0.14838000000000001</v>
      </c>
      <c r="H4" s="33">
        <f>SUM($D4:D$28)*((G4+$M$2)/100/2)</f>
        <v>1620950</v>
      </c>
      <c r="I4" s="33">
        <f t="shared" si="0"/>
        <v>23224971600</v>
      </c>
      <c r="J4" s="4">
        <f t="shared" si="1"/>
        <v>2022</v>
      </c>
    </row>
    <row r="5" spans="1:13" x14ac:dyDescent="0.25">
      <c r="A5" t="s">
        <v>35</v>
      </c>
      <c r="B5" s="32">
        <v>44819</v>
      </c>
      <c r="C5" s="32">
        <v>44819</v>
      </c>
      <c r="D5" s="9">
        <v>20833335</v>
      </c>
      <c r="E5" s="22">
        <f>VLOOKUP(C5,'Data Source'!$A$2:$B$1048576,2,FALSE)</f>
        <v>14923</v>
      </c>
      <c r="F5" s="33">
        <f>D5*E5</f>
        <v>310895858205</v>
      </c>
      <c r="G5" s="23">
        <f>VLOOKUP(C4,'Data Source'!$D$2:$E$1136,2,FALSE)</f>
        <v>1.23786</v>
      </c>
      <c r="H5" s="33">
        <f>SUM($D5:D$28)*((G5+$M$2)/100/2)</f>
        <v>4344650</v>
      </c>
      <c r="I5" s="33">
        <f>E5*H5</f>
        <v>64835211950</v>
      </c>
      <c r="J5" s="4">
        <f t="shared" si="1"/>
        <v>2022</v>
      </c>
    </row>
    <row r="6" spans="1:13" x14ac:dyDescent="0.25">
      <c r="A6" t="s">
        <v>35</v>
      </c>
      <c r="B6" s="32">
        <v>45000</v>
      </c>
      <c r="C6" s="32">
        <v>45000</v>
      </c>
      <c r="D6" s="33">
        <v>20833335</v>
      </c>
      <c r="E6" s="22">
        <f>VLOOKUP(C6,'Data Source'!$A$2:$B$1048576,2,FALSE)</f>
        <v>15380</v>
      </c>
      <c r="F6" s="33">
        <f>D6*E6</f>
        <v>320416692300</v>
      </c>
      <c r="G6" s="23">
        <f>VLOOKUP(C5,'Data Source'!$D$2:$E$1136,2,FALSE)</f>
        <v>4.0629999999999997</v>
      </c>
      <c r="H6" s="33">
        <f>SUM($D6:D$28)*((G6+$M$2)/100/2)</f>
        <v>10932187.461974999</v>
      </c>
      <c r="I6" s="33">
        <f>E6*H6</f>
        <v>168137043165.17548</v>
      </c>
      <c r="J6" s="4">
        <f t="shared" si="1"/>
        <v>2023</v>
      </c>
    </row>
    <row r="7" spans="1:13" x14ac:dyDescent="0.25">
      <c r="A7" t="s">
        <v>35</v>
      </c>
      <c r="B7" s="34">
        <v>45184</v>
      </c>
      <c r="C7" s="34">
        <v>45184</v>
      </c>
      <c r="D7" s="35">
        <v>20833335</v>
      </c>
      <c r="E7" s="18">
        <f>VLOOKUP(C7,'Data Source'!$A$2:$B$1048576,2,FALSE)</f>
        <v>15357</v>
      </c>
      <c r="F7" s="35">
        <f>D7*E7</f>
        <v>319937525595</v>
      </c>
      <c r="G7" s="19">
        <f>VLOOKUP(C6,'Data Source'!$D$2:$E$1136,2,FALSE)</f>
        <v>4.8339999999999996</v>
      </c>
      <c r="H7" s="35">
        <f>SUM($D7:D$28)*((G7+$M$2)/100/2)</f>
        <v>12223749.9111</v>
      </c>
      <c r="I7" s="35">
        <f>E7*H7</f>
        <v>187720127384.7627</v>
      </c>
      <c r="J7">
        <f t="shared" si="1"/>
        <v>2023</v>
      </c>
    </row>
    <row r="8" spans="1:13" x14ac:dyDescent="0.25">
      <c r="A8" t="s">
        <v>35</v>
      </c>
      <c r="B8" s="32">
        <v>45366</v>
      </c>
      <c r="C8" s="32">
        <v>45366</v>
      </c>
      <c r="D8" s="9">
        <v>20833335</v>
      </c>
      <c r="E8" s="22">
        <f>VLOOKUP(C8,'Data Source'!$A$2:$B$1048576,2,FALSE)</f>
        <v>15582</v>
      </c>
      <c r="F8" s="33">
        <f t="shared" ref="F8:F28" si="2">D8*E8</f>
        <v>324625025970</v>
      </c>
      <c r="G8" s="23">
        <f>VLOOKUP(C7,'Data Source'!$G$2:$H$1137,2,FALSE)</f>
        <v>5.46584</v>
      </c>
      <c r="H8" s="33">
        <f>SUM($D8:D$28)*((G8+$M$2)/100/2)</f>
        <v>13050274.850854</v>
      </c>
      <c r="I8" s="33">
        <f t="shared" ref="I8:I28" si="3">E8*H8</f>
        <v>203349382726.00702</v>
      </c>
      <c r="J8" s="4">
        <f t="shared" si="1"/>
        <v>2024</v>
      </c>
    </row>
    <row r="9" spans="1:13" x14ac:dyDescent="0.25">
      <c r="A9" t="s">
        <v>35</v>
      </c>
      <c r="B9" s="32">
        <v>45550</v>
      </c>
      <c r="C9" s="32">
        <v>45552</v>
      </c>
      <c r="D9" s="9">
        <v>20833335</v>
      </c>
      <c r="E9" s="22">
        <f>VLOOKUP(C9,'Data Source'!$A$2:$B$1048576,2,FALSE)</f>
        <v>15405</v>
      </c>
      <c r="F9" s="33">
        <f t="shared" si="2"/>
        <v>320937525675</v>
      </c>
      <c r="G9" s="23">
        <f>VLOOKUP(C8,'Data Source'!$G$2:$H$1137,2,FALSE)</f>
        <v>5.2655599999999998</v>
      </c>
      <c r="H9" s="33">
        <f>SUM($D9:D$28)*((G9+$M$2)/100/2)</f>
        <v>12011583.141148001</v>
      </c>
      <c r="I9" s="33">
        <f t="shared" si="3"/>
        <v>185038438289.38495</v>
      </c>
      <c r="J9" s="4">
        <f t="shared" si="1"/>
        <v>2024</v>
      </c>
    </row>
    <row r="10" spans="1:13" x14ac:dyDescent="0.25">
      <c r="A10" t="s">
        <v>35</v>
      </c>
      <c r="B10" s="32">
        <v>45731</v>
      </c>
      <c r="C10" s="32">
        <v>45733</v>
      </c>
      <c r="D10" s="9">
        <v>20833335</v>
      </c>
      <c r="E10" s="22">
        <f>VLOOKUP(C10,'Data Source'!$A$2:$B$1048576,2,FALSE)</f>
        <v>16392</v>
      </c>
      <c r="F10" s="33">
        <f t="shared" si="2"/>
        <v>341500027320</v>
      </c>
      <c r="G10" s="23">
        <f>VLOOKUP(C9,'Data Source'!$G$2:$H$1137,2,FALSE)</f>
        <v>4.4362700000000004</v>
      </c>
      <c r="H10" s="33">
        <f>SUM($D10:D$28)*((G10+$M$2)/100/2)</f>
        <v>9769700.8359887507</v>
      </c>
      <c r="I10" s="33">
        <f t="shared" si="3"/>
        <v>160144936103.52759</v>
      </c>
      <c r="J10" s="4">
        <f t="shared" si="1"/>
        <v>2025</v>
      </c>
    </row>
    <row r="11" spans="1:13" x14ac:dyDescent="0.25">
      <c r="A11" t="s">
        <v>35</v>
      </c>
      <c r="B11" s="32">
        <v>45915</v>
      </c>
      <c r="C11" s="32">
        <v>45915</v>
      </c>
      <c r="D11" s="9">
        <v>20833335</v>
      </c>
      <c r="E11" s="22" t="e">
        <f>VLOOKUP(C11,'Data Source'!$A$2:$B$1048576,2,FALSE)</f>
        <v>#N/A</v>
      </c>
      <c r="F11" s="33" t="e">
        <f t="shared" si="2"/>
        <v>#N/A</v>
      </c>
      <c r="G11" s="23">
        <f>VLOOKUP(C10,'Data Source'!$G$2:$H$1137,2,FALSE)</f>
        <v>4.1997999999999998</v>
      </c>
      <c r="H11" s="33">
        <f>SUM($D11:D$28)*((G11+$M$2)/100/2)</f>
        <v>8812124.7650099993</v>
      </c>
      <c r="I11" s="33" t="e">
        <f t="shared" si="3"/>
        <v>#N/A</v>
      </c>
      <c r="J11" s="4">
        <f t="shared" si="1"/>
        <v>2025</v>
      </c>
    </row>
    <row r="12" spans="1:13" x14ac:dyDescent="0.25">
      <c r="A12" t="s">
        <v>35</v>
      </c>
      <c r="B12" s="32">
        <v>46096</v>
      </c>
      <c r="C12" s="32">
        <v>46096</v>
      </c>
      <c r="D12" s="9">
        <v>20833335</v>
      </c>
      <c r="E12" s="22" t="e">
        <f>VLOOKUP(C12,'Data Source'!$A$2:$B$1048576,2,FALSE)</f>
        <v>#N/A</v>
      </c>
      <c r="F12" s="33" t="e">
        <f t="shared" si="2"/>
        <v>#N/A</v>
      </c>
      <c r="G12" s="23" t="e">
        <f>VLOOKUP(C11,'Data Source'!$G$2:$H$1137,2,FALSE)</f>
        <v>#N/A</v>
      </c>
      <c r="H12" s="33" t="e">
        <f>SUM($D12:D$28)*((G12+$M$2)/100/2)</f>
        <v>#N/A</v>
      </c>
      <c r="I12" s="33" t="e">
        <f t="shared" si="3"/>
        <v>#N/A</v>
      </c>
      <c r="J12" s="4">
        <f t="shared" si="1"/>
        <v>2026</v>
      </c>
    </row>
    <row r="13" spans="1:13" x14ac:dyDescent="0.25">
      <c r="A13" t="s">
        <v>35</v>
      </c>
      <c r="B13" s="32">
        <v>46280</v>
      </c>
      <c r="C13" s="32">
        <v>46280</v>
      </c>
      <c r="D13" s="9">
        <v>20833335</v>
      </c>
      <c r="E13" s="22" t="e">
        <f>VLOOKUP(C13,'Data Source'!$A$2:$B$1048576,2,FALSE)</f>
        <v>#N/A</v>
      </c>
      <c r="F13" s="33" t="e">
        <f t="shared" si="2"/>
        <v>#N/A</v>
      </c>
      <c r="G13" s="23" t="e">
        <f>VLOOKUP(C12,'Data Source'!$G$2:$H$1137,2,FALSE)</f>
        <v>#N/A</v>
      </c>
      <c r="H13" s="33" t="e">
        <f>SUM($D13:D$28)*((G13+$M$2)/100/2)</f>
        <v>#N/A</v>
      </c>
      <c r="I13" s="33" t="e">
        <f t="shared" si="3"/>
        <v>#N/A</v>
      </c>
      <c r="J13" s="4">
        <f t="shared" si="1"/>
        <v>2026</v>
      </c>
    </row>
    <row r="14" spans="1:13" x14ac:dyDescent="0.25">
      <c r="A14" t="s">
        <v>35</v>
      </c>
      <c r="B14" s="32">
        <v>46461</v>
      </c>
      <c r="C14" s="32">
        <v>46461</v>
      </c>
      <c r="D14" s="9">
        <v>20833335</v>
      </c>
      <c r="E14" s="22" t="e">
        <f>VLOOKUP(C14,'Data Source'!$A$2:$B$1048576,2,FALSE)</f>
        <v>#N/A</v>
      </c>
      <c r="F14" s="33" t="e">
        <f t="shared" si="2"/>
        <v>#N/A</v>
      </c>
      <c r="G14" s="23" t="e">
        <f>VLOOKUP(C13,'Data Source'!$G$2:$H$1137,2,FALSE)</f>
        <v>#N/A</v>
      </c>
      <c r="H14" s="33" t="e">
        <f>SUM($D14:D$28)*((G14+$M$2)/100/2)</f>
        <v>#N/A</v>
      </c>
      <c r="I14" s="33" t="e">
        <f t="shared" si="3"/>
        <v>#N/A</v>
      </c>
      <c r="J14" s="4">
        <f t="shared" si="1"/>
        <v>2027</v>
      </c>
    </row>
    <row r="15" spans="1:13" x14ac:dyDescent="0.25">
      <c r="A15" t="s">
        <v>35</v>
      </c>
      <c r="B15" s="32">
        <v>46645</v>
      </c>
      <c r="C15" s="32">
        <v>46645</v>
      </c>
      <c r="D15" s="9">
        <v>20833335</v>
      </c>
      <c r="E15" s="22" t="e">
        <f>VLOOKUP(C15,'Data Source'!$A$2:$B$1048576,2,FALSE)</f>
        <v>#N/A</v>
      </c>
      <c r="F15" s="33" t="e">
        <f t="shared" si="2"/>
        <v>#N/A</v>
      </c>
      <c r="G15" s="23" t="e">
        <f>VLOOKUP(C14,'Data Source'!$G$2:$H$1137,2,FALSE)</f>
        <v>#N/A</v>
      </c>
      <c r="H15" s="33" t="e">
        <f>SUM($D15:D$28)*((G15+$M$2)/100/2)</f>
        <v>#N/A</v>
      </c>
      <c r="I15" s="33" t="e">
        <f t="shared" si="3"/>
        <v>#N/A</v>
      </c>
      <c r="J15" s="4">
        <f t="shared" si="1"/>
        <v>2027</v>
      </c>
    </row>
    <row r="16" spans="1:13" x14ac:dyDescent="0.25">
      <c r="A16" t="s">
        <v>35</v>
      </c>
      <c r="B16" s="32">
        <v>46827</v>
      </c>
      <c r="C16" s="32">
        <v>46827</v>
      </c>
      <c r="D16" s="9">
        <v>20833335</v>
      </c>
      <c r="E16" s="22" t="e">
        <f>VLOOKUP(C16,'Data Source'!$A$2:$B$1048576,2,FALSE)</f>
        <v>#N/A</v>
      </c>
      <c r="F16" s="33" t="e">
        <f t="shared" si="2"/>
        <v>#N/A</v>
      </c>
      <c r="G16" s="23" t="e">
        <f>VLOOKUP(C15,'Data Source'!$G$2:$H$1137,2,FALSE)</f>
        <v>#N/A</v>
      </c>
      <c r="H16" s="33" t="e">
        <f>SUM($D16:D$28)*((G16+$M$2)/100/2)</f>
        <v>#N/A</v>
      </c>
      <c r="I16" s="33" t="e">
        <f t="shared" si="3"/>
        <v>#N/A</v>
      </c>
      <c r="J16" s="4">
        <f t="shared" si="1"/>
        <v>2028</v>
      </c>
    </row>
    <row r="17" spans="1:10" x14ac:dyDescent="0.25">
      <c r="A17" t="s">
        <v>35</v>
      </c>
      <c r="B17" s="32">
        <v>47011</v>
      </c>
      <c r="C17" s="32">
        <v>47011</v>
      </c>
      <c r="D17" s="9">
        <v>20833335</v>
      </c>
      <c r="E17" s="22" t="e">
        <f>VLOOKUP(C17,'Data Source'!$A$2:$B$1048576,2,FALSE)</f>
        <v>#N/A</v>
      </c>
      <c r="F17" s="33" t="e">
        <f t="shared" si="2"/>
        <v>#N/A</v>
      </c>
      <c r="G17" s="23" t="e">
        <f>VLOOKUP(C16,'Data Source'!$G$2:$H$1137,2,FALSE)</f>
        <v>#N/A</v>
      </c>
      <c r="H17" s="33" t="e">
        <f>SUM($D17:D$28)*((G17+$M$2)/100/2)</f>
        <v>#N/A</v>
      </c>
      <c r="I17" s="33" t="e">
        <f t="shared" si="3"/>
        <v>#N/A</v>
      </c>
      <c r="J17" s="4">
        <f t="shared" si="1"/>
        <v>2028</v>
      </c>
    </row>
    <row r="18" spans="1:10" x14ac:dyDescent="0.25">
      <c r="A18" t="s">
        <v>35</v>
      </c>
      <c r="B18" s="32">
        <v>47192</v>
      </c>
      <c r="C18" s="32">
        <v>47192</v>
      </c>
      <c r="D18" s="9">
        <v>20833335</v>
      </c>
      <c r="E18" s="22" t="e">
        <f>VLOOKUP(C18,'Data Source'!$A$2:$B$1048576,2,FALSE)</f>
        <v>#N/A</v>
      </c>
      <c r="F18" s="33" t="e">
        <f t="shared" si="2"/>
        <v>#N/A</v>
      </c>
      <c r="G18" s="23" t="e">
        <f>VLOOKUP(C17,'Data Source'!$G$2:$H$1137,2,FALSE)</f>
        <v>#N/A</v>
      </c>
      <c r="H18" s="33" t="e">
        <f>SUM($D18:D$28)*((G18+$M$2)/100/2)</f>
        <v>#N/A</v>
      </c>
      <c r="I18" s="33" t="e">
        <f t="shared" si="3"/>
        <v>#N/A</v>
      </c>
      <c r="J18" s="4">
        <f t="shared" si="1"/>
        <v>2029</v>
      </c>
    </row>
    <row r="19" spans="1:10" x14ac:dyDescent="0.25">
      <c r="A19" t="s">
        <v>35</v>
      </c>
      <c r="B19" s="32">
        <v>47376</v>
      </c>
      <c r="C19" s="32">
        <v>47376</v>
      </c>
      <c r="D19" s="9">
        <v>20833335</v>
      </c>
      <c r="E19" s="22" t="e">
        <f>VLOOKUP(C19,'Data Source'!$A$2:$B$1048576,2,FALSE)</f>
        <v>#N/A</v>
      </c>
      <c r="F19" s="33" t="e">
        <f t="shared" si="2"/>
        <v>#N/A</v>
      </c>
      <c r="G19" s="23" t="e">
        <f>VLOOKUP(C18,'Data Source'!$G$2:$H$1137,2,FALSE)</f>
        <v>#N/A</v>
      </c>
      <c r="H19" s="33" t="e">
        <f>SUM($D19:D$28)*((G19+$M$2)/100/2)</f>
        <v>#N/A</v>
      </c>
      <c r="I19" s="33" t="e">
        <f t="shared" si="3"/>
        <v>#N/A</v>
      </c>
      <c r="J19" s="4">
        <f t="shared" si="1"/>
        <v>2029</v>
      </c>
    </row>
    <row r="20" spans="1:10" x14ac:dyDescent="0.25">
      <c r="A20" t="s">
        <v>35</v>
      </c>
      <c r="B20" s="32">
        <v>47557</v>
      </c>
      <c r="C20" s="32">
        <v>47557</v>
      </c>
      <c r="D20" s="9">
        <v>20833335</v>
      </c>
      <c r="E20" s="22" t="e">
        <f>VLOOKUP(C20,'Data Source'!$A$2:$B$1048576,2,FALSE)</f>
        <v>#N/A</v>
      </c>
      <c r="F20" s="33" t="e">
        <f t="shared" si="2"/>
        <v>#N/A</v>
      </c>
      <c r="G20" s="23" t="e">
        <f>VLOOKUP(C19,'Data Source'!$G$2:$H$1137,2,FALSE)</f>
        <v>#N/A</v>
      </c>
      <c r="H20" s="33" t="e">
        <f>SUM($D20:D$28)*((G20+$M$2)/100/2)</f>
        <v>#N/A</v>
      </c>
      <c r="I20" s="33" t="e">
        <f t="shared" si="3"/>
        <v>#N/A</v>
      </c>
      <c r="J20" s="4">
        <f t="shared" si="1"/>
        <v>2030</v>
      </c>
    </row>
    <row r="21" spans="1:10" x14ac:dyDescent="0.25">
      <c r="A21" t="s">
        <v>35</v>
      </c>
      <c r="B21" s="32">
        <v>47741</v>
      </c>
      <c r="C21" s="32">
        <v>47741</v>
      </c>
      <c r="D21" s="9">
        <v>20833335</v>
      </c>
      <c r="E21" s="22" t="e">
        <f>VLOOKUP(C21,'Data Source'!$A$2:$B$1048576,2,FALSE)</f>
        <v>#N/A</v>
      </c>
      <c r="F21" s="33" t="e">
        <f t="shared" si="2"/>
        <v>#N/A</v>
      </c>
      <c r="G21" s="23" t="e">
        <f>VLOOKUP(C20,'Data Source'!$G$2:$H$1137,2,FALSE)</f>
        <v>#N/A</v>
      </c>
      <c r="H21" s="33" t="e">
        <f>SUM($D21:D$28)*((G21+$M$2)/100/2)</f>
        <v>#N/A</v>
      </c>
      <c r="I21" s="33" t="e">
        <f t="shared" si="3"/>
        <v>#N/A</v>
      </c>
      <c r="J21" s="4">
        <f t="shared" si="1"/>
        <v>2030</v>
      </c>
    </row>
    <row r="22" spans="1:10" x14ac:dyDescent="0.25">
      <c r="A22" t="s">
        <v>35</v>
      </c>
      <c r="B22" s="32">
        <v>47922</v>
      </c>
      <c r="C22" s="32">
        <v>47922</v>
      </c>
      <c r="D22" s="9">
        <v>20833335</v>
      </c>
      <c r="E22" s="22" t="e">
        <f>VLOOKUP(C22,'Data Source'!$A$2:$B$1048576,2,FALSE)</f>
        <v>#N/A</v>
      </c>
      <c r="F22" s="33" t="e">
        <f t="shared" si="2"/>
        <v>#N/A</v>
      </c>
      <c r="G22" s="23" t="e">
        <f>VLOOKUP(C21,'Data Source'!$G$2:$H$1137,2,FALSE)</f>
        <v>#N/A</v>
      </c>
      <c r="H22" s="33" t="e">
        <f>SUM($D22:D$28)*((G22+$M$2)/100/2)</f>
        <v>#N/A</v>
      </c>
      <c r="I22" s="33" t="e">
        <f t="shared" si="3"/>
        <v>#N/A</v>
      </c>
      <c r="J22" s="4">
        <f t="shared" si="1"/>
        <v>2031</v>
      </c>
    </row>
    <row r="23" spans="1:10" x14ac:dyDescent="0.25">
      <c r="A23" t="s">
        <v>35</v>
      </c>
      <c r="B23" s="32">
        <v>48106</v>
      </c>
      <c r="C23" s="32">
        <v>48106</v>
      </c>
      <c r="D23" s="9">
        <v>20833335</v>
      </c>
      <c r="E23" s="22" t="e">
        <f>VLOOKUP(C23,'Data Source'!$A$2:$B$1048576,2,FALSE)</f>
        <v>#N/A</v>
      </c>
      <c r="F23" s="33" t="e">
        <f t="shared" si="2"/>
        <v>#N/A</v>
      </c>
      <c r="G23" s="23" t="e">
        <f>VLOOKUP(C22,'Data Source'!$G$2:$H$1137,2,FALSE)</f>
        <v>#N/A</v>
      </c>
      <c r="H23" s="33" t="e">
        <f>SUM($D23:D$28)*((G23+$M$2)/100/2)</f>
        <v>#N/A</v>
      </c>
      <c r="I23" s="33" t="e">
        <f t="shared" si="3"/>
        <v>#N/A</v>
      </c>
      <c r="J23" s="4">
        <f t="shared" si="1"/>
        <v>2031</v>
      </c>
    </row>
    <row r="24" spans="1:10" x14ac:dyDescent="0.25">
      <c r="A24" t="s">
        <v>35</v>
      </c>
      <c r="B24" s="32">
        <v>48288</v>
      </c>
      <c r="C24" s="32">
        <v>48288</v>
      </c>
      <c r="D24" s="9">
        <v>20833335</v>
      </c>
      <c r="E24" s="22" t="e">
        <f>VLOOKUP(C24,'Data Source'!$A$2:$B$1048576,2,FALSE)</f>
        <v>#N/A</v>
      </c>
      <c r="F24" s="33" t="e">
        <f t="shared" si="2"/>
        <v>#N/A</v>
      </c>
      <c r="G24" s="23" t="e">
        <f>VLOOKUP(C23,'Data Source'!$G$2:$H$1137,2,FALSE)</f>
        <v>#N/A</v>
      </c>
      <c r="H24" s="33" t="e">
        <f>SUM($D24:D$28)*((G24+$M$2)/100/2)</f>
        <v>#N/A</v>
      </c>
      <c r="I24" s="33" t="e">
        <f t="shared" si="3"/>
        <v>#N/A</v>
      </c>
      <c r="J24" s="4">
        <f t="shared" si="1"/>
        <v>2032</v>
      </c>
    </row>
    <row r="25" spans="1:10" x14ac:dyDescent="0.25">
      <c r="A25" t="s">
        <v>35</v>
      </c>
      <c r="B25" s="32">
        <v>48472</v>
      </c>
      <c r="C25" s="32">
        <v>48472</v>
      </c>
      <c r="D25" s="9">
        <v>20833335</v>
      </c>
      <c r="E25" s="22" t="e">
        <f>VLOOKUP(C25,'Data Source'!$A$2:$B$1048576,2,FALSE)</f>
        <v>#N/A</v>
      </c>
      <c r="F25" s="33" t="e">
        <f t="shared" si="2"/>
        <v>#N/A</v>
      </c>
      <c r="G25" s="23" t="e">
        <f>VLOOKUP(C24,'Data Source'!$G$2:$H$1137,2,FALSE)</f>
        <v>#N/A</v>
      </c>
      <c r="H25" s="33" t="e">
        <f>SUM($D25:D$28)*((G25+$M$2)/100/2)</f>
        <v>#N/A</v>
      </c>
      <c r="I25" s="33" t="e">
        <f t="shared" si="3"/>
        <v>#N/A</v>
      </c>
      <c r="J25" s="4">
        <f t="shared" si="1"/>
        <v>2032</v>
      </c>
    </row>
    <row r="26" spans="1:10" x14ac:dyDescent="0.25">
      <c r="A26" t="s">
        <v>35</v>
      </c>
      <c r="B26" s="32">
        <v>48653</v>
      </c>
      <c r="C26" s="32">
        <v>48653</v>
      </c>
      <c r="D26" s="9">
        <v>20833335</v>
      </c>
      <c r="E26" s="22" t="e">
        <f>VLOOKUP(C26,'Data Source'!$A$2:$B$1048576,2,FALSE)</f>
        <v>#N/A</v>
      </c>
      <c r="F26" s="33" t="e">
        <f t="shared" si="2"/>
        <v>#N/A</v>
      </c>
      <c r="G26" s="23" t="e">
        <f>VLOOKUP(C25,'Data Source'!$G$2:$H$1137,2,FALSE)</f>
        <v>#N/A</v>
      </c>
      <c r="H26" s="33" t="e">
        <f>SUM($D26:D$28)*((G26+$M$2)/100/2)</f>
        <v>#N/A</v>
      </c>
      <c r="I26" s="33" t="e">
        <f t="shared" si="3"/>
        <v>#N/A</v>
      </c>
      <c r="J26" s="4">
        <f t="shared" si="1"/>
        <v>2033</v>
      </c>
    </row>
    <row r="27" spans="1:10" x14ac:dyDescent="0.25">
      <c r="A27" t="s">
        <v>35</v>
      </c>
      <c r="B27" s="32">
        <v>48837</v>
      </c>
      <c r="C27" s="32">
        <v>48837</v>
      </c>
      <c r="D27" s="9">
        <v>20833335</v>
      </c>
      <c r="E27" s="22" t="e">
        <f>VLOOKUP(C27,'Data Source'!$A$2:$B$1048576,2,FALSE)</f>
        <v>#N/A</v>
      </c>
      <c r="F27" s="33" t="e">
        <f t="shared" si="2"/>
        <v>#N/A</v>
      </c>
      <c r="G27" s="23" t="e">
        <f>VLOOKUP(C26,'Data Source'!$G$2:$H$1137,2,FALSE)</f>
        <v>#N/A</v>
      </c>
      <c r="H27" s="33" t="e">
        <f>SUM($D27:D$28)*((G27+$M$2)/100/2)</f>
        <v>#N/A</v>
      </c>
      <c r="I27" s="33" t="e">
        <f t="shared" si="3"/>
        <v>#N/A</v>
      </c>
      <c r="J27" s="4">
        <f t="shared" si="1"/>
        <v>2033</v>
      </c>
    </row>
    <row r="28" spans="1:10" x14ac:dyDescent="0.25">
      <c r="A28" t="s">
        <v>35</v>
      </c>
      <c r="B28" s="32">
        <v>49018</v>
      </c>
      <c r="C28" s="32">
        <v>49018</v>
      </c>
      <c r="D28" s="9">
        <v>20833295</v>
      </c>
      <c r="E28" s="22" t="e">
        <f>VLOOKUP(C28,'Data Source'!$A$2:$B$1048576,2,FALSE)</f>
        <v>#N/A</v>
      </c>
      <c r="F28" s="33" t="e">
        <f t="shared" si="2"/>
        <v>#N/A</v>
      </c>
      <c r="G28" s="23" t="e">
        <f>VLOOKUP(C27,'Data Source'!$G$2:$H$1137,2,FALSE)</f>
        <v>#N/A</v>
      </c>
      <c r="H28" s="33" t="e">
        <f>SUM($D28:D$28)*((G28+$M$2)/100/2)</f>
        <v>#N/A</v>
      </c>
      <c r="I28" s="33" t="e">
        <f t="shared" si="3"/>
        <v>#N/A</v>
      </c>
      <c r="J28" s="4">
        <f t="shared" si="1"/>
        <v>2034</v>
      </c>
    </row>
    <row r="30" spans="1:10" x14ac:dyDescent="0.25">
      <c r="D30" s="43"/>
    </row>
  </sheetData>
  <conditionalFormatting sqref="B2:B28">
    <cfRule type="cellIs" dxfId="6" priority="1" operator="lessThan">
      <formula>$L$2</formula>
    </cfRule>
  </conditionalFormatting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15879-A677-4C09-94EF-92851A6B75BA}">
  <sheetPr codeName="Sheet25">
    <tabColor rgb="FFFFC000"/>
  </sheetPr>
  <dimension ref="A1:M33"/>
  <sheetViews>
    <sheetView showGridLines="0" workbookViewId="0">
      <selection activeCell="L1" sqref="L1:M2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8.7109375" bestFit="1" customWidth="1"/>
    <col min="8" max="8" width="18.42578125" bestFit="1" customWidth="1"/>
    <col min="9" max="9" width="22.5703125" bestFit="1" customWidth="1"/>
    <col min="10" max="10" width="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38</v>
      </c>
      <c r="B2" s="32">
        <v>43936</v>
      </c>
      <c r="C2" s="32">
        <v>43936</v>
      </c>
      <c r="F2" s="9"/>
      <c r="J2">
        <f>YEAR(B2)</f>
        <v>2020</v>
      </c>
      <c r="L2" s="2">
        <f ca="1">DATE(2025,MONTH(TODAY()),1)</f>
        <v>45778</v>
      </c>
      <c r="M2" s="29">
        <v>0.5</v>
      </c>
    </row>
    <row r="3" spans="1:13" x14ac:dyDescent="0.25">
      <c r="A3" t="s">
        <v>38</v>
      </c>
      <c r="B3" s="32">
        <v>44119</v>
      </c>
      <c r="C3" s="32">
        <v>44119</v>
      </c>
      <c r="E3" s="22">
        <f>VLOOKUP(C3,'Data Source'!$A$2:$B$1048576,2,FALSE)</f>
        <v>14760</v>
      </c>
      <c r="F3" s="33">
        <f t="shared" ref="F3:F5" si="0">D3*E3</f>
        <v>0</v>
      </c>
      <c r="G3" s="23">
        <f>VLOOKUP(C2,'Data Source'!$D$2:$E$1136,2,FALSE)</f>
        <v>1.1501300000000001</v>
      </c>
      <c r="H3" s="33">
        <f>SUM($D3:D$31)*((G3+$M$2)/100/2)</f>
        <v>4125325</v>
      </c>
      <c r="I3" s="9">
        <f t="shared" ref="I3:I31" si="1">E3*H3</f>
        <v>60889797000</v>
      </c>
      <c r="J3">
        <f t="shared" ref="J3:J31" si="2">YEAR(B3)</f>
        <v>2020</v>
      </c>
    </row>
    <row r="4" spans="1:13" x14ac:dyDescent="0.25">
      <c r="A4" t="s">
        <v>38</v>
      </c>
      <c r="B4" s="32">
        <v>44301</v>
      </c>
      <c r="C4" s="32">
        <v>44301</v>
      </c>
      <c r="E4" s="22">
        <f>VLOOKUP(C4,'Data Source'!$A$2:$B$1048576,2,FALSE)</f>
        <v>14633.005000000001</v>
      </c>
      <c r="F4" s="33">
        <f t="shared" si="0"/>
        <v>0</v>
      </c>
      <c r="G4" s="23">
        <f>VLOOKUP(C3,'Data Source'!$D$2:$E$1136,2,FALSE)</f>
        <v>0.25324999999999998</v>
      </c>
      <c r="H4" s="33">
        <f>SUM($D4:D$31)*((G4+$M$2)/100/2)</f>
        <v>1883125</v>
      </c>
      <c r="I4" s="9">
        <f t="shared" si="1"/>
        <v>27555777540.625004</v>
      </c>
      <c r="J4">
        <f t="shared" si="2"/>
        <v>2021</v>
      </c>
    </row>
    <row r="5" spans="1:13" x14ac:dyDescent="0.25">
      <c r="A5" t="s">
        <v>38</v>
      </c>
      <c r="B5" s="32">
        <v>44484</v>
      </c>
      <c r="C5" s="32">
        <v>44484</v>
      </c>
      <c r="E5" s="22">
        <f>VLOOKUP(C5,'Data Source'!$A$2:$B$1048576,2,FALSE)</f>
        <v>14155.005000000001</v>
      </c>
      <c r="F5" s="33">
        <f t="shared" si="0"/>
        <v>0</v>
      </c>
      <c r="G5" s="23">
        <f>VLOOKUP(C4,'Data Source'!$D$2:$E$1136,2,FALSE)</f>
        <v>0.21762999999999999</v>
      </c>
      <c r="H5" s="33">
        <f>SUM($D5:D$31)*((G5+$M$2)/100/2)</f>
        <v>1794075</v>
      </c>
      <c r="I5" s="9">
        <f t="shared" si="1"/>
        <v>25395140595.375</v>
      </c>
      <c r="J5">
        <f t="shared" si="2"/>
        <v>2021</v>
      </c>
    </row>
    <row r="6" spans="1:13" x14ac:dyDescent="0.25">
      <c r="A6" t="s">
        <v>38</v>
      </c>
      <c r="B6" s="32">
        <v>44666</v>
      </c>
      <c r="C6" s="62">
        <v>44665</v>
      </c>
      <c r="D6" s="32"/>
      <c r="E6" s="33">
        <v>14354</v>
      </c>
      <c r="F6" s="33">
        <f>D6*E6</f>
        <v>0</v>
      </c>
      <c r="G6" s="23">
        <f>VLOOKUP(C5,'Data Source'!$D$2:$E$1136,2,FALSE)</f>
        <v>0.1605</v>
      </c>
      <c r="H6" s="33">
        <f>SUM($D6:D$31)*((G6+$M$2)/100/2)</f>
        <v>1651250</v>
      </c>
      <c r="I6" s="9">
        <f t="shared" si="1"/>
        <v>23702042500</v>
      </c>
      <c r="J6">
        <f t="shared" si="2"/>
        <v>2022</v>
      </c>
    </row>
    <row r="7" spans="1:13" x14ac:dyDescent="0.25">
      <c r="A7" t="s">
        <v>38</v>
      </c>
      <c r="B7" s="32">
        <v>44849</v>
      </c>
      <c r="C7" s="62">
        <v>44848</v>
      </c>
      <c r="E7" s="33">
        <v>15488</v>
      </c>
      <c r="F7" s="33">
        <f>D7*E7</f>
        <v>0</v>
      </c>
      <c r="G7" s="33">
        <f>VLOOKUP(C6,'Data Source'!$D$2:$E$1136,2,FALSE)</f>
        <v>1.55671</v>
      </c>
      <c r="H7" s="33">
        <f>SUM($D7:D$31)*((G7+$M$2)/100/2)</f>
        <v>5141774.9999999991</v>
      </c>
      <c r="I7" s="9">
        <f t="shared" si="1"/>
        <v>79635811199.999985</v>
      </c>
      <c r="J7">
        <f t="shared" si="2"/>
        <v>2022</v>
      </c>
    </row>
    <row r="8" spans="1:13" x14ac:dyDescent="0.25">
      <c r="A8" t="s">
        <v>38</v>
      </c>
      <c r="B8" s="32">
        <v>45031</v>
      </c>
      <c r="C8" s="32">
        <v>45033</v>
      </c>
      <c r="D8" s="33">
        <v>20833335</v>
      </c>
      <c r="E8" s="22">
        <f>VLOOKUP(C8,'Data Source'!$A$2:$B$1048576,2,FALSE)</f>
        <v>14666</v>
      </c>
      <c r="F8" s="33">
        <f>D8*E8</f>
        <v>305541691110</v>
      </c>
      <c r="G8" s="33">
        <f>VLOOKUP(C7,'Data Source'!$D$2:$E$1136,2,FALSE)</f>
        <v>4.6852900000000002</v>
      </c>
      <c r="H8" s="33">
        <f>SUM($D8:D$31)*((G8+$M$2)/100/2)</f>
        <v>12963225</v>
      </c>
      <c r="I8" s="9">
        <f t="shared" si="1"/>
        <v>190118657850</v>
      </c>
      <c r="J8">
        <f t="shared" si="2"/>
        <v>2023</v>
      </c>
    </row>
    <row r="9" spans="1:13" x14ac:dyDescent="0.25">
      <c r="A9" t="s">
        <v>38</v>
      </c>
      <c r="B9" s="34">
        <v>45214</v>
      </c>
      <c r="C9" s="34">
        <v>45215</v>
      </c>
      <c r="D9" s="35">
        <v>20833335</v>
      </c>
      <c r="E9" s="18">
        <f>VLOOKUP(C9,'Data Source'!$A$2:$B$1048576,2,FALSE)</f>
        <v>15709</v>
      </c>
      <c r="F9" s="35">
        <f>D9*E9</f>
        <v>327270859515</v>
      </c>
      <c r="G9" s="19">
        <f>VLOOKUP(C8,'Data Source'!$D$2:$E$1136,2,FALSE)</f>
        <v>5.3948600000000004</v>
      </c>
      <c r="H9" s="35">
        <f>SUM($D9:D$31)*((G9+$M$2)/100/2)</f>
        <v>14123102.034209501</v>
      </c>
      <c r="I9" s="35">
        <f t="shared" si="1"/>
        <v>221859809855.39706</v>
      </c>
      <c r="J9" s="39">
        <f t="shared" si="2"/>
        <v>2023</v>
      </c>
    </row>
    <row r="10" spans="1:13" x14ac:dyDescent="0.25">
      <c r="A10" t="s">
        <v>38</v>
      </c>
      <c r="B10" s="32">
        <v>45397</v>
      </c>
      <c r="C10" s="32">
        <v>45387</v>
      </c>
      <c r="D10" s="9">
        <v>20833335</v>
      </c>
      <c r="E10" s="22">
        <f>VLOOKUP(C10,'Data Source'!$A$2:$B$1048576,2,FALSE)</f>
        <v>15907</v>
      </c>
      <c r="F10" s="33">
        <f t="shared" ref="F10:F31" si="3">D10*E10</f>
        <v>331395859845</v>
      </c>
      <c r="G10" s="23">
        <f>VLOOKUP(C9,'Data Source'!$G$2:$H$1137,2,FALSE)</f>
        <v>5.4491300000000003</v>
      </c>
      <c r="H10" s="33">
        <f>SUM($D10:D$31)*((G10+$M$2)/100/2)</f>
        <v>13633422.817514502</v>
      </c>
      <c r="I10" s="33">
        <f t="shared" si="1"/>
        <v>216866856758.20319</v>
      </c>
      <c r="J10" s="4">
        <f t="shared" si="2"/>
        <v>2024</v>
      </c>
    </row>
    <row r="11" spans="1:13" x14ac:dyDescent="0.25">
      <c r="A11" t="s">
        <v>38</v>
      </c>
      <c r="B11" s="32">
        <v>45580</v>
      </c>
      <c r="C11" s="32">
        <v>45580</v>
      </c>
      <c r="D11" s="9">
        <v>20833335</v>
      </c>
      <c r="E11" s="22">
        <f>VLOOKUP(C11,'Data Source'!$A$2:$B$1048576,2,FALSE)</f>
        <v>15581</v>
      </c>
      <c r="F11" s="33">
        <f t="shared" si="3"/>
        <v>324604192635</v>
      </c>
      <c r="G11" s="23">
        <f>VLOOKUP(C10,'Data Source'!$G$2:$H$1137,2,FALSE)</f>
        <v>5.2203400000000002</v>
      </c>
      <c r="H11" s="33">
        <f>SUM($D11:D$31)*((G11+$M$2)/100/2)</f>
        <v>12513243.6069915</v>
      </c>
      <c r="I11" s="33">
        <f t="shared" si="1"/>
        <v>194968848640.53455</v>
      </c>
      <c r="J11" s="4">
        <f t="shared" si="2"/>
        <v>2024</v>
      </c>
    </row>
    <row r="12" spans="1:13" x14ac:dyDescent="0.25">
      <c r="A12" t="s">
        <v>38</v>
      </c>
      <c r="B12" s="32">
        <v>45762</v>
      </c>
      <c r="C12" s="32">
        <v>45762</v>
      </c>
      <c r="D12" s="9">
        <v>20833335</v>
      </c>
      <c r="E12" s="22">
        <f>VLOOKUP(C12,'Data Source'!$A$2:$B$1048576,2,FALSE)</f>
        <v>16773</v>
      </c>
      <c r="F12" s="33">
        <f t="shared" si="3"/>
        <v>349437527955</v>
      </c>
      <c r="G12" s="23">
        <f>VLOOKUP(C11,'Data Source'!$G$2:$H$1137,2,FALSE)</f>
        <v>4.4426600000000001</v>
      </c>
      <c r="H12" s="33">
        <f>SUM($D12:D$31)*((G12+$M$2)/100/2)</f>
        <v>10297208.168578001</v>
      </c>
      <c r="I12" s="33">
        <f t="shared" si="1"/>
        <v>172715072611.55881</v>
      </c>
      <c r="J12" s="4">
        <f t="shared" si="2"/>
        <v>2025</v>
      </c>
    </row>
    <row r="13" spans="1:13" x14ac:dyDescent="0.25">
      <c r="A13" t="s">
        <v>38</v>
      </c>
      <c r="B13" s="32">
        <v>45945</v>
      </c>
      <c r="C13" s="32">
        <v>45945</v>
      </c>
      <c r="D13" s="9">
        <v>20833335</v>
      </c>
      <c r="E13" s="22" t="e">
        <f>VLOOKUP(C13,'Data Source'!$A$2:$B$1048576,2,FALSE)</f>
        <v>#N/A</v>
      </c>
      <c r="F13" s="33" t="e">
        <f t="shared" si="3"/>
        <v>#N/A</v>
      </c>
      <c r="G13" s="23">
        <f>VLOOKUP(C12,'Data Source'!$G$2:$H$1137,2,FALSE)</f>
        <v>4.1422400000000001</v>
      </c>
      <c r="H13" s="33">
        <f>SUM($D13:D$31)*((G13+$M$2)/100/2)</f>
        <v>9187766.4732400011</v>
      </c>
      <c r="I13" s="33" t="e">
        <f t="shared" si="1"/>
        <v>#N/A</v>
      </c>
      <c r="J13" s="4">
        <f t="shared" si="2"/>
        <v>2025</v>
      </c>
    </row>
    <row r="14" spans="1:13" x14ac:dyDescent="0.25">
      <c r="A14" t="s">
        <v>38</v>
      </c>
      <c r="B14" s="32">
        <v>46127</v>
      </c>
      <c r="C14" s="32">
        <v>46127</v>
      </c>
      <c r="D14" s="9">
        <v>20833335</v>
      </c>
      <c r="E14" s="22" t="e">
        <f>VLOOKUP(C14,'Data Source'!$A$2:$B$1048576,2,FALSE)</f>
        <v>#N/A</v>
      </c>
      <c r="F14" s="33" t="e">
        <f t="shared" si="3"/>
        <v>#N/A</v>
      </c>
      <c r="G14" s="23" t="e">
        <f>VLOOKUP(C13,'Data Source'!$G$2:$H$1137,2,FALSE)</f>
        <v>#N/A</v>
      </c>
      <c r="H14" s="33" t="e">
        <f>SUM($D14:D$31)*((G14+$M$2)/100/2)</f>
        <v>#N/A</v>
      </c>
      <c r="I14" s="33" t="e">
        <f t="shared" si="1"/>
        <v>#N/A</v>
      </c>
      <c r="J14" s="4">
        <f t="shared" si="2"/>
        <v>2026</v>
      </c>
    </row>
    <row r="15" spans="1:13" x14ac:dyDescent="0.25">
      <c r="A15" t="s">
        <v>38</v>
      </c>
      <c r="B15" s="32">
        <v>46310</v>
      </c>
      <c r="C15" s="32">
        <v>46310</v>
      </c>
      <c r="D15" s="9">
        <v>20833335</v>
      </c>
      <c r="E15" s="22" t="e">
        <f>VLOOKUP(C15,'Data Source'!$A$2:$B$1048576,2,FALSE)</f>
        <v>#N/A</v>
      </c>
      <c r="F15" s="33" t="e">
        <f t="shared" si="3"/>
        <v>#N/A</v>
      </c>
      <c r="G15" s="23" t="e">
        <f>VLOOKUP(C14,'Data Source'!$G$2:$H$1137,2,FALSE)</f>
        <v>#N/A</v>
      </c>
      <c r="H15" s="33" t="e">
        <f>SUM($D15:D$31)*((G15+$M$2)/100/2)</f>
        <v>#N/A</v>
      </c>
      <c r="I15" s="33" t="e">
        <f t="shared" si="1"/>
        <v>#N/A</v>
      </c>
      <c r="J15" s="4">
        <f t="shared" si="2"/>
        <v>2026</v>
      </c>
    </row>
    <row r="16" spans="1:13" x14ac:dyDescent="0.25">
      <c r="A16" t="s">
        <v>38</v>
      </c>
      <c r="B16" s="32">
        <v>46492</v>
      </c>
      <c r="C16" s="32">
        <v>46492</v>
      </c>
      <c r="D16" s="9">
        <v>20833335</v>
      </c>
      <c r="E16" s="22" t="e">
        <f>VLOOKUP(C16,'Data Source'!$A$2:$B$1048576,2,FALSE)</f>
        <v>#N/A</v>
      </c>
      <c r="F16" s="33" t="e">
        <f t="shared" si="3"/>
        <v>#N/A</v>
      </c>
      <c r="G16" s="23" t="e">
        <f>VLOOKUP(C15,'Data Source'!$G$2:$H$1137,2,FALSE)</f>
        <v>#N/A</v>
      </c>
      <c r="H16" s="33" t="e">
        <f>SUM($D16:D$31)*((G16+$M$2)/100/2)</f>
        <v>#N/A</v>
      </c>
      <c r="I16" s="33" t="e">
        <f t="shared" si="1"/>
        <v>#N/A</v>
      </c>
      <c r="J16" s="4">
        <f t="shared" si="2"/>
        <v>2027</v>
      </c>
    </row>
    <row r="17" spans="1:10" x14ac:dyDescent="0.25">
      <c r="A17" t="s">
        <v>38</v>
      </c>
      <c r="B17" s="32">
        <v>46675</v>
      </c>
      <c r="C17" s="32">
        <v>46675</v>
      </c>
      <c r="D17" s="9">
        <v>20833335</v>
      </c>
      <c r="E17" s="22" t="e">
        <f>VLOOKUP(C17,'Data Source'!$A$2:$B$1048576,2,FALSE)</f>
        <v>#N/A</v>
      </c>
      <c r="F17" s="33" t="e">
        <f t="shared" si="3"/>
        <v>#N/A</v>
      </c>
      <c r="G17" s="23" t="e">
        <f>VLOOKUP(C16,'Data Source'!$G$2:$H$1137,2,FALSE)</f>
        <v>#N/A</v>
      </c>
      <c r="H17" s="33" t="e">
        <f>SUM($D17:D$31)*((G17+$M$2)/100/2)</f>
        <v>#N/A</v>
      </c>
      <c r="I17" s="33" t="e">
        <f t="shared" si="1"/>
        <v>#N/A</v>
      </c>
      <c r="J17" s="4">
        <f t="shared" si="2"/>
        <v>2027</v>
      </c>
    </row>
    <row r="18" spans="1:10" x14ac:dyDescent="0.25">
      <c r="A18" t="s">
        <v>38</v>
      </c>
      <c r="B18" s="32">
        <v>46858</v>
      </c>
      <c r="C18" s="32">
        <v>46858</v>
      </c>
      <c r="D18" s="9">
        <v>20833335</v>
      </c>
      <c r="E18" s="22" t="e">
        <f>VLOOKUP(C18,'Data Source'!$A$2:$B$1048576,2,FALSE)</f>
        <v>#N/A</v>
      </c>
      <c r="F18" s="33" t="e">
        <f t="shared" si="3"/>
        <v>#N/A</v>
      </c>
      <c r="G18" s="23" t="e">
        <f>VLOOKUP(C17,'Data Source'!$G$2:$H$1137,2,FALSE)</f>
        <v>#N/A</v>
      </c>
      <c r="H18" s="33" t="e">
        <f>SUM($D18:D$31)*((G18+$M$2)/100/2)</f>
        <v>#N/A</v>
      </c>
      <c r="I18" s="33" t="e">
        <f t="shared" si="1"/>
        <v>#N/A</v>
      </c>
      <c r="J18" s="4">
        <f t="shared" si="2"/>
        <v>2028</v>
      </c>
    </row>
    <row r="19" spans="1:10" x14ac:dyDescent="0.25">
      <c r="A19" t="s">
        <v>38</v>
      </c>
      <c r="B19" s="32">
        <v>47041</v>
      </c>
      <c r="C19" s="32">
        <v>47041</v>
      </c>
      <c r="D19" s="9">
        <v>20833335</v>
      </c>
      <c r="E19" s="22" t="e">
        <f>VLOOKUP(C19,'Data Source'!$A$2:$B$1048576,2,FALSE)</f>
        <v>#N/A</v>
      </c>
      <c r="F19" s="33" t="e">
        <f t="shared" si="3"/>
        <v>#N/A</v>
      </c>
      <c r="G19" s="23" t="e">
        <f>VLOOKUP(C18,'Data Source'!$G$2:$H$1137,2,FALSE)</f>
        <v>#N/A</v>
      </c>
      <c r="H19" s="33" t="e">
        <f>SUM($D19:D$31)*((G19+$M$2)/100/2)</f>
        <v>#N/A</v>
      </c>
      <c r="I19" s="33" t="e">
        <f t="shared" si="1"/>
        <v>#N/A</v>
      </c>
      <c r="J19" s="4">
        <f t="shared" si="2"/>
        <v>2028</v>
      </c>
    </row>
    <row r="20" spans="1:10" x14ac:dyDescent="0.25">
      <c r="A20" t="s">
        <v>38</v>
      </c>
      <c r="B20" s="32">
        <v>47223</v>
      </c>
      <c r="C20" s="32">
        <v>47223</v>
      </c>
      <c r="D20" s="9">
        <v>20833335</v>
      </c>
      <c r="E20" s="22" t="e">
        <f>VLOOKUP(C20,'Data Source'!$A$2:$B$1048576,2,FALSE)</f>
        <v>#N/A</v>
      </c>
      <c r="F20" s="33" t="e">
        <f t="shared" si="3"/>
        <v>#N/A</v>
      </c>
      <c r="G20" s="23" t="e">
        <f>VLOOKUP(C19,'Data Source'!$G$2:$H$1137,2,FALSE)</f>
        <v>#N/A</v>
      </c>
      <c r="H20" s="33" t="e">
        <f>SUM($D20:D$31)*((G20+$M$2)/100/2)</f>
        <v>#N/A</v>
      </c>
      <c r="I20" s="33" t="e">
        <f t="shared" si="1"/>
        <v>#N/A</v>
      </c>
      <c r="J20" s="4">
        <f t="shared" si="2"/>
        <v>2029</v>
      </c>
    </row>
    <row r="21" spans="1:10" x14ac:dyDescent="0.25">
      <c r="A21" t="s">
        <v>38</v>
      </c>
      <c r="B21" s="32">
        <v>47406</v>
      </c>
      <c r="C21" s="32">
        <v>47406</v>
      </c>
      <c r="D21" s="9">
        <v>20833335</v>
      </c>
      <c r="E21" s="22" t="e">
        <f>VLOOKUP(C21,'Data Source'!$A$2:$B$1048576,2,FALSE)</f>
        <v>#N/A</v>
      </c>
      <c r="F21" s="33" t="e">
        <f t="shared" si="3"/>
        <v>#N/A</v>
      </c>
      <c r="G21" s="23" t="e">
        <f>VLOOKUP(C20,'Data Source'!$G$2:$H$1137,2,FALSE)</f>
        <v>#N/A</v>
      </c>
      <c r="H21" s="33" t="e">
        <f>SUM($D21:D$31)*((G21+$M$2)/100/2)</f>
        <v>#N/A</v>
      </c>
      <c r="I21" s="33" t="e">
        <f t="shared" si="1"/>
        <v>#N/A</v>
      </c>
      <c r="J21" s="4">
        <f t="shared" si="2"/>
        <v>2029</v>
      </c>
    </row>
    <row r="22" spans="1:10" x14ac:dyDescent="0.25">
      <c r="A22" t="s">
        <v>38</v>
      </c>
      <c r="B22" s="32">
        <v>47588</v>
      </c>
      <c r="C22" s="32">
        <v>47588</v>
      </c>
      <c r="D22" s="9">
        <v>20833335</v>
      </c>
      <c r="E22" s="22" t="e">
        <f>VLOOKUP(C22,'Data Source'!$A$2:$B$1048576,2,FALSE)</f>
        <v>#N/A</v>
      </c>
      <c r="F22" s="33" t="e">
        <f t="shared" si="3"/>
        <v>#N/A</v>
      </c>
      <c r="G22" s="23" t="e">
        <f>VLOOKUP(C21,'Data Source'!$G$2:$H$1137,2,FALSE)</f>
        <v>#N/A</v>
      </c>
      <c r="H22" s="33" t="e">
        <f>SUM($D22:D$31)*((G22+$M$2)/100/2)</f>
        <v>#N/A</v>
      </c>
      <c r="I22" s="33" t="e">
        <f t="shared" si="1"/>
        <v>#N/A</v>
      </c>
      <c r="J22" s="4">
        <f t="shared" si="2"/>
        <v>2030</v>
      </c>
    </row>
    <row r="23" spans="1:10" x14ac:dyDescent="0.25">
      <c r="A23" t="s">
        <v>38</v>
      </c>
      <c r="B23" s="32">
        <v>47771</v>
      </c>
      <c r="C23" s="32">
        <v>47771</v>
      </c>
      <c r="D23" s="9">
        <v>20833335</v>
      </c>
      <c r="E23" s="22" t="e">
        <f>VLOOKUP(C23,'Data Source'!$A$2:$B$1048576,2,FALSE)</f>
        <v>#N/A</v>
      </c>
      <c r="F23" s="33" t="e">
        <f t="shared" si="3"/>
        <v>#N/A</v>
      </c>
      <c r="G23" s="23" t="e">
        <f>VLOOKUP(C22,'Data Source'!$G$2:$H$1137,2,FALSE)</f>
        <v>#N/A</v>
      </c>
      <c r="H23" s="33" t="e">
        <f>SUM($D23:D$31)*((G23+$M$2)/100/2)</f>
        <v>#N/A</v>
      </c>
      <c r="I23" s="33" t="e">
        <f t="shared" si="1"/>
        <v>#N/A</v>
      </c>
      <c r="J23" s="4">
        <f t="shared" si="2"/>
        <v>2030</v>
      </c>
    </row>
    <row r="24" spans="1:10" x14ac:dyDescent="0.25">
      <c r="A24" t="s">
        <v>38</v>
      </c>
      <c r="B24" s="32">
        <v>47953</v>
      </c>
      <c r="C24" s="32">
        <v>47953</v>
      </c>
      <c r="D24" s="9">
        <v>20833335</v>
      </c>
      <c r="E24" s="22" t="e">
        <f>VLOOKUP(C24,'Data Source'!$A$2:$B$1048576,2,FALSE)</f>
        <v>#N/A</v>
      </c>
      <c r="F24" s="33" t="e">
        <f t="shared" si="3"/>
        <v>#N/A</v>
      </c>
      <c r="G24" s="23" t="e">
        <f>VLOOKUP(C23,'Data Source'!$G$2:$H$1137,2,FALSE)</f>
        <v>#N/A</v>
      </c>
      <c r="H24" s="33" t="e">
        <f>SUM($D24:D$31)*((G24+$M$2)/100/2)</f>
        <v>#N/A</v>
      </c>
      <c r="I24" s="33" t="e">
        <f t="shared" si="1"/>
        <v>#N/A</v>
      </c>
      <c r="J24" s="4">
        <f t="shared" si="2"/>
        <v>2031</v>
      </c>
    </row>
    <row r="25" spans="1:10" x14ac:dyDescent="0.25">
      <c r="A25" t="s">
        <v>38</v>
      </c>
      <c r="B25" s="32">
        <v>48136</v>
      </c>
      <c r="C25" s="32">
        <v>48136</v>
      </c>
      <c r="D25" s="9">
        <v>20833335</v>
      </c>
      <c r="E25" s="22" t="e">
        <f>VLOOKUP(C25,'Data Source'!$A$2:$B$1048576,2,FALSE)</f>
        <v>#N/A</v>
      </c>
      <c r="F25" s="33" t="e">
        <f t="shared" si="3"/>
        <v>#N/A</v>
      </c>
      <c r="G25" s="23" t="e">
        <f>VLOOKUP(C24,'Data Source'!$G$2:$H$1137,2,FALSE)</f>
        <v>#N/A</v>
      </c>
      <c r="H25" s="33" t="e">
        <f>SUM($D25:D$31)*((G25+$M$2)/100/2)</f>
        <v>#N/A</v>
      </c>
      <c r="I25" s="33" t="e">
        <f t="shared" si="1"/>
        <v>#N/A</v>
      </c>
      <c r="J25" s="4">
        <f t="shared" si="2"/>
        <v>2031</v>
      </c>
    </row>
    <row r="26" spans="1:10" x14ac:dyDescent="0.25">
      <c r="A26" t="s">
        <v>38</v>
      </c>
      <c r="B26" s="32">
        <v>48319</v>
      </c>
      <c r="C26" s="32">
        <v>48319</v>
      </c>
      <c r="D26" s="9">
        <v>20833335</v>
      </c>
      <c r="E26" s="22" t="e">
        <f>VLOOKUP(C26,'Data Source'!$A$2:$B$1048576,2,FALSE)</f>
        <v>#N/A</v>
      </c>
      <c r="F26" s="33" t="e">
        <f t="shared" si="3"/>
        <v>#N/A</v>
      </c>
      <c r="G26" s="23" t="e">
        <f>VLOOKUP(C25,'Data Source'!$G$2:$H$1137,2,FALSE)</f>
        <v>#N/A</v>
      </c>
      <c r="H26" s="33" t="e">
        <f>SUM($D26:D$31)*((G26+$M$2)/100/2)</f>
        <v>#N/A</v>
      </c>
      <c r="I26" s="33" t="e">
        <f t="shared" si="1"/>
        <v>#N/A</v>
      </c>
      <c r="J26" s="4">
        <f t="shared" si="2"/>
        <v>2032</v>
      </c>
    </row>
    <row r="27" spans="1:10" x14ac:dyDescent="0.25">
      <c r="A27" t="s">
        <v>38</v>
      </c>
      <c r="B27" s="32">
        <v>48502</v>
      </c>
      <c r="C27" s="32">
        <v>48502</v>
      </c>
      <c r="D27" s="9">
        <v>20833335</v>
      </c>
      <c r="E27" s="22" t="e">
        <f>VLOOKUP(C27,'Data Source'!$A$2:$B$1048576,2,FALSE)</f>
        <v>#N/A</v>
      </c>
      <c r="F27" s="33" t="e">
        <f t="shared" si="3"/>
        <v>#N/A</v>
      </c>
      <c r="G27" s="23" t="e">
        <f>VLOOKUP(C26,'Data Source'!$G$2:$H$1137,2,FALSE)</f>
        <v>#N/A</v>
      </c>
      <c r="H27" s="33" t="e">
        <f>SUM($D27:D$31)*((G27+$M$2)/100/2)</f>
        <v>#N/A</v>
      </c>
      <c r="I27" s="33" t="e">
        <f t="shared" si="1"/>
        <v>#N/A</v>
      </c>
      <c r="J27" s="4">
        <f t="shared" si="2"/>
        <v>2032</v>
      </c>
    </row>
    <row r="28" spans="1:10" x14ac:dyDescent="0.25">
      <c r="A28" t="s">
        <v>38</v>
      </c>
      <c r="B28" s="32">
        <v>48684</v>
      </c>
      <c r="C28" s="32">
        <v>48684</v>
      </c>
      <c r="D28" s="9">
        <v>20833335</v>
      </c>
      <c r="E28" s="22" t="e">
        <f>VLOOKUP(C28,'Data Source'!$A$2:$B$1048576,2,FALSE)</f>
        <v>#N/A</v>
      </c>
      <c r="F28" s="33" t="e">
        <f t="shared" si="3"/>
        <v>#N/A</v>
      </c>
      <c r="G28" s="23" t="e">
        <f>VLOOKUP(C27,'Data Source'!$G$2:$H$1137,2,FALSE)</f>
        <v>#N/A</v>
      </c>
      <c r="H28" s="33" t="e">
        <f>SUM($D28:D$31)*((G28+$M$2)/100/2)</f>
        <v>#N/A</v>
      </c>
      <c r="I28" s="33" t="e">
        <f t="shared" si="1"/>
        <v>#N/A</v>
      </c>
      <c r="J28" s="4">
        <f t="shared" si="2"/>
        <v>2033</v>
      </c>
    </row>
    <row r="29" spans="1:10" x14ac:dyDescent="0.25">
      <c r="A29" t="s">
        <v>38</v>
      </c>
      <c r="B29" s="32">
        <v>48867</v>
      </c>
      <c r="C29" s="32">
        <v>48867</v>
      </c>
      <c r="D29" s="9">
        <v>20833335</v>
      </c>
      <c r="E29" s="22" t="e">
        <f>VLOOKUP(C29,'Data Source'!$A$2:$B$1048576,2,FALSE)</f>
        <v>#N/A</v>
      </c>
      <c r="F29" s="33" t="e">
        <f t="shared" si="3"/>
        <v>#N/A</v>
      </c>
      <c r="G29" s="23" t="e">
        <f>VLOOKUP(C28,'Data Source'!$G$2:$H$1137,2,FALSE)</f>
        <v>#N/A</v>
      </c>
      <c r="H29" s="33" t="e">
        <f>SUM($D29:D$31)*((G29+$M$2)/100/2)</f>
        <v>#N/A</v>
      </c>
      <c r="I29" s="33" t="e">
        <f t="shared" si="1"/>
        <v>#N/A</v>
      </c>
      <c r="J29" s="4">
        <f t="shared" si="2"/>
        <v>2033</v>
      </c>
    </row>
    <row r="30" spans="1:10" x14ac:dyDescent="0.25">
      <c r="A30" t="s">
        <v>38</v>
      </c>
      <c r="B30" s="32">
        <v>49049</v>
      </c>
      <c r="C30" s="32">
        <v>49049</v>
      </c>
      <c r="D30" s="9">
        <v>20833335</v>
      </c>
      <c r="E30" s="22" t="e">
        <f>VLOOKUP(C30,'Data Source'!$A$2:$B$1048576,2,FALSE)</f>
        <v>#N/A</v>
      </c>
      <c r="F30" s="33" t="e">
        <f t="shared" si="3"/>
        <v>#N/A</v>
      </c>
      <c r="G30" s="23" t="e">
        <f>VLOOKUP(C29,'Data Source'!$G$2:$H$1137,2,FALSE)</f>
        <v>#N/A</v>
      </c>
      <c r="H30" s="33" t="e">
        <f>SUM($D30:D$31)*((G30+$M$2)/100/2)</f>
        <v>#N/A</v>
      </c>
      <c r="I30" s="33" t="e">
        <f t="shared" si="1"/>
        <v>#N/A</v>
      </c>
      <c r="J30" s="4">
        <f t="shared" si="2"/>
        <v>2034</v>
      </c>
    </row>
    <row r="31" spans="1:10" x14ac:dyDescent="0.25">
      <c r="A31" t="s">
        <v>38</v>
      </c>
      <c r="B31" s="32">
        <v>49232</v>
      </c>
      <c r="C31" s="32">
        <v>49232</v>
      </c>
      <c r="D31" s="9">
        <v>20833295</v>
      </c>
      <c r="E31" s="22" t="e">
        <f>VLOOKUP(C31,'Data Source'!$A$2:$B$1048576,2,FALSE)</f>
        <v>#N/A</v>
      </c>
      <c r="F31" s="33" t="e">
        <f t="shared" si="3"/>
        <v>#N/A</v>
      </c>
      <c r="G31" s="23" t="e">
        <f>VLOOKUP(C30,'Data Source'!$G$2:$H$1137,2,FALSE)</f>
        <v>#N/A</v>
      </c>
      <c r="H31" s="33" t="e">
        <f>SUM($D31:D$31)*((G31+$M$2)/100/2)</f>
        <v>#N/A</v>
      </c>
      <c r="I31" s="33" t="e">
        <f t="shared" si="1"/>
        <v>#N/A</v>
      </c>
      <c r="J31" s="4">
        <f t="shared" si="2"/>
        <v>2034</v>
      </c>
    </row>
    <row r="33" spans="4:4" x14ac:dyDescent="0.25">
      <c r="D33" s="43"/>
    </row>
  </sheetData>
  <conditionalFormatting sqref="B2:B31">
    <cfRule type="cellIs" dxfId="5" priority="1" operator="lessThan">
      <formula>$L$2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8A3-3DC3-4118-B270-7A903463D8BF}">
  <sheetPr codeName="Sheet3">
    <tabColor rgb="FFC00000"/>
  </sheetPr>
  <dimension ref="A2:B4"/>
  <sheetViews>
    <sheetView workbookViewId="0">
      <selection activeCell="N15" sqref="N15"/>
    </sheetView>
  </sheetViews>
  <sheetFormatPr defaultRowHeight="15" x14ac:dyDescent="0.25"/>
  <cols>
    <col min="2" max="2" width="25.28515625" bestFit="1" customWidth="1"/>
  </cols>
  <sheetData>
    <row r="2" spans="1:2" x14ac:dyDescent="0.25">
      <c r="A2" t="s">
        <v>84</v>
      </c>
    </row>
    <row r="3" spans="1:2" x14ac:dyDescent="0.25">
      <c r="A3" t="s">
        <v>88</v>
      </c>
    </row>
    <row r="4" spans="1:2" x14ac:dyDescent="0.25">
      <c r="A4" t="s">
        <v>77</v>
      </c>
      <c r="B4" t="s">
        <v>131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97D8-FF54-477D-B2DF-6E9763A0AB1C}">
  <sheetPr codeName="Sheet26">
    <tabColor rgb="FF33CCFF"/>
  </sheetPr>
  <dimension ref="A1:M32"/>
  <sheetViews>
    <sheetView showGridLines="0" workbookViewId="0">
      <selection activeCell="F7" sqref="F7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2" bestFit="1" customWidth="1"/>
    <col min="8" max="8" width="18.42578125" bestFit="1" customWidth="1"/>
    <col min="9" max="9" width="22.5703125" bestFit="1" customWidth="1"/>
    <col min="10" max="10" width="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91</v>
      </c>
      <c r="B2" s="10">
        <v>44805</v>
      </c>
      <c r="C2" s="10">
        <v>44805</v>
      </c>
      <c r="D2" s="11"/>
      <c r="J2">
        <f>YEAR(B2)</f>
        <v>2022</v>
      </c>
      <c r="L2" s="2">
        <f ca="1">DATE(2025,MONTH(TODAY()),1)</f>
        <v>45778</v>
      </c>
      <c r="M2" s="29">
        <v>0.5</v>
      </c>
    </row>
    <row r="3" spans="1:13" x14ac:dyDescent="0.25">
      <c r="A3" t="s">
        <v>91</v>
      </c>
      <c r="B3" s="10">
        <v>44986</v>
      </c>
      <c r="C3" s="10">
        <v>44986</v>
      </c>
      <c r="D3" s="11"/>
      <c r="E3" s="22">
        <f>VLOOKUP(C3,'Data Source'!$A$2:$B$1048576,2,FALSE)</f>
        <v>15240</v>
      </c>
      <c r="F3" s="22">
        <f>D3*E3</f>
        <v>0</v>
      </c>
      <c r="G3" s="23">
        <f>VLOOKUP(C2,'Data Source'!$D$2:$E$1136,2,FALSE)</f>
        <v>3.7017099999999998</v>
      </c>
      <c r="H3" s="33">
        <f>SUM($D3:D$30)*((G3+$M$2)/100/2)</f>
        <v>10504275.840342</v>
      </c>
      <c r="I3" s="22">
        <f>H3*E3</f>
        <v>160085163806.81207</v>
      </c>
      <c r="J3">
        <f t="shared" ref="J3:J29" si="0">YEAR(B3)</f>
        <v>2023</v>
      </c>
    </row>
    <row r="4" spans="1:13" x14ac:dyDescent="0.25">
      <c r="A4" t="s">
        <v>91</v>
      </c>
      <c r="B4" s="15">
        <v>45170</v>
      </c>
      <c r="C4" s="15">
        <v>45170</v>
      </c>
      <c r="D4" s="48"/>
      <c r="E4" s="18">
        <f>VLOOKUP(C4,'Data Source'!$A$2:$B$1048576,2,FALSE)</f>
        <v>15237</v>
      </c>
      <c r="F4" s="18">
        <f t="shared" ref="F4:F29" si="1">D4*E4</f>
        <v>0</v>
      </c>
      <c r="G4" s="19">
        <f>VLOOKUP(C3,'Data Source'!$D$2:$E$1136,2,FALSE)</f>
        <v>5.2881400000000003</v>
      </c>
      <c r="H4" s="35">
        <f>SUM($D4:D$30)*((G4+$M$2)/100/2)</f>
        <v>14470351.157628</v>
      </c>
      <c r="I4" s="18">
        <f t="shared" ref="I4:I29" si="2">H4*E4</f>
        <v>220484740588.77783</v>
      </c>
      <c r="J4">
        <f t="shared" si="0"/>
        <v>2023</v>
      </c>
    </row>
    <row r="5" spans="1:13" s="4" customFormat="1" x14ac:dyDescent="0.25">
      <c r="A5" t="s">
        <v>91</v>
      </c>
      <c r="B5" s="10">
        <v>45352</v>
      </c>
      <c r="C5" s="10">
        <v>45352</v>
      </c>
      <c r="D5" s="11"/>
      <c r="E5" s="22">
        <f>VLOOKUP(C5,'Data Source'!$A$2:$B$1048576,2,FALSE)</f>
        <v>15715</v>
      </c>
      <c r="F5" s="22">
        <f t="shared" si="1"/>
        <v>0</v>
      </c>
      <c r="G5" s="23">
        <f>VLOOKUP(C4,'Data Source'!$G$2:$H$1137,2,FALSE)</f>
        <v>5.4532400000000001</v>
      </c>
      <c r="H5" s="33">
        <f>SUM($D5:D$30)*((G5+$M$2)/100/2)</f>
        <v>14883101.190648001</v>
      </c>
      <c r="I5" s="22">
        <f t="shared" si="2"/>
        <v>233887935211.03333</v>
      </c>
      <c r="J5" s="4">
        <f t="shared" si="0"/>
        <v>2024</v>
      </c>
    </row>
    <row r="6" spans="1:13" s="4" customFormat="1" x14ac:dyDescent="0.25">
      <c r="A6" t="s">
        <v>91</v>
      </c>
      <c r="B6" s="10">
        <v>45536</v>
      </c>
      <c r="C6" s="10">
        <v>45537</v>
      </c>
      <c r="D6" s="14"/>
      <c r="E6" s="22">
        <f>VLOOKUP(C6,'Data Source'!$A$2:$B$1048576,2,FALSE)</f>
        <v>15473</v>
      </c>
      <c r="F6" s="22">
        <f t="shared" si="1"/>
        <v>0</v>
      </c>
      <c r="G6" s="23">
        <f>VLOOKUP(C5,'Data Source'!$G$2:$H$1137,2,FALSE)</f>
        <v>5.2673100000000002</v>
      </c>
      <c r="H6" s="33">
        <f>SUM($D6:D$30)*((G6+$M$2)/100/2)</f>
        <v>14418276.153462002</v>
      </c>
      <c r="I6" s="22">
        <f t="shared" si="2"/>
        <v>223093986922.51755</v>
      </c>
      <c r="J6" s="4">
        <f t="shared" si="0"/>
        <v>2024</v>
      </c>
    </row>
    <row r="7" spans="1:13" s="4" customFormat="1" x14ac:dyDescent="0.25">
      <c r="A7" t="s">
        <v>91</v>
      </c>
      <c r="B7" s="10">
        <v>45717</v>
      </c>
      <c r="C7" s="10">
        <v>45719</v>
      </c>
      <c r="D7" s="14">
        <v>20833335</v>
      </c>
      <c r="E7" s="22">
        <f>VLOOKUP(C7,'Data Source'!$A$2:$B$1048576,2,FALSE)</f>
        <v>16575.005000000001</v>
      </c>
      <c r="F7" s="22">
        <f t="shared" si="1"/>
        <v>345312631791.67505</v>
      </c>
      <c r="G7" s="23">
        <f>VLOOKUP(C6,'Data Source'!$G$2:$H$1137,2,FALSE)</f>
        <v>4.7087700000000003</v>
      </c>
      <c r="H7" s="33">
        <f>SUM($D7:D$30)*((G7+$M$2)/100/2)</f>
        <v>13021926.041754</v>
      </c>
      <c r="I7" s="22">
        <f t="shared" si="2"/>
        <v>215838489251.70276</v>
      </c>
      <c r="J7" s="4">
        <f t="shared" si="0"/>
        <v>2025</v>
      </c>
    </row>
    <row r="8" spans="1:13" s="4" customFormat="1" x14ac:dyDescent="0.25">
      <c r="A8" t="s">
        <v>91</v>
      </c>
      <c r="B8" s="10">
        <v>45901</v>
      </c>
      <c r="C8" s="10">
        <v>45901</v>
      </c>
      <c r="D8" s="14">
        <v>20833335</v>
      </c>
      <c r="E8" s="22" t="e">
        <f>VLOOKUP(C8,'Data Source'!$A$2:$B$1048576,2,FALSE)</f>
        <v>#N/A</v>
      </c>
      <c r="F8" s="22" t="e">
        <f t="shared" si="1"/>
        <v>#N/A</v>
      </c>
      <c r="G8" s="23">
        <f>VLOOKUP(C7,'Data Source'!$G$2:$H$1137,2,FALSE)</f>
        <v>4.2322800000000003</v>
      </c>
      <c r="H8" s="33">
        <f>SUM($D8:D$30)*((G8+$M$2)/100/2)</f>
        <v>11337755.073687002</v>
      </c>
      <c r="I8" s="22" t="e">
        <f t="shared" si="2"/>
        <v>#N/A</v>
      </c>
      <c r="J8" s="4">
        <f t="shared" si="0"/>
        <v>2025</v>
      </c>
    </row>
    <row r="9" spans="1:13" x14ac:dyDescent="0.25">
      <c r="A9" t="s">
        <v>91</v>
      </c>
      <c r="B9" s="10">
        <v>46082</v>
      </c>
      <c r="C9" s="10">
        <v>46082</v>
      </c>
      <c r="D9" s="14">
        <v>20833335</v>
      </c>
      <c r="E9" s="22" t="e">
        <f>VLOOKUP(C9,'Data Source'!$A$2:$B$1048576,2,FALSE)</f>
        <v>#N/A</v>
      </c>
      <c r="F9" s="22" t="e">
        <f t="shared" si="1"/>
        <v>#N/A</v>
      </c>
      <c r="G9" s="23" t="e">
        <f>VLOOKUP(C8,'Data Source'!$G$2:$H$1137,2,FALSE)</f>
        <v>#N/A</v>
      </c>
      <c r="H9" s="33" t="e">
        <f>SUM($D9:D$30)*((G9+$M$2)/100/2)</f>
        <v>#N/A</v>
      </c>
      <c r="I9" s="22" t="e">
        <f t="shared" si="2"/>
        <v>#N/A</v>
      </c>
      <c r="J9" s="4">
        <f t="shared" si="0"/>
        <v>2026</v>
      </c>
    </row>
    <row r="10" spans="1:13" x14ac:dyDescent="0.25">
      <c r="A10" t="s">
        <v>91</v>
      </c>
      <c r="B10" s="10">
        <v>46266</v>
      </c>
      <c r="C10" s="10">
        <v>46266</v>
      </c>
      <c r="D10" s="14">
        <v>20833335</v>
      </c>
      <c r="E10" s="22" t="e">
        <f>VLOOKUP(C10,'Data Source'!$A$2:$B$1048576,2,FALSE)</f>
        <v>#N/A</v>
      </c>
      <c r="F10" s="22" t="e">
        <f t="shared" si="1"/>
        <v>#N/A</v>
      </c>
      <c r="G10" s="23" t="e">
        <f>VLOOKUP(C9,'Data Source'!$G$2:$H$1137,2,FALSE)</f>
        <v>#N/A</v>
      </c>
      <c r="H10" s="33" t="e">
        <f>SUM($D10:D$30)*((G10+$M$2)/100/2)</f>
        <v>#N/A</v>
      </c>
      <c r="I10" s="22" t="e">
        <f t="shared" si="2"/>
        <v>#N/A</v>
      </c>
      <c r="J10" s="4">
        <f t="shared" si="0"/>
        <v>2026</v>
      </c>
    </row>
    <row r="11" spans="1:13" x14ac:dyDescent="0.25">
      <c r="A11" t="s">
        <v>91</v>
      </c>
      <c r="B11" s="10">
        <v>46447</v>
      </c>
      <c r="C11" s="10">
        <v>46447</v>
      </c>
      <c r="D11" s="14">
        <v>20833335</v>
      </c>
      <c r="E11" s="22" t="e">
        <f>VLOOKUP(C11,'Data Source'!$A$2:$B$1048576,2,FALSE)</f>
        <v>#N/A</v>
      </c>
      <c r="F11" s="22" t="e">
        <f t="shared" si="1"/>
        <v>#N/A</v>
      </c>
      <c r="G11" s="23" t="e">
        <f>VLOOKUP(C10,'Data Source'!$G$2:$H$1137,2,FALSE)</f>
        <v>#N/A</v>
      </c>
      <c r="H11" s="33" t="e">
        <f>SUM($D11:D$30)*((G11+$M$2)/100/2)</f>
        <v>#N/A</v>
      </c>
      <c r="I11" s="22" t="e">
        <f t="shared" si="2"/>
        <v>#N/A</v>
      </c>
      <c r="J11" s="4">
        <f t="shared" si="0"/>
        <v>2027</v>
      </c>
    </row>
    <row r="12" spans="1:13" x14ac:dyDescent="0.25">
      <c r="A12" t="s">
        <v>91</v>
      </c>
      <c r="B12" s="10">
        <v>46631</v>
      </c>
      <c r="C12" s="10">
        <v>46631</v>
      </c>
      <c r="D12" s="14">
        <v>20833335</v>
      </c>
      <c r="E12" s="22" t="e">
        <f>VLOOKUP(C12,'Data Source'!$A$2:$B$1048576,2,FALSE)</f>
        <v>#N/A</v>
      </c>
      <c r="F12" s="22" t="e">
        <f t="shared" si="1"/>
        <v>#N/A</v>
      </c>
      <c r="G12" s="23" t="e">
        <f>VLOOKUP(C11,'Data Source'!$G$2:$H$1137,2,FALSE)</f>
        <v>#N/A</v>
      </c>
      <c r="H12" s="33" t="e">
        <f>SUM($D12:D$30)*((G12+$M$2)/100/2)</f>
        <v>#N/A</v>
      </c>
      <c r="I12" s="22" t="e">
        <f t="shared" si="2"/>
        <v>#N/A</v>
      </c>
      <c r="J12" s="4">
        <f t="shared" si="0"/>
        <v>2027</v>
      </c>
    </row>
    <row r="13" spans="1:13" x14ac:dyDescent="0.25">
      <c r="A13" t="s">
        <v>91</v>
      </c>
      <c r="B13" s="10">
        <v>46813</v>
      </c>
      <c r="C13" s="10">
        <v>46813</v>
      </c>
      <c r="D13" s="14">
        <v>20833335</v>
      </c>
      <c r="E13" s="22" t="e">
        <f>VLOOKUP(C13,'Data Source'!$A$2:$B$1048576,2,FALSE)</f>
        <v>#N/A</v>
      </c>
      <c r="F13" s="22" t="e">
        <f t="shared" si="1"/>
        <v>#N/A</v>
      </c>
      <c r="G13" s="23" t="e">
        <f>VLOOKUP(C12,'Data Source'!$G$2:$H$1137,2,FALSE)</f>
        <v>#N/A</v>
      </c>
      <c r="H13" s="33" t="e">
        <f>SUM($D13:D$30)*((G13+$M$2)/100/2)</f>
        <v>#N/A</v>
      </c>
      <c r="I13" s="22" t="e">
        <f t="shared" si="2"/>
        <v>#N/A</v>
      </c>
      <c r="J13" s="4">
        <f t="shared" si="0"/>
        <v>2028</v>
      </c>
    </row>
    <row r="14" spans="1:13" x14ac:dyDescent="0.25">
      <c r="A14" t="s">
        <v>91</v>
      </c>
      <c r="B14" s="10">
        <v>46997</v>
      </c>
      <c r="C14" s="10">
        <v>46997</v>
      </c>
      <c r="D14" s="14">
        <v>20833335</v>
      </c>
      <c r="E14" s="22" t="e">
        <f>VLOOKUP(C14,'Data Source'!$A$2:$B$1048576,2,FALSE)</f>
        <v>#N/A</v>
      </c>
      <c r="F14" s="22" t="e">
        <f t="shared" si="1"/>
        <v>#N/A</v>
      </c>
      <c r="G14" s="23" t="e">
        <f>VLOOKUP(C13,'Data Source'!$G$2:$H$1137,2,FALSE)</f>
        <v>#N/A</v>
      </c>
      <c r="H14" s="33" t="e">
        <f>SUM($D14:D$30)*((G14+$M$2)/100/2)</f>
        <v>#N/A</v>
      </c>
      <c r="I14" s="22" t="e">
        <f t="shared" si="2"/>
        <v>#N/A</v>
      </c>
      <c r="J14" s="4">
        <f t="shared" si="0"/>
        <v>2028</v>
      </c>
    </row>
    <row r="15" spans="1:13" x14ac:dyDescent="0.25">
      <c r="A15" t="s">
        <v>91</v>
      </c>
      <c r="B15" s="10">
        <v>47178</v>
      </c>
      <c r="C15" s="10">
        <v>47178</v>
      </c>
      <c r="D15" s="14">
        <v>20833335</v>
      </c>
      <c r="E15" s="22" t="e">
        <f>VLOOKUP(C15,'Data Source'!$A$2:$B$1048576,2,FALSE)</f>
        <v>#N/A</v>
      </c>
      <c r="F15" s="22" t="e">
        <f t="shared" si="1"/>
        <v>#N/A</v>
      </c>
      <c r="G15" s="23" t="e">
        <f>VLOOKUP(C14,'Data Source'!$G$2:$H$1137,2,FALSE)</f>
        <v>#N/A</v>
      </c>
      <c r="H15" s="33" t="e">
        <f>SUM($D15:D$30)*((G15+$M$2)/100/2)</f>
        <v>#N/A</v>
      </c>
      <c r="I15" s="22" t="e">
        <f t="shared" si="2"/>
        <v>#N/A</v>
      </c>
      <c r="J15" s="4">
        <f t="shared" si="0"/>
        <v>2029</v>
      </c>
    </row>
    <row r="16" spans="1:13" x14ac:dyDescent="0.25">
      <c r="A16" t="s">
        <v>91</v>
      </c>
      <c r="B16" s="10">
        <v>47362</v>
      </c>
      <c r="C16" s="10">
        <v>47362</v>
      </c>
      <c r="D16" s="14">
        <v>20833335</v>
      </c>
      <c r="E16" s="22" t="e">
        <f>VLOOKUP(C16,'Data Source'!$A$2:$B$1048576,2,FALSE)</f>
        <v>#N/A</v>
      </c>
      <c r="F16" s="22" t="e">
        <f t="shared" si="1"/>
        <v>#N/A</v>
      </c>
      <c r="G16" s="23" t="e">
        <f>VLOOKUP(C15,'Data Source'!$G$2:$H$1137,2,FALSE)</f>
        <v>#N/A</v>
      </c>
      <c r="H16" s="33" t="e">
        <f>SUM($D16:D$30)*((G16+$M$2)/100/2)</f>
        <v>#N/A</v>
      </c>
      <c r="I16" s="22" t="e">
        <f t="shared" si="2"/>
        <v>#N/A</v>
      </c>
      <c r="J16" s="4">
        <f t="shared" si="0"/>
        <v>2029</v>
      </c>
    </row>
    <row r="17" spans="1:10" x14ac:dyDescent="0.25">
      <c r="A17" t="s">
        <v>91</v>
      </c>
      <c r="B17" s="10">
        <v>47543</v>
      </c>
      <c r="C17" s="10">
        <v>47543</v>
      </c>
      <c r="D17" s="14">
        <v>20833335</v>
      </c>
      <c r="E17" s="22" t="e">
        <f>VLOOKUP(C17,'Data Source'!$A$2:$B$1048576,2,FALSE)</f>
        <v>#N/A</v>
      </c>
      <c r="F17" s="22" t="e">
        <f t="shared" si="1"/>
        <v>#N/A</v>
      </c>
      <c r="G17" s="23" t="e">
        <f>VLOOKUP(C16,'Data Source'!$G$2:$H$1137,2,FALSE)</f>
        <v>#N/A</v>
      </c>
      <c r="H17" s="33" t="e">
        <f>SUM($D17:D$30)*((G17+$M$2)/100/2)</f>
        <v>#N/A</v>
      </c>
      <c r="I17" s="22" t="e">
        <f t="shared" si="2"/>
        <v>#N/A</v>
      </c>
      <c r="J17" s="4">
        <f t="shared" si="0"/>
        <v>2030</v>
      </c>
    </row>
    <row r="18" spans="1:10" x14ac:dyDescent="0.25">
      <c r="A18" t="s">
        <v>91</v>
      </c>
      <c r="B18" s="10">
        <v>47727</v>
      </c>
      <c r="C18" s="10">
        <v>47727</v>
      </c>
      <c r="D18" s="14">
        <v>20833335</v>
      </c>
      <c r="E18" s="22" t="e">
        <f>VLOOKUP(C18,'Data Source'!$A$2:$B$1048576,2,FALSE)</f>
        <v>#N/A</v>
      </c>
      <c r="F18" s="22" t="e">
        <f t="shared" si="1"/>
        <v>#N/A</v>
      </c>
      <c r="G18" s="23" t="e">
        <f>VLOOKUP(C17,'Data Source'!$G$2:$H$1137,2,FALSE)</f>
        <v>#N/A</v>
      </c>
      <c r="H18" s="33" t="e">
        <f>SUM($D18:D$30)*((G18+$M$2)/100/2)</f>
        <v>#N/A</v>
      </c>
      <c r="I18" s="22" t="e">
        <f t="shared" si="2"/>
        <v>#N/A</v>
      </c>
      <c r="J18" s="4">
        <f t="shared" si="0"/>
        <v>2030</v>
      </c>
    </row>
    <row r="19" spans="1:10" x14ac:dyDescent="0.25">
      <c r="A19" t="s">
        <v>91</v>
      </c>
      <c r="B19" s="10">
        <v>47908</v>
      </c>
      <c r="C19" s="10">
        <v>47908</v>
      </c>
      <c r="D19" s="14">
        <v>20833335</v>
      </c>
      <c r="E19" s="22" t="e">
        <f>VLOOKUP(C19,'Data Source'!$A$2:$B$1048576,2,FALSE)</f>
        <v>#N/A</v>
      </c>
      <c r="F19" s="22" t="e">
        <f t="shared" si="1"/>
        <v>#N/A</v>
      </c>
      <c r="G19" s="23" t="e">
        <f>VLOOKUP(C18,'Data Source'!$G$2:$H$1137,2,FALSE)</f>
        <v>#N/A</v>
      </c>
      <c r="H19" s="33" t="e">
        <f>SUM($D19:D$30)*((G19+$M$2)/100/2)</f>
        <v>#N/A</v>
      </c>
      <c r="I19" s="22" t="e">
        <f t="shared" si="2"/>
        <v>#N/A</v>
      </c>
      <c r="J19" s="4">
        <f t="shared" si="0"/>
        <v>2031</v>
      </c>
    </row>
    <row r="20" spans="1:10" x14ac:dyDescent="0.25">
      <c r="A20" t="s">
        <v>91</v>
      </c>
      <c r="B20" s="10">
        <v>48092</v>
      </c>
      <c r="C20" s="10">
        <v>48092</v>
      </c>
      <c r="D20" s="14">
        <v>20833335</v>
      </c>
      <c r="E20" s="22" t="e">
        <f>VLOOKUP(C20,'Data Source'!$A$2:$B$1048576,2,FALSE)</f>
        <v>#N/A</v>
      </c>
      <c r="F20" s="22" t="e">
        <f t="shared" si="1"/>
        <v>#N/A</v>
      </c>
      <c r="G20" s="23" t="e">
        <f>VLOOKUP(C19,'Data Source'!$G$2:$H$1137,2,FALSE)</f>
        <v>#N/A</v>
      </c>
      <c r="H20" s="33" t="e">
        <f>SUM($D20:D$30)*((G20+$M$2)/100/2)</f>
        <v>#N/A</v>
      </c>
      <c r="I20" s="22" t="e">
        <f t="shared" si="2"/>
        <v>#N/A</v>
      </c>
      <c r="J20" s="4">
        <f t="shared" si="0"/>
        <v>2031</v>
      </c>
    </row>
    <row r="21" spans="1:10" x14ac:dyDescent="0.25">
      <c r="A21" t="s">
        <v>91</v>
      </c>
      <c r="B21" s="10">
        <v>48274</v>
      </c>
      <c r="C21" s="10">
        <v>48274</v>
      </c>
      <c r="D21" s="14">
        <v>20833335</v>
      </c>
      <c r="E21" s="22" t="e">
        <f>VLOOKUP(C21,'Data Source'!$A$2:$B$1048576,2,FALSE)</f>
        <v>#N/A</v>
      </c>
      <c r="F21" s="22" t="e">
        <f t="shared" si="1"/>
        <v>#N/A</v>
      </c>
      <c r="G21" s="23" t="e">
        <f>VLOOKUP(C20,'Data Source'!$G$2:$H$1137,2,FALSE)</f>
        <v>#N/A</v>
      </c>
      <c r="H21" s="33" t="e">
        <f>SUM($D21:D$30)*((G21+$M$2)/100/2)</f>
        <v>#N/A</v>
      </c>
      <c r="I21" s="22" t="e">
        <f t="shared" si="2"/>
        <v>#N/A</v>
      </c>
      <c r="J21" s="4">
        <f t="shared" si="0"/>
        <v>2032</v>
      </c>
    </row>
    <row r="22" spans="1:10" x14ac:dyDescent="0.25">
      <c r="A22" t="s">
        <v>91</v>
      </c>
      <c r="B22" s="10">
        <v>48458</v>
      </c>
      <c r="C22" s="10">
        <v>48458</v>
      </c>
      <c r="D22" s="14">
        <v>20833335</v>
      </c>
      <c r="E22" s="22" t="e">
        <f>VLOOKUP(C22,'Data Source'!$A$2:$B$1048576,2,FALSE)</f>
        <v>#N/A</v>
      </c>
      <c r="F22" s="22" t="e">
        <f t="shared" si="1"/>
        <v>#N/A</v>
      </c>
      <c r="G22" s="23" t="e">
        <f>VLOOKUP(C21,'Data Source'!$G$2:$H$1137,2,FALSE)</f>
        <v>#N/A</v>
      </c>
      <c r="H22" s="33" t="e">
        <f>SUM($D22:D$30)*((G22+$M$2)/100/2)</f>
        <v>#N/A</v>
      </c>
      <c r="I22" s="22" t="e">
        <f t="shared" si="2"/>
        <v>#N/A</v>
      </c>
      <c r="J22" s="4">
        <f t="shared" si="0"/>
        <v>2032</v>
      </c>
    </row>
    <row r="23" spans="1:10" x14ac:dyDescent="0.25">
      <c r="A23" t="s">
        <v>91</v>
      </c>
      <c r="B23" s="10">
        <v>48639</v>
      </c>
      <c r="C23" s="10">
        <v>48639</v>
      </c>
      <c r="D23" s="14">
        <v>20833335</v>
      </c>
      <c r="E23" s="22" t="e">
        <f>VLOOKUP(C23,'Data Source'!$A$2:$B$1048576,2,FALSE)</f>
        <v>#N/A</v>
      </c>
      <c r="F23" s="22" t="e">
        <f t="shared" si="1"/>
        <v>#N/A</v>
      </c>
      <c r="G23" s="23" t="e">
        <f>VLOOKUP(C22,'Data Source'!$G$2:$H$1137,2,FALSE)</f>
        <v>#N/A</v>
      </c>
      <c r="H23" s="33" t="e">
        <f>SUM($D23:D$30)*((G23+$M$2)/100/2)</f>
        <v>#N/A</v>
      </c>
      <c r="I23" s="22" t="e">
        <f t="shared" si="2"/>
        <v>#N/A</v>
      </c>
      <c r="J23" s="4">
        <f t="shared" si="0"/>
        <v>2033</v>
      </c>
    </row>
    <row r="24" spans="1:10" x14ac:dyDescent="0.25">
      <c r="A24" t="s">
        <v>91</v>
      </c>
      <c r="B24" s="10">
        <v>48823</v>
      </c>
      <c r="C24" s="10">
        <v>48823</v>
      </c>
      <c r="D24" s="14">
        <v>20833335</v>
      </c>
      <c r="E24" s="22" t="e">
        <f>VLOOKUP(C24,'Data Source'!$A$2:$B$1048576,2,FALSE)</f>
        <v>#N/A</v>
      </c>
      <c r="F24" s="22" t="e">
        <f t="shared" si="1"/>
        <v>#N/A</v>
      </c>
      <c r="G24" s="23" t="e">
        <f>VLOOKUP(C23,'Data Source'!$G$2:$H$1137,2,FALSE)</f>
        <v>#N/A</v>
      </c>
      <c r="H24" s="33" t="e">
        <f>SUM($D24:D$30)*((G24+$M$2)/100/2)</f>
        <v>#N/A</v>
      </c>
      <c r="I24" s="22" t="e">
        <f t="shared" si="2"/>
        <v>#N/A</v>
      </c>
      <c r="J24" s="4">
        <f t="shared" si="0"/>
        <v>2033</v>
      </c>
    </row>
    <row r="25" spans="1:10" x14ac:dyDescent="0.25">
      <c r="A25" t="s">
        <v>91</v>
      </c>
      <c r="B25" s="10">
        <v>49004</v>
      </c>
      <c r="C25" s="10">
        <v>49004</v>
      </c>
      <c r="D25" s="14">
        <v>20833335</v>
      </c>
      <c r="E25" s="22" t="e">
        <f>VLOOKUP(C25,'Data Source'!$A$2:$B$1048576,2,FALSE)</f>
        <v>#N/A</v>
      </c>
      <c r="F25" s="22" t="e">
        <f t="shared" si="1"/>
        <v>#N/A</v>
      </c>
      <c r="G25" s="23" t="e">
        <f>VLOOKUP(C24,'Data Source'!$G$2:$H$1137,2,FALSE)</f>
        <v>#N/A</v>
      </c>
      <c r="H25" s="33" t="e">
        <f>SUM($D25:D$30)*((G25+$M$2)/100/2)</f>
        <v>#N/A</v>
      </c>
      <c r="I25" s="22" t="e">
        <f t="shared" si="2"/>
        <v>#N/A</v>
      </c>
      <c r="J25" s="4">
        <f t="shared" si="0"/>
        <v>2034</v>
      </c>
    </row>
    <row r="26" spans="1:10" x14ac:dyDescent="0.25">
      <c r="A26" t="s">
        <v>91</v>
      </c>
      <c r="B26" s="10">
        <v>49188</v>
      </c>
      <c r="C26" s="10">
        <v>49188</v>
      </c>
      <c r="D26" s="14">
        <v>20833335</v>
      </c>
      <c r="E26" s="22" t="e">
        <f>VLOOKUP(C26,'Data Source'!$A$2:$B$1048576,2,FALSE)</f>
        <v>#N/A</v>
      </c>
      <c r="F26" s="22" t="e">
        <f t="shared" si="1"/>
        <v>#N/A</v>
      </c>
      <c r="G26" s="23" t="e">
        <f>VLOOKUP(C25,'Data Source'!$G$2:$H$1137,2,FALSE)</f>
        <v>#N/A</v>
      </c>
      <c r="H26" s="33" t="e">
        <f>SUM($D26:D$30)*((G26+$M$2)/100/2)</f>
        <v>#N/A</v>
      </c>
      <c r="I26" s="22" t="e">
        <f t="shared" si="2"/>
        <v>#N/A</v>
      </c>
      <c r="J26" s="4">
        <f t="shared" si="0"/>
        <v>2034</v>
      </c>
    </row>
    <row r="27" spans="1:10" x14ac:dyDescent="0.25">
      <c r="A27" t="s">
        <v>91</v>
      </c>
      <c r="B27" s="10">
        <v>49369</v>
      </c>
      <c r="C27" s="10">
        <v>49369</v>
      </c>
      <c r="D27" s="14">
        <v>20833335</v>
      </c>
      <c r="E27" s="22" t="e">
        <f>VLOOKUP(C27,'Data Source'!$A$2:$B$1048576,2,FALSE)</f>
        <v>#N/A</v>
      </c>
      <c r="F27" s="22" t="e">
        <f t="shared" si="1"/>
        <v>#N/A</v>
      </c>
      <c r="G27" s="23" t="e">
        <f>VLOOKUP(C26,'Data Source'!$G$2:$H$1137,2,FALSE)</f>
        <v>#N/A</v>
      </c>
      <c r="H27" s="33" t="e">
        <f>SUM($D27:D$30)*((G27+$M$2)/100/2)</f>
        <v>#N/A</v>
      </c>
      <c r="I27" s="22" t="e">
        <f t="shared" si="2"/>
        <v>#N/A</v>
      </c>
      <c r="J27" s="4">
        <f t="shared" si="0"/>
        <v>2035</v>
      </c>
    </row>
    <row r="28" spans="1:10" x14ac:dyDescent="0.25">
      <c r="A28" t="s">
        <v>91</v>
      </c>
      <c r="B28" s="10">
        <v>49553</v>
      </c>
      <c r="C28" s="10">
        <v>49553</v>
      </c>
      <c r="D28" s="14">
        <v>20833335</v>
      </c>
      <c r="E28" s="22" t="e">
        <f>VLOOKUP(C28,'Data Source'!$A$2:$B$1048576,2,FALSE)</f>
        <v>#N/A</v>
      </c>
      <c r="F28" s="22" t="e">
        <f t="shared" si="1"/>
        <v>#N/A</v>
      </c>
      <c r="G28" s="23" t="e">
        <f>VLOOKUP(C27,'Data Source'!$G$2:$H$1137,2,FALSE)</f>
        <v>#N/A</v>
      </c>
      <c r="H28" s="33" t="e">
        <f>SUM($D28:D$30)*((G28+$M$2)/100/2)</f>
        <v>#N/A</v>
      </c>
      <c r="I28" s="22" t="e">
        <f t="shared" si="2"/>
        <v>#N/A</v>
      </c>
      <c r="J28" s="4">
        <f t="shared" si="0"/>
        <v>2035</v>
      </c>
    </row>
    <row r="29" spans="1:10" x14ac:dyDescent="0.25">
      <c r="A29" t="s">
        <v>91</v>
      </c>
      <c r="B29" s="10">
        <v>49735</v>
      </c>
      <c r="C29" s="10">
        <v>49735</v>
      </c>
      <c r="D29" s="14">
        <v>20833335</v>
      </c>
      <c r="E29" s="22" t="e">
        <f>VLOOKUP(C29,'Data Source'!$A$2:$B$1048576,2,FALSE)</f>
        <v>#N/A</v>
      </c>
      <c r="F29" s="22" t="e">
        <f t="shared" si="1"/>
        <v>#N/A</v>
      </c>
      <c r="G29" s="23" t="e">
        <f>VLOOKUP(C28,'Data Source'!$G$2:$H$1137,2,FALSE)</f>
        <v>#N/A</v>
      </c>
      <c r="H29" s="33" t="e">
        <f>SUM($D29:D$30)*((G29+$M$2)/100/2)</f>
        <v>#N/A</v>
      </c>
      <c r="I29" s="22" t="e">
        <f t="shared" si="2"/>
        <v>#N/A</v>
      </c>
      <c r="J29" s="4">
        <f t="shared" si="0"/>
        <v>2036</v>
      </c>
    </row>
    <row r="30" spans="1:10" x14ac:dyDescent="0.25">
      <c r="A30" t="s">
        <v>91</v>
      </c>
      <c r="B30" s="10">
        <v>49919</v>
      </c>
      <c r="C30" s="10">
        <v>49736</v>
      </c>
      <c r="D30" s="14">
        <v>20833335</v>
      </c>
      <c r="E30" s="22" t="e">
        <f>VLOOKUP(C30,'Data Source'!$A$2:$B$1048576,2,FALSE)</f>
        <v>#N/A</v>
      </c>
      <c r="F30" s="22" t="e">
        <f t="shared" ref="F30" si="3">D30*E30</f>
        <v>#N/A</v>
      </c>
      <c r="G30" s="23" t="e">
        <f>VLOOKUP(C29,'Data Source'!$G$2:$H$1137,2,FALSE)</f>
        <v>#N/A</v>
      </c>
      <c r="H30" s="33" t="e">
        <f>SUM($D30:D$30)*((G30+$M$2)/100/2)</f>
        <v>#N/A</v>
      </c>
      <c r="I30" s="22" t="e">
        <f t="shared" ref="I30" si="4">H30*E30</f>
        <v>#N/A</v>
      </c>
      <c r="J30" s="4">
        <f t="shared" ref="J30" si="5">YEAR(B30)</f>
        <v>2036</v>
      </c>
    </row>
    <row r="32" spans="1:10" x14ac:dyDescent="0.25">
      <c r="D32" s="38"/>
    </row>
  </sheetData>
  <conditionalFormatting sqref="B2:B30">
    <cfRule type="cellIs" dxfId="4" priority="1" operator="lessThan">
      <formula>$L$2</formula>
    </cfRule>
  </conditionalFormatting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D267-C21D-4E34-BF91-4A9EDFA83E55}">
  <sheetPr codeName="Sheet27">
    <tabColor rgb="FF33CCFF"/>
  </sheetPr>
  <dimension ref="A1:M31"/>
  <sheetViews>
    <sheetView showGridLines="0" workbookViewId="0">
      <selection activeCell="L1" sqref="L1:M2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2" bestFit="1" customWidth="1"/>
    <col min="8" max="8" width="18.42578125" bestFit="1" customWidth="1"/>
    <col min="9" max="9" width="22.5703125" bestFit="1" customWidth="1"/>
    <col min="10" max="10" width="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102</v>
      </c>
      <c r="B2" s="10">
        <v>44713</v>
      </c>
      <c r="C2" s="10">
        <v>44713</v>
      </c>
      <c r="D2" s="11"/>
      <c r="J2">
        <f>YEAR(B2)</f>
        <v>2022</v>
      </c>
      <c r="L2" s="2">
        <f ca="1">DATE(2025,MONTH(TODAY()),1)</f>
        <v>45778</v>
      </c>
      <c r="M2" s="29">
        <v>0.5</v>
      </c>
    </row>
    <row r="3" spans="1:13" x14ac:dyDescent="0.25">
      <c r="A3" t="s">
        <v>102</v>
      </c>
      <c r="B3" s="10">
        <v>44896</v>
      </c>
      <c r="C3" s="10">
        <v>44896</v>
      </c>
      <c r="D3" s="11"/>
      <c r="E3" s="12"/>
      <c r="F3" s="12"/>
      <c r="G3" s="23"/>
      <c r="H3" s="33"/>
      <c r="I3" s="12"/>
      <c r="J3">
        <f t="shared" ref="J3:J29" si="0">YEAR(B3)</f>
        <v>2022</v>
      </c>
    </row>
    <row r="4" spans="1:13" x14ac:dyDescent="0.25">
      <c r="A4" t="s">
        <v>102</v>
      </c>
      <c r="B4" s="10">
        <v>45078</v>
      </c>
      <c r="C4" s="10">
        <v>45077</v>
      </c>
      <c r="D4" s="11"/>
      <c r="E4" s="12">
        <f>VLOOKUP(C4,'Data Source'!$A$2:$B$1048576,2,FALSE)</f>
        <v>14969</v>
      </c>
      <c r="F4" s="12">
        <f>D4*E4</f>
        <v>0</v>
      </c>
      <c r="G4" s="23">
        <f>VLOOKUP(C3,'Data Source'!$D$2:$E$5000,2,FALSE)</f>
        <v>5.1755699999999996</v>
      </c>
      <c r="H4" s="33">
        <f>SUM($D4:D$29)*((G4+$M$2)/100/2)</f>
        <v>14188924.999999998</v>
      </c>
      <c r="I4" s="12">
        <f>H4*E4</f>
        <v>212394018324.99997</v>
      </c>
      <c r="J4">
        <f t="shared" si="0"/>
        <v>2023</v>
      </c>
    </row>
    <row r="5" spans="1:13" x14ac:dyDescent="0.25">
      <c r="A5" t="s">
        <v>102</v>
      </c>
      <c r="B5" s="15">
        <v>45261</v>
      </c>
      <c r="C5" s="15">
        <v>45261</v>
      </c>
      <c r="D5" s="48"/>
      <c r="E5" s="18">
        <f>VLOOKUP(C5,'Data Source'!$A$2:$B$1048576,2,FALSE)</f>
        <v>15484</v>
      </c>
      <c r="F5" s="18">
        <f>D5*E5</f>
        <v>0</v>
      </c>
      <c r="G5" s="19">
        <f>VLOOKUP(C4,'Data Source'!$D$2:$E$5000,2,FALSE)</f>
        <v>5.6457100000000002</v>
      </c>
      <c r="H5" s="35">
        <f>SUM($D5:D$29)*((G5+$M$2)/100/2)</f>
        <v>15364275</v>
      </c>
      <c r="I5" s="18">
        <f t="shared" ref="I5:I29" si="1">H5*E5</f>
        <v>237900434100</v>
      </c>
      <c r="J5" s="39">
        <f t="shared" si="0"/>
        <v>2023</v>
      </c>
    </row>
    <row r="6" spans="1:13" x14ac:dyDescent="0.25">
      <c r="A6" t="s">
        <v>102</v>
      </c>
      <c r="B6" s="10">
        <v>45444</v>
      </c>
      <c r="C6" s="10">
        <v>45446</v>
      </c>
      <c r="D6" s="14">
        <v>20833335</v>
      </c>
      <c r="E6" s="12">
        <f>VLOOKUP(C6,'Data Source'!$A$2:$B$1048576,2,FALSE)</f>
        <v>16251</v>
      </c>
      <c r="F6" s="12">
        <f>D6*E6</f>
        <v>338562527085</v>
      </c>
      <c r="G6" s="23">
        <f>VLOOKUP(C5,'Data Source'!$G$2:$H$5001,2,FALSE)</f>
        <v>5.3409000000000004</v>
      </c>
      <c r="H6" s="33">
        <f>SUM($D6:D$29)*((G6+$M$2)/100/2)</f>
        <v>14602250</v>
      </c>
      <c r="I6" s="12">
        <f t="shared" si="1"/>
        <v>237301164750</v>
      </c>
      <c r="J6">
        <f t="shared" si="0"/>
        <v>2024</v>
      </c>
    </row>
    <row r="7" spans="1:13" x14ac:dyDescent="0.25">
      <c r="A7" t="s">
        <v>102</v>
      </c>
      <c r="B7" s="10">
        <v>45627</v>
      </c>
      <c r="C7" s="5">
        <v>45628</v>
      </c>
      <c r="D7" s="14">
        <v>20833335</v>
      </c>
      <c r="E7" s="12">
        <f>VLOOKUP(C7,'Data Source'!$A$2:$B$1048576,2,FALSE)</f>
        <v>15856</v>
      </c>
      <c r="F7" s="12">
        <f t="shared" ref="F7:F29" si="2">D7*E7</f>
        <v>330333359760</v>
      </c>
      <c r="G7" s="23">
        <f>VLOOKUP(C6,'Data Source'!$G$2:$H$5001,2,FALSE)</f>
        <v>5.3072600000000003</v>
      </c>
      <c r="H7" s="33">
        <f>SUM($D7:D$29)*((G7+$M$2)/100/2)</f>
        <v>13913227.0349395</v>
      </c>
      <c r="I7" s="12">
        <f t="shared" si="1"/>
        <v>220608127866.0007</v>
      </c>
      <c r="J7">
        <f t="shared" si="0"/>
        <v>2024</v>
      </c>
    </row>
    <row r="8" spans="1:13" x14ac:dyDescent="0.25">
      <c r="A8" t="s">
        <v>102</v>
      </c>
      <c r="B8" s="10">
        <v>45809</v>
      </c>
      <c r="C8" s="10">
        <v>45809</v>
      </c>
      <c r="D8" s="14">
        <v>20833335</v>
      </c>
      <c r="E8" s="12" t="e">
        <f>VLOOKUP(C8,'Data Source'!$A$2:$B$1048576,2,FALSE)</f>
        <v>#N/A</v>
      </c>
      <c r="F8" s="12" t="e">
        <f t="shared" si="2"/>
        <v>#N/A</v>
      </c>
      <c r="G8" s="23">
        <f>VLOOKUP(C7,'Data Source'!$G$2:$H$5001,2,FALSE)</f>
        <v>4.3754</v>
      </c>
      <c r="H8" s="33">
        <f>SUM($D8:D$29)*((G8+$M$2)/100/2)</f>
        <v>11172791.585409999</v>
      </c>
      <c r="I8" s="12" t="e">
        <f t="shared" si="1"/>
        <v>#N/A</v>
      </c>
      <c r="J8">
        <f t="shared" si="0"/>
        <v>2025</v>
      </c>
    </row>
    <row r="9" spans="1:13" x14ac:dyDescent="0.25">
      <c r="A9" t="s">
        <v>102</v>
      </c>
      <c r="B9" s="10">
        <v>45992</v>
      </c>
      <c r="C9" s="10">
        <v>45992</v>
      </c>
      <c r="D9" s="14">
        <v>20833335</v>
      </c>
      <c r="E9" s="12" t="e">
        <f>VLOOKUP(C9,'Data Source'!$A$2:$B$1048576,2,FALSE)</f>
        <v>#N/A</v>
      </c>
      <c r="F9" s="12" t="e">
        <f t="shared" si="2"/>
        <v>#N/A</v>
      </c>
      <c r="G9" s="23" t="e">
        <f>VLOOKUP(C8,'Data Source'!$G$2:$H$5001,2,FALSE)</f>
        <v>#N/A</v>
      </c>
      <c r="H9" s="33" t="e">
        <f>SUM($D9:D$29)*((G9+$M$2)/100/2)</f>
        <v>#N/A</v>
      </c>
      <c r="I9" s="12" t="e">
        <f t="shared" si="1"/>
        <v>#N/A</v>
      </c>
      <c r="J9">
        <f t="shared" si="0"/>
        <v>2025</v>
      </c>
    </row>
    <row r="10" spans="1:13" x14ac:dyDescent="0.25">
      <c r="A10" t="s">
        <v>102</v>
      </c>
      <c r="B10" s="10">
        <v>46174</v>
      </c>
      <c r="C10" s="10">
        <v>46174</v>
      </c>
      <c r="D10" s="14">
        <v>20833335</v>
      </c>
      <c r="E10" s="12" t="e">
        <f>VLOOKUP(C10,'Data Source'!$A$2:$B$1048576,2,FALSE)</f>
        <v>#N/A</v>
      </c>
      <c r="F10" s="12" t="e">
        <f t="shared" si="2"/>
        <v>#N/A</v>
      </c>
      <c r="G10" s="23" t="e">
        <f>VLOOKUP(C9,'Data Source'!$G$2:$H$5001,2,FALSE)</f>
        <v>#N/A</v>
      </c>
      <c r="H10" s="33" t="e">
        <f>SUM($D10:D$29)*((G10+$M$2)/100/2)</f>
        <v>#N/A</v>
      </c>
      <c r="I10" s="12" t="e">
        <f t="shared" si="1"/>
        <v>#N/A</v>
      </c>
      <c r="J10">
        <f t="shared" si="0"/>
        <v>2026</v>
      </c>
    </row>
    <row r="11" spans="1:13" x14ac:dyDescent="0.25">
      <c r="A11" t="s">
        <v>102</v>
      </c>
      <c r="B11" s="10">
        <v>46357</v>
      </c>
      <c r="C11" s="10">
        <v>46357</v>
      </c>
      <c r="D11" s="14">
        <v>20833335</v>
      </c>
      <c r="E11" s="12" t="e">
        <f>VLOOKUP(C11,'Data Source'!$A$2:$B$1048576,2,FALSE)</f>
        <v>#N/A</v>
      </c>
      <c r="F11" s="12" t="e">
        <f t="shared" si="2"/>
        <v>#N/A</v>
      </c>
      <c r="G11" s="23" t="e">
        <f>VLOOKUP(C10,'Data Source'!$G$2:$H$5001,2,FALSE)</f>
        <v>#N/A</v>
      </c>
      <c r="H11" s="33" t="e">
        <f>SUM($D11:D$29)*((G11+$M$2)/100/2)</f>
        <v>#N/A</v>
      </c>
      <c r="I11" s="12" t="e">
        <f t="shared" si="1"/>
        <v>#N/A</v>
      </c>
      <c r="J11">
        <f t="shared" si="0"/>
        <v>2026</v>
      </c>
    </row>
    <row r="12" spans="1:13" x14ac:dyDescent="0.25">
      <c r="A12" t="s">
        <v>102</v>
      </c>
      <c r="B12" s="10">
        <v>46539</v>
      </c>
      <c r="C12" s="10">
        <v>46539</v>
      </c>
      <c r="D12" s="14">
        <v>20833335</v>
      </c>
      <c r="E12" s="12" t="e">
        <f>VLOOKUP(C12,'Data Source'!$A$2:$B$1048576,2,FALSE)</f>
        <v>#N/A</v>
      </c>
      <c r="F12" s="12" t="e">
        <f t="shared" si="2"/>
        <v>#N/A</v>
      </c>
      <c r="G12" s="23" t="e">
        <f>VLOOKUP(C11,'Data Source'!$G$2:$H$5001,2,FALSE)</f>
        <v>#N/A</v>
      </c>
      <c r="H12" s="33" t="e">
        <f>SUM($D12:D$29)*((G12+$M$2)/100/2)</f>
        <v>#N/A</v>
      </c>
      <c r="I12" s="12" t="e">
        <f t="shared" si="1"/>
        <v>#N/A</v>
      </c>
      <c r="J12">
        <f t="shared" si="0"/>
        <v>2027</v>
      </c>
    </row>
    <row r="13" spans="1:13" x14ac:dyDescent="0.25">
      <c r="A13" t="s">
        <v>102</v>
      </c>
      <c r="B13" s="10">
        <v>46722</v>
      </c>
      <c r="C13" s="10">
        <v>46722</v>
      </c>
      <c r="D13" s="14">
        <v>20833335</v>
      </c>
      <c r="E13" s="12" t="e">
        <f>VLOOKUP(C13,'Data Source'!$A$2:$B$1048576,2,FALSE)</f>
        <v>#N/A</v>
      </c>
      <c r="F13" s="12" t="e">
        <f t="shared" si="2"/>
        <v>#N/A</v>
      </c>
      <c r="G13" s="23" t="e">
        <f>VLOOKUP(C12,'Data Source'!$G$2:$H$5001,2,FALSE)</f>
        <v>#N/A</v>
      </c>
      <c r="H13" s="33" t="e">
        <f>SUM($D13:D$29)*((G13+$M$2)/100/2)</f>
        <v>#N/A</v>
      </c>
      <c r="I13" s="12" t="e">
        <f t="shared" si="1"/>
        <v>#N/A</v>
      </c>
      <c r="J13">
        <f t="shared" si="0"/>
        <v>2027</v>
      </c>
    </row>
    <row r="14" spans="1:13" x14ac:dyDescent="0.25">
      <c r="A14" t="s">
        <v>102</v>
      </c>
      <c r="B14" s="10">
        <v>46905</v>
      </c>
      <c r="C14" s="10">
        <v>46905</v>
      </c>
      <c r="D14" s="14">
        <v>20833335</v>
      </c>
      <c r="E14" s="12" t="e">
        <f>VLOOKUP(C14,'Data Source'!$A$2:$B$1048576,2,FALSE)</f>
        <v>#N/A</v>
      </c>
      <c r="F14" s="12" t="e">
        <f t="shared" si="2"/>
        <v>#N/A</v>
      </c>
      <c r="G14" s="23" t="e">
        <f>VLOOKUP(C13,'Data Source'!$G$2:$H$5001,2,FALSE)</f>
        <v>#N/A</v>
      </c>
      <c r="H14" s="33" t="e">
        <f>SUM($D14:D$29)*((G14+$M$2)/100/2)</f>
        <v>#N/A</v>
      </c>
      <c r="I14" s="12" t="e">
        <f t="shared" si="1"/>
        <v>#N/A</v>
      </c>
      <c r="J14">
        <f t="shared" si="0"/>
        <v>2028</v>
      </c>
    </row>
    <row r="15" spans="1:13" x14ac:dyDescent="0.25">
      <c r="A15" t="s">
        <v>102</v>
      </c>
      <c r="B15" s="10">
        <v>47088</v>
      </c>
      <c r="C15" s="10">
        <v>47088</v>
      </c>
      <c r="D15" s="14">
        <v>20833335</v>
      </c>
      <c r="E15" s="12" t="e">
        <f>VLOOKUP(C15,'Data Source'!$A$2:$B$1048576,2,FALSE)</f>
        <v>#N/A</v>
      </c>
      <c r="F15" s="12" t="e">
        <f t="shared" si="2"/>
        <v>#N/A</v>
      </c>
      <c r="G15" s="23" t="e">
        <f>VLOOKUP(C14,'Data Source'!$G$2:$H$5001,2,FALSE)</f>
        <v>#N/A</v>
      </c>
      <c r="H15" s="33" t="e">
        <f>SUM($D15:D$29)*((G15+$M$2)/100/2)</f>
        <v>#N/A</v>
      </c>
      <c r="I15" s="12" t="e">
        <f t="shared" si="1"/>
        <v>#N/A</v>
      </c>
      <c r="J15">
        <f t="shared" si="0"/>
        <v>2028</v>
      </c>
    </row>
    <row r="16" spans="1:13" x14ac:dyDescent="0.25">
      <c r="A16" t="s">
        <v>102</v>
      </c>
      <c r="B16" s="10">
        <v>47270</v>
      </c>
      <c r="C16" s="10">
        <v>47270</v>
      </c>
      <c r="D16" s="14">
        <v>20833335</v>
      </c>
      <c r="E16" s="12" t="e">
        <f>VLOOKUP(C16,'Data Source'!$A$2:$B$1048576,2,FALSE)</f>
        <v>#N/A</v>
      </c>
      <c r="F16" s="12" t="e">
        <f t="shared" si="2"/>
        <v>#N/A</v>
      </c>
      <c r="G16" s="23" t="e">
        <f>VLOOKUP(C15,'Data Source'!$G$2:$H$5001,2,FALSE)</f>
        <v>#N/A</v>
      </c>
      <c r="H16" s="33" t="e">
        <f>SUM($D16:D$29)*((G16+$M$2)/100/2)</f>
        <v>#N/A</v>
      </c>
      <c r="I16" s="12" t="e">
        <f t="shared" si="1"/>
        <v>#N/A</v>
      </c>
      <c r="J16">
        <f t="shared" si="0"/>
        <v>2029</v>
      </c>
    </row>
    <row r="17" spans="1:10" x14ac:dyDescent="0.25">
      <c r="A17" t="s">
        <v>102</v>
      </c>
      <c r="B17" s="10">
        <v>47453</v>
      </c>
      <c r="C17" s="10">
        <v>47453</v>
      </c>
      <c r="D17" s="14">
        <v>20833335</v>
      </c>
      <c r="E17" s="12" t="e">
        <f>VLOOKUP(C17,'Data Source'!$A$2:$B$1048576,2,FALSE)</f>
        <v>#N/A</v>
      </c>
      <c r="F17" s="12" t="e">
        <f t="shared" si="2"/>
        <v>#N/A</v>
      </c>
      <c r="G17" s="23" t="e">
        <f>VLOOKUP(C16,'Data Source'!$G$2:$H$5001,2,FALSE)</f>
        <v>#N/A</v>
      </c>
      <c r="H17" s="33" t="e">
        <f>SUM($D17:D$29)*((G17+$M$2)/100/2)</f>
        <v>#N/A</v>
      </c>
      <c r="I17" s="12" t="e">
        <f t="shared" si="1"/>
        <v>#N/A</v>
      </c>
      <c r="J17">
        <f t="shared" si="0"/>
        <v>2029</v>
      </c>
    </row>
    <row r="18" spans="1:10" x14ac:dyDescent="0.25">
      <c r="A18" t="s">
        <v>102</v>
      </c>
      <c r="B18" s="10">
        <v>47635</v>
      </c>
      <c r="C18" s="10">
        <v>47635</v>
      </c>
      <c r="D18" s="14">
        <v>20833335</v>
      </c>
      <c r="E18" s="12" t="e">
        <f>VLOOKUP(C18,'Data Source'!$A$2:$B$1048576,2,FALSE)</f>
        <v>#N/A</v>
      </c>
      <c r="F18" s="12" t="e">
        <f t="shared" si="2"/>
        <v>#N/A</v>
      </c>
      <c r="G18" s="23" t="e">
        <f>VLOOKUP(C17,'Data Source'!$G$2:$H$5001,2,FALSE)</f>
        <v>#N/A</v>
      </c>
      <c r="H18" s="33" t="e">
        <f>SUM($D18:D$29)*((G18+$M$2)/100/2)</f>
        <v>#N/A</v>
      </c>
      <c r="I18" s="12" t="e">
        <f t="shared" si="1"/>
        <v>#N/A</v>
      </c>
      <c r="J18">
        <f t="shared" si="0"/>
        <v>2030</v>
      </c>
    </row>
    <row r="19" spans="1:10" x14ac:dyDescent="0.25">
      <c r="A19" t="s">
        <v>102</v>
      </c>
      <c r="B19" s="10">
        <v>47818</v>
      </c>
      <c r="C19" s="10">
        <v>47818</v>
      </c>
      <c r="D19" s="14">
        <v>20833335</v>
      </c>
      <c r="E19" s="12" t="e">
        <f>VLOOKUP(C19,'Data Source'!$A$2:$B$1048576,2,FALSE)</f>
        <v>#N/A</v>
      </c>
      <c r="F19" s="12" t="e">
        <f t="shared" si="2"/>
        <v>#N/A</v>
      </c>
      <c r="G19" s="23" t="e">
        <f>VLOOKUP(C18,'Data Source'!$G$2:$H$5001,2,FALSE)</f>
        <v>#N/A</v>
      </c>
      <c r="H19" s="33" t="e">
        <f>SUM($D19:D$29)*((G19+$M$2)/100/2)</f>
        <v>#N/A</v>
      </c>
      <c r="I19" s="12" t="e">
        <f t="shared" si="1"/>
        <v>#N/A</v>
      </c>
      <c r="J19">
        <f t="shared" si="0"/>
        <v>2030</v>
      </c>
    </row>
    <row r="20" spans="1:10" x14ac:dyDescent="0.25">
      <c r="A20" t="s">
        <v>102</v>
      </c>
      <c r="B20" s="10">
        <v>48000</v>
      </c>
      <c r="C20" s="10">
        <v>48000</v>
      </c>
      <c r="D20" s="14">
        <v>20833335</v>
      </c>
      <c r="E20" s="12" t="e">
        <f>VLOOKUP(C20,'Data Source'!$A$2:$B$1048576,2,FALSE)</f>
        <v>#N/A</v>
      </c>
      <c r="F20" s="12" t="e">
        <f t="shared" si="2"/>
        <v>#N/A</v>
      </c>
      <c r="G20" s="23" t="e">
        <f>VLOOKUP(C19,'Data Source'!$G$2:$H$5001,2,FALSE)</f>
        <v>#N/A</v>
      </c>
      <c r="H20" s="33" t="e">
        <f>SUM($D20:D$29)*((G20+$M$2)/100/2)</f>
        <v>#N/A</v>
      </c>
      <c r="I20" s="12" t="e">
        <f t="shared" si="1"/>
        <v>#N/A</v>
      </c>
      <c r="J20">
        <f t="shared" si="0"/>
        <v>2031</v>
      </c>
    </row>
    <row r="21" spans="1:10" x14ac:dyDescent="0.25">
      <c r="A21" t="s">
        <v>102</v>
      </c>
      <c r="B21" s="10">
        <v>48183</v>
      </c>
      <c r="C21" s="10">
        <v>48183</v>
      </c>
      <c r="D21" s="14">
        <v>20833335</v>
      </c>
      <c r="E21" s="12" t="e">
        <f>VLOOKUP(C21,'Data Source'!$A$2:$B$1048576,2,FALSE)</f>
        <v>#N/A</v>
      </c>
      <c r="F21" s="12" t="e">
        <f t="shared" si="2"/>
        <v>#N/A</v>
      </c>
      <c r="G21" s="23" t="e">
        <f>VLOOKUP(C20,'Data Source'!$G$2:$H$5001,2,FALSE)</f>
        <v>#N/A</v>
      </c>
      <c r="H21" s="33" t="e">
        <f>SUM($D21:D$29)*((G21+$M$2)/100/2)</f>
        <v>#N/A</v>
      </c>
      <c r="I21" s="12" t="e">
        <f t="shared" si="1"/>
        <v>#N/A</v>
      </c>
      <c r="J21">
        <f t="shared" si="0"/>
        <v>2031</v>
      </c>
    </row>
    <row r="22" spans="1:10" x14ac:dyDescent="0.25">
      <c r="A22" t="s">
        <v>102</v>
      </c>
      <c r="B22" s="10">
        <v>48366</v>
      </c>
      <c r="C22" s="10">
        <v>48366</v>
      </c>
      <c r="D22" s="14">
        <v>20833335</v>
      </c>
      <c r="E22" s="12" t="e">
        <f>VLOOKUP(C22,'Data Source'!$A$2:$B$1048576,2,FALSE)</f>
        <v>#N/A</v>
      </c>
      <c r="F22" s="12" t="e">
        <f t="shared" si="2"/>
        <v>#N/A</v>
      </c>
      <c r="G22" s="23" t="e">
        <f>VLOOKUP(C21,'Data Source'!$G$2:$H$5001,2,FALSE)</f>
        <v>#N/A</v>
      </c>
      <c r="H22" s="33" t="e">
        <f>SUM($D22:D$29)*((G22+$M$2)/100/2)</f>
        <v>#N/A</v>
      </c>
      <c r="I22" s="12" t="e">
        <f t="shared" si="1"/>
        <v>#N/A</v>
      </c>
      <c r="J22">
        <f t="shared" si="0"/>
        <v>2032</v>
      </c>
    </row>
    <row r="23" spans="1:10" x14ac:dyDescent="0.25">
      <c r="A23" t="s">
        <v>102</v>
      </c>
      <c r="B23" s="10">
        <v>48549</v>
      </c>
      <c r="C23" s="10">
        <v>48549</v>
      </c>
      <c r="D23" s="14">
        <v>20833335</v>
      </c>
      <c r="E23" s="12" t="e">
        <f>VLOOKUP(C23,'Data Source'!$A$2:$B$1048576,2,FALSE)</f>
        <v>#N/A</v>
      </c>
      <c r="F23" s="12" t="e">
        <f t="shared" si="2"/>
        <v>#N/A</v>
      </c>
      <c r="G23" s="23" t="e">
        <f>VLOOKUP(C22,'Data Source'!$G$2:$H$5001,2,FALSE)</f>
        <v>#N/A</v>
      </c>
      <c r="H23" s="33" t="e">
        <f>SUM($D23:D$29)*((G23+$M$2)/100/2)</f>
        <v>#N/A</v>
      </c>
      <c r="I23" s="12" t="e">
        <f t="shared" si="1"/>
        <v>#N/A</v>
      </c>
      <c r="J23">
        <f t="shared" si="0"/>
        <v>2032</v>
      </c>
    </row>
    <row r="24" spans="1:10" x14ac:dyDescent="0.25">
      <c r="A24" t="s">
        <v>102</v>
      </c>
      <c r="B24" s="10">
        <v>48731</v>
      </c>
      <c r="C24" s="10">
        <v>48731</v>
      </c>
      <c r="D24" s="14">
        <v>20833335</v>
      </c>
      <c r="E24" s="12" t="e">
        <f>VLOOKUP(C24,'Data Source'!$A$2:$B$1048576,2,FALSE)</f>
        <v>#N/A</v>
      </c>
      <c r="F24" s="12" t="e">
        <f t="shared" si="2"/>
        <v>#N/A</v>
      </c>
      <c r="G24" s="23" t="e">
        <f>VLOOKUP(C23,'Data Source'!$G$2:$H$5001,2,FALSE)</f>
        <v>#N/A</v>
      </c>
      <c r="H24" s="33" t="e">
        <f>SUM($D24:D$29)*((G24+$M$2)/100/2)</f>
        <v>#N/A</v>
      </c>
      <c r="I24" s="12" t="e">
        <f t="shared" si="1"/>
        <v>#N/A</v>
      </c>
      <c r="J24">
        <f t="shared" si="0"/>
        <v>2033</v>
      </c>
    </row>
    <row r="25" spans="1:10" x14ac:dyDescent="0.25">
      <c r="A25" t="s">
        <v>102</v>
      </c>
      <c r="B25" s="10">
        <v>48914</v>
      </c>
      <c r="C25" s="10">
        <v>48914</v>
      </c>
      <c r="D25" s="14">
        <v>20833335</v>
      </c>
      <c r="E25" s="12" t="e">
        <f>VLOOKUP(C25,'Data Source'!$A$2:$B$1048576,2,FALSE)</f>
        <v>#N/A</v>
      </c>
      <c r="F25" s="12" t="e">
        <f t="shared" si="2"/>
        <v>#N/A</v>
      </c>
      <c r="G25" s="23" t="e">
        <f>VLOOKUP(C24,'Data Source'!$G$2:$H$5001,2,FALSE)</f>
        <v>#N/A</v>
      </c>
      <c r="H25" s="33" t="e">
        <f>SUM($D25:D$29)*((G25+$M$2)/100/2)</f>
        <v>#N/A</v>
      </c>
      <c r="I25" s="12" t="e">
        <f t="shared" si="1"/>
        <v>#N/A</v>
      </c>
      <c r="J25">
        <f t="shared" si="0"/>
        <v>2033</v>
      </c>
    </row>
    <row r="26" spans="1:10" x14ac:dyDescent="0.25">
      <c r="A26" t="s">
        <v>102</v>
      </c>
      <c r="B26" s="10">
        <v>49096</v>
      </c>
      <c r="C26" s="10">
        <v>49096</v>
      </c>
      <c r="D26" s="14">
        <v>20833335</v>
      </c>
      <c r="E26" s="12" t="e">
        <f>VLOOKUP(C26,'Data Source'!$A$2:$B$1048576,2,FALSE)</f>
        <v>#N/A</v>
      </c>
      <c r="F26" s="12" t="e">
        <f t="shared" si="2"/>
        <v>#N/A</v>
      </c>
      <c r="G26" s="23" t="e">
        <f>VLOOKUP(C25,'Data Source'!$G$2:$H$5001,2,FALSE)</f>
        <v>#N/A</v>
      </c>
      <c r="H26" s="33" t="e">
        <f>SUM($D26:D$29)*((G26+$M$2)/100/2)</f>
        <v>#N/A</v>
      </c>
      <c r="I26" s="12" t="e">
        <f t="shared" si="1"/>
        <v>#N/A</v>
      </c>
      <c r="J26">
        <f t="shared" si="0"/>
        <v>2034</v>
      </c>
    </row>
    <row r="27" spans="1:10" x14ac:dyDescent="0.25">
      <c r="A27" t="s">
        <v>102</v>
      </c>
      <c r="B27" s="10">
        <v>49279</v>
      </c>
      <c r="C27" s="10">
        <v>49279</v>
      </c>
      <c r="D27" s="14">
        <v>20833335</v>
      </c>
      <c r="E27" s="12" t="e">
        <f>VLOOKUP(C27,'Data Source'!$A$2:$B$1048576,2,FALSE)</f>
        <v>#N/A</v>
      </c>
      <c r="F27" s="12" t="e">
        <f t="shared" si="2"/>
        <v>#N/A</v>
      </c>
      <c r="G27" s="23" t="e">
        <f>VLOOKUP(C26,'Data Source'!$G$2:$H$5001,2,FALSE)</f>
        <v>#N/A</v>
      </c>
      <c r="H27" s="33" t="e">
        <f>SUM($D27:D$29)*((G27+$M$2)/100/2)</f>
        <v>#N/A</v>
      </c>
      <c r="I27" s="12" t="e">
        <f t="shared" si="1"/>
        <v>#N/A</v>
      </c>
      <c r="J27">
        <f t="shared" si="0"/>
        <v>2034</v>
      </c>
    </row>
    <row r="28" spans="1:10" x14ac:dyDescent="0.25">
      <c r="A28" t="s">
        <v>102</v>
      </c>
      <c r="B28" s="10">
        <v>49461</v>
      </c>
      <c r="C28" s="10">
        <v>49461</v>
      </c>
      <c r="D28" s="14">
        <v>20833335</v>
      </c>
      <c r="E28" s="12" t="e">
        <f>VLOOKUP(C28,'Data Source'!$A$2:$B$1048576,2,FALSE)</f>
        <v>#N/A</v>
      </c>
      <c r="F28" s="12" t="e">
        <f t="shared" si="2"/>
        <v>#N/A</v>
      </c>
      <c r="G28" s="23" t="e">
        <f>VLOOKUP(C27,'Data Source'!$G$2:$H$5001,2,FALSE)</f>
        <v>#N/A</v>
      </c>
      <c r="H28" s="33" t="e">
        <f>SUM($D28:D$29)*((G28+$M$2)/100/2)</f>
        <v>#N/A</v>
      </c>
      <c r="I28" s="12" t="e">
        <f t="shared" si="1"/>
        <v>#N/A</v>
      </c>
      <c r="J28">
        <f t="shared" si="0"/>
        <v>2035</v>
      </c>
    </row>
    <row r="29" spans="1:10" x14ac:dyDescent="0.25">
      <c r="A29" t="s">
        <v>102</v>
      </c>
      <c r="B29" s="10">
        <v>49644</v>
      </c>
      <c r="C29" s="10">
        <v>49644</v>
      </c>
      <c r="D29" s="14">
        <v>20833295</v>
      </c>
      <c r="E29" s="12" t="e">
        <f>VLOOKUP(C29,'Data Source'!$A$2:$B$1048576,2,FALSE)</f>
        <v>#N/A</v>
      </c>
      <c r="F29" s="12" t="e">
        <f t="shared" si="2"/>
        <v>#N/A</v>
      </c>
      <c r="G29" s="23" t="e">
        <f>VLOOKUP(C28,'Data Source'!$G$2:$H$5001,2,FALSE)</f>
        <v>#N/A</v>
      </c>
      <c r="H29" s="33" t="e">
        <f>SUM($D29:D$29)*((G29+$M$2)/100/2)</f>
        <v>#N/A</v>
      </c>
      <c r="I29" s="12" t="e">
        <f t="shared" si="1"/>
        <v>#N/A</v>
      </c>
      <c r="J29">
        <f t="shared" si="0"/>
        <v>2035</v>
      </c>
    </row>
    <row r="31" spans="1:10" x14ac:dyDescent="0.25">
      <c r="D31" s="38"/>
    </row>
  </sheetData>
  <conditionalFormatting sqref="B2:B29">
    <cfRule type="cellIs" dxfId="3" priority="1" operator="lessThan">
      <formula>$L$2</formula>
    </cfRule>
  </conditionalFormatting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CF4E-D542-480F-ABD1-4022AE68F006}">
  <sheetPr codeName="Sheet28">
    <tabColor rgb="FF33CCFF"/>
  </sheetPr>
  <dimension ref="A1:M34"/>
  <sheetViews>
    <sheetView showGridLines="0" workbookViewId="0">
      <selection activeCell="L1" sqref="L1:M2"/>
    </sheetView>
  </sheetViews>
  <sheetFormatPr defaultRowHeight="15" x14ac:dyDescent="0.25"/>
  <cols>
    <col min="1" max="1" width="9.28515625" bestFit="1" customWidth="1"/>
    <col min="2" max="3" width="15.8554687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2" bestFit="1" customWidth="1"/>
    <col min="8" max="8" width="18.42578125" bestFit="1" customWidth="1"/>
    <col min="9" max="9" width="22.5703125" bestFit="1" customWidth="1"/>
    <col min="10" max="10" width="5" bestFit="1" customWidth="1"/>
    <col min="12" max="12" width="10.710937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99</v>
      </c>
      <c r="B2" s="10">
        <v>44682</v>
      </c>
      <c r="C2" s="10">
        <v>44680</v>
      </c>
      <c r="D2" s="11"/>
      <c r="J2">
        <f>YEAR(B2)</f>
        <v>2022</v>
      </c>
      <c r="L2" s="2">
        <f ca="1">DATE(2025,MONTH(TODAY()),1)</f>
        <v>45778</v>
      </c>
      <c r="M2" s="29">
        <v>0.5</v>
      </c>
    </row>
    <row r="3" spans="1:13" x14ac:dyDescent="0.25">
      <c r="A3" t="s">
        <v>99</v>
      </c>
      <c r="B3" s="10">
        <v>44866</v>
      </c>
      <c r="C3" s="10">
        <v>44866</v>
      </c>
      <c r="D3" s="11"/>
      <c r="E3" s="12">
        <f>VLOOKUP(C3,'Data Source'!$A$2:$B$1048576,2,FALSE)</f>
        <v>15596</v>
      </c>
      <c r="F3" s="12">
        <f>D3*E3</f>
        <v>0</v>
      </c>
      <c r="G3" s="23">
        <f>VLOOKUP(C2,'Data Source'!$D$2:$E$1233,2,FALSE)</f>
        <v>1.9107099999999999</v>
      </c>
      <c r="H3" s="33">
        <f>SUM($D3:D$31)*((G3+$M$2)/100/2)</f>
        <v>6026775</v>
      </c>
      <c r="I3" s="12">
        <f t="shared" ref="I3:I31" si="0">H3*E3</f>
        <v>93993582900</v>
      </c>
      <c r="J3">
        <f t="shared" ref="J3:J31" si="1">YEAR(B3)</f>
        <v>2022</v>
      </c>
    </row>
    <row r="4" spans="1:13" x14ac:dyDescent="0.25">
      <c r="A4" s="4" t="s">
        <v>99</v>
      </c>
      <c r="B4" s="20">
        <v>45047</v>
      </c>
      <c r="C4" s="20">
        <v>45048</v>
      </c>
      <c r="D4" s="50"/>
      <c r="E4" s="22">
        <f>VLOOKUP(C4,'Data Source'!$A$2:$B$1048576,2,FALSE)</f>
        <v>14661</v>
      </c>
      <c r="F4" s="22">
        <f>D4*E4</f>
        <v>0</v>
      </c>
      <c r="G4" s="23">
        <f>VLOOKUP(C3,'Data Source'!$D$2:$E$1233,2,FALSE)</f>
        <v>4.9185699999999999</v>
      </c>
      <c r="H4" s="33">
        <f>SUM($D4:D$31)*((G4+$M$2)/100/2)</f>
        <v>13546425</v>
      </c>
      <c r="I4" s="22">
        <f t="shared" si="0"/>
        <v>198604136925</v>
      </c>
      <c r="J4" s="4">
        <f t="shared" si="1"/>
        <v>2023</v>
      </c>
    </row>
    <row r="5" spans="1:13" x14ac:dyDescent="0.25">
      <c r="A5" s="39" t="s">
        <v>99</v>
      </c>
      <c r="B5" s="15">
        <v>45231</v>
      </c>
      <c r="C5" s="15">
        <v>45231</v>
      </c>
      <c r="D5" s="48"/>
      <c r="E5" s="18">
        <f>VLOOKUP(C5,'Data Source'!$A$2:$B$1048576,2,FALSE)</f>
        <v>15897</v>
      </c>
      <c r="F5" s="18">
        <f>D5*E5</f>
        <v>0</v>
      </c>
      <c r="G5" s="19">
        <f>VLOOKUP(C4,'Data Source'!$D$2:$E$1233,2,FALSE)</f>
        <v>5.4328599999999998</v>
      </c>
      <c r="H5" s="35">
        <f>SUM($D5:D$31)*((G5+$M$2)/100/2)</f>
        <v>14832149.999999998</v>
      </c>
      <c r="I5" s="18">
        <f t="shared" si="0"/>
        <v>235786688549.99997</v>
      </c>
      <c r="J5" s="39">
        <f t="shared" si="1"/>
        <v>2023</v>
      </c>
    </row>
    <row r="6" spans="1:13" x14ac:dyDescent="0.25">
      <c r="A6" t="s">
        <v>99</v>
      </c>
      <c r="B6" s="10">
        <v>45413</v>
      </c>
      <c r="C6" s="10">
        <v>45412</v>
      </c>
      <c r="D6" s="11"/>
      <c r="E6" s="22">
        <f>VLOOKUP(C6,'Data Source'!$A$2:$B$1048576,2,FALSE)</f>
        <v>16249</v>
      </c>
      <c r="F6" s="12">
        <f>D6*E6</f>
        <v>0</v>
      </c>
      <c r="G6" s="23">
        <f>VLOOKUP(C5,'Data Source'!$G$2:$H$1234,2,FALSE)</f>
        <v>5.4536699999999998</v>
      </c>
      <c r="H6" s="33">
        <f>SUM($D6:D$31)*((G6+$M$2)/100/2)</f>
        <v>14884175</v>
      </c>
      <c r="I6" s="12">
        <f t="shared" si="0"/>
        <v>241852959575</v>
      </c>
      <c r="J6">
        <f t="shared" si="1"/>
        <v>2024</v>
      </c>
    </row>
    <row r="7" spans="1:13" x14ac:dyDescent="0.25">
      <c r="A7" t="s">
        <v>99</v>
      </c>
      <c r="B7" s="10">
        <v>45597</v>
      </c>
      <c r="C7" s="10">
        <v>45597</v>
      </c>
      <c r="D7" s="11"/>
      <c r="E7" s="22">
        <f>VLOOKUP(C7,'Data Source'!$A$2:$B$1048576,2,FALSE)</f>
        <v>15705</v>
      </c>
      <c r="F7" s="12">
        <f t="shared" ref="F7:F31" si="2">D7*E7</f>
        <v>0</v>
      </c>
      <c r="G7" s="23">
        <f>VLOOKUP(C6,'Data Source'!$G$2:$H$1234,2,FALSE)</f>
        <v>5.3115100000000002</v>
      </c>
      <c r="H7" s="33">
        <f>SUM($D7:D$31)*((G7+$M$2)/100/2)</f>
        <v>14528775</v>
      </c>
      <c r="I7" s="12">
        <f t="shared" si="0"/>
        <v>228174411375</v>
      </c>
      <c r="J7">
        <f t="shared" si="1"/>
        <v>2024</v>
      </c>
    </row>
    <row r="8" spans="1:13" x14ac:dyDescent="0.25">
      <c r="A8" t="s">
        <v>99</v>
      </c>
      <c r="B8" s="10">
        <v>45778</v>
      </c>
      <c r="C8" s="10">
        <v>45778</v>
      </c>
      <c r="D8" s="14">
        <v>20833335</v>
      </c>
      <c r="E8" s="22" t="e">
        <f>VLOOKUP(C8,'Data Source'!$A$2:$B$1048576,2,FALSE)</f>
        <v>#N/A</v>
      </c>
      <c r="F8" s="12" t="e">
        <f t="shared" si="2"/>
        <v>#N/A</v>
      </c>
      <c r="G8" s="23">
        <f>VLOOKUP(C7,'Data Source'!$G$2:$H$1234,2,FALSE)</f>
        <v>4.4119799999999998</v>
      </c>
      <c r="H8" s="33">
        <f>SUM($D8:D$31)*((G8+$M$2)/100/2)</f>
        <v>12279950</v>
      </c>
      <c r="I8" s="12" t="e">
        <f t="shared" si="0"/>
        <v>#N/A</v>
      </c>
      <c r="J8">
        <f t="shared" si="1"/>
        <v>2025</v>
      </c>
    </row>
    <row r="9" spans="1:13" x14ac:dyDescent="0.25">
      <c r="A9" t="s">
        <v>99</v>
      </c>
      <c r="B9" s="10">
        <v>45962</v>
      </c>
      <c r="C9" s="10">
        <v>45962</v>
      </c>
      <c r="D9" s="14">
        <v>20833335</v>
      </c>
      <c r="E9" s="22" t="e">
        <f>VLOOKUP(C9,'Data Source'!$A$2:$B$1048576,2,FALSE)</f>
        <v>#N/A</v>
      </c>
      <c r="F9" s="12" t="e">
        <f t="shared" si="2"/>
        <v>#N/A</v>
      </c>
      <c r="G9" s="23" t="e">
        <f>VLOOKUP(C8,'Data Source'!$G$2:$H$1234,2,FALSE)</f>
        <v>#N/A</v>
      </c>
      <c r="H9" s="33" t="e">
        <f>SUM($D9:D$31)*((G9+$M$2)/100/2)</f>
        <v>#N/A</v>
      </c>
      <c r="I9" s="12" t="e">
        <f t="shared" si="0"/>
        <v>#N/A</v>
      </c>
      <c r="J9">
        <f t="shared" si="1"/>
        <v>2025</v>
      </c>
    </row>
    <row r="10" spans="1:13" x14ac:dyDescent="0.25">
      <c r="A10" t="s">
        <v>99</v>
      </c>
      <c r="B10" s="10">
        <v>46143</v>
      </c>
      <c r="C10" s="10">
        <v>46143</v>
      </c>
      <c r="D10" s="14">
        <v>20833335</v>
      </c>
      <c r="E10" s="22" t="e">
        <f>VLOOKUP(C10,'Data Source'!$A$2:$B$1048576,2,FALSE)</f>
        <v>#N/A</v>
      </c>
      <c r="F10" s="12" t="e">
        <f t="shared" si="2"/>
        <v>#N/A</v>
      </c>
      <c r="G10" s="23" t="e">
        <f>VLOOKUP(C9,'Data Source'!$G$2:$H$1234,2,FALSE)</f>
        <v>#N/A</v>
      </c>
      <c r="H10" s="33" t="e">
        <f>SUM($D10:D$31)*((G10+$M$2)/100/2)</f>
        <v>#N/A</v>
      </c>
      <c r="I10" s="12" t="e">
        <f t="shared" si="0"/>
        <v>#N/A</v>
      </c>
      <c r="J10">
        <f t="shared" si="1"/>
        <v>2026</v>
      </c>
    </row>
    <row r="11" spans="1:13" x14ac:dyDescent="0.25">
      <c r="A11" t="s">
        <v>99</v>
      </c>
      <c r="B11" s="10">
        <v>46327</v>
      </c>
      <c r="C11" s="10">
        <v>46327</v>
      </c>
      <c r="D11" s="14">
        <v>20833335</v>
      </c>
      <c r="E11" s="22" t="e">
        <f>VLOOKUP(C11,'Data Source'!$A$2:$B$1048576,2,FALSE)</f>
        <v>#N/A</v>
      </c>
      <c r="F11" s="12" t="e">
        <f t="shared" si="2"/>
        <v>#N/A</v>
      </c>
      <c r="G11" s="23" t="e">
        <f>VLOOKUP(C10,'Data Source'!$G$2:$H$1234,2,FALSE)</f>
        <v>#N/A</v>
      </c>
      <c r="H11" s="33" t="e">
        <f>SUM($D11:D$31)*((G11+$M$2)/100/2)</f>
        <v>#N/A</v>
      </c>
      <c r="I11" s="12" t="e">
        <f t="shared" si="0"/>
        <v>#N/A</v>
      </c>
      <c r="J11">
        <f t="shared" si="1"/>
        <v>2026</v>
      </c>
    </row>
    <row r="12" spans="1:13" x14ac:dyDescent="0.25">
      <c r="A12" t="s">
        <v>99</v>
      </c>
      <c r="B12" s="10">
        <v>46508</v>
      </c>
      <c r="C12" s="10">
        <v>46508</v>
      </c>
      <c r="D12" s="14">
        <v>20833335</v>
      </c>
      <c r="E12" s="22" t="e">
        <f>VLOOKUP(C12,'Data Source'!$A$2:$B$1048576,2,FALSE)</f>
        <v>#N/A</v>
      </c>
      <c r="F12" s="12" t="e">
        <f t="shared" si="2"/>
        <v>#N/A</v>
      </c>
      <c r="G12" s="23" t="e">
        <f>VLOOKUP(C11,'Data Source'!$G$2:$H$1234,2,FALSE)</f>
        <v>#N/A</v>
      </c>
      <c r="H12" s="33" t="e">
        <f>SUM($D12:D$31)*((G12+$M$2)/100/2)</f>
        <v>#N/A</v>
      </c>
      <c r="I12" s="12" t="e">
        <f t="shared" si="0"/>
        <v>#N/A</v>
      </c>
      <c r="J12">
        <f t="shared" si="1"/>
        <v>2027</v>
      </c>
    </row>
    <row r="13" spans="1:13" x14ac:dyDescent="0.25">
      <c r="A13" t="s">
        <v>99</v>
      </c>
      <c r="B13" s="10">
        <v>46692</v>
      </c>
      <c r="C13" s="10">
        <v>46692</v>
      </c>
      <c r="D13" s="14">
        <v>20833335</v>
      </c>
      <c r="E13" s="22" t="e">
        <f>VLOOKUP(C13,'Data Source'!$A$2:$B$1048576,2,FALSE)</f>
        <v>#N/A</v>
      </c>
      <c r="F13" s="12" t="e">
        <f t="shared" si="2"/>
        <v>#N/A</v>
      </c>
      <c r="G13" s="23" t="e">
        <f>VLOOKUP(C12,'Data Source'!$G$2:$H$1234,2,FALSE)</f>
        <v>#N/A</v>
      </c>
      <c r="H13" s="33" t="e">
        <f>SUM($D13:D$31)*((G13+$M$2)/100/2)</f>
        <v>#N/A</v>
      </c>
      <c r="I13" s="12" t="e">
        <f t="shared" si="0"/>
        <v>#N/A</v>
      </c>
      <c r="J13">
        <f t="shared" si="1"/>
        <v>2027</v>
      </c>
    </row>
    <row r="14" spans="1:13" x14ac:dyDescent="0.25">
      <c r="A14" t="s">
        <v>99</v>
      </c>
      <c r="B14" s="10">
        <v>46874</v>
      </c>
      <c r="C14" s="10">
        <v>46874</v>
      </c>
      <c r="D14" s="14">
        <v>20833335</v>
      </c>
      <c r="E14" s="22" t="e">
        <f>VLOOKUP(C14,'Data Source'!$A$2:$B$1048576,2,FALSE)</f>
        <v>#N/A</v>
      </c>
      <c r="F14" s="12" t="e">
        <f t="shared" si="2"/>
        <v>#N/A</v>
      </c>
      <c r="G14" s="23" t="e">
        <f>VLOOKUP(C13,'Data Source'!$G$2:$H$1234,2,FALSE)</f>
        <v>#N/A</v>
      </c>
      <c r="H14" s="33" t="e">
        <f>SUM($D14:D$31)*((G14+$M$2)/100/2)</f>
        <v>#N/A</v>
      </c>
      <c r="I14" s="12" t="e">
        <f t="shared" si="0"/>
        <v>#N/A</v>
      </c>
      <c r="J14">
        <f t="shared" si="1"/>
        <v>2028</v>
      </c>
    </row>
    <row r="15" spans="1:13" x14ac:dyDescent="0.25">
      <c r="A15" t="s">
        <v>99</v>
      </c>
      <c r="B15" s="10">
        <v>47058</v>
      </c>
      <c r="C15" s="10">
        <v>47058</v>
      </c>
      <c r="D15" s="14">
        <v>20833335</v>
      </c>
      <c r="E15" s="22" t="e">
        <f>VLOOKUP(C15,'Data Source'!$A$2:$B$1048576,2,FALSE)</f>
        <v>#N/A</v>
      </c>
      <c r="F15" s="12" t="e">
        <f t="shared" si="2"/>
        <v>#N/A</v>
      </c>
      <c r="G15" s="23" t="e">
        <f>VLOOKUP(C14,'Data Source'!$G$2:$H$1234,2,FALSE)</f>
        <v>#N/A</v>
      </c>
      <c r="H15" s="33" t="e">
        <f>SUM($D15:D$31)*((G15+$M$2)/100/2)</f>
        <v>#N/A</v>
      </c>
      <c r="I15" s="12" t="e">
        <f t="shared" si="0"/>
        <v>#N/A</v>
      </c>
      <c r="J15">
        <f t="shared" si="1"/>
        <v>2028</v>
      </c>
    </row>
    <row r="16" spans="1:13" x14ac:dyDescent="0.25">
      <c r="A16" t="s">
        <v>99</v>
      </c>
      <c r="B16" s="10">
        <v>47239</v>
      </c>
      <c r="C16" s="10">
        <v>47239</v>
      </c>
      <c r="D16" s="14">
        <v>20833335</v>
      </c>
      <c r="E16" s="22" t="e">
        <f>VLOOKUP(C16,'Data Source'!$A$2:$B$1048576,2,FALSE)</f>
        <v>#N/A</v>
      </c>
      <c r="F16" s="12" t="e">
        <f t="shared" si="2"/>
        <v>#N/A</v>
      </c>
      <c r="G16" s="23" t="e">
        <f>VLOOKUP(C15,'Data Source'!$G$2:$H$1234,2,FALSE)</f>
        <v>#N/A</v>
      </c>
      <c r="H16" s="33" t="e">
        <f>SUM($D16:D$31)*((G16+$M$2)/100/2)</f>
        <v>#N/A</v>
      </c>
      <c r="I16" s="12" t="e">
        <f t="shared" si="0"/>
        <v>#N/A</v>
      </c>
      <c r="J16">
        <f t="shared" si="1"/>
        <v>2029</v>
      </c>
    </row>
    <row r="17" spans="1:10" x14ac:dyDescent="0.25">
      <c r="A17" t="s">
        <v>99</v>
      </c>
      <c r="B17" s="10">
        <v>47423</v>
      </c>
      <c r="C17" s="10">
        <v>47423</v>
      </c>
      <c r="D17" s="14">
        <v>20833335</v>
      </c>
      <c r="E17" s="22" t="e">
        <f>VLOOKUP(C17,'Data Source'!$A$2:$B$1048576,2,FALSE)</f>
        <v>#N/A</v>
      </c>
      <c r="F17" s="12" t="e">
        <f t="shared" si="2"/>
        <v>#N/A</v>
      </c>
      <c r="G17" s="23" t="e">
        <f>VLOOKUP(C16,'Data Source'!$G$2:$H$1234,2,FALSE)</f>
        <v>#N/A</v>
      </c>
      <c r="H17" s="33" t="e">
        <f>SUM($D17:D$31)*((G17+$M$2)/100/2)</f>
        <v>#N/A</v>
      </c>
      <c r="I17" s="12" t="e">
        <f t="shared" si="0"/>
        <v>#N/A</v>
      </c>
      <c r="J17">
        <f t="shared" si="1"/>
        <v>2029</v>
      </c>
    </row>
    <row r="18" spans="1:10" x14ac:dyDescent="0.25">
      <c r="A18" t="s">
        <v>99</v>
      </c>
      <c r="B18" s="10">
        <v>47604</v>
      </c>
      <c r="C18" s="10">
        <v>47604</v>
      </c>
      <c r="D18" s="14">
        <v>20833335</v>
      </c>
      <c r="E18" s="22" t="e">
        <f>VLOOKUP(C18,'Data Source'!$A$2:$B$1048576,2,FALSE)</f>
        <v>#N/A</v>
      </c>
      <c r="F18" s="12" t="e">
        <f t="shared" si="2"/>
        <v>#N/A</v>
      </c>
      <c r="G18" s="23" t="e">
        <f>VLOOKUP(C17,'Data Source'!$G$2:$H$1234,2,FALSE)</f>
        <v>#N/A</v>
      </c>
      <c r="H18" s="33" t="e">
        <f>SUM($D18:D$31)*((G18+$M$2)/100/2)</f>
        <v>#N/A</v>
      </c>
      <c r="I18" s="12" t="e">
        <f t="shared" si="0"/>
        <v>#N/A</v>
      </c>
      <c r="J18">
        <f t="shared" si="1"/>
        <v>2030</v>
      </c>
    </row>
    <row r="19" spans="1:10" x14ac:dyDescent="0.25">
      <c r="A19" t="s">
        <v>99</v>
      </c>
      <c r="B19" s="10">
        <v>47788</v>
      </c>
      <c r="C19" s="10">
        <v>47788</v>
      </c>
      <c r="D19" s="14">
        <v>20833335</v>
      </c>
      <c r="E19" s="22" t="e">
        <f>VLOOKUP(C19,'Data Source'!$A$2:$B$1048576,2,FALSE)</f>
        <v>#N/A</v>
      </c>
      <c r="F19" s="12" t="e">
        <f t="shared" si="2"/>
        <v>#N/A</v>
      </c>
      <c r="G19" s="23" t="e">
        <f>VLOOKUP(C18,'Data Source'!$G$2:$H$1234,2,FALSE)</f>
        <v>#N/A</v>
      </c>
      <c r="H19" s="33" t="e">
        <f>SUM($D19:D$31)*((G19+$M$2)/100/2)</f>
        <v>#N/A</v>
      </c>
      <c r="I19" s="12" t="e">
        <f t="shared" si="0"/>
        <v>#N/A</v>
      </c>
      <c r="J19">
        <f t="shared" si="1"/>
        <v>2030</v>
      </c>
    </row>
    <row r="20" spans="1:10" x14ac:dyDescent="0.25">
      <c r="A20" t="s">
        <v>99</v>
      </c>
      <c r="B20" s="10">
        <v>47969</v>
      </c>
      <c r="C20" s="10">
        <v>47969</v>
      </c>
      <c r="D20" s="14">
        <v>20833335</v>
      </c>
      <c r="E20" s="22" t="e">
        <f>VLOOKUP(C20,'Data Source'!$A$2:$B$1048576,2,FALSE)</f>
        <v>#N/A</v>
      </c>
      <c r="F20" s="12" t="e">
        <f t="shared" si="2"/>
        <v>#N/A</v>
      </c>
      <c r="G20" s="23" t="e">
        <f>VLOOKUP(C19,'Data Source'!$G$2:$H$1234,2,FALSE)</f>
        <v>#N/A</v>
      </c>
      <c r="H20" s="33" t="e">
        <f>SUM($D20:D$31)*((G20+$M$2)/100/2)</f>
        <v>#N/A</v>
      </c>
      <c r="I20" s="12" t="e">
        <f t="shared" si="0"/>
        <v>#N/A</v>
      </c>
      <c r="J20">
        <f t="shared" si="1"/>
        <v>2031</v>
      </c>
    </row>
    <row r="21" spans="1:10" x14ac:dyDescent="0.25">
      <c r="A21" t="s">
        <v>99</v>
      </c>
      <c r="B21" s="10">
        <v>48153</v>
      </c>
      <c r="C21" s="10">
        <v>48153</v>
      </c>
      <c r="D21" s="14">
        <v>20833335</v>
      </c>
      <c r="E21" s="22" t="e">
        <f>VLOOKUP(C21,'Data Source'!$A$2:$B$1048576,2,FALSE)</f>
        <v>#N/A</v>
      </c>
      <c r="F21" s="12" t="e">
        <f t="shared" si="2"/>
        <v>#N/A</v>
      </c>
      <c r="G21" s="23" t="e">
        <f>VLOOKUP(C20,'Data Source'!$G$2:$H$1234,2,FALSE)</f>
        <v>#N/A</v>
      </c>
      <c r="H21" s="33" t="e">
        <f>SUM($D21:D$31)*((G21+$M$2)/100/2)</f>
        <v>#N/A</v>
      </c>
      <c r="I21" s="12" t="e">
        <f t="shared" si="0"/>
        <v>#N/A</v>
      </c>
      <c r="J21">
        <f t="shared" si="1"/>
        <v>2031</v>
      </c>
    </row>
    <row r="22" spans="1:10" x14ac:dyDescent="0.25">
      <c r="A22" t="s">
        <v>99</v>
      </c>
      <c r="B22" s="10">
        <v>48335</v>
      </c>
      <c r="C22" s="10">
        <v>48335</v>
      </c>
      <c r="D22" s="14">
        <v>20833335</v>
      </c>
      <c r="E22" s="22" t="e">
        <f>VLOOKUP(C22,'Data Source'!$A$2:$B$1048576,2,FALSE)</f>
        <v>#N/A</v>
      </c>
      <c r="F22" s="12" t="e">
        <f t="shared" si="2"/>
        <v>#N/A</v>
      </c>
      <c r="G22" s="23" t="e">
        <f>VLOOKUP(C21,'Data Source'!$G$2:$H$1234,2,FALSE)</f>
        <v>#N/A</v>
      </c>
      <c r="H22" s="33" t="e">
        <f>SUM($D22:D$31)*((G22+$M$2)/100/2)</f>
        <v>#N/A</v>
      </c>
      <c r="I22" s="12" t="e">
        <f t="shared" si="0"/>
        <v>#N/A</v>
      </c>
      <c r="J22">
        <f t="shared" si="1"/>
        <v>2032</v>
      </c>
    </row>
    <row r="23" spans="1:10" x14ac:dyDescent="0.25">
      <c r="A23" t="s">
        <v>99</v>
      </c>
      <c r="B23" s="10">
        <v>48519</v>
      </c>
      <c r="C23" s="10">
        <v>48519</v>
      </c>
      <c r="D23" s="14">
        <v>20833335</v>
      </c>
      <c r="E23" s="22" t="e">
        <f>VLOOKUP(C23,'Data Source'!$A$2:$B$1048576,2,FALSE)</f>
        <v>#N/A</v>
      </c>
      <c r="F23" s="12" t="e">
        <f t="shared" si="2"/>
        <v>#N/A</v>
      </c>
      <c r="G23" s="23" t="e">
        <f>VLOOKUP(C22,'Data Source'!$G$2:$H$1234,2,FALSE)</f>
        <v>#N/A</v>
      </c>
      <c r="H23" s="33" t="e">
        <f>SUM($D23:D$31)*((G23+$M$2)/100/2)</f>
        <v>#N/A</v>
      </c>
      <c r="I23" s="12" t="e">
        <f t="shared" si="0"/>
        <v>#N/A</v>
      </c>
      <c r="J23">
        <f t="shared" si="1"/>
        <v>2032</v>
      </c>
    </row>
    <row r="24" spans="1:10" x14ac:dyDescent="0.25">
      <c r="A24" t="s">
        <v>99</v>
      </c>
      <c r="B24" s="10">
        <v>48700</v>
      </c>
      <c r="C24" s="10">
        <v>48700</v>
      </c>
      <c r="D24" s="14">
        <v>20833335</v>
      </c>
      <c r="E24" s="22" t="e">
        <f>VLOOKUP(C24,'Data Source'!$A$2:$B$1048576,2,FALSE)</f>
        <v>#N/A</v>
      </c>
      <c r="F24" s="12" t="e">
        <f t="shared" si="2"/>
        <v>#N/A</v>
      </c>
      <c r="G24" s="23" t="e">
        <f>VLOOKUP(C23,'Data Source'!$G$2:$H$1234,2,FALSE)</f>
        <v>#N/A</v>
      </c>
      <c r="H24" s="33" t="e">
        <f>SUM($D24:D$31)*((G24+$M$2)/100/2)</f>
        <v>#N/A</v>
      </c>
      <c r="I24" s="12" t="e">
        <f t="shared" si="0"/>
        <v>#N/A</v>
      </c>
      <c r="J24">
        <f t="shared" si="1"/>
        <v>2033</v>
      </c>
    </row>
    <row r="25" spans="1:10" x14ac:dyDescent="0.25">
      <c r="A25" t="s">
        <v>99</v>
      </c>
      <c r="B25" s="10">
        <v>48884</v>
      </c>
      <c r="C25" s="10">
        <v>48884</v>
      </c>
      <c r="D25" s="14">
        <v>20833335</v>
      </c>
      <c r="E25" s="22" t="e">
        <f>VLOOKUP(C25,'Data Source'!$A$2:$B$1048576,2,FALSE)</f>
        <v>#N/A</v>
      </c>
      <c r="F25" s="12" t="e">
        <f t="shared" si="2"/>
        <v>#N/A</v>
      </c>
      <c r="G25" s="23" t="e">
        <f>VLOOKUP(C24,'Data Source'!$G$2:$H$1234,2,FALSE)</f>
        <v>#N/A</v>
      </c>
      <c r="H25" s="33" t="e">
        <f>SUM($D25:D$31)*((G25+$M$2)/100/2)</f>
        <v>#N/A</v>
      </c>
      <c r="I25" s="12" t="e">
        <f t="shared" si="0"/>
        <v>#N/A</v>
      </c>
      <c r="J25">
        <f t="shared" si="1"/>
        <v>2033</v>
      </c>
    </row>
    <row r="26" spans="1:10" x14ac:dyDescent="0.25">
      <c r="A26" t="s">
        <v>99</v>
      </c>
      <c r="B26" s="10">
        <v>49065</v>
      </c>
      <c r="C26" s="10">
        <v>49065</v>
      </c>
      <c r="D26" s="14">
        <v>20833335</v>
      </c>
      <c r="E26" s="22" t="e">
        <f>VLOOKUP(C26,'Data Source'!$A$2:$B$1048576,2,FALSE)</f>
        <v>#N/A</v>
      </c>
      <c r="F26" s="12" t="e">
        <f t="shared" si="2"/>
        <v>#N/A</v>
      </c>
      <c r="G26" s="23" t="e">
        <f>VLOOKUP(C25,'Data Source'!$G$2:$H$1234,2,FALSE)</f>
        <v>#N/A</v>
      </c>
      <c r="H26" s="33" t="e">
        <f>SUM($D26:D$31)*((G26+$M$2)/100/2)</f>
        <v>#N/A</v>
      </c>
      <c r="I26" s="12" t="e">
        <f t="shared" si="0"/>
        <v>#N/A</v>
      </c>
      <c r="J26">
        <f t="shared" si="1"/>
        <v>2034</v>
      </c>
    </row>
    <row r="27" spans="1:10" x14ac:dyDescent="0.25">
      <c r="A27" t="s">
        <v>99</v>
      </c>
      <c r="B27" s="10">
        <v>49249</v>
      </c>
      <c r="C27" s="10">
        <v>49249</v>
      </c>
      <c r="D27" s="14">
        <v>20833335</v>
      </c>
      <c r="E27" s="22" t="e">
        <f>VLOOKUP(C27,'Data Source'!$A$2:$B$1048576,2,FALSE)</f>
        <v>#N/A</v>
      </c>
      <c r="F27" s="12" t="e">
        <f t="shared" si="2"/>
        <v>#N/A</v>
      </c>
      <c r="G27" s="23" t="e">
        <f>VLOOKUP(C26,'Data Source'!$G$2:$H$1234,2,FALSE)</f>
        <v>#N/A</v>
      </c>
      <c r="H27" s="33" t="e">
        <f>SUM($D27:D$31)*((G27+$M$2)/100/2)</f>
        <v>#N/A</v>
      </c>
      <c r="I27" s="12" t="e">
        <f t="shared" si="0"/>
        <v>#N/A</v>
      </c>
      <c r="J27">
        <f t="shared" si="1"/>
        <v>2034</v>
      </c>
    </row>
    <row r="28" spans="1:10" x14ac:dyDescent="0.25">
      <c r="A28" t="s">
        <v>99</v>
      </c>
      <c r="B28" s="10">
        <v>49430</v>
      </c>
      <c r="C28" s="10">
        <v>49430</v>
      </c>
      <c r="D28" s="14">
        <v>20833335</v>
      </c>
      <c r="E28" s="22" t="e">
        <f>VLOOKUP(C28,'Data Source'!$A$2:$B$1048576,2,FALSE)</f>
        <v>#N/A</v>
      </c>
      <c r="F28" s="12" t="e">
        <f t="shared" si="2"/>
        <v>#N/A</v>
      </c>
      <c r="G28" s="23" t="e">
        <f>VLOOKUP(C27,'Data Source'!$G$2:$H$1234,2,FALSE)</f>
        <v>#N/A</v>
      </c>
      <c r="H28" s="33" t="e">
        <f>SUM($D28:D$31)*((G28+$M$2)/100/2)</f>
        <v>#N/A</v>
      </c>
      <c r="I28" s="12" t="e">
        <f t="shared" si="0"/>
        <v>#N/A</v>
      </c>
      <c r="J28">
        <f t="shared" si="1"/>
        <v>2035</v>
      </c>
    </row>
    <row r="29" spans="1:10" x14ac:dyDescent="0.25">
      <c r="A29" t="s">
        <v>99</v>
      </c>
      <c r="B29" s="10">
        <v>49614</v>
      </c>
      <c r="C29" s="10">
        <v>49614</v>
      </c>
      <c r="D29" s="14">
        <v>20833335</v>
      </c>
      <c r="E29" s="22" t="e">
        <f>VLOOKUP(C29,'Data Source'!$A$2:$B$1048576,2,FALSE)</f>
        <v>#N/A</v>
      </c>
      <c r="F29" s="12" t="e">
        <f t="shared" si="2"/>
        <v>#N/A</v>
      </c>
      <c r="G29" s="23" t="e">
        <f>VLOOKUP(C28,'Data Source'!$G$2:$H$1234,2,FALSE)</f>
        <v>#N/A</v>
      </c>
      <c r="H29" s="33" t="e">
        <f>SUM($D29:D$31)*((G29+$M$2)/100/2)</f>
        <v>#N/A</v>
      </c>
      <c r="I29" s="12" t="e">
        <f t="shared" si="0"/>
        <v>#N/A</v>
      </c>
      <c r="J29">
        <f t="shared" si="1"/>
        <v>2035</v>
      </c>
    </row>
    <row r="30" spans="1:10" x14ac:dyDescent="0.25">
      <c r="A30" t="s">
        <v>99</v>
      </c>
      <c r="B30" s="10">
        <v>49796</v>
      </c>
      <c r="C30" s="10">
        <v>49796</v>
      </c>
      <c r="D30" s="14">
        <v>20833335</v>
      </c>
      <c r="E30" s="22" t="e">
        <f>VLOOKUP(C30,'Data Source'!$A$2:$B$1048576,2,FALSE)</f>
        <v>#N/A</v>
      </c>
      <c r="F30" s="12" t="e">
        <f t="shared" si="2"/>
        <v>#N/A</v>
      </c>
      <c r="G30" s="23" t="e">
        <f>VLOOKUP(C29,'Data Source'!$G$2:$H$1234,2,FALSE)</f>
        <v>#N/A</v>
      </c>
      <c r="H30" s="33" t="e">
        <f>SUM($D30:D$31)*((G30+$M$2)/100/2)</f>
        <v>#N/A</v>
      </c>
      <c r="I30" s="12" t="e">
        <f t="shared" si="0"/>
        <v>#N/A</v>
      </c>
      <c r="J30">
        <f t="shared" si="1"/>
        <v>2036</v>
      </c>
    </row>
    <row r="31" spans="1:10" x14ac:dyDescent="0.25">
      <c r="A31" t="s">
        <v>99</v>
      </c>
      <c r="B31" s="10">
        <v>49980</v>
      </c>
      <c r="C31" s="10">
        <v>49980</v>
      </c>
      <c r="D31" s="14">
        <v>20833295</v>
      </c>
      <c r="E31" s="22" t="e">
        <f>VLOOKUP(C31,'Data Source'!$A$2:$B$1048576,2,FALSE)</f>
        <v>#N/A</v>
      </c>
      <c r="F31" s="12" t="e">
        <f t="shared" si="2"/>
        <v>#N/A</v>
      </c>
      <c r="G31" s="23" t="e">
        <f>VLOOKUP(C30,'Data Source'!$G$2:$H$1234,2,FALSE)</f>
        <v>#N/A</v>
      </c>
      <c r="H31" s="33" t="e">
        <f>SUM($D31:D$31)*((G31+$M$2)/100/2)</f>
        <v>#N/A</v>
      </c>
      <c r="I31" s="12" t="e">
        <f t="shared" si="0"/>
        <v>#N/A</v>
      </c>
      <c r="J31">
        <f t="shared" si="1"/>
        <v>2036</v>
      </c>
    </row>
    <row r="34" spans="4:4" x14ac:dyDescent="0.25">
      <c r="D34" s="38"/>
    </row>
  </sheetData>
  <conditionalFormatting sqref="B2:B31">
    <cfRule type="cellIs" dxfId="2" priority="1" operator="lessThan">
      <formula>$L$2</formula>
    </cfRule>
  </conditionalFormatting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F45C-5127-440E-9802-80759092D4FD}">
  <sheetPr codeName="Sheet29">
    <tabColor rgb="FF33CCFF"/>
  </sheetPr>
  <dimension ref="A1:M32"/>
  <sheetViews>
    <sheetView showGridLines="0" topLeftCell="B1" workbookViewId="0">
      <selection activeCell="L1" sqref="L1:M2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2" bestFit="1" customWidth="1"/>
    <col min="8" max="8" width="18.42578125" bestFit="1" customWidth="1"/>
    <col min="9" max="9" width="22.5703125" bestFit="1" customWidth="1"/>
    <col min="10" max="10" width="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105</v>
      </c>
      <c r="B2" s="10">
        <v>44835</v>
      </c>
      <c r="C2" s="10">
        <v>44834</v>
      </c>
      <c r="D2" s="11"/>
      <c r="J2">
        <f>YEAR(B2)</f>
        <v>2022</v>
      </c>
      <c r="L2" s="2">
        <f ca="1">DATE(2025,MONTH(TODAY()),1)</f>
        <v>45778</v>
      </c>
      <c r="M2" s="29">
        <v>0.5</v>
      </c>
    </row>
    <row r="3" spans="1:13" x14ac:dyDescent="0.25">
      <c r="A3" t="s">
        <v>105</v>
      </c>
      <c r="B3" s="10">
        <v>45017</v>
      </c>
      <c r="C3" s="13">
        <v>45019</v>
      </c>
      <c r="D3" s="11"/>
      <c r="E3" s="49">
        <f>VLOOKUP(C3,'Data Source'!$A$2:$B$1048576,2,FALSE)</f>
        <v>14977</v>
      </c>
      <c r="F3" s="12">
        <f>D3*E3</f>
        <v>0</v>
      </c>
      <c r="G3" s="40">
        <f>VLOOKUP(C2,'Data Source'!$D$2:$E$1136,2,FALSE)</f>
        <v>4.2320000000000002</v>
      </c>
      <c r="H3" s="33">
        <f>SUM($D3:D$30)*((G3+$M$2)/100/2)</f>
        <v>11830000</v>
      </c>
      <c r="I3" s="12">
        <f t="shared" ref="I3:I30" si="0">H3*E3</f>
        <v>177177910000</v>
      </c>
      <c r="J3">
        <f t="shared" ref="J3:J30" si="1">YEAR(B3)</f>
        <v>2023</v>
      </c>
    </row>
    <row r="4" spans="1:13" x14ac:dyDescent="0.25">
      <c r="A4" t="s">
        <v>105</v>
      </c>
      <c r="B4" s="15">
        <v>45200</v>
      </c>
      <c r="C4" s="16">
        <v>45201</v>
      </c>
      <c r="D4" s="48"/>
      <c r="E4" s="18">
        <f>VLOOKUP(C4,'Data Source'!$A$2:$B$1048576,2,FALSE)</f>
        <v>15487</v>
      </c>
      <c r="F4" s="18">
        <f>D4*E4</f>
        <v>0</v>
      </c>
      <c r="G4" s="19">
        <f>VLOOKUP(C3,'Data Source'!$D$2:$E$1136,2,FALSE)</f>
        <v>5.3198600000000003</v>
      </c>
      <c r="H4" s="35">
        <f>SUM($D4:D$30)*((G4+$M$2)/100/2)</f>
        <v>14549650</v>
      </c>
      <c r="I4" s="18">
        <f t="shared" si="0"/>
        <v>225330429550</v>
      </c>
      <c r="J4">
        <f t="shared" si="1"/>
        <v>2023</v>
      </c>
    </row>
    <row r="5" spans="1:13" x14ac:dyDescent="0.25">
      <c r="A5" t="s">
        <v>105</v>
      </c>
      <c r="B5" s="10">
        <v>45383</v>
      </c>
      <c r="C5" s="10">
        <v>45383</v>
      </c>
      <c r="D5" s="11"/>
      <c r="E5" s="49">
        <f>VLOOKUP(C5,'Data Source'!$A$2:$B$1048576,2,FALSE)</f>
        <v>15873</v>
      </c>
      <c r="F5" s="22">
        <f t="shared" ref="F5:F30" si="2">D5*E5</f>
        <v>0</v>
      </c>
      <c r="G5" s="23">
        <f>VLOOKUP(C4,'Data Source'!$G$2:$H$1137,2,FALSE)</f>
        <v>5.4526000000000003</v>
      </c>
      <c r="H5" s="33">
        <f>SUM($D5:D$30)*((G5+$M$2)/100/2)</f>
        <v>14881500</v>
      </c>
      <c r="I5" s="22">
        <f t="shared" si="0"/>
        <v>236214049500</v>
      </c>
      <c r="J5">
        <f t="shared" si="1"/>
        <v>2024</v>
      </c>
    </row>
    <row r="6" spans="1:13" x14ac:dyDescent="0.25">
      <c r="A6" t="s">
        <v>105</v>
      </c>
      <c r="B6" s="10">
        <v>45566</v>
      </c>
      <c r="C6" s="10">
        <v>45566</v>
      </c>
      <c r="D6" s="11"/>
      <c r="E6" s="49">
        <f>VLOOKUP(C6,'Data Source'!$A$2:$B$1048576,2,FALSE)</f>
        <v>15144</v>
      </c>
      <c r="F6" s="22">
        <f t="shared" si="2"/>
        <v>0</v>
      </c>
      <c r="G6" s="23">
        <f>VLOOKUP(C5,'Data Source'!$G$2:$H$1137,2,FALSE)</f>
        <v>5.2316399999999996</v>
      </c>
      <c r="H6" s="33">
        <f>SUM($D6:D$30)*((G6+$M$2)/100/2)</f>
        <v>14329100</v>
      </c>
      <c r="I6" s="22">
        <f t="shared" si="0"/>
        <v>216999890400</v>
      </c>
      <c r="J6">
        <f t="shared" si="1"/>
        <v>2024</v>
      </c>
    </row>
    <row r="7" spans="1:13" x14ac:dyDescent="0.25">
      <c r="A7" t="s">
        <v>105</v>
      </c>
      <c r="B7" s="10">
        <v>45748</v>
      </c>
      <c r="C7" s="74">
        <v>45743</v>
      </c>
      <c r="D7" s="14">
        <v>20833335</v>
      </c>
      <c r="E7" s="49">
        <f>VLOOKUP(C7,'Data Source'!$A$2:$B$1048576,2,FALSE)</f>
        <v>16588</v>
      </c>
      <c r="F7" s="22">
        <f t="shared" si="2"/>
        <v>345583360980</v>
      </c>
      <c r="G7" s="23">
        <f>VLOOKUP(C6,'Data Source'!$G$2:$H$1137,2,FALSE)</f>
        <v>4.2840199999999999</v>
      </c>
      <c r="H7" s="33">
        <f>SUM($D7:D$30)*((G7+$M$2)/100/2)</f>
        <v>11960050</v>
      </c>
      <c r="I7" s="22">
        <f t="shared" si="0"/>
        <v>198393309400</v>
      </c>
      <c r="J7">
        <f t="shared" si="1"/>
        <v>2025</v>
      </c>
    </row>
    <row r="8" spans="1:13" x14ac:dyDescent="0.25">
      <c r="A8" t="s">
        <v>105</v>
      </c>
      <c r="B8" s="10">
        <v>45931</v>
      </c>
      <c r="C8" s="10">
        <v>45931</v>
      </c>
      <c r="D8" s="14">
        <v>20833335</v>
      </c>
      <c r="E8" s="49" t="e">
        <f>VLOOKUP(C8,'Data Source'!$A$2:$B$1048576,2,FALSE)</f>
        <v>#N/A</v>
      </c>
      <c r="F8" s="22" t="e">
        <f t="shared" si="2"/>
        <v>#N/A</v>
      </c>
      <c r="G8" s="23">
        <f>VLOOKUP(C7,'Data Source'!$G$2:$H$1137,2,FALSE)</f>
        <v>4.2165999999999997</v>
      </c>
      <c r="H8" s="33">
        <f>SUM($D8:D$30)*((G8+$M$2)/100/2)</f>
        <v>11300187.460695</v>
      </c>
      <c r="I8" s="22" t="e">
        <f t="shared" si="0"/>
        <v>#N/A</v>
      </c>
      <c r="J8">
        <f t="shared" si="1"/>
        <v>2025</v>
      </c>
    </row>
    <row r="9" spans="1:13" x14ac:dyDescent="0.25">
      <c r="A9" t="s">
        <v>105</v>
      </c>
      <c r="B9" s="10">
        <v>46113</v>
      </c>
      <c r="C9" s="10">
        <v>46113</v>
      </c>
      <c r="D9" s="14">
        <v>20833335</v>
      </c>
      <c r="E9" s="49" t="e">
        <f>VLOOKUP(C9,'Data Source'!$A$2:$B$1048576,2,FALSE)</f>
        <v>#N/A</v>
      </c>
      <c r="F9" s="22" t="e">
        <f t="shared" si="2"/>
        <v>#N/A</v>
      </c>
      <c r="G9" s="23" t="e">
        <f>VLOOKUP(C8,'Data Source'!$G$2:$H$1137,2,FALSE)</f>
        <v>#N/A</v>
      </c>
      <c r="H9" s="33" t="e">
        <f>SUM($D9:D$30)*((G9+$M$2)/100/2)</f>
        <v>#N/A</v>
      </c>
      <c r="I9" s="22" t="e">
        <f t="shared" si="0"/>
        <v>#N/A</v>
      </c>
      <c r="J9">
        <f t="shared" si="1"/>
        <v>2026</v>
      </c>
    </row>
    <row r="10" spans="1:13" x14ac:dyDescent="0.25">
      <c r="A10" t="s">
        <v>105</v>
      </c>
      <c r="B10" s="10">
        <v>46296</v>
      </c>
      <c r="C10" s="10">
        <v>46296</v>
      </c>
      <c r="D10" s="14">
        <v>20833335</v>
      </c>
      <c r="E10" s="49" t="e">
        <f>VLOOKUP(C10,'Data Source'!$A$2:$B$1048576,2,FALSE)</f>
        <v>#N/A</v>
      </c>
      <c r="F10" s="22" t="e">
        <f t="shared" si="2"/>
        <v>#N/A</v>
      </c>
      <c r="G10" s="23" t="e">
        <f>VLOOKUP(C9,'Data Source'!$G$2:$H$1137,2,FALSE)</f>
        <v>#N/A</v>
      </c>
      <c r="H10" s="33" t="e">
        <f>SUM($D10:D$30)*((G10+$M$2)/100/2)</f>
        <v>#N/A</v>
      </c>
      <c r="I10" s="22" t="e">
        <f t="shared" si="0"/>
        <v>#N/A</v>
      </c>
      <c r="J10">
        <f t="shared" si="1"/>
        <v>2026</v>
      </c>
    </row>
    <row r="11" spans="1:13" x14ac:dyDescent="0.25">
      <c r="A11" t="s">
        <v>105</v>
      </c>
      <c r="B11" s="10">
        <v>46478</v>
      </c>
      <c r="C11" s="10">
        <v>46478</v>
      </c>
      <c r="D11" s="14">
        <v>20833335</v>
      </c>
      <c r="E11" s="49" t="e">
        <f>VLOOKUP(C11,'Data Source'!$A$2:$B$1048576,2,FALSE)</f>
        <v>#N/A</v>
      </c>
      <c r="F11" s="22" t="e">
        <f t="shared" si="2"/>
        <v>#N/A</v>
      </c>
      <c r="G11" s="23" t="e">
        <f>VLOOKUP(C10,'Data Source'!$G$2:$H$1137,2,FALSE)</f>
        <v>#N/A</v>
      </c>
      <c r="H11" s="33" t="e">
        <f>SUM($D11:D$30)*((G11+$M$2)/100/2)</f>
        <v>#N/A</v>
      </c>
      <c r="I11" s="22" t="e">
        <f t="shared" si="0"/>
        <v>#N/A</v>
      </c>
      <c r="J11">
        <f t="shared" si="1"/>
        <v>2027</v>
      </c>
    </row>
    <row r="12" spans="1:13" x14ac:dyDescent="0.25">
      <c r="A12" t="s">
        <v>105</v>
      </c>
      <c r="B12" s="10">
        <v>46661</v>
      </c>
      <c r="C12" s="10">
        <v>46661</v>
      </c>
      <c r="D12" s="14">
        <v>20833335</v>
      </c>
      <c r="E12" s="49" t="e">
        <f>VLOOKUP(C12,'Data Source'!$A$2:$B$1048576,2,FALSE)</f>
        <v>#N/A</v>
      </c>
      <c r="F12" s="22" t="e">
        <f t="shared" si="2"/>
        <v>#N/A</v>
      </c>
      <c r="G12" s="23" t="e">
        <f>VLOOKUP(C11,'Data Source'!$G$2:$H$1137,2,FALSE)</f>
        <v>#N/A</v>
      </c>
      <c r="H12" s="33" t="e">
        <f>SUM($D12:D$30)*((G12+$M$2)/100/2)</f>
        <v>#N/A</v>
      </c>
      <c r="I12" s="22" t="e">
        <f t="shared" si="0"/>
        <v>#N/A</v>
      </c>
      <c r="J12">
        <f t="shared" si="1"/>
        <v>2027</v>
      </c>
    </row>
    <row r="13" spans="1:13" x14ac:dyDescent="0.25">
      <c r="A13" t="s">
        <v>105</v>
      </c>
      <c r="B13" s="10">
        <v>46844</v>
      </c>
      <c r="C13" s="10">
        <v>46844</v>
      </c>
      <c r="D13" s="14">
        <v>20833335</v>
      </c>
      <c r="E13" s="49" t="e">
        <f>VLOOKUP(C13,'Data Source'!$A$2:$B$1048576,2,FALSE)</f>
        <v>#N/A</v>
      </c>
      <c r="F13" s="22" t="e">
        <f t="shared" si="2"/>
        <v>#N/A</v>
      </c>
      <c r="G13" s="23" t="e">
        <f>VLOOKUP(C12,'Data Source'!$G$2:$H$1137,2,FALSE)</f>
        <v>#N/A</v>
      </c>
      <c r="H13" s="33" t="e">
        <f>SUM($D13:D$30)*((G13+$M$2)/100/2)</f>
        <v>#N/A</v>
      </c>
      <c r="I13" s="22" t="e">
        <f t="shared" si="0"/>
        <v>#N/A</v>
      </c>
      <c r="J13">
        <f t="shared" si="1"/>
        <v>2028</v>
      </c>
    </row>
    <row r="14" spans="1:13" x14ac:dyDescent="0.25">
      <c r="A14" t="s">
        <v>105</v>
      </c>
      <c r="B14" s="10">
        <v>47027</v>
      </c>
      <c r="C14" s="10">
        <v>47027</v>
      </c>
      <c r="D14" s="14">
        <v>20833335</v>
      </c>
      <c r="E14" s="49" t="e">
        <f>VLOOKUP(C14,'Data Source'!$A$2:$B$1048576,2,FALSE)</f>
        <v>#N/A</v>
      </c>
      <c r="F14" s="22" t="e">
        <f t="shared" si="2"/>
        <v>#N/A</v>
      </c>
      <c r="G14" s="23" t="e">
        <f>VLOOKUP(C13,'Data Source'!$G$2:$H$1137,2,FALSE)</f>
        <v>#N/A</v>
      </c>
      <c r="H14" s="33" t="e">
        <f>SUM($D14:D$30)*((G14+$M$2)/100/2)</f>
        <v>#N/A</v>
      </c>
      <c r="I14" s="22" t="e">
        <f t="shared" si="0"/>
        <v>#N/A</v>
      </c>
      <c r="J14">
        <f t="shared" si="1"/>
        <v>2028</v>
      </c>
    </row>
    <row r="15" spans="1:13" x14ac:dyDescent="0.25">
      <c r="A15" t="s">
        <v>105</v>
      </c>
      <c r="B15" s="10">
        <v>47209</v>
      </c>
      <c r="C15" s="10">
        <v>47209</v>
      </c>
      <c r="D15" s="14">
        <v>20833335</v>
      </c>
      <c r="E15" s="49" t="e">
        <f>VLOOKUP(C15,'Data Source'!$A$2:$B$1048576,2,FALSE)</f>
        <v>#N/A</v>
      </c>
      <c r="F15" s="22" t="e">
        <f t="shared" si="2"/>
        <v>#N/A</v>
      </c>
      <c r="G15" s="23" t="e">
        <f>VLOOKUP(C14,'Data Source'!$G$2:$H$1137,2,FALSE)</f>
        <v>#N/A</v>
      </c>
      <c r="H15" s="33" t="e">
        <f>SUM($D15:D$30)*((G15+$M$2)/100/2)</f>
        <v>#N/A</v>
      </c>
      <c r="I15" s="22" t="e">
        <f t="shared" si="0"/>
        <v>#N/A</v>
      </c>
      <c r="J15">
        <f t="shared" si="1"/>
        <v>2029</v>
      </c>
    </row>
    <row r="16" spans="1:13" x14ac:dyDescent="0.25">
      <c r="A16" t="s">
        <v>105</v>
      </c>
      <c r="B16" s="10">
        <v>47392</v>
      </c>
      <c r="C16" s="10">
        <v>47392</v>
      </c>
      <c r="D16" s="14">
        <v>20833335</v>
      </c>
      <c r="E16" s="49" t="e">
        <f>VLOOKUP(C16,'Data Source'!$A$2:$B$1048576,2,FALSE)</f>
        <v>#N/A</v>
      </c>
      <c r="F16" s="22" t="e">
        <f t="shared" si="2"/>
        <v>#N/A</v>
      </c>
      <c r="G16" s="23" t="e">
        <f>VLOOKUP(C15,'Data Source'!$G$2:$H$1137,2,FALSE)</f>
        <v>#N/A</v>
      </c>
      <c r="H16" s="33" t="e">
        <f>SUM($D16:D$30)*((G16+$M$2)/100/2)</f>
        <v>#N/A</v>
      </c>
      <c r="I16" s="22" t="e">
        <f t="shared" si="0"/>
        <v>#N/A</v>
      </c>
      <c r="J16">
        <f t="shared" si="1"/>
        <v>2029</v>
      </c>
    </row>
    <row r="17" spans="1:10" x14ac:dyDescent="0.25">
      <c r="A17" t="s">
        <v>105</v>
      </c>
      <c r="B17" s="10">
        <v>47574</v>
      </c>
      <c r="C17" s="10">
        <v>47574</v>
      </c>
      <c r="D17" s="14">
        <v>20833335</v>
      </c>
      <c r="E17" s="49" t="e">
        <f>VLOOKUP(C17,'Data Source'!$A$2:$B$1048576,2,FALSE)</f>
        <v>#N/A</v>
      </c>
      <c r="F17" s="22" t="e">
        <f t="shared" si="2"/>
        <v>#N/A</v>
      </c>
      <c r="G17" s="23" t="e">
        <f>VLOOKUP(C16,'Data Source'!$G$2:$H$1137,2,FALSE)</f>
        <v>#N/A</v>
      </c>
      <c r="H17" s="33" t="e">
        <f>SUM($D17:D$30)*((G17+$M$2)/100/2)</f>
        <v>#N/A</v>
      </c>
      <c r="I17" s="22" t="e">
        <f t="shared" si="0"/>
        <v>#N/A</v>
      </c>
      <c r="J17">
        <f t="shared" si="1"/>
        <v>2030</v>
      </c>
    </row>
    <row r="18" spans="1:10" x14ac:dyDescent="0.25">
      <c r="A18" t="s">
        <v>105</v>
      </c>
      <c r="B18" s="10">
        <v>47757</v>
      </c>
      <c r="C18" s="10">
        <v>47757</v>
      </c>
      <c r="D18" s="14">
        <v>20833335</v>
      </c>
      <c r="E18" s="49" t="e">
        <f>VLOOKUP(C18,'Data Source'!$A$2:$B$1048576,2,FALSE)</f>
        <v>#N/A</v>
      </c>
      <c r="F18" s="22" t="e">
        <f t="shared" si="2"/>
        <v>#N/A</v>
      </c>
      <c r="G18" s="23" t="e">
        <f>VLOOKUP(C17,'Data Source'!$G$2:$H$1137,2,FALSE)</f>
        <v>#N/A</v>
      </c>
      <c r="H18" s="33" t="e">
        <f>SUM($D18:D$30)*((G18+$M$2)/100/2)</f>
        <v>#N/A</v>
      </c>
      <c r="I18" s="22" t="e">
        <f t="shared" si="0"/>
        <v>#N/A</v>
      </c>
      <c r="J18">
        <f t="shared" si="1"/>
        <v>2030</v>
      </c>
    </row>
    <row r="19" spans="1:10" x14ac:dyDescent="0.25">
      <c r="A19" t="s">
        <v>105</v>
      </c>
      <c r="B19" s="10">
        <v>47939</v>
      </c>
      <c r="C19" s="10">
        <v>47939</v>
      </c>
      <c r="D19" s="14">
        <v>20833335</v>
      </c>
      <c r="E19" s="49" t="e">
        <f>VLOOKUP(C19,'Data Source'!$A$2:$B$1048576,2,FALSE)</f>
        <v>#N/A</v>
      </c>
      <c r="F19" s="22" t="e">
        <f t="shared" si="2"/>
        <v>#N/A</v>
      </c>
      <c r="G19" s="23" t="e">
        <f>VLOOKUP(C18,'Data Source'!$G$2:$H$1137,2,FALSE)</f>
        <v>#N/A</v>
      </c>
      <c r="H19" s="33" t="e">
        <f>SUM($D19:D$30)*((G19+$M$2)/100/2)</f>
        <v>#N/A</v>
      </c>
      <c r="I19" s="22" t="e">
        <f t="shared" si="0"/>
        <v>#N/A</v>
      </c>
      <c r="J19">
        <f t="shared" si="1"/>
        <v>2031</v>
      </c>
    </row>
    <row r="20" spans="1:10" x14ac:dyDescent="0.25">
      <c r="A20" t="s">
        <v>105</v>
      </c>
      <c r="B20" s="10">
        <v>48122</v>
      </c>
      <c r="C20" s="10">
        <v>48122</v>
      </c>
      <c r="D20" s="14">
        <v>20833335</v>
      </c>
      <c r="E20" s="49" t="e">
        <f>VLOOKUP(C20,'Data Source'!$A$2:$B$1048576,2,FALSE)</f>
        <v>#N/A</v>
      </c>
      <c r="F20" s="22" t="e">
        <f t="shared" si="2"/>
        <v>#N/A</v>
      </c>
      <c r="G20" s="23" t="e">
        <f>VLOOKUP(C19,'Data Source'!$G$2:$H$1137,2,FALSE)</f>
        <v>#N/A</v>
      </c>
      <c r="H20" s="33" t="e">
        <f>SUM($D20:D$30)*((G20+$M$2)/100/2)</f>
        <v>#N/A</v>
      </c>
      <c r="I20" s="22" t="e">
        <f t="shared" si="0"/>
        <v>#N/A</v>
      </c>
      <c r="J20">
        <f t="shared" si="1"/>
        <v>2031</v>
      </c>
    </row>
    <row r="21" spans="1:10" x14ac:dyDescent="0.25">
      <c r="A21" t="s">
        <v>105</v>
      </c>
      <c r="B21" s="10">
        <v>48305</v>
      </c>
      <c r="C21" s="10">
        <v>48305</v>
      </c>
      <c r="D21" s="14">
        <v>20833335</v>
      </c>
      <c r="E21" s="49" t="e">
        <f>VLOOKUP(C21,'Data Source'!$A$2:$B$1048576,2,FALSE)</f>
        <v>#N/A</v>
      </c>
      <c r="F21" s="22" t="e">
        <f t="shared" si="2"/>
        <v>#N/A</v>
      </c>
      <c r="G21" s="23" t="e">
        <f>VLOOKUP(C20,'Data Source'!$G$2:$H$1137,2,FALSE)</f>
        <v>#N/A</v>
      </c>
      <c r="H21" s="33" t="e">
        <f>SUM($D21:D$30)*((G21+$M$2)/100/2)</f>
        <v>#N/A</v>
      </c>
      <c r="I21" s="22" t="e">
        <f t="shared" si="0"/>
        <v>#N/A</v>
      </c>
      <c r="J21">
        <f t="shared" si="1"/>
        <v>2032</v>
      </c>
    </row>
    <row r="22" spans="1:10" x14ac:dyDescent="0.25">
      <c r="A22" t="s">
        <v>105</v>
      </c>
      <c r="B22" s="10">
        <v>48488</v>
      </c>
      <c r="C22" s="10">
        <v>48488</v>
      </c>
      <c r="D22" s="14">
        <v>20833335</v>
      </c>
      <c r="E22" s="49" t="e">
        <f>VLOOKUP(C22,'Data Source'!$A$2:$B$1048576,2,FALSE)</f>
        <v>#N/A</v>
      </c>
      <c r="F22" s="22" t="e">
        <f t="shared" si="2"/>
        <v>#N/A</v>
      </c>
      <c r="G22" s="23" t="e">
        <f>VLOOKUP(C21,'Data Source'!$G$2:$H$1137,2,FALSE)</f>
        <v>#N/A</v>
      </c>
      <c r="H22" s="33" t="e">
        <f>SUM($D22:D$30)*((G22+$M$2)/100/2)</f>
        <v>#N/A</v>
      </c>
      <c r="I22" s="22" t="e">
        <f t="shared" si="0"/>
        <v>#N/A</v>
      </c>
      <c r="J22">
        <f t="shared" si="1"/>
        <v>2032</v>
      </c>
    </row>
    <row r="23" spans="1:10" x14ac:dyDescent="0.25">
      <c r="A23" t="s">
        <v>105</v>
      </c>
      <c r="B23" s="10">
        <v>48670</v>
      </c>
      <c r="C23" s="10">
        <v>48670</v>
      </c>
      <c r="D23" s="14">
        <v>20833335</v>
      </c>
      <c r="E23" s="49" t="e">
        <f>VLOOKUP(C23,'Data Source'!$A$2:$B$1048576,2,FALSE)</f>
        <v>#N/A</v>
      </c>
      <c r="F23" s="22" t="e">
        <f t="shared" si="2"/>
        <v>#N/A</v>
      </c>
      <c r="G23" s="23" t="e">
        <f>VLOOKUP(C22,'Data Source'!$G$2:$H$1137,2,FALSE)</f>
        <v>#N/A</v>
      </c>
      <c r="H23" s="33" t="e">
        <f>SUM($D23:D$30)*((G23+$M$2)/100/2)</f>
        <v>#N/A</v>
      </c>
      <c r="I23" s="22" t="e">
        <f t="shared" si="0"/>
        <v>#N/A</v>
      </c>
      <c r="J23">
        <f t="shared" si="1"/>
        <v>2033</v>
      </c>
    </row>
    <row r="24" spans="1:10" x14ac:dyDescent="0.25">
      <c r="A24" t="s">
        <v>105</v>
      </c>
      <c r="B24" s="10">
        <v>48853</v>
      </c>
      <c r="C24" s="10">
        <v>48853</v>
      </c>
      <c r="D24" s="14">
        <v>20833335</v>
      </c>
      <c r="E24" s="49" t="e">
        <f>VLOOKUP(C24,'Data Source'!$A$2:$B$1048576,2,FALSE)</f>
        <v>#N/A</v>
      </c>
      <c r="F24" s="22" t="e">
        <f t="shared" si="2"/>
        <v>#N/A</v>
      </c>
      <c r="G24" s="23" t="e">
        <f>VLOOKUP(C23,'Data Source'!$G$2:$H$1137,2,FALSE)</f>
        <v>#N/A</v>
      </c>
      <c r="H24" s="33" t="e">
        <f>SUM($D24:D$30)*((G24+$M$2)/100/2)</f>
        <v>#N/A</v>
      </c>
      <c r="I24" s="22" t="e">
        <f t="shared" si="0"/>
        <v>#N/A</v>
      </c>
      <c r="J24">
        <f t="shared" si="1"/>
        <v>2033</v>
      </c>
    </row>
    <row r="25" spans="1:10" x14ac:dyDescent="0.25">
      <c r="A25" t="s">
        <v>105</v>
      </c>
      <c r="B25" s="10">
        <v>49035</v>
      </c>
      <c r="C25" s="10">
        <v>49035</v>
      </c>
      <c r="D25" s="14">
        <v>20833335</v>
      </c>
      <c r="E25" s="49" t="e">
        <f>VLOOKUP(C25,'Data Source'!$A$2:$B$1048576,2,FALSE)</f>
        <v>#N/A</v>
      </c>
      <c r="F25" s="22" t="e">
        <f t="shared" si="2"/>
        <v>#N/A</v>
      </c>
      <c r="G25" s="23" t="e">
        <f>VLOOKUP(C24,'Data Source'!$G$2:$H$1137,2,FALSE)</f>
        <v>#N/A</v>
      </c>
      <c r="H25" s="33" t="e">
        <f>SUM($D25:D$30)*((G25+$M$2)/100/2)</f>
        <v>#N/A</v>
      </c>
      <c r="I25" s="22" t="e">
        <f t="shared" si="0"/>
        <v>#N/A</v>
      </c>
      <c r="J25">
        <f t="shared" si="1"/>
        <v>2034</v>
      </c>
    </row>
    <row r="26" spans="1:10" x14ac:dyDescent="0.25">
      <c r="A26" t="s">
        <v>105</v>
      </c>
      <c r="B26" s="10">
        <v>49218</v>
      </c>
      <c r="C26" s="10">
        <v>49218</v>
      </c>
      <c r="D26" s="14">
        <v>20833335</v>
      </c>
      <c r="E26" s="49" t="e">
        <f>VLOOKUP(C26,'Data Source'!$A$2:$B$1048576,2,FALSE)</f>
        <v>#N/A</v>
      </c>
      <c r="F26" s="22" t="e">
        <f t="shared" si="2"/>
        <v>#N/A</v>
      </c>
      <c r="G26" s="23" t="e">
        <f>VLOOKUP(C25,'Data Source'!$G$2:$H$1137,2,FALSE)</f>
        <v>#N/A</v>
      </c>
      <c r="H26" s="33" t="e">
        <f>SUM($D26:D$30)*((G26+$M$2)/100/2)</f>
        <v>#N/A</v>
      </c>
      <c r="I26" s="22" t="e">
        <f t="shared" si="0"/>
        <v>#N/A</v>
      </c>
      <c r="J26">
        <f t="shared" si="1"/>
        <v>2034</v>
      </c>
    </row>
    <row r="27" spans="1:10" x14ac:dyDescent="0.25">
      <c r="A27" t="s">
        <v>105</v>
      </c>
      <c r="B27" s="10">
        <v>49400</v>
      </c>
      <c r="C27" s="10">
        <v>49400</v>
      </c>
      <c r="D27" s="14">
        <v>20833335</v>
      </c>
      <c r="E27" s="49" t="e">
        <f>VLOOKUP(C27,'Data Source'!$A$2:$B$1048576,2,FALSE)</f>
        <v>#N/A</v>
      </c>
      <c r="F27" s="22" t="e">
        <f t="shared" si="2"/>
        <v>#N/A</v>
      </c>
      <c r="G27" s="23" t="e">
        <f>VLOOKUP(C26,'Data Source'!$G$2:$H$1137,2,FALSE)</f>
        <v>#N/A</v>
      </c>
      <c r="H27" s="33" t="e">
        <f>SUM($D27:D$30)*((G27+$M$2)/100/2)</f>
        <v>#N/A</v>
      </c>
      <c r="I27" s="22" t="e">
        <f t="shared" si="0"/>
        <v>#N/A</v>
      </c>
      <c r="J27">
        <f t="shared" si="1"/>
        <v>2035</v>
      </c>
    </row>
    <row r="28" spans="1:10" x14ac:dyDescent="0.25">
      <c r="A28" t="s">
        <v>105</v>
      </c>
      <c r="B28" s="10">
        <v>49583</v>
      </c>
      <c r="C28" s="10">
        <v>49583</v>
      </c>
      <c r="D28" s="14">
        <v>20833335</v>
      </c>
      <c r="E28" s="49" t="e">
        <f>VLOOKUP(C28,'Data Source'!$A$2:$B$1048576,2,FALSE)</f>
        <v>#N/A</v>
      </c>
      <c r="F28" s="22" t="e">
        <f t="shared" si="2"/>
        <v>#N/A</v>
      </c>
      <c r="G28" s="23" t="e">
        <f>VLOOKUP(C27,'Data Source'!$G$2:$H$1137,2,FALSE)</f>
        <v>#N/A</v>
      </c>
      <c r="H28" s="33" t="e">
        <f>SUM($D28:D$30)*((G28+$M$2)/100/2)</f>
        <v>#N/A</v>
      </c>
      <c r="I28" s="22" t="e">
        <f t="shared" si="0"/>
        <v>#N/A</v>
      </c>
      <c r="J28">
        <f t="shared" si="1"/>
        <v>2035</v>
      </c>
    </row>
    <row r="29" spans="1:10" x14ac:dyDescent="0.25">
      <c r="A29" t="s">
        <v>105</v>
      </c>
      <c r="B29" s="10">
        <v>49766</v>
      </c>
      <c r="C29" s="10">
        <v>49766</v>
      </c>
      <c r="D29" s="14">
        <v>20833335</v>
      </c>
      <c r="E29" s="49" t="e">
        <f>VLOOKUP(C29,'Data Source'!$A$2:$B$1048576,2,FALSE)</f>
        <v>#N/A</v>
      </c>
      <c r="F29" s="22" t="e">
        <f t="shared" si="2"/>
        <v>#N/A</v>
      </c>
      <c r="G29" s="23" t="e">
        <f>VLOOKUP(C28,'Data Source'!$G$2:$H$1137,2,FALSE)</f>
        <v>#N/A</v>
      </c>
      <c r="H29" s="33" t="e">
        <f>SUM($D29:D$30)*((G29+$M$2)/100/2)</f>
        <v>#N/A</v>
      </c>
      <c r="I29" s="22" t="e">
        <f t="shared" si="0"/>
        <v>#N/A</v>
      </c>
      <c r="J29">
        <f t="shared" si="1"/>
        <v>2036</v>
      </c>
    </row>
    <row r="30" spans="1:10" x14ac:dyDescent="0.25">
      <c r="A30" t="s">
        <v>105</v>
      </c>
      <c r="B30" s="10">
        <v>49949</v>
      </c>
      <c r="C30" s="10">
        <v>49949</v>
      </c>
      <c r="D30" s="14">
        <v>20833295</v>
      </c>
      <c r="E30" s="49" t="e">
        <f>VLOOKUP(C30,'Data Source'!$A$2:$B$1048576,2,FALSE)</f>
        <v>#N/A</v>
      </c>
      <c r="F30" s="22" t="e">
        <f t="shared" si="2"/>
        <v>#N/A</v>
      </c>
      <c r="G30" s="23" t="e">
        <f>VLOOKUP(C29,'Data Source'!$G$2:$H$1137,2,FALSE)</f>
        <v>#N/A</v>
      </c>
      <c r="H30" s="33" t="e">
        <f>SUM($D30:D$30)*((G30+$M$2)/100/2)</f>
        <v>#N/A</v>
      </c>
      <c r="I30" s="22" t="e">
        <f t="shared" si="0"/>
        <v>#N/A</v>
      </c>
      <c r="J30">
        <f t="shared" si="1"/>
        <v>2036</v>
      </c>
    </row>
    <row r="31" spans="1:10" x14ac:dyDescent="0.25">
      <c r="E31" s="4"/>
      <c r="F31" s="4"/>
      <c r="G31" s="4"/>
      <c r="H31" s="4"/>
      <c r="I31" s="4"/>
    </row>
    <row r="32" spans="1:10" x14ac:dyDescent="0.25">
      <c r="D32" s="38"/>
      <c r="E32" s="4"/>
      <c r="F32" s="4"/>
      <c r="G32" s="4"/>
      <c r="H32" s="4"/>
      <c r="I32" s="4"/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1C78B-4BD6-413C-852B-817D5BEB2B31}">
  <sheetPr codeName="Sheet30">
    <tabColor rgb="FFFFC000"/>
  </sheetPr>
  <dimension ref="A1:M33"/>
  <sheetViews>
    <sheetView showGridLines="0" topLeftCell="B1" workbookViewId="0">
      <selection activeCell="L1" sqref="L1:M2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2" bestFit="1" customWidth="1"/>
    <col min="8" max="8" width="18.42578125" bestFit="1" customWidth="1"/>
    <col min="9" max="9" width="22.5703125" bestFit="1" customWidth="1"/>
    <col min="10" max="10" width="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63</v>
      </c>
      <c r="B2" s="32">
        <v>43966</v>
      </c>
      <c r="C2" s="32"/>
      <c r="D2" s="9"/>
      <c r="J2">
        <f>YEAR(B2)</f>
        <v>2020</v>
      </c>
      <c r="L2" s="2">
        <f ca="1">DATE(2025,MONTH(TODAY()),1)</f>
        <v>45778</v>
      </c>
      <c r="M2" s="29">
        <v>0.2</v>
      </c>
    </row>
    <row r="3" spans="1:13" x14ac:dyDescent="0.25">
      <c r="A3" t="s">
        <v>63</v>
      </c>
      <c r="B3" s="32">
        <v>44150</v>
      </c>
      <c r="C3" s="62">
        <v>44148</v>
      </c>
      <c r="D3" s="9"/>
      <c r="J3">
        <f t="shared" ref="J3:J29" si="0">YEAR(B3)</f>
        <v>2020</v>
      </c>
    </row>
    <row r="4" spans="1:13" x14ac:dyDescent="0.25">
      <c r="A4" t="s">
        <v>63</v>
      </c>
      <c r="B4" s="32">
        <v>44331</v>
      </c>
      <c r="C4" s="32">
        <v>44333</v>
      </c>
      <c r="D4" s="9">
        <v>290853.33</v>
      </c>
      <c r="E4" s="22">
        <f>VLOOKUP(C4,'Data Source'!$A$2:$B$1048576,2,FALSE)</f>
        <v>14203.005000000001</v>
      </c>
      <c r="F4" s="9">
        <f t="shared" ref="F4:F5" si="1">D4*E4</f>
        <v>4130991300.2566504</v>
      </c>
      <c r="G4" s="23">
        <f>VLOOKUP(C3,'Data Source'!$D$2:$E$1136,2,FALSE)</f>
        <v>0.246</v>
      </c>
      <c r="H4" s="33">
        <f>SUM($D4:D$29)*((G4+$M$2)/100/2)</f>
        <v>33152.341071800001</v>
      </c>
      <c r="I4" s="9">
        <f t="shared" ref="I4:I5" si="2">H4*E4</f>
        <v>470862866.00448084</v>
      </c>
      <c r="J4">
        <f t="shared" si="0"/>
        <v>2021</v>
      </c>
    </row>
    <row r="5" spans="1:13" x14ac:dyDescent="0.25">
      <c r="A5" t="s">
        <v>63</v>
      </c>
      <c r="B5" s="32">
        <v>44515</v>
      </c>
      <c r="C5" s="32">
        <v>44515</v>
      </c>
      <c r="D5" s="9">
        <v>305395.99</v>
      </c>
      <c r="E5" s="22">
        <f>VLOOKUP(C5,'Data Source'!$A$2:$B$1048576,2,FALSE)</f>
        <v>14243.005000000001</v>
      </c>
      <c r="F5" s="9">
        <f t="shared" si="1"/>
        <v>4349756612.5499506</v>
      </c>
      <c r="G5" s="23">
        <f>VLOOKUP(C4,'Data Source'!$D$2:$E$1136,2,FALSE)</f>
        <v>0.1865</v>
      </c>
      <c r="H5" s="33">
        <f>SUM($D5:D$29)*((G5+$M$2)/100/2)</f>
        <v>28167.477115224996</v>
      </c>
      <c r="I5" s="9">
        <f t="shared" si="2"/>
        <v>401189517.38953525</v>
      </c>
      <c r="J5">
        <f t="shared" si="0"/>
        <v>2021</v>
      </c>
    </row>
    <row r="6" spans="1:13" x14ac:dyDescent="0.25">
      <c r="A6" t="s">
        <v>63</v>
      </c>
      <c r="B6" s="32">
        <v>44696</v>
      </c>
      <c r="C6" s="32">
        <v>44694</v>
      </c>
      <c r="D6" s="9">
        <v>320665.88</v>
      </c>
      <c r="E6" s="22">
        <f>VLOOKUP(C6,'Data Source'!$A$2:$B$1048576,2,FALSE)</f>
        <v>14585.005000000001</v>
      </c>
      <c r="F6" s="9">
        <f>D6*E6</f>
        <v>4676913463.1294003</v>
      </c>
      <c r="G6" s="23">
        <f>VLOOKUP(C5,'Data Source'!$D$2:$E$1136,2,FALSE)</f>
        <v>0.22538</v>
      </c>
      <c r="H6" s="33">
        <f>SUM($D6:D$29)*((G6+$M$2)/100/2)</f>
        <v>30351.440113045996</v>
      </c>
      <c r="I6" s="9">
        <f>H6*E6</f>
        <v>442675905.80597645</v>
      </c>
      <c r="J6">
        <f t="shared" si="0"/>
        <v>2022</v>
      </c>
    </row>
    <row r="7" spans="1:13" x14ac:dyDescent="0.25">
      <c r="A7" t="s">
        <v>63</v>
      </c>
      <c r="B7" s="32">
        <v>44880</v>
      </c>
      <c r="C7" s="32">
        <v>44880</v>
      </c>
      <c r="D7" s="9">
        <v>336698.99</v>
      </c>
      <c r="E7" s="22">
        <f>VLOOKUP(C7,'Data Source'!$A$2:$B$1048576,2,FALSE)</f>
        <v>15499</v>
      </c>
      <c r="F7" s="9">
        <f>D7*E7</f>
        <v>5218497646.0100002</v>
      </c>
      <c r="G7" s="23">
        <f>VLOOKUP(C6,'Data Source'!$D$2:$E$1136,2,FALSE)</f>
        <v>1.9950000000000001</v>
      </c>
      <c r="H7" s="33">
        <f>SUM($D7:D$29)*((G7+$M$2)/100/2)</f>
        <v>153096.91992350001</v>
      </c>
      <c r="I7" s="9">
        <f>H7*E7</f>
        <v>2372849161.8943267</v>
      </c>
      <c r="J7">
        <f t="shared" si="0"/>
        <v>2022</v>
      </c>
    </row>
    <row r="8" spans="1:13" x14ac:dyDescent="0.25">
      <c r="A8" t="s">
        <v>63</v>
      </c>
      <c r="B8" s="5">
        <v>45061</v>
      </c>
      <c r="C8" s="5">
        <v>45061</v>
      </c>
      <c r="D8" s="33">
        <v>353534.08</v>
      </c>
      <c r="E8" s="22">
        <f>VLOOKUP(C8,'Data Source'!$A$2:$B$1048576,2,FALSE)</f>
        <v>14752</v>
      </c>
      <c r="F8" s="33">
        <f>D8*E8</f>
        <v>5215334748.1599998</v>
      </c>
      <c r="G8" s="23">
        <f>VLOOKUP(C7,'Data Source'!$D$2:$E$1136,2,FALSE)</f>
        <v>5.085</v>
      </c>
      <c r="H8" s="33">
        <f>SUM($D8:D$29)*((G8+$M$2)/100/2)</f>
        <v>359721.05346974998</v>
      </c>
      <c r="I8" s="33">
        <f>H8*E8</f>
        <v>5306604980.7857513</v>
      </c>
      <c r="J8" s="4">
        <f t="shared" si="0"/>
        <v>2023</v>
      </c>
    </row>
    <row r="9" spans="1:13" x14ac:dyDescent="0.25">
      <c r="A9" t="s">
        <v>63</v>
      </c>
      <c r="B9" s="34">
        <v>45245</v>
      </c>
      <c r="C9" s="34">
        <v>45245</v>
      </c>
      <c r="D9" s="35">
        <v>371210.79</v>
      </c>
      <c r="E9" s="18">
        <f>VLOOKUP(C9,'Data Source'!$A$2:$B$1048576,2,FALSE)</f>
        <v>15699</v>
      </c>
      <c r="F9" s="35">
        <f>D9*E9</f>
        <v>5827638192.21</v>
      </c>
      <c r="G9" s="19">
        <f>VLOOKUP(C8,'Data Source'!$D$2:$E$1136,2,FALSE)</f>
        <v>5.38314</v>
      </c>
      <c r="H9" s="35">
        <f>SUM($D9:D$29)*((G9+$M$2)/100/2)</f>
        <v>370144.66182752303</v>
      </c>
      <c r="I9" s="35">
        <f>H9*E9</f>
        <v>5810901046.0302839</v>
      </c>
      <c r="J9" s="39">
        <f t="shared" si="0"/>
        <v>2023</v>
      </c>
    </row>
    <row r="10" spans="1:13" x14ac:dyDescent="0.25">
      <c r="A10" t="s">
        <v>63</v>
      </c>
      <c r="B10" s="5">
        <v>45427</v>
      </c>
      <c r="C10" s="5">
        <v>45427</v>
      </c>
      <c r="D10" s="33">
        <v>389771.2</v>
      </c>
      <c r="E10" s="22">
        <f>VLOOKUP(C10,'Data Source'!$A$2:$B$1048576,2,FALSE)</f>
        <v>16131</v>
      </c>
      <c r="F10" s="33">
        <f t="shared" ref="F10:F29" si="3">D10*E10</f>
        <v>6287399227.1999998</v>
      </c>
      <c r="G10" s="23">
        <f>VLOOKUP(C9,'Data Source'!$G$2:$H$1234,2,FALSE)</f>
        <v>5.3807700000000001</v>
      </c>
      <c r="H10" s="33">
        <f>SUM($D10:D$29)*((G10+$M$2)/100/2)</f>
        <v>359629.32806215994</v>
      </c>
      <c r="I10" s="33">
        <f t="shared" ref="I10:I29" si="4">H10*E10</f>
        <v>5801180690.9707022</v>
      </c>
      <c r="J10" s="4">
        <f t="shared" si="0"/>
        <v>2024</v>
      </c>
    </row>
    <row r="11" spans="1:13" x14ac:dyDescent="0.25">
      <c r="A11" t="s">
        <v>63</v>
      </c>
      <c r="B11" s="5">
        <v>45611</v>
      </c>
      <c r="C11" s="5">
        <v>45611</v>
      </c>
      <c r="D11" s="33">
        <v>409259.79</v>
      </c>
      <c r="E11" s="22">
        <f>VLOOKUP(C11,'Data Source'!$A$2:$B$1048576,2,FALSE)</f>
        <v>15873</v>
      </c>
      <c r="F11" s="33">
        <f t="shared" si="3"/>
        <v>6496180646.6700001</v>
      </c>
      <c r="G11" s="23">
        <f>VLOOKUP(C10,'Data Source'!$G$2:$H$1234,2,FALSE)</f>
        <v>5.2957299999999998</v>
      </c>
      <c r="H11" s="33">
        <f>SUM($D11:D$29)*((G11+$M$2)/100/2)</f>
        <v>343438.89536496007</v>
      </c>
      <c r="I11" s="33">
        <f t="shared" si="4"/>
        <v>5451405586.1280117</v>
      </c>
      <c r="J11" s="4">
        <f t="shared" si="0"/>
        <v>2024</v>
      </c>
    </row>
    <row r="12" spans="1:13" x14ac:dyDescent="0.25">
      <c r="A12" t="s">
        <v>63</v>
      </c>
      <c r="B12" s="5">
        <v>45792</v>
      </c>
      <c r="C12" s="5">
        <v>45792</v>
      </c>
      <c r="D12" s="33">
        <v>429722.91</v>
      </c>
      <c r="E12" s="22" t="e">
        <f>VLOOKUP(C12,'Data Source'!$A$2:$B$1048576,2,FALSE)</f>
        <v>#N/A</v>
      </c>
      <c r="F12" s="33" t="e">
        <f t="shared" si="3"/>
        <v>#N/A</v>
      </c>
      <c r="G12" s="23">
        <f>VLOOKUP(C11,'Data Source'!$G$2:$H$1234,2,FALSE)</f>
        <v>4.3919100000000002</v>
      </c>
      <c r="H12" s="33">
        <f>SUM($D12:D$29)*((G12+$M$2)/100/2)</f>
        <v>277560.99869682553</v>
      </c>
      <c r="I12" s="33" t="e">
        <f t="shared" si="4"/>
        <v>#N/A</v>
      </c>
      <c r="J12" s="4">
        <f t="shared" si="0"/>
        <v>2025</v>
      </c>
    </row>
    <row r="13" spans="1:13" x14ac:dyDescent="0.25">
      <c r="A13" t="s">
        <v>63</v>
      </c>
      <c r="B13" s="5">
        <v>45976</v>
      </c>
      <c r="C13" s="5">
        <v>45976</v>
      </c>
      <c r="D13" s="33">
        <v>451209.06</v>
      </c>
      <c r="E13" s="22" t="e">
        <f>VLOOKUP(C13,'Data Source'!$A$2:$B$1048576,2,FALSE)</f>
        <v>#N/A</v>
      </c>
      <c r="F13" s="33" t="e">
        <f t="shared" si="3"/>
        <v>#N/A</v>
      </c>
      <c r="G13" s="23" t="e">
        <f>VLOOKUP(C12,'Data Source'!$G$2:$H$1234,2,FALSE)</f>
        <v>#N/A</v>
      </c>
      <c r="H13" s="33" t="e">
        <f>SUM($D13:D$29)*((G13+$M$2)/100/2)</f>
        <v>#N/A</v>
      </c>
      <c r="I13" s="33" t="e">
        <f t="shared" si="4"/>
        <v>#N/A</v>
      </c>
      <c r="J13" s="4">
        <f t="shared" si="0"/>
        <v>2025</v>
      </c>
    </row>
    <row r="14" spans="1:13" x14ac:dyDescent="0.25">
      <c r="A14" t="s">
        <v>63</v>
      </c>
      <c r="B14" s="5">
        <v>46157</v>
      </c>
      <c r="C14" s="5">
        <v>46157</v>
      </c>
      <c r="D14" s="33">
        <v>473769.34</v>
      </c>
      <c r="E14" s="22" t="e">
        <f>VLOOKUP(C14,'Data Source'!$A$2:$B$1048576,2,FALSE)</f>
        <v>#N/A</v>
      </c>
      <c r="F14" s="33" t="e">
        <f t="shared" si="3"/>
        <v>#N/A</v>
      </c>
      <c r="G14" s="23" t="e">
        <f>VLOOKUP(C13,'Data Source'!$G$2:$H$1234,2,FALSE)</f>
        <v>#N/A</v>
      </c>
      <c r="H14" s="33" t="e">
        <f>SUM($D14:D$29)*((G14+$M$2)/100/2)</f>
        <v>#N/A</v>
      </c>
      <c r="I14" s="33" t="e">
        <f t="shared" si="4"/>
        <v>#N/A</v>
      </c>
      <c r="J14" s="4">
        <f t="shared" si="0"/>
        <v>2026</v>
      </c>
    </row>
    <row r="15" spans="1:13" x14ac:dyDescent="0.25">
      <c r="A15" t="s">
        <v>63</v>
      </c>
      <c r="B15" s="5">
        <v>46341</v>
      </c>
      <c r="C15" s="5">
        <v>46341</v>
      </c>
      <c r="D15" s="33">
        <v>497457.95</v>
      </c>
      <c r="E15" s="22" t="e">
        <f>VLOOKUP(C15,'Data Source'!$A$2:$B$1048576,2,FALSE)</f>
        <v>#N/A</v>
      </c>
      <c r="F15" s="33" t="e">
        <f t="shared" si="3"/>
        <v>#N/A</v>
      </c>
      <c r="G15" s="23" t="e">
        <f>VLOOKUP(C14,'Data Source'!$G$2:$H$1234,2,FALSE)</f>
        <v>#N/A</v>
      </c>
      <c r="H15" s="33" t="e">
        <f>SUM($D15:D$29)*((G15+$M$2)/100/2)</f>
        <v>#N/A</v>
      </c>
      <c r="I15" s="33" t="e">
        <f t="shared" si="4"/>
        <v>#N/A</v>
      </c>
      <c r="J15" s="4">
        <f t="shared" si="0"/>
        <v>2026</v>
      </c>
    </row>
    <row r="16" spans="1:13" x14ac:dyDescent="0.25">
      <c r="A16" t="s">
        <v>63</v>
      </c>
      <c r="B16" s="5">
        <v>46522</v>
      </c>
      <c r="C16" s="5">
        <v>46522</v>
      </c>
      <c r="D16" s="33">
        <v>522330.85</v>
      </c>
      <c r="E16" s="22" t="e">
        <f>VLOOKUP(C16,'Data Source'!$A$2:$B$1048576,2,FALSE)</f>
        <v>#N/A</v>
      </c>
      <c r="F16" s="33" t="e">
        <f t="shared" si="3"/>
        <v>#N/A</v>
      </c>
      <c r="G16" s="23" t="e">
        <f>VLOOKUP(C15,'Data Source'!$G$2:$H$1234,2,FALSE)</f>
        <v>#N/A</v>
      </c>
      <c r="H16" s="33" t="e">
        <f>SUM($D16:D$29)*((G16+$M$2)/100/2)</f>
        <v>#N/A</v>
      </c>
      <c r="I16" s="33" t="e">
        <f t="shared" si="4"/>
        <v>#N/A</v>
      </c>
      <c r="J16" s="4">
        <f t="shared" si="0"/>
        <v>2027</v>
      </c>
    </row>
    <row r="17" spans="1:10" x14ac:dyDescent="0.25">
      <c r="A17" t="s">
        <v>63</v>
      </c>
      <c r="B17" s="5">
        <v>46706</v>
      </c>
      <c r="C17" s="5">
        <v>46706</v>
      </c>
      <c r="D17" s="33">
        <v>548447.39</v>
      </c>
      <c r="E17" s="22" t="e">
        <f>VLOOKUP(C17,'Data Source'!$A$2:$B$1048576,2,FALSE)</f>
        <v>#N/A</v>
      </c>
      <c r="F17" s="33" t="e">
        <f t="shared" si="3"/>
        <v>#N/A</v>
      </c>
      <c r="G17" s="23" t="e">
        <f>VLOOKUP(C16,'Data Source'!$G$2:$H$1234,2,FALSE)</f>
        <v>#N/A</v>
      </c>
      <c r="H17" s="33" t="e">
        <f>SUM($D17:D$29)*((G17+$M$2)/100/2)</f>
        <v>#N/A</v>
      </c>
      <c r="I17" s="33" t="e">
        <f t="shared" si="4"/>
        <v>#N/A</v>
      </c>
      <c r="J17" s="4">
        <f t="shared" si="0"/>
        <v>2027</v>
      </c>
    </row>
    <row r="18" spans="1:10" x14ac:dyDescent="0.25">
      <c r="A18" t="s">
        <v>63</v>
      </c>
      <c r="B18" s="5">
        <v>46888</v>
      </c>
      <c r="C18" s="5">
        <v>46888</v>
      </c>
      <c r="D18" s="33">
        <v>575869.77</v>
      </c>
      <c r="E18" s="22" t="e">
        <f>VLOOKUP(C18,'Data Source'!$A$2:$B$1048576,2,FALSE)</f>
        <v>#N/A</v>
      </c>
      <c r="F18" s="33" t="e">
        <f t="shared" si="3"/>
        <v>#N/A</v>
      </c>
      <c r="G18" s="23" t="e">
        <f>VLOOKUP(C17,'Data Source'!$G$2:$H$1234,2,FALSE)</f>
        <v>#N/A</v>
      </c>
      <c r="H18" s="33" t="e">
        <f>SUM($D18:D$29)*((G18+$M$2)/100/2)</f>
        <v>#N/A</v>
      </c>
      <c r="I18" s="33" t="e">
        <f t="shared" si="4"/>
        <v>#N/A</v>
      </c>
      <c r="J18" s="4">
        <f t="shared" si="0"/>
        <v>2028</v>
      </c>
    </row>
    <row r="19" spans="1:10" x14ac:dyDescent="0.25">
      <c r="A19" t="s">
        <v>63</v>
      </c>
      <c r="B19" s="5">
        <v>47072</v>
      </c>
      <c r="C19" s="5">
        <v>47072</v>
      </c>
      <c r="D19" s="33">
        <v>604663.18000000005</v>
      </c>
      <c r="E19" s="22" t="e">
        <f>VLOOKUP(C19,'Data Source'!$A$2:$B$1048576,2,FALSE)</f>
        <v>#N/A</v>
      </c>
      <c r="F19" s="33" t="e">
        <f t="shared" si="3"/>
        <v>#N/A</v>
      </c>
      <c r="G19" s="23" t="e">
        <f>VLOOKUP(C18,'Data Source'!$G$2:$H$1234,2,FALSE)</f>
        <v>#N/A</v>
      </c>
      <c r="H19" s="33" t="e">
        <f>SUM($D19:D$29)*((G19+$M$2)/100/2)</f>
        <v>#N/A</v>
      </c>
      <c r="I19" s="33" t="e">
        <f t="shared" si="4"/>
        <v>#N/A</v>
      </c>
      <c r="J19" s="4">
        <f t="shared" si="0"/>
        <v>2028</v>
      </c>
    </row>
    <row r="20" spans="1:10" x14ac:dyDescent="0.25">
      <c r="A20" t="s">
        <v>63</v>
      </c>
      <c r="B20" s="5">
        <v>47253</v>
      </c>
      <c r="C20" s="5">
        <v>47253</v>
      </c>
      <c r="D20" s="33">
        <v>634896.34</v>
      </c>
      <c r="E20" s="22" t="e">
        <f>VLOOKUP(C20,'Data Source'!$A$2:$B$1048576,2,FALSE)</f>
        <v>#N/A</v>
      </c>
      <c r="F20" s="33" t="e">
        <f t="shared" si="3"/>
        <v>#N/A</v>
      </c>
      <c r="G20" s="23" t="e">
        <f>VLOOKUP(C19,'Data Source'!$G$2:$H$1234,2,FALSE)</f>
        <v>#N/A</v>
      </c>
      <c r="H20" s="33" t="e">
        <f>SUM($D20:D$29)*((G20+$M$2)/100/2)</f>
        <v>#N/A</v>
      </c>
      <c r="I20" s="33" t="e">
        <f t="shared" si="4"/>
        <v>#N/A</v>
      </c>
      <c r="J20" s="4">
        <f t="shared" si="0"/>
        <v>2029</v>
      </c>
    </row>
    <row r="21" spans="1:10" x14ac:dyDescent="0.25">
      <c r="A21" t="s">
        <v>63</v>
      </c>
      <c r="B21" s="5">
        <v>47437</v>
      </c>
      <c r="C21" s="5">
        <v>47437</v>
      </c>
      <c r="D21" s="33">
        <v>666641.23</v>
      </c>
      <c r="E21" s="22" t="e">
        <f>VLOOKUP(C21,'Data Source'!$A$2:$B$1048576,2,FALSE)</f>
        <v>#N/A</v>
      </c>
      <c r="F21" s="33" t="e">
        <f t="shared" si="3"/>
        <v>#N/A</v>
      </c>
      <c r="G21" s="23" t="e">
        <f>VLOOKUP(C20,'Data Source'!$G$2:$H$1234,2,FALSE)</f>
        <v>#N/A</v>
      </c>
      <c r="H21" s="33" t="e">
        <f>SUM($D21:D$29)*((G21+$M$2)/100/2)</f>
        <v>#N/A</v>
      </c>
      <c r="I21" s="33" t="e">
        <f t="shared" si="4"/>
        <v>#N/A</v>
      </c>
      <c r="J21" s="4">
        <f t="shared" si="0"/>
        <v>2029</v>
      </c>
    </row>
    <row r="22" spans="1:10" x14ac:dyDescent="0.25">
      <c r="A22" t="s">
        <v>63</v>
      </c>
      <c r="B22" s="5">
        <v>47618</v>
      </c>
      <c r="C22" s="5">
        <v>47618</v>
      </c>
      <c r="D22" s="33">
        <v>699973.25</v>
      </c>
      <c r="E22" s="22" t="e">
        <f>VLOOKUP(C22,'Data Source'!$A$2:$B$1048576,2,FALSE)</f>
        <v>#N/A</v>
      </c>
      <c r="F22" s="33" t="e">
        <f t="shared" si="3"/>
        <v>#N/A</v>
      </c>
      <c r="G22" s="23" t="e">
        <f>VLOOKUP(C21,'Data Source'!$G$2:$H$1234,2,FALSE)</f>
        <v>#N/A</v>
      </c>
      <c r="H22" s="33" t="e">
        <f>SUM($D22:D$29)*((G22+$M$2)/100/2)</f>
        <v>#N/A</v>
      </c>
      <c r="I22" s="33" t="e">
        <f t="shared" si="4"/>
        <v>#N/A</v>
      </c>
      <c r="J22" s="4">
        <f t="shared" si="0"/>
        <v>2030</v>
      </c>
    </row>
    <row r="23" spans="1:10" x14ac:dyDescent="0.25">
      <c r="A23" t="s">
        <v>63</v>
      </c>
      <c r="B23" s="5">
        <v>47802</v>
      </c>
      <c r="C23" s="5">
        <v>47802</v>
      </c>
      <c r="D23" s="33">
        <v>734971.95</v>
      </c>
      <c r="E23" s="22" t="e">
        <f>VLOOKUP(C23,'Data Source'!$A$2:$B$1048576,2,FALSE)</f>
        <v>#N/A</v>
      </c>
      <c r="F23" s="33" t="e">
        <f t="shared" si="3"/>
        <v>#N/A</v>
      </c>
      <c r="G23" s="23" t="e">
        <f>VLOOKUP(C22,'Data Source'!$G$2:$H$1234,2,FALSE)</f>
        <v>#N/A</v>
      </c>
      <c r="H23" s="33" t="e">
        <f>SUM($D23:D$29)*((G23+$M$2)/100/2)</f>
        <v>#N/A</v>
      </c>
      <c r="I23" s="33" t="e">
        <f t="shared" si="4"/>
        <v>#N/A</v>
      </c>
      <c r="J23" s="4">
        <f t="shared" si="0"/>
        <v>2030</v>
      </c>
    </row>
    <row r="24" spans="1:10" x14ac:dyDescent="0.25">
      <c r="A24" t="s">
        <v>63</v>
      </c>
      <c r="B24" s="5">
        <v>47983</v>
      </c>
      <c r="C24" s="5">
        <v>47983</v>
      </c>
      <c r="D24" s="33">
        <v>771720.57</v>
      </c>
      <c r="E24" s="22" t="e">
        <f>VLOOKUP(C24,'Data Source'!$A$2:$B$1048576,2,FALSE)</f>
        <v>#N/A</v>
      </c>
      <c r="F24" s="33" t="e">
        <f t="shared" si="3"/>
        <v>#N/A</v>
      </c>
      <c r="G24" s="23" t="e">
        <f>VLOOKUP(C23,'Data Source'!$G$2:$H$1234,2,FALSE)</f>
        <v>#N/A</v>
      </c>
      <c r="H24" s="33" t="e">
        <f>SUM($D24:D$29)*((G24+$M$2)/100/2)</f>
        <v>#N/A</v>
      </c>
      <c r="I24" s="33" t="e">
        <f t="shared" si="4"/>
        <v>#N/A</v>
      </c>
      <c r="J24" s="4">
        <f t="shared" si="0"/>
        <v>2031</v>
      </c>
    </row>
    <row r="25" spans="1:10" x14ac:dyDescent="0.25">
      <c r="A25" t="s">
        <v>63</v>
      </c>
      <c r="B25" s="5">
        <v>48167</v>
      </c>
      <c r="C25" s="5">
        <v>48167</v>
      </c>
      <c r="D25" s="33">
        <v>810306.53</v>
      </c>
      <c r="E25" s="22" t="e">
        <f>VLOOKUP(C25,'Data Source'!$A$2:$B$1048576,2,FALSE)</f>
        <v>#N/A</v>
      </c>
      <c r="F25" s="33" t="e">
        <f t="shared" si="3"/>
        <v>#N/A</v>
      </c>
      <c r="G25" s="23" t="e">
        <f>VLOOKUP(C24,'Data Source'!$G$2:$H$1234,2,FALSE)</f>
        <v>#N/A</v>
      </c>
      <c r="H25" s="33" t="e">
        <f>SUM($D25:D$29)*((G25+$M$2)/100/2)</f>
        <v>#N/A</v>
      </c>
      <c r="I25" s="33" t="e">
        <f t="shared" si="4"/>
        <v>#N/A</v>
      </c>
      <c r="J25" s="4">
        <f t="shared" si="0"/>
        <v>2031</v>
      </c>
    </row>
    <row r="26" spans="1:10" x14ac:dyDescent="0.25">
      <c r="A26" t="s">
        <v>63</v>
      </c>
      <c r="B26" s="5">
        <v>48349</v>
      </c>
      <c r="C26" s="5">
        <v>48349</v>
      </c>
      <c r="D26" s="33">
        <v>850821.81</v>
      </c>
      <c r="E26" s="22" t="e">
        <f>VLOOKUP(C26,'Data Source'!$A$2:$B$1048576,2,FALSE)</f>
        <v>#N/A</v>
      </c>
      <c r="F26" s="33" t="e">
        <f t="shared" si="3"/>
        <v>#N/A</v>
      </c>
      <c r="G26" s="23" t="e">
        <f>VLOOKUP(C25,'Data Source'!$G$2:$H$1234,2,FALSE)</f>
        <v>#N/A</v>
      </c>
      <c r="H26" s="33" t="e">
        <f>SUM($D26:D$29)*((G26+$M$2)/100/2)</f>
        <v>#N/A</v>
      </c>
      <c r="I26" s="33" t="e">
        <f t="shared" si="4"/>
        <v>#N/A</v>
      </c>
      <c r="J26" s="4">
        <f t="shared" si="0"/>
        <v>2032</v>
      </c>
    </row>
    <row r="27" spans="1:10" x14ac:dyDescent="0.25">
      <c r="A27" t="s">
        <v>63</v>
      </c>
      <c r="B27" s="5">
        <v>48533</v>
      </c>
      <c r="C27" s="5">
        <v>48533</v>
      </c>
      <c r="D27" s="33">
        <v>893362.92</v>
      </c>
      <c r="E27" s="22" t="e">
        <f>VLOOKUP(C27,'Data Source'!$A$2:$B$1048576,2,FALSE)</f>
        <v>#N/A</v>
      </c>
      <c r="F27" s="33" t="e">
        <f t="shared" si="3"/>
        <v>#N/A</v>
      </c>
      <c r="G27" s="23" t="e">
        <f>VLOOKUP(C26,'Data Source'!$G$2:$H$1234,2,FALSE)</f>
        <v>#N/A</v>
      </c>
      <c r="H27" s="33" t="e">
        <f>SUM($D27:D$29)*((G27+$M$2)/100/2)</f>
        <v>#N/A</v>
      </c>
      <c r="I27" s="33" t="e">
        <f t="shared" si="4"/>
        <v>#N/A</v>
      </c>
      <c r="J27" s="4">
        <f t="shared" si="0"/>
        <v>2032</v>
      </c>
    </row>
    <row r="28" spans="1:10" x14ac:dyDescent="0.25">
      <c r="A28" t="s">
        <v>63</v>
      </c>
      <c r="B28" s="5">
        <v>48714</v>
      </c>
      <c r="C28" s="5">
        <v>48714</v>
      </c>
      <c r="D28" s="33">
        <v>938031.04</v>
      </c>
      <c r="E28" s="22" t="e">
        <f>VLOOKUP(C28,'Data Source'!$A$2:$B$1048576,2,FALSE)</f>
        <v>#N/A</v>
      </c>
      <c r="F28" s="33" t="e">
        <f t="shared" si="3"/>
        <v>#N/A</v>
      </c>
      <c r="G28" s="23" t="e">
        <f>VLOOKUP(C27,'Data Source'!$G$2:$H$1234,2,FALSE)</f>
        <v>#N/A</v>
      </c>
      <c r="H28" s="33" t="e">
        <f>SUM($D28:D$29)*((G28+$M$2)/100/2)</f>
        <v>#N/A</v>
      </c>
      <c r="I28" s="33" t="e">
        <f t="shared" si="4"/>
        <v>#N/A</v>
      </c>
      <c r="J28" s="4">
        <f t="shared" si="0"/>
        <v>2033</v>
      </c>
    </row>
    <row r="29" spans="1:10" x14ac:dyDescent="0.25">
      <c r="A29" t="s">
        <v>63</v>
      </c>
      <c r="B29" s="5">
        <v>48898</v>
      </c>
      <c r="C29" s="5">
        <v>48898</v>
      </c>
      <c r="D29" s="33">
        <v>984934.52</v>
      </c>
      <c r="E29" s="22" t="e">
        <f>VLOOKUP(C29,'Data Source'!$A$2:$B$1048576,2,FALSE)</f>
        <v>#N/A</v>
      </c>
      <c r="F29" s="33" t="e">
        <f t="shared" si="3"/>
        <v>#N/A</v>
      </c>
      <c r="G29" s="23" t="e">
        <f>VLOOKUP(C28,'Data Source'!$G$2:$H$1234,2,FALSE)</f>
        <v>#N/A</v>
      </c>
      <c r="H29" s="33" t="e">
        <f>SUM($D29:D$29)*((G29+$M$2)/100/2)</f>
        <v>#N/A</v>
      </c>
      <c r="I29" s="33" t="e">
        <f t="shared" si="4"/>
        <v>#N/A</v>
      </c>
      <c r="J29" s="4">
        <f t="shared" si="0"/>
        <v>2033</v>
      </c>
    </row>
    <row r="30" spans="1:10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1:10" x14ac:dyDescent="0.25">
      <c r="B31" s="4"/>
      <c r="C31" s="4"/>
      <c r="D31" s="63"/>
      <c r="E31" s="4"/>
      <c r="F31" s="4"/>
      <c r="G31" s="4"/>
      <c r="H31" s="4"/>
      <c r="I31" s="4"/>
      <c r="J31" s="4"/>
    </row>
    <row r="32" spans="1:10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conditionalFormatting sqref="B2:B29">
    <cfRule type="cellIs" dxfId="1" priority="1" operator="lessThan">
      <formula>$L$2</formula>
    </cfRule>
  </conditionalFormatting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1DC97-CF65-4BAD-B668-AC4F9F2BD338}">
  <sheetPr codeName="Sheet31">
    <tabColor rgb="FFFFC000"/>
  </sheetPr>
  <dimension ref="A1:M33"/>
  <sheetViews>
    <sheetView showGridLines="0" topLeftCell="A25" workbookViewId="0">
      <selection activeCell="F37" sqref="F37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2" bestFit="1" customWidth="1"/>
    <col min="8" max="8" width="18.42578125" bestFit="1" customWidth="1"/>
    <col min="9" max="9" width="22.5703125" bestFit="1" customWidth="1"/>
    <col min="10" max="10" width="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t="s">
        <v>67</v>
      </c>
      <c r="B2" s="32">
        <v>43905</v>
      </c>
      <c r="C2" s="32"/>
      <c r="D2" s="9"/>
      <c r="J2">
        <f>YEAR(B2)</f>
        <v>2020</v>
      </c>
      <c r="L2" s="2">
        <f ca="1">DATE(2025,MONTH(TODAY()),1)</f>
        <v>45778</v>
      </c>
      <c r="M2" s="29">
        <v>0.2</v>
      </c>
    </row>
    <row r="3" spans="1:13" x14ac:dyDescent="0.25">
      <c r="A3" t="s">
        <v>67</v>
      </c>
      <c r="B3" s="32">
        <v>44089</v>
      </c>
      <c r="C3" s="32"/>
      <c r="D3" s="9"/>
      <c r="J3">
        <f t="shared" ref="J3:J31" si="0">YEAR(B3)</f>
        <v>2020</v>
      </c>
    </row>
    <row r="4" spans="1:13" x14ac:dyDescent="0.25">
      <c r="A4" t="s">
        <v>67</v>
      </c>
      <c r="B4" s="32">
        <v>44270</v>
      </c>
      <c r="C4" s="32">
        <v>44270</v>
      </c>
      <c r="D4" s="9"/>
      <c r="E4" s="9"/>
      <c r="F4" s="9"/>
      <c r="G4" s="9"/>
      <c r="H4" s="9"/>
      <c r="I4" s="9"/>
      <c r="J4">
        <f t="shared" si="0"/>
        <v>2021</v>
      </c>
    </row>
    <row r="5" spans="1:13" x14ac:dyDescent="0.25">
      <c r="A5" t="s">
        <v>67</v>
      </c>
      <c r="B5" s="32">
        <v>44454</v>
      </c>
      <c r="C5" s="32">
        <v>44454</v>
      </c>
      <c r="D5" s="9">
        <v>1297706.96</v>
      </c>
      <c r="E5" s="9">
        <f>VLOOKUP(C5,'Data Source'!$A$2:$B$1048576,2,FALSE)</f>
        <v>14257.005000000001</v>
      </c>
      <c r="F5" s="9">
        <f>D5*E5</f>
        <v>18501414617.254799</v>
      </c>
      <c r="G5" s="9">
        <f>VLOOKUP(C4,'Data Source'!$D$2:$E$1136,2,FALSE)</f>
        <v>0.19750000000000001</v>
      </c>
      <c r="H5" s="33">
        <f>SUM($D5:D$31)*((G5+$M$2)/100/2)</f>
        <v>141002.18701237498</v>
      </c>
      <c r="I5" s="9">
        <f>E5*H5</f>
        <v>2010268885.2463653</v>
      </c>
      <c r="J5">
        <f t="shared" si="0"/>
        <v>2021</v>
      </c>
    </row>
    <row r="6" spans="1:13" x14ac:dyDescent="0.25">
      <c r="A6" t="s">
        <v>67</v>
      </c>
      <c r="B6" s="32">
        <v>44635</v>
      </c>
      <c r="C6" s="32">
        <v>44635</v>
      </c>
      <c r="D6" s="9">
        <v>1362591.85</v>
      </c>
      <c r="E6" s="9">
        <f>VLOOKUP(C6,'Data Source'!$A$2:$B$1048576,2,FALSE)</f>
        <v>14328</v>
      </c>
      <c r="F6" s="9">
        <f>D6*E6</f>
        <v>19523216026.800003</v>
      </c>
      <c r="G6" s="9">
        <f>VLOOKUP(C5,'Data Source'!$D$2:$E$1136,2,FALSE)</f>
        <v>0.14838000000000001</v>
      </c>
      <c r="H6" s="33">
        <f>SUM($D6:D$31)*((G6+$M$2)/100/2)</f>
        <v>121317.742891335</v>
      </c>
      <c r="I6" s="9">
        <f>E6*H6</f>
        <v>1738240620.147048</v>
      </c>
      <c r="J6">
        <f t="shared" si="0"/>
        <v>2022</v>
      </c>
    </row>
    <row r="7" spans="1:13" x14ac:dyDescent="0.25">
      <c r="A7" t="s">
        <v>67</v>
      </c>
      <c r="B7" s="32">
        <v>44819</v>
      </c>
      <c r="C7" s="32">
        <v>44819</v>
      </c>
      <c r="D7" s="9">
        <v>1430721.51</v>
      </c>
      <c r="E7" s="9">
        <f>VLOOKUP(C7,'Data Source'!$A$2:$B$1048576,2,FALSE)</f>
        <v>14923</v>
      </c>
      <c r="F7" s="9">
        <f>D7*E7</f>
        <v>21350657093.73</v>
      </c>
      <c r="G7" s="9">
        <f>VLOOKUP(C6,'Data Source'!$D$2:$E$1136,2,FALSE)</f>
        <v>1.23786</v>
      </c>
      <c r="H7" s="33">
        <f>SUM($D7:D$31)*((G7+$M$2)/100/2)</f>
        <v>490915.58324353979</v>
      </c>
      <c r="I7" s="9">
        <f>E7*H7</f>
        <v>7325933248.7433443</v>
      </c>
      <c r="J7">
        <f t="shared" si="0"/>
        <v>2022</v>
      </c>
    </row>
    <row r="8" spans="1:13" x14ac:dyDescent="0.25">
      <c r="A8" t="s">
        <v>67</v>
      </c>
      <c r="B8" s="32">
        <v>45000</v>
      </c>
      <c r="C8" s="32">
        <v>45000</v>
      </c>
      <c r="D8" s="9">
        <v>1502257.98</v>
      </c>
      <c r="E8" s="9">
        <f>VLOOKUP(C8,'Data Source'!$A$2:$B$1048576,2,FALSE)</f>
        <v>15380</v>
      </c>
      <c r="F8" s="9">
        <f>D8*E8</f>
        <v>23104727732.400002</v>
      </c>
      <c r="G8" s="9">
        <f>VLOOKUP(C7,'Data Source'!$D$2:$E$1136,2,FALSE)</f>
        <v>4.0629999999999997</v>
      </c>
      <c r="H8" s="33">
        <f>SUM($D8:D$31)*((G8+$M$2)/100/2)</f>
        <v>1424981.8471213498</v>
      </c>
      <c r="I8" s="9">
        <f>E8*H8</f>
        <v>21916220808.72636</v>
      </c>
      <c r="J8">
        <f t="shared" si="0"/>
        <v>2023</v>
      </c>
    </row>
    <row r="9" spans="1:13" x14ac:dyDescent="0.25">
      <c r="A9" t="s">
        <v>67</v>
      </c>
      <c r="B9" s="34">
        <v>45184</v>
      </c>
      <c r="C9" s="34">
        <v>45184</v>
      </c>
      <c r="D9" s="35">
        <v>1577370.1</v>
      </c>
      <c r="E9" s="18">
        <f>VLOOKUP(C9,'Data Source'!$A$2:$B$1048576,2,FALSE)</f>
        <v>15357</v>
      </c>
      <c r="F9" s="35">
        <f>D9*E9</f>
        <v>24223672625.700001</v>
      </c>
      <c r="G9" s="19">
        <f>VLOOKUP(C8,'Data Source'!$D$2:$E$1136,2,FALSE)</f>
        <v>4.8339999999999996</v>
      </c>
      <c r="H9" s="35">
        <f>SUM($D9:D$31)*((G9+$M$2)/100/2)</f>
        <v>1644890.1648626996</v>
      </c>
      <c r="I9" s="35">
        <f>E9*H9</f>
        <v>25260578261.796478</v>
      </c>
      <c r="J9">
        <f t="shared" si="0"/>
        <v>2023</v>
      </c>
    </row>
    <row r="10" spans="1:13" x14ac:dyDescent="0.25">
      <c r="A10" t="s">
        <v>67</v>
      </c>
      <c r="B10" s="32">
        <v>45366</v>
      </c>
      <c r="C10" s="32">
        <v>45366</v>
      </c>
      <c r="D10" s="9">
        <v>1656239.06</v>
      </c>
      <c r="E10" s="9">
        <f>VLOOKUP(C10,'Data Source'!$A$2:$B$1048576,2,FALSE)</f>
        <v>15582</v>
      </c>
      <c r="F10" s="33">
        <f t="shared" ref="F10:F31" si="1">D10*E10</f>
        <v>25807517032.920002</v>
      </c>
      <c r="G10" s="23">
        <f>VLOOKUP(C9,'Data Source'!$G$2:$H$1137,2,FALSE)</f>
        <v>5.46584</v>
      </c>
      <c r="H10" s="33">
        <f>SUM($D10:D$31)*((G10+$M$2)/100/2)</f>
        <v>1806662.1007107319</v>
      </c>
      <c r="I10" s="33">
        <f t="shared" ref="I10:I31" si="2">E10*H10</f>
        <v>28151408853.274624</v>
      </c>
      <c r="J10" s="4">
        <f t="shared" si="0"/>
        <v>2024</v>
      </c>
    </row>
    <row r="11" spans="1:13" x14ac:dyDescent="0.25">
      <c r="A11" t="s">
        <v>67</v>
      </c>
      <c r="B11" s="32">
        <v>45550</v>
      </c>
      <c r="C11" s="65">
        <v>45552</v>
      </c>
      <c r="D11" s="9">
        <v>1739051.09</v>
      </c>
      <c r="E11" s="9">
        <f>VLOOKUP(C11,'Data Source'!$A$2:$B$1048576,2,FALSE)</f>
        <v>15405</v>
      </c>
      <c r="F11" s="33">
        <f t="shared" si="1"/>
        <v>26790082041.450001</v>
      </c>
      <c r="G11" s="23">
        <f>VLOOKUP(C10,'Data Source'!$G$2:$H$1137,2,FALSE)</f>
        <v>5.2655599999999998</v>
      </c>
      <c r="H11" s="33">
        <f>SUM($D11:D$31)*((G11+$M$2)/100/2)</f>
        <v>1697537.5993293696</v>
      </c>
      <c r="I11" s="33">
        <f t="shared" si="2"/>
        <v>26150566717.668938</v>
      </c>
      <c r="J11" s="4">
        <f t="shared" si="0"/>
        <v>2024</v>
      </c>
    </row>
    <row r="12" spans="1:13" x14ac:dyDescent="0.25">
      <c r="A12" t="s">
        <v>67</v>
      </c>
      <c r="B12" s="32">
        <v>45731</v>
      </c>
      <c r="C12" s="65">
        <v>45733</v>
      </c>
      <c r="D12" s="9">
        <v>1826003.24</v>
      </c>
      <c r="E12" s="9">
        <f>VLOOKUP(C12,'Data Source'!$A$2:$B$1048576,2,FALSE)</f>
        <v>16392</v>
      </c>
      <c r="F12" s="33">
        <f t="shared" si="1"/>
        <v>29931845110.079998</v>
      </c>
      <c r="G12" s="23">
        <f>VLOOKUP(C11,'Data Source'!$G$2:$H$1137,2,FALSE)</f>
        <v>4.4362700000000004</v>
      </c>
      <c r="H12" s="33">
        <f>SUM($D12:D$31)*((G12+$M$2)/100/2)</f>
        <v>1399656.4868841809</v>
      </c>
      <c r="I12" s="33">
        <f t="shared" si="2"/>
        <v>22943169133.005493</v>
      </c>
      <c r="J12" s="4">
        <f t="shared" si="0"/>
        <v>2025</v>
      </c>
    </row>
    <row r="13" spans="1:13" x14ac:dyDescent="0.25">
      <c r="A13" t="s">
        <v>67</v>
      </c>
      <c r="B13" s="32">
        <v>45915</v>
      </c>
      <c r="C13" s="32">
        <v>45915</v>
      </c>
      <c r="D13" s="9">
        <v>1917303.33</v>
      </c>
      <c r="E13" s="9" t="e">
        <f>VLOOKUP(C13,'Data Source'!$A$2:$B$1048576,2,FALSE)</f>
        <v>#N/A</v>
      </c>
      <c r="F13" s="33" t="e">
        <f t="shared" si="1"/>
        <v>#N/A</v>
      </c>
      <c r="G13" s="23">
        <f>VLOOKUP(C12,'Data Source'!$G$2:$H$1137,2,FALSE)</f>
        <v>4.1997999999999998</v>
      </c>
      <c r="H13" s="33">
        <f>SUM($D13:D$31)*((G13+$M$2)/100/2)</f>
        <v>1288097.6534851799</v>
      </c>
      <c r="I13" s="33" t="e">
        <f t="shared" si="2"/>
        <v>#N/A</v>
      </c>
      <c r="J13" s="4">
        <f t="shared" si="0"/>
        <v>2025</v>
      </c>
    </row>
    <row r="14" spans="1:13" x14ac:dyDescent="0.25">
      <c r="A14" t="s">
        <v>67</v>
      </c>
      <c r="B14" s="32">
        <v>46096</v>
      </c>
      <c r="C14" s="32">
        <v>46096</v>
      </c>
      <c r="D14" s="9">
        <v>2013169.14</v>
      </c>
      <c r="E14" s="9" t="e">
        <f>VLOOKUP(C14,'Data Source'!$A$2:$B$1048576,2,FALSE)</f>
        <v>#N/A</v>
      </c>
      <c r="F14" s="33" t="e">
        <f t="shared" si="1"/>
        <v>#N/A</v>
      </c>
      <c r="G14" s="23" t="e">
        <f>VLOOKUP(C13,'Data Source'!$G$2:$H$1137,2,FALSE)</f>
        <v>#N/A</v>
      </c>
      <c r="H14" s="33" t="e">
        <f>SUM($D14:D$31)*((G14+$M$2)/100/2)</f>
        <v>#N/A</v>
      </c>
      <c r="I14" s="33" t="e">
        <f t="shared" si="2"/>
        <v>#N/A</v>
      </c>
      <c r="J14" s="4">
        <f t="shared" si="0"/>
        <v>2026</v>
      </c>
    </row>
    <row r="15" spans="1:13" x14ac:dyDescent="0.25">
      <c r="A15" t="s">
        <v>67</v>
      </c>
      <c r="B15" s="32">
        <v>46280</v>
      </c>
      <c r="C15" s="32">
        <v>46280</v>
      </c>
      <c r="D15" s="9">
        <v>2113827.69</v>
      </c>
      <c r="E15" s="9" t="e">
        <f>VLOOKUP(C15,'Data Source'!$A$2:$B$1048576,2,FALSE)</f>
        <v>#N/A</v>
      </c>
      <c r="F15" s="33" t="e">
        <f t="shared" si="1"/>
        <v>#N/A</v>
      </c>
      <c r="G15" s="23" t="e">
        <f>VLOOKUP(C14,'Data Source'!$G$2:$H$1137,2,FALSE)</f>
        <v>#N/A</v>
      </c>
      <c r="H15" s="33" t="e">
        <f>SUM($D15:D$31)*((G15+$M$2)/100/2)</f>
        <v>#N/A</v>
      </c>
      <c r="I15" s="33" t="e">
        <f t="shared" si="2"/>
        <v>#N/A</v>
      </c>
      <c r="J15" s="4">
        <f t="shared" si="0"/>
        <v>2026</v>
      </c>
    </row>
    <row r="16" spans="1:13" x14ac:dyDescent="0.25">
      <c r="A16" t="s">
        <v>67</v>
      </c>
      <c r="B16" s="32">
        <v>46461</v>
      </c>
      <c r="C16" s="32">
        <v>46461</v>
      </c>
      <c r="D16" s="9">
        <v>2219518.36</v>
      </c>
      <c r="E16" s="9" t="e">
        <f>VLOOKUP(C16,'Data Source'!$A$2:$B$1048576,2,FALSE)</f>
        <v>#N/A</v>
      </c>
      <c r="F16" s="33" t="e">
        <f t="shared" si="1"/>
        <v>#N/A</v>
      </c>
      <c r="G16" s="23" t="e">
        <f>VLOOKUP(C15,'Data Source'!$G$2:$H$1137,2,FALSE)</f>
        <v>#N/A</v>
      </c>
      <c r="H16" s="33" t="e">
        <f>SUM($D16:D$31)*((G16+$M$2)/100/2)</f>
        <v>#N/A</v>
      </c>
      <c r="I16" s="33" t="e">
        <f t="shared" si="2"/>
        <v>#N/A</v>
      </c>
      <c r="J16" s="4">
        <f t="shared" si="0"/>
        <v>2027</v>
      </c>
    </row>
    <row r="17" spans="1:10" x14ac:dyDescent="0.25">
      <c r="A17" t="s">
        <v>67</v>
      </c>
      <c r="B17" s="32">
        <v>46645</v>
      </c>
      <c r="C17" s="32">
        <v>46645</v>
      </c>
      <c r="D17" s="9">
        <v>2330494.7200000002</v>
      </c>
      <c r="E17" s="9" t="e">
        <f>VLOOKUP(C17,'Data Source'!$A$2:$B$1048576,2,FALSE)</f>
        <v>#N/A</v>
      </c>
      <c r="F17" s="33" t="e">
        <f t="shared" si="1"/>
        <v>#N/A</v>
      </c>
      <c r="G17" s="23" t="e">
        <f>VLOOKUP(C16,'Data Source'!$G$2:$H$1137,2,FALSE)</f>
        <v>#N/A</v>
      </c>
      <c r="H17" s="33" t="e">
        <f>SUM($D17:D$31)*((G17+$M$2)/100/2)</f>
        <v>#N/A</v>
      </c>
      <c r="I17" s="33" t="e">
        <f t="shared" si="2"/>
        <v>#N/A</v>
      </c>
      <c r="J17" s="4">
        <f t="shared" si="0"/>
        <v>2027</v>
      </c>
    </row>
    <row r="18" spans="1:10" x14ac:dyDescent="0.25">
      <c r="A18" t="s">
        <v>67</v>
      </c>
      <c r="B18" s="32">
        <v>46827</v>
      </c>
      <c r="C18" s="32">
        <v>46827</v>
      </c>
      <c r="D18" s="9">
        <v>2447019.52</v>
      </c>
      <c r="E18" s="9" t="e">
        <f>VLOOKUP(C18,'Data Source'!$A$2:$B$1048576,2,FALSE)</f>
        <v>#N/A</v>
      </c>
      <c r="F18" s="33" t="e">
        <f t="shared" si="1"/>
        <v>#N/A</v>
      </c>
      <c r="G18" s="23" t="e">
        <f>VLOOKUP(C17,'Data Source'!$G$2:$H$1137,2,FALSE)</f>
        <v>#N/A</v>
      </c>
      <c r="H18" s="33" t="e">
        <f>SUM($D18:D$31)*((G18+$M$2)/100/2)</f>
        <v>#N/A</v>
      </c>
      <c r="I18" s="33" t="e">
        <f t="shared" si="2"/>
        <v>#N/A</v>
      </c>
      <c r="J18" s="4">
        <f t="shared" si="0"/>
        <v>2028</v>
      </c>
    </row>
    <row r="19" spans="1:10" x14ac:dyDescent="0.25">
      <c r="A19" t="s">
        <v>67</v>
      </c>
      <c r="B19" s="32">
        <v>47011</v>
      </c>
      <c r="C19" s="32">
        <v>47011</v>
      </c>
      <c r="D19" s="9">
        <v>2569370.38</v>
      </c>
      <c r="E19" s="9" t="e">
        <f>VLOOKUP(C19,'Data Source'!$A$2:$B$1048576,2,FALSE)</f>
        <v>#N/A</v>
      </c>
      <c r="F19" s="33" t="e">
        <f t="shared" si="1"/>
        <v>#N/A</v>
      </c>
      <c r="G19" s="23" t="e">
        <f>VLOOKUP(C18,'Data Source'!$G$2:$H$1137,2,FALSE)</f>
        <v>#N/A</v>
      </c>
      <c r="H19" s="33" t="e">
        <f>SUM($D19:D$31)*((G19+$M$2)/100/2)</f>
        <v>#N/A</v>
      </c>
      <c r="I19" s="33" t="e">
        <f t="shared" si="2"/>
        <v>#N/A</v>
      </c>
      <c r="J19" s="4">
        <f t="shared" si="0"/>
        <v>2028</v>
      </c>
    </row>
    <row r="20" spans="1:10" x14ac:dyDescent="0.25">
      <c r="A20" t="s">
        <v>67</v>
      </c>
      <c r="B20" s="32">
        <v>47192</v>
      </c>
      <c r="C20" s="32">
        <v>47192</v>
      </c>
      <c r="D20" s="9">
        <v>2697839.09</v>
      </c>
      <c r="E20" s="9" t="e">
        <f>VLOOKUP(C20,'Data Source'!$A$2:$B$1048576,2,FALSE)</f>
        <v>#N/A</v>
      </c>
      <c r="F20" s="33" t="e">
        <f t="shared" si="1"/>
        <v>#N/A</v>
      </c>
      <c r="G20" s="23" t="e">
        <f>VLOOKUP(C19,'Data Source'!$G$2:$H$1137,2,FALSE)</f>
        <v>#N/A</v>
      </c>
      <c r="H20" s="33" t="e">
        <f>SUM($D20:D$31)*((G20+$M$2)/100/2)</f>
        <v>#N/A</v>
      </c>
      <c r="I20" s="33" t="e">
        <f t="shared" si="2"/>
        <v>#N/A</v>
      </c>
      <c r="J20" s="4">
        <f t="shared" si="0"/>
        <v>2029</v>
      </c>
    </row>
    <row r="21" spans="1:10" x14ac:dyDescent="0.25">
      <c r="A21" t="s">
        <v>67</v>
      </c>
      <c r="B21" s="32">
        <v>47376</v>
      </c>
      <c r="C21" s="32">
        <v>47376</v>
      </c>
      <c r="D21" s="9">
        <v>2832730.81</v>
      </c>
      <c r="E21" s="9" t="e">
        <f>VLOOKUP(C21,'Data Source'!$A$2:$B$1048576,2,FALSE)</f>
        <v>#N/A</v>
      </c>
      <c r="F21" s="33" t="e">
        <f t="shared" si="1"/>
        <v>#N/A</v>
      </c>
      <c r="G21" s="23" t="e">
        <f>VLOOKUP(C20,'Data Source'!$G$2:$H$1137,2,FALSE)</f>
        <v>#N/A</v>
      </c>
      <c r="H21" s="33" t="e">
        <f>SUM($D21:D$31)*((G21+$M$2)/100/2)</f>
        <v>#N/A</v>
      </c>
      <c r="I21" s="33" t="e">
        <f t="shared" si="2"/>
        <v>#N/A</v>
      </c>
      <c r="J21" s="4">
        <f t="shared" si="0"/>
        <v>2029</v>
      </c>
    </row>
    <row r="22" spans="1:10" x14ac:dyDescent="0.25">
      <c r="A22" t="s">
        <v>67</v>
      </c>
      <c r="B22" s="32">
        <v>47557</v>
      </c>
      <c r="C22" s="32">
        <v>47557</v>
      </c>
      <c r="D22" s="9">
        <v>2974367.22</v>
      </c>
      <c r="E22" s="9" t="e">
        <f>VLOOKUP(C22,'Data Source'!$A$2:$B$1048576,2,FALSE)</f>
        <v>#N/A</v>
      </c>
      <c r="F22" s="33" t="e">
        <f t="shared" si="1"/>
        <v>#N/A</v>
      </c>
      <c r="G22" s="23" t="e">
        <f>VLOOKUP(C21,'Data Source'!$G$2:$H$1137,2,FALSE)</f>
        <v>#N/A</v>
      </c>
      <c r="H22" s="33" t="e">
        <f>SUM($D22:D$31)*((G22+$M$2)/100/2)</f>
        <v>#N/A</v>
      </c>
      <c r="I22" s="33" t="e">
        <f t="shared" si="2"/>
        <v>#N/A</v>
      </c>
      <c r="J22" s="4">
        <f t="shared" si="0"/>
        <v>2030</v>
      </c>
    </row>
    <row r="23" spans="1:10" x14ac:dyDescent="0.25">
      <c r="A23" t="s">
        <v>67</v>
      </c>
      <c r="B23" s="32">
        <v>47741</v>
      </c>
      <c r="C23" s="32">
        <v>47741</v>
      </c>
      <c r="D23" s="9">
        <v>3123085.87</v>
      </c>
      <c r="E23" s="9" t="e">
        <f>VLOOKUP(C23,'Data Source'!$A$2:$B$1048576,2,FALSE)</f>
        <v>#N/A</v>
      </c>
      <c r="F23" s="33" t="e">
        <f t="shared" si="1"/>
        <v>#N/A</v>
      </c>
      <c r="G23" s="23" t="e">
        <f>VLOOKUP(C22,'Data Source'!$G$2:$H$1137,2,FALSE)</f>
        <v>#N/A</v>
      </c>
      <c r="H23" s="33" t="e">
        <f>SUM($D23:D$31)*((G23+$M$2)/100/2)</f>
        <v>#N/A</v>
      </c>
      <c r="I23" s="33" t="e">
        <f t="shared" si="2"/>
        <v>#N/A</v>
      </c>
      <c r="J23" s="4">
        <f t="shared" si="0"/>
        <v>2030</v>
      </c>
    </row>
    <row r="24" spans="1:10" x14ac:dyDescent="0.25">
      <c r="A24" t="s">
        <v>67</v>
      </c>
      <c r="B24" s="32">
        <v>47922</v>
      </c>
      <c r="C24" s="32">
        <v>47922</v>
      </c>
      <c r="D24" s="9">
        <v>3279240.08</v>
      </c>
      <c r="E24" s="9" t="e">
        <f>VLOOKUP(C24,'Data Source'!$A$2:$B$1048576,2,FALSE)</f>
        <v>#N/A</v>
      </c>
      <c r="F24" s="33" t="e">
        <f t="shared" si="1"/>
        <v>#N/A</v>
      </c>
      <c r="G24" s="23" t="e">
        <f>VLOOKUP(C23,'Data Source'!$G$2:$H$1137,2,FALSE)</f>
        <v>#N/A</v>
      </c>
      <c r="H24" s="33" t="e">
        <f>SUM($D24:D$31)*((G24+$M$2)/100/2)</f>
        <v>#N/A</v>
      </c>
      <c r="I24" s="33" t="e">
        <f t="shared" si="2"/>
        <v>#N/A</v>
      </c>
      <c r="J24" s="4">
        <f t="shared" si="0"/>
        <v>2031</v>
      </c>
    </row>
    <row r="25" spans="1:10" x14ac:dyDescent="0.25">
      <c r="A25" t="s">
        <v>67</v>
      </c>
      <c r="B25" s="32">
        <v>48106</v>
      </c>
      <c r="C25" s="32">
        <v>48106</v>
      </c>
      <c r="D25" s="9">
        <v>3443202.3</v>
      </c>
      <c r="E25" s="9" t="e">
        <f>VLOOKUP(C25,'Data Source'!$A$2:$B$1048576,2,FALSE)</f>
        <v>#N/A</v>
      </c>
      <c r="F25" s="33" t="e">
        <f t="shared" si="1"/>
        <v>#N/A</v>
      </c>
      <c r="G25" s="23" t="e">
        <f>VLOOKUP(C24,'Data Source'!$G$2:$H$1137,2,FALSE)</f>
        <v>#N/A</v>
      </c>
      <c r="H25" s="33" t="e">
        <f>SUM($D25:D$31)*((G25+$M$2)/100/2)</f>
        <v>#N/A</v>
      </c>
      <c r="I25" s="33" t="e">
        <f t="shared" si="2"/>
        <v>#N/A</v>
      </c>
      <c r="J25" s="4">
        <f t="shared" si="0"/>
        <v>2031</v>
      </c>
    </row>
    <row r="26" spans="1:10" x14ac:dyDescent="0.25">
      <c r="A26" t="s">
        <v>67</v>
      </c>
      <c r="B26" s="32">
        <v>48288</v>
      </c>
      <c r="C26" s="32">
        <v>48288</v>
      </c>
      <c r="D26" s="9">
        <v>3615362.39</v>
      </c>
      <c r="E26" s="9" t="e">
        <f>VLOOKUP(C26,'Data Source'!$A$2:$B$1048576,2,FALSE)</f>
        <v>#N/A</v>
      </c>
      <c r="F26" s="33" t="e">
        <f t="shared" si="1"/>
        <v>#N/A</v>
      </c>
      <c r="G26" s="23" t="e">
        <f>VLOOKUP(C25,'Data Source'!$G$2:$H$1137,2,FALSE)</f>
        <v>#N/A</v>
      </c>
      <c r="H26" s="33" t="e">
        <f>SUM($D26:D$31)*((G26+$M$2)/100/2)</f>
        <v>#N/A</v>
      </c>
      <c r="I26" s="33" t="e">
        <f t="shared" si="2"/>
        <v>#N/A</v>
      </c>
      <c r="J26" s="4">
        <f t="shared" si="0"/>
        <v>2032</v>
      </c>
    </row>
    <row r="27" spans="1:10" x14ac:dyDescent="0.25">
      <c r="A27" t="s">
        <v>67</v>
      </c>
      <c r="B27" s="32">
        <v>48472</v>
      </c>
      <c r="C27" s="32">
        <v>48472</v>
      </c>
      <c r="D27" s="9">
        <v>3796130.26</v>
      </c>
      <c r="E27" s="9" t="e">
        <f>VLOOKUP(C27,'Data Source'!$A$2:$B$1048576,2,FALSE)</f>
        <v>#N/A</v>
      </c>
      <c r="F27" s="33" t="e">
        <f t="shared" si="1"/>
        <v>#N/A</v>
      </c>
      <c r="G27" s="23" t="e">
        <f>VLOOKUP(C26,'Data Source'!$G$2:$H$1137,2,FALSE)</f>
        <v>#N/A</v>
      </c>
      <c r="H27" s="33" t="e">
        <f>SUM($D27:D$31)*((G27+$M$2)/100/2)</f>
        <v>#N/A</v>
      </c>
      <c r="I27" s="33" t="e">
        <f t="shared" si="2"/>
        <v>#N/A</v>
      </c>
      <c r="J27" s="4">
        <f t="shared" si="0"/>
        <v>2032</v>
      </c>
    </row>
    <row r="28" spans="1:10" x14ac:dyDescent="0.25">
      <c r="A28" t="s">
        <v>67</v>
      </c>
      <c r="B28" s="32">
        <v>48653</v>
      </c>
      <c r="C28" s="32">
        <v>48653</v>
      </c>
      <c r="D28" s="9">
        <v>3985936.53</v>
      </c>
      <c r="E28" s="9" t="e">
        <f>VLOOKUP(C28,'Data Source'!$A$2:$B$1048576,2,FALSE)</f>
        <v>#N/A</v>
      </c>
      <c r="F28" s="33" t="e">
        <f t="shared" si="1"/>
        <v>#N/A</v>
      </c>
      <c r="G28" s="23" t="e">
        <f>VLOOKUP(C27,'Data Source'!$G$2:$H$1137,2,FALSE)</f>
        <v>#N/A</v>
      </c>
      <c r="H28" s="33" t="e">
        <f>SUM($D28:D$31)*((G28+$M$2)/100/2)</f>
        <v>#N/A</v>
      </c>
      <c r="I28" s="33" t="e">
        <f t="shared" si="2"/>
        <v>#N/A</v>
      </c>
      <c r="J28" s="4">
        <f t="shared" si="0"/>
        <v>2033</v>
      </c>
    </row>
    <row r="29" spans="1:10" x14ac:dyDescent="0.25">
      <c r="A29" t="s">
        <v>67</v>
      </c>
      <c r="B29" s="32">
        <v>48837</v>
      </c>
      <c r="C29" s="32">
        <v>48837</v>
      </c>
      <c r="D29" s="9">
        <v>4185233.46</v>
      </c>
      <c r="E29" s="9" t="e">
        <f>VLOOKUP(C29,'Data Source'!$A$2:$B$1048576,2,FALSE)</f>
        <v>#N/A</v>
      </c>
      <c r="F29" s="33" t="e">
        <f t="shared" si="1"/>
        <v>#N/A</v>
      </c>
      <c r="G29" s="23" t="e">
        <f>VLOOKUP(C28,'Data Source'!$G$2:$H$1137,2,FALSE)</f>
        <v>#N/A</v>
      </c>
      <c r="H29" s="33" t="e">
        <f>SUM($D29:D$31)*((G29+$M$2)/100/2)</f>
        <v>#N/A</v>
      </c>
      <c r="I29" s="33" t="e">
        <f t="shared" si="2"/>
        <v>#N/A</v>
      </c>
      <c r="J29" s="4">
        <f t="shared" si="0"/>
        <v>2033</v>
      </c>
    </row>
    <row r="30" spans="1:10" x14ac:dyDescent="0.25">
      <c r="A30" t="s">
        <v>67</v>
      </c>
      <c r="B30" s="32">
        <v>49018</v>
      </c>
      <c r="C30" s="32">
        <v>49018</v>
      </c>
      <c r="D30" s="9">
        <v>4394494.87</v>
      </c>
      <c r="E30" s="9" t="e">
        <f>VLOOKUP(C30,'Data Source'!$A$2:$B$1048576,2,FALSE)</f>
        <v>#N/A</v>
      </c>
      <c r="F30" s="33" t="e">
        <f t="shared" si="1"/>
        <v>#N/A</v>
      </c>
      <c r="G30" s="23" t="e">
        <f>VLOOKUP(C29,'Data Source'!$G$2:$H$1137,2,FALSE)</f>
        <v>#N/A</v>
      </c>
      <c r="H30" s="33" t="e">
        <f>SUM($D30:D$31)*((G30+$M$2)/100/2)</f>
        <v>#N/A</v>
      </c>
      <c r="I30" s="33" t="e">
        <f t="shared" si="2"/>
        <v>#N/A</v>
      </c>
      <c r="J30" s="4">
        <f t="shared" si="0"/>
        <v>2034</v>
      </c>
    </row>
    <row r="31" spans="1:10" x14ac:dyDescent="0.25">
      <c r="A31" t="s">
        <v>67</v>
      </c>
      <c r="B31" s="32">
        <v>49202</v>
      </c>
      <c r="C31" s="32">
        <v>49202</v>
      </c>
      <c r="D31" s="9">
        <v>4614228.8</v>
      </c>
      <c r="E31" s="9" t="e">
        <f>VLOOKUP(C31,'Data Source'!$A$2:$B$1048576,2,FALSE)</f>
        <v>#N/A</v>
      </c>
      <c r="F31" s="33" t="e">
        <f t="shared" si="1"/>
        <v>#N/A</v>
      </c>
      <c r="G31" s="23" t="e">
        <f>VLOOKUP(C30,'Data Source'!$G$2:$H$1137,2,FALSE)</f>
        <v>#N/A</v>
      </c>
      <c r="H31" s="33" t="e">
        <f>SUM($D31:D$31)*((G31+$M$2)/100/2)</f>
        <v>#N/A</v>
      </c>
      <c r="I31" s="33" t="e">
        <f t="shared" si="2"/>
        <v>#N/A</v>
      </c>
      <c r="J31" s="4">
        <f t="shared" si="0"/>
        <v>2034</v>
      </c>
    </row>
    <row r="33" spans="4:4" x14ac:dyDescent="0.25">
      <c r="D33" s="64"/>
    </row>
  </sheetData>
  <conditionalFormatting sqref="B2:B31">
    <cfRule type="cellIs" dxfId="0" priority="1" operator="lessThan">
      <formula>$L$2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10BE-FA89-46AA-91D5-AE5ED5194F79}">
  <sheetPr codeName="Sheet32"/>
  <dimension ref="A1:U30"/>
  <sheetViews>
    <sheetView showGridLines="0" workbookViewId="0"/>
  </sheetViews>
  <sheetFormatPr defaultRowHeight="15" x14ac:dyDescent="0.25"/>
  <cols>
    <col min="1" max="8" width="10.5703125" bestFit="1" customWidth="1"/>
    <col min="9" max="9" width="10.85546875" bestFit="1" customWidth="1"/>
    <col min="10" max="12" width="10.5703125" bestFit="1" customWidth="1"/>
    <col min="15" max="15" width="24.7109375" customWidth="1"/>
    <col min="16" max="16" width="29.28515625" customWidth="1"/>
    <col min="17" max="17" width="21.42578125" bestFit="1" customWidth="1"/>
    <col min="18" max="18" width="18" bestFit="1" customWidth="1"/>
    <col min="19" max="19" width="18" customWidth="1"/>
    <col min="20" max="20" width="22.42578125" bestFit="1" customWidth="1"/>
    <col min="21" max="21" width="19" bestFit="1" customWidth="1"/>
  </cols>
  <sheetData>
    <row r="1" spans="1:21" x14ac:dyDescent="0.25">
      <c r="A1" s="51" t="s">
        <v>127</v>
      </c>
      <c r="B1" s="51" t="s">
        <v>140</v>
      </c>
      <c r="C1" s="51" t="s">
        <v>132</v>
      </c>
      <c r="D1" s="51" t="s">
        <v>136</v>
      </c>
      <c r="E1" s="51" t="s">
        <v>134</v>
      </c>
      <c r="F1" s="51" t="s">
        <v>138</v>
      </c>
      <c r="G1" s="51" t="s">
        <v>128</v>
      </c>
      <c r="H1" s="51" t="s">
        <v>141</v>
      </c>
      <c r="I1" s="51" t="s">
        <v>133</v>
      </c>
      <c r="J1" s="51" t="s">
        <v>137</v>
      </c>
      <c r="K1" s="51" t="s">
        <v>135</v>
      </c>
      <c r="L1" s="51" t="s">
        <v>139</v>
      </c>
      <c r="N1" s="52" t="s">
        <v>2</v>
      </c>
      <c r="O1" s="7" t="s">
        <v>124</v>
      </c>
      <c r="P1" s="7" t="s">
        <v>125</v>
      </c>
      <c r="Q1" s="31" t="s">
        <v>126</v>
      </c>
      <c r="T1" s="31" t="s">
        <v>126</v>
      </c>
      <c r="U1" s="8" t="e">
        <f>SUM(Q2:Q29)</f>
        <v>#REF!</v>
      </c>
    </row>
    <row r="2" spans="1:21" x14ac:dyDescent="0.25">
      <c r="A2" s="87" t="s">
        <v>84</v>
      </c>
      <c r="B2" s="87" t="s">
        <v>29</v>
      </c>
      <c r="C2" s="87" t="s">
        <v>77</v>
      </c>
      <c r="D2" s="87" t="s">
        <v>95</v>
      </c>
      <c r="E2" s="87" t="s">
        <v>48</v>
      </c>
      <c r="F2" s="87" t="s">
        <v>70</v>
      </c>
      <c r="G2" s="87" t="s">
        <v>84</v>
      </c>
      <c r="H2" s="87" t="s">
        <v>29</v>
      </c>
      <c r="I2" s="87" t="s">
        <v>77</v>
      </c>
      <c r="J2" s="87" t="s">
        <v>95</v>
      </c>
      <c r="K2" s="87" t="s">
        <v>48</v>
      </c>
      <c r="L2" s="87" t="s">
        <v>70</v>
      </c>
      <c r="N2" t="s">
        <v>84</v>
      </c>
      <c r="O2" s="8" t="e">
        <f>'204110'!#REF!</f>
        <v>#REF!</v>
      </c>
      <c r="P2" s="8" t="e">
        <f>'204110'!#REF!</f>
        <v>#REF!</v>
      </c>
      <c r="Q2" s="8" t="e">
        <f>'204110'!#REF!</f>
        <v>#REF!</v>
      </c>
      <c r="R2" s="1">
        <f>VLOOKUP(N2,'[1]by loan'!B$1:D$29,3,FALSE)</f>
        <v>779253584608.39697</v>
      </c>
      <c r="S2" s="1" t="e">
        <f>Q2=R2</f>
        <v>#REF!</v>
      </c>
      <c r="T2" s="7" t="s">
        <v>124</v>
      </c>
      <c r="U2" s="8" t="e">
        <f>SUM(O2:O29)</f>
        <v>#REF!</v>
      </c>
    </row>
    <row r="3" spans="1:21" x14ac:dyDescent="0.25">
      <c r="A3" s="87" t="s">
        <v>88</v>
      </c>
      <c r="B3" s="87">
        <v>21211001</v>
      </c>
      <c r="C3" s="87" t="s">
        <v>44</v>
      </c>
      <c r="D3" s="87" t="s">
        <v>51</v>
      </c>
      <c r="E3" s="87" t="s">
        <v>54</v>
      </c>
      <c r="F3" s="87" t="s">
        <v>60</v>
      </c>
      <c r="G3" s="87" t="s">
        <v>88</v>
      </c>
      <c r="H3" s="87">
        <v>21211001</v>
      </c>
      <c r="I3" s="87" t="s">
        <v>44</v>
      </c>
      <c r="J3" s="87" t="s">
        <v>51</v>
      </c>
      <c r="K3" s="87" t="s">
        <v>54</v>
      </c>
      <c r="L3" s="87" t="s">
        <v>60</v>
      </c>
      <c r="N3" t="s">
        <v>88</v>
      </c>
      <c r="O3" s="8" t="e">
        <f>'204120'!#REF!</f>
        <v>#REF!</v>
      </c>
      <c r="P3" s="8" t="e">
        <f>'204120'!#REF!</f>
        <v>#REF!</v>
      </c>
      <c r="Q3" s="8" t="e">
        <f>'204120'!#REF!</f>
        <v>#REF!</v>
      </c>
      <c r="R3" s="1">
        <f>VLOOKUP(N3,'[1]by loan'!B$1:D$29,3,FALSE)</f>
        <v>586211455872.97266</v>
      </c>
      <c r="S3" s="1" t="e">
        <f t="shared" ref="S3:S29" si="0">Q3=R3</f>
        <v>#REF!</v>
      </c>
      <c r="T3" s="7" t="s">
        <v>125</v>
      </c>
      <c r="U3" s="8" t="e">
        <f>SUM(P2:P29)</f>
        <v>#REF!</v>
      </c>
    </row>
    <row r="4" spans="1:21" x14ac:dyDescent="0.25">
      <c r="A4" s="87"/>
      <c r="B4" s="87" t="s">
        <v>188</v>
      </c>
      <c r="C4" s="87" t="s">
        <v>81</v>
      </c>
      <c r="D4" s="87" t="s">
        <v>38</v>
      </c>
      <c r="E4" s="87" t="s">
        <v>22</v>
      </c>
      <c r="F4" s="87" t="s">
        <v>26</v>
      </c>
      <c r="G4" s="87"/>
      <c r="H4" s="87" t="s">
        <v>188</v>
      </c>
      <c r="I4" s="87" t="s">
        <v>81</v>
      </c>
      <c r="J4" s="87" t="s">
        <v>38</v>
      </c>
      <c r="K4" s="87" t="s">
        <v>22</v>
      </c>
      <c r="L4" s="87" t="s">
        <v>26</v>
      </c>
      <c r="N4" t="s">
        <v>77</v>
      </c>
      <c r="O4" s="8" t="e">
        <f>'212300'!#REF!</f>
        <v>#REF!</v>
      </c>
      <c r="P4" s="8" t="e">
        <f>'212300'!#REF!</f>
        <v>#REF!</v>
      </c>
      <c r="Q4" s="8" t="e">
        <f>'212300'!#REF!</f>
        <v>#REF!</v>
      </c>
      <c r="R4" s="1">
        <f>VLOOKUP(N4,'[1]by loan'!B$1:D$29,3,FALSE)</f>
        <v>212241208582.18399</v>
      </c>
      <c r="S4" s="1" t="e">
        <f t="shared" si="0"/>
        <v>#REF!</v>
      </c>
    </row>
    <row r="5" spans="1:21" x14ac:dyDescent="0.25">
      <c r="A5" s="87"/>
      <c r="B5" s="87" t="s">
        <v>192</v>
      </c>
      <c r="C5" s="87" t="s">
        <v>57</v>
      </c>
      <c r="D5" s="87" t="s">
        <v>105</v>
      </c>
      <c r="E5" s="87" t="s">
        <v>32</v>
      </c>
      <c r="F5" s="87" t="s">
        <v>19</v>
      </c>
      <c r="G5" s="87"/>
      <c r="H5" s="87" t="s">
        <v>192</v>
      </c>
      <c r="I5" s="87" t="s">
        <v>57</v>
      </c>
      <c r="J5" s="87" t="s">
        <v>105</v>
      </c>
      <c r="K5" s="87" t="s">
        <v>32</v>
      </c>
      <c r="L5" s="87" t="s">
        <v>19</v>
      </c>
      <c r="N5" t="s">
        <v>44</v>
      </c>
      <c r="O5" s="8" t="e">
        <f>'212320'!#REF!</f>
        <v>#REF!</v>
      </c>
      <c r="P5" s="8" t="e">
        <f>'212320'!#REF!</f>
        <v>#REF!</v>
      </c>
      <c r="Q5" s="8" t="e">
        <f>'212320'!#REF!</f>
        <v>#REF!</v>
      </c>
      <c r="R5" s="1">
        <f>VLOOKUP(N5,'[1]by loan'!B$1:D$29,3,FALSE)</f>
        <v>257482790579.68781</v>
      </c>
      <c r="S5" s="1" t="e">
        <f t="shared" si="0"/>
        <v>#REF!</v>
      </c>
    </row>
    <row r="6" spans="1:21" x14ac:dyDescent="0.25">
      <c r="A6" s="87"/>
      <c r="B6" s="87"/>
      <c r="C6" s="87" t="s">
        <v>74</v>
      </c>
      <c r="D6" s="87" t="s">
        <v>182</v>
      </c>
      <c r="E6" s="87" t="s">
        <v>99</v>
      </c>
      <c r="F6" s="87" t="s">
        <v>14</v>
      </c>
      <c r="G6" s="87"/>
      <c r="H6" s="87"/>
      <c r="I6" s="87" t="s">
        <v>74</v>
      </c>
      <c r="J6" s="87" t="s">
        <v>182</v>
      </c>
      <c r="K6" s="87" t="s">
        <v>99</v>
      </c>
      <c r="L6" s="87" t="s">
        <v>14</v>
      </c>
      <c r="N6" t="s">
        <v>81</v>
      </c>
      <c r="O6" s="8" t="e">
        <f>'212330'!#REF!</f>
        <v>#REF!</v>
      </c>
      <c r="P6" s="8" t="e">
        <f>'212330'!#REF!</f>
        <v>#REF!</v>
      </c>
      <c r="Q6" s="8" t="e">
        <f>'212330'!#REF!</f>
        <v>#REF!</v>
      </c>
      <c r="R6" s="1">
        <f>VLOOKUP(N6,'[1]by loan'!B$1:D$29,3,FALSE)</f>
        <v>355091358515.36517</v>
      </c>
      <c r="S6" s="1" t="e">
        <f t="shared" si="0"/>
        <v>#REF!</v>
      </c>
    </row>
    <row r="7" spans="1:21" x14ac:dyDescent="0.25">
      <c r="A7" s="87"/>
      <c r="B7" s="87"/>
      <c r="C7" s="87" t="s">
        <v>41</v>
      </c>
      <c r="D7" s="87" t="s">
        <v>183</v>
      </c>
      <c r="E7" s="87" t="s">
        <v>63</v>
      </c>
      <c r="F7" s="87" t="s">
        <v>102</v>
      </c>
      <c r="G7" s="87"/>
      <c r="H7" s="87"/>
      <c r="I7" s="87" t="s">
        <v>41</v>
      </c>
      <c r="J7" s="87" t="s">
        <v>183</v>
      </c>
      <c r="K7" s="87" t="s">
        <v>63</v>
      </c>
      <c r="L7" s="87" t="s">
        <v>102</v>
      </c>
      <c r="N7" s="39" t="s">
        <v>48</v>
      </c>
      <c r="O7" s="8" t="e">
        <f>'212350'!#REF!</f>
        <v>#REF!</v>
      </c>
      <c r="P7" s="8" t="e">
        <f>'212350'!#REF!</f>
        <v>#REF!</v>
      </c>
      <c r="Q7" s="8" t="e">
        <f>'212350'!#REF!</f>
        <v>#REF!</v>
      </c>
      <c r="R7" s="1">
        <f>VLOOKUP(N7,'[1]by loan'!B$1:D$29,3,FALSE)</f>
        <v>307953743557.70117</v>
      </c>
      <c r="S7" s="1" t="e">
        <f t="shared" si="0"/>
        <v>#REF!</v>
      </c>
    </row>
    <row r="8" spans="1:21" x14ac:dyDescent="0.25">
      <c r="A8" s="87"/>
      <c r="B8" s="87"/>
      <c r="C8" s="87" t="s">
        <v>35</v>
      </c>
      <c r="D8" s="87" t="s">
        <v>184</v>
      </c>
      <c r="E8" s="87" t="s">
        <v>189</v>
      </c>
      <c r="F8" s="87" t="s">
        <v>185</v>
      </c>
      <c r="G8" s="87"/>
      <c r="H8" s="87"/>
      <c r="I8" s="87" t="s">
        <v>35</v>
      </c>
      <c r="J8" s="87" t="s">
        <v>184</v>
      </c>
      <c r="K8" s="87" t="s">
        <v>189</v>
      </c>
      <c r="L8" s="87" t="s">
        <v>185</v>
      </c>
      <c r="N8" t="s">
        <v>95</v>
      </c>
      <c r="O8" s="8" t="e">
        <f>'212360'!#REF!</f>
        <v>#REF!</v>
      </c>
      <c r="P8" s="8" t="e">
        <f>'212360'!#REF!</f>
        <v>#REF!</v>
      </c>
      <c r="Q8" s="8" t="e">
        <f>'212360'!#REF!</f>
        <v>#REF!</v>
      </c>
      <c r="R8" s="1">
        <f>VLOOKUP(N8,'[1]by loan'!B$1:D$29,3,FALSE)</f>
        <v>106531935533.2462</v>
      </c>
      <c r="S8" s="1" t="e">
        <f t="shared" si="0"/>
        <v>#REF!</v>
      </c>
    </row>
    <row r="9" spans="1:21" x14ac:dyDescent="0.25">
      <c r="A9" s="87"/>
      <c r="B9" s="87"/>
      <c r="C9" s="87" t="s">
        <v>91</v>
      </c>
      <c r="D9" s="87"/>
      <c r="E9" s="87"/>
      <c r="F9" s="87" t="s">
        <v>186</v>
      </c>
      <c r="G9" s="87"/>
      <c r="H9" s="87"/>
      <c r="I9" s="87" t="s">
        <v>91</v>
      </c>
      <c r="J9" s="87"/>
      <c r="K9" s="87"/>
      <c r="L9" s="87" t="s">
        <v>186</v>
      </c>
      <c r="N9" t="s">
        <v>51</v>
      </c>
      <c r="O9" s="8" t="e">
        <f>'212370'!#REF!</f>
        <v>#REF!</v>
      </c>
      <c r="P9" s="8" t="e">
        <f>'212370'!#REF!</f>
        <v>#REF!</v>
      </c>
      <c r="Q9" s="8" t="e">
        <f>'212370'!#REF!</f>
        <v>#REF!</v>
      </c>
      <c r="R9" s="1">
        <f>VLOOKUP(N9,'[1]by loan'!B$1:D$29,3,FALSE)</f>
        <v>811971228036.22974</v>
      </c>
      <c r="S9" s="1" t="e">
        <f t="shared" si="0"/>
        <v>#REF!</v>
      </c>
    </row>
    <row r="10" spans="1:21" x14ac:dyDescent="0.25">
      <c r="A10" s="87"/>
      <c r="B10" s="87"/>
      <c r="C10" s="87" t="s">
        <v>67</v>
      </c>
      <c r="D10" s="87"/>
      <c r="E10" s="87"/>
      <c r="F10" s="87"/>
      <c r="G10" s="87"/>
      <c r="H10" s="87"/>
      <c r="I10" s="87" t="s">
        <v>67</v>
      </c>
      <c r="J10" s="87"/>
      <c r="K10" s="87"/>
      <c r="L10" s="87"/>
      <c r="N10" t="s">
        <v>54</v>
      </c>
      <c r="O10" s="8" t="e">
        <f>'212400'!#REF!</f>
        <v>#REF!</v>
      </c>
      <c r="P10" s="8" t="e">
        <f>'212400'!#REF!</f>
        <v>#REF!</v>
      </c>
      <c r="Q10" s="8" t="e">
        <f>'212400'!#REF!</f>
        <v>#REF!</v>
      </c>
      <c r="R10" s="1">
        <f>VLOOKUP(N10,'[1]by loan'!B$1:D$29,3,FALSE)</f>
        <v>514512295059.47131</v>
      </c>
      <c r="S10" s="1" t="e">
        <f t="shared" si="0"/>
        <v>#REF!</v>
      </c>
    </row>
    <row r="11" spans="1:21" x14ac:dyDescent="0.25">
      <c r="A11" s="87"/>
      <c r="B11" s="87"/>
      <c r="C11" s="87" t="s">
        <v>187</v>
      </c>
      <c r="D11" s="87"/>
      <c r="E11" s="87"/>
      <c r="F11" s="87"/>
      <c r="G11" s="87"/>
      <c r="H11" s="87"/>
      <c r="I11" s="87" t="s">
        <v>187</v>
      </c>
      <c r="J11" s="87"/>
      <c r="K11" s="87"/>
      <c r="L11" s="87"/>
      <c r="N11" t="s">
        <v>70</v>
      </c>
      <c r="O11" s="8" t="e">
        <f>'212410'!#REF!</f>
        <v>#REF!</v>
      </c>
      <c r="P11" s="8" t="e">
        <f>'212410'!#REF!</f>
        <v>#REF!</v>
      </c>
      <c r="Q11" s="8" t="e">
        <f>'212410'!#REF!</f>
        <v>#REF!</v>
      </c>
      <c r="R11" s="1">
        <f>VLOOKUP(N11,'[1]by loan'!B$1:D$29,3,FALSE)</f>
        <v>29719102746.335911</v>
      </c>
      <c r="S11" s="1" t="e">
        <f t="shared" si="0"/>
        <v>#REF!</v>
      </c>
    </row>
    <row r="12" spans="1:21" x14ac:dyDescent="0.25">
      <c r="A12" s="87"/>
      <c r="B12" s="87"/>
      <c r="C12" s="87" t="s">
        <v>190</v>
      </c>
      <c r="D12" s="87"/>
      <c r="E12" s="87"/>
      <c r="F12" s="87"/>
      <c r="G12" s="87"/>
      <c r="H12" s="87"/>
      <c r="I12" s="87" t="s">
        <v>190</v>
      </c>
      <c r="J12" s="87"/>
      <c r="K12" s="87"/>
      <c r="L12" s="87"/>
      <c r="N12" t="s">
        <v>57</v>
      </c>
      <c r="O12" s="8" t="e">
        <f>'212470'!#REF!</f>
        <v>#REF!</v>
      </c>
      <c r="P12" s="8" t="e">
        <f>'212470'!#REF!</f>
        <v>#REF!</v>
      </c>
      <c r="Q12" s="8" t="e">
        <f>'212470'!#REF!</f>
        <v>#REF!</v>
      </c>
      <c r="R12" s="1">
        <f>VLOOKUP(N12,'[1]by loan'!B$1:D$29,3,FALSE)</f>
        <v>503638402101.79718</v>
      </c>
      <c r="S12" s="1" t="e">
        <f t="shared" si="0"/>
        <v>#REF!</v>
      </c>
    </row>
    <row r="13" spans="1:21" x14ac:dyDescent="0.25">
      <c r="A13" s="87"/>
      <c r="B13" s="87"/>
      <c r="C13" s="87" t="s">
        <v>191</v>
      </c>
      <c r="D13" s="87"/>
      <c r="E13" s="87"/>
      <c r="F13" s="87"/>
      <c r="G13" s="87"/>
      <c r="H13" s="87"/>
      <c r="I13" s="87" t="s">
        <v>191</v>
      </c>
      <c r="J13" s="87"/>
      <c r="K13" s="87"/>
      <c r="L13" s="87"/>
      <c r="N13" t="s">
        <v>74</v>
      </c>
      <c r="O13" s="8" t="e">
        <f>'212480'!#REF!</f>
        <v>#REF!</v>
      </c>
      <c r="P13" s="8" t="e">
        <f>'212480'!#REF!</f>
        <v>#REF!</v>
      </c>
      <c r="Q13" s="8" t="e">
        <f>'212480'!#REF!</f>
        <v>#REF!</v>
      </c>
      <c r="R13" s="1">
        <f>VLOOKUP(N13,'[1]by loan'!B$1:D$29,3,FALSE)</f>
        <v>974685948230.13599</v>
      </c>
      <c r="S13" s="1" t="e">
        <f t="shared" si="0"/>
        <v>#REF!</v>
      </c>
    </row>
    <row r="14" spans="1:21" x14ac:dyDescent="0.25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N14" t="s">
        <v>41</v>
      </c>
      <c r="O14" s="8" t="e">
        <f>'212490'!#REF!</f>
        <v>#REF!</v>
      </c>
      <c r="P14" s="8" t="e">
        <f>'212490'!#REF!</f>
        <v>#REF!</v>
      </c>
      <c r="Q14" s="8" t="e">
        <f>'212490'!#REF!</f>
        <v>#REF!</v>
      </c>
      <c r="R14" s="1">
        <f>VLOOKUP(N14,'[1]by loan'!B$1:D$29,3,FALSE)</f>
        <v>1016018230830.261</v>
      </c>
      <c r="S14" s="1" t="e">
        <f t="shared" si="0"/>
        <v>#REF!</v>
      </c>
    </row>
    <row r="15" spans="1:21" x14ac:dyDescent="0.25">
      <c r="N15" t="s">
        <v>60</v>
      </c>
      <c r="O15" s="8" t="e">
        <f>'212510'!#REF!</f>
        <v>#REF!</v>
      </c>
      <c r="P15" s="8" t="e">
        <f>'212510'!#REF!</f>
        <v>#REF!</v>
      </c>
      <c r="Q15" s="8" t="e">
        <f>'212510'!#REF!</f>
        <v>#REF!</v>
      </c>
      <c r="R15" s="1">
        <f>VLOOKUP(N15,'[1]by loan'!B$1:D$29,3,FALSE)</f>
        <v>1261272658387.79</v>
      </c>
      <c r="S15" s="1" t="e">
        <f t="shared" si="0"/>
        <v>#REF!</v>
      </c>
    </row>
    <row r="16" spans="1:21" x14ac:dyDescent="0.25">
      <c r="N16" t="s">
        <v>22</v>
      </c>
      <c r="O16" s="8" t="e">
        <f>'212530'!#REF!</f>
        <v>#REF!</v>
      </c>
      <c r="P16" s="8" t="e">
        <f>'212530'!#REF!</f>
        <v>#REF!</v>
      </c>
      <c r="Q16" s="8" t="e">
        <f>'212530'!#REF!</f>
        <v>#REF!</v>
      </c>
      <c r="R16" s="1">
        <f>VLOOKUP(N16,'[1]by loan'!B$1:D$29,3,FALSE)</f>
        <v>1248762605711.5081</v>
      </c>
      <c r="S16" s="1" t="e">
        <f t="shared" si="0"/>
        <v>#REF!</v>
      </c>
    </row>
    <row r="17" spans="14:19" x14ac:dyDescent="0.25">
      <c r="N17" t="s">
        <v>26</v>
      </c>
      <c r="O17" s="8" t="e">
        <f>'212550'!#REF!</f>
        <v>#REF!</v>
      </c>
      <c r="P17" s="8" t="e">
        <f>'212550'!#REF!</f>
        <v>#REF!</v>
      </c>
      <c r="Q17" s="8" t="e">
        <f>'212550'!#REF!</f>
        <v>#REF!</v>
      </c>
      <c r="R17" s="1">
        <f>VLOOKUP(N17,'[1]by loan'!B$1:D$29,3,FALSE)</f>
        <v>1102060350843.2429</v>
      </c>
      <c r="S17" s="1" t="e">
        <f t="shared" si="0"/>
        <v>#REF!</v>
      </c>
    </row>
    <row r="18" spans="14:19" x14ac:dyDescent="0.25">
      <c r="N18" t="s">
        <v>29</v>
      </c>
      <c r="O18" s="8" t="e">
        <f>'212580'!#REF!</f>
        <v>#REF!</v>
      </c>
      <c r="P18" s="8" t="e">
        <f>'212580'!#REF!</f>
        <v>#REF!</v>
      </c>
      <c r="Q18" s="8" t="e">
        <f>'212580'!#REF!</f>
        <v>#REF!</v>
      </c>
      <c r="R18" s="1">
        <f>VLOOKUP(N18,'[1]by loan'!B$1:D$29,3,FALSE)</f>
        <v>1195484051063.053</v>
      </c>
      <c r="S18" s="1" t="e">
        <f t="shared" si="0"/>
        <v>#REF!</v>
      </c>
    </row>
    <row r="19" spans="14:19" x14ac:dyDescent="0.25">
      <c r="N19" t="s">
        <v>19</v>
      </c>
      <c r="O19" s="8" t="e">
        <f>'212600'!#REF!</f>
        <v>#REF!</v>
      </c>
      <c r="P19" s="8" t="e">
        <f>'212600'!#REF!</f>
        <v>#REF!</v>
      </c>
      <c r="Q19" s="8" t="e">
        <f>'212600'!#REF!</f>
        <v>#REF!</v>
      </c>
      <c r="R19" s="1">
        <f>VLOOKUP(N19,'[1]by loan'!B$1:D$29,3,FALSE)</f>
        <v>1080544872157.097</v>
      </c>
      <c r="S19" s="1" t="e">
        <f t="shared" si="0"/>
        <v>#REF!</v>
      </c>
    </row>
    <row r="20" spans="14:19" x14ac:dyDescent="0.25">
      <c r="N20" t="s">
        <v>14</v>
      </c>
      <c r="O20" s="8" t="e">
        <f>'212610'!#REF!</f>
        <v>#REF!</v>
      </c>
      <c r="P20" s="8" t="e">
        <f>'212610'!#REF!</f>
        <v>#REF!</v>
      </c>
      <c r="Q20" s="8" t="e">
        <f>'212610'!#REF!</f>
        <v>#REF!</v>
      </c>
      <c r="R20" s="1">
        <f>VLOOKUP(N20,'[1]by loan'!B$1:D$29,3,FALSE)</f>
        <v>1100974519130.5149</v>
      </c>
      <c r="S20" s="1" t="e">
        <f t="shared" si="0"/>
        <v>#REF!</v>
      </c>
    </row>
    <row r="21" spans="14:19" x14ac:dyDescent="0.25">
      <c r="N21" t="s">
        <v>32</v>
      </c>
      <c r="O21" s="8" t="e">
        <f>'212620'!#REF!</f>
        <v>#REF!</v>
      </c>
      <c r="P21" s="8" t="e">
        <f>'212620'!#REF!</f>
        <v>#REF!</v>
      </c>
      <c r="Q21" s="8" t="e">
        <f>'212620'!#REF!</f>
        <v>#REF!</v>
      </c>
      <c r="R21" s="1">
        <f>VLOOKUP(N21,'[1]by loan'!B$1:D$29,3,FALSE)</f>
        <v>1278919034694.2549</v>
      </c>
      <c r="S21" s="1" t="e">
        <f t="shared" si="0"/>
        <v>#REF!</v>
      </c>
    </row>
    <row r="22" spans="14:19" x14ac:dyDescent="0.25">
      <c r="N22" t="s">
        <v>35</v>
      </c>
      <c r="O22" s="8" t="e">
        <f>'212640'!#REF!</f>
        <v>#REF!</v>
      </c>
      <c r="P22" s="8" t="e">
        <f>'212640'!#REF!</f>
        <v>#REF!</v>
      </c>
      <c r="Q22" s="8" t="e">
        <f>'212640'!#REF!</f>
        <v>#REF!</v>
      </c>
      <c r="R22" s="1">
        <f>VLOOKUP(N22,'[1]by loan'!B$1:D$29,3,FALSE)</f>
        <v>1552921458589.6069</v>
      </c>
      <c r="S22" s="1" t="e">
        <f t="shared" si="0"/>
        <v>#REF!</v>
      </c>
    </row>
    <row r="23" spans="14:19" x14ac:dyDescent="0.25">
      <c r="N23" t="s">
        <v>38</v>
      </c>
      <c r="O23" s="8" t="e">
        <f>'212670'!#REF!</f>
        <v>#REF!</v>
      </c>
      <c r="P23" s="8" t="e">
        <f>'212670'!#REF!</f>
        <v>#REF!</v>
      </c>
      <c r="Q23" s="8" t="e">
        <f>'212670'!#REF!</f>
        <v>#REF!</v>
      </c>
      <c r="R23" s="1">
        <f>VLOOKUP(N23,'[1]by loan'!B$1:D$29,3,FALSE)</f>
        <v>1402332564045.135</v>
      </c>
      <c r="S23" s="1" t="e">
        <f t="shared" si="0"/>
        <v>#REF!</v>
      </c>
    </row>
    <row r="24" spans="14:19" x14ac:dyDescent="0.25">
      <c r="N24" t="s">
        <v>91</v>
      </c>
      <c r="O24" s="8" t="e">
        <f>'212720'!#REF!</f>
        <v>#REF!</v>
      </c>
      <c r="P24" s="8" t="e">
        <f>'212720'!#REF!</f>
        <v>#REF!</v>
      </c>
      <c r="Q24" s="8" t="e">
        <f>'212720'!#REF!</f>
        <v>#REF!</v>
      </c>
      <c r="R24" s="1">
        <f>VLOOKUP(N24,'[1]by loan'!B$1:D$29,3,FALSE)</f>
        <v>982457924005.87549</v>
      </c>
      <c r="S24" s="1" t="e">
        <f t="shared" si="0"/>
        <v>#REF!</v>
      </c>
    </row>
    <row r="25" spans="14:19" x14ac:dyDescent="0.25">
      <c r="N25" t="s">
        <v>102</v>
      </c>
      <c r="O25" s="8" t="e">
        <f>'212730'!#REF!</f>
        <v>#REF!</v>
      </c>
      <c r="P25" s="8" t="e">
        <f>'212730'!#REF!</f>
        <v>#REF!</v>
      </c>
      <c r="Q25" s="8" t="e">
        <f>'212730'!#REF!</f>
        <v>#REF!</v>
      </c>
      <c r="R25" s="1">
        <f>VLOOKUP(N25,'[1]by loan'!B$1:D$29,3,FALSE)</f>
        <v>979091779407.41479</v>
      </c>
      <c r="S25" s="1" t="e">
        <f t="shared" si="0"/>
        <v>#REF!</v>
      </c>
    </row>
    <row r="26" spans="14:19" x14ac:dyDescent="0.25">
      <c r="N26" t="s">
        <v>99</v>
      </c>
      <c r="O26" s="8" t="e">
        <f>'212750'!#REF!</f>
        <v>#REF!</v>
      </c>
      <c r="P26" s="8" t="e">
        <f>'212750'!#REF!</f>
        <v>#REF!</v>
      </c>
      <c r="Q26" s="8" t="e">
        <f>'212750'!#REF!</f>
        <v>#REF!</v>
      </c>
      <c r="R26" s="1">
        <f>VLOOKUP(N26,'[1]by loan'!B$1:D$29,3,FALSE)</f>
        <v>952657470112.98193</v>
      </c>
      <c r="S26" s="1" t="e">
        <f t="shared" si="0"/>
        <v>#REF!</v>
      </c>
    </row>
    <row r="27" spans="14:19" x14ac:dyDescent="0.25">
      <c r="N27" t="s">
        <v>105</v>
      </c>
      <c r="O27" s="8" t="e">
        <f>'212760'!#REF!</f>
        <v>#REF!</v>
      </c>
      <c r="P27" s="8" t="e">
        <f>'212760'!#REF!</f>
        <v>#REF!</v>
      </c>
      <c r="Q27" s="8" t="e">
        <f>'212760'!#REF!</f>
        <v>#REF!</v>
      </c>
      <c r="R27" s="1">
        <f>VLOOKUP(N27,'[1]by loan'!B$1:D$29,3,FALSE)</f>
        <v>773382790304.99487</v>
      </c>
      <c r="S27" s="1" t="e">
        <f t="shared" si="0"/>
        <v>#REF!</v>
      </c>
    </row>
    <row r="28" spans="14:19" x14ac:dyDescent="0.25">
      <c r="N28" t="s">
        <v>63</v>
      </c>
      <c r="O28" s="8" t="e">
        <f>'215660'!#REF!</f>
        <v>#REF!</v>
      </c>
      <c r="P28" s="8" t="e">
        <f>'215660'!#REF!</f>
        <v>#REF!</v>
      </c>
      <c r="Q28" s="8" t="e">
        <f>'215660'!#REF!</f>
        <v>#REF!</v>
      </c>
      <c r="R28" s="1">
        <f>VLOOKUP(N28,'[1]by loan'!B$1:D$29,3,FALSE)</f>
        <v>35365465476.24707</v>
      </c>
      <c r="S28" s="1" t="e">
        <f t="shared" si="0"/>
        <v>#REF!</v>
      </c>
    </row>
    <row r="29" spans="14:19" x14ac:dyDescent="0.25">
      <c r="N29" t="s">
        <v>67</v>
      </c>
      <c r="O29" s="8" t="e">
        <f>'215680'!#REF!</f>
        <v>#REF!</v>
      </c>
      <c r="P29" s="8" t="e">
        <f>'215680'!#REF!</f>
        <v>#REF!</v>
      </c>
      <c r="Q29" s="8" t="e">
        <f>'215680'!#REF!</f>
        <v>#REF!</v>
      </c>
      <c r="R29" s="1">
        <f>VLOOKUP(N29,'[1]by loan'!B$1:D$29,3,FALSE)</f>
        <v>124143303627.16499</v>
      </c>
      <c r="S29" s="1" t="e">
        <f t="shared" si="0"/>
        <v>#REF!</v>
      </c>
    </row>
    <row r="30" spans="14:19" x14ac:dyDescent="0.25">
      <c r="O30" s="8"/>
    </row>
  </sheetData>
  <autoFilter ref="N1:Q1" xr:uid="{4DAF189B-986A-4F2D-BBD5-0B841445BFA4}">
    <sortState ref="N2:Q29">
      <sortCondition ref="N1"/>
    </sortState>
  </autoFilter>
  <hyperlinks>
    <hyperlink ref="A2" location="'204110A0'!A1" display="204110A0" xr:uid="{208EFFFD-612D-4AA9-BBF2-69BF08736BFC}"/>
    <hyperlink ref="A3" location="'204120A0'!A1" display="204120A0" xr:uid="{A4CA228E-779F-4EE8-80FB-2B6F16163354}"/>
    <hyperlink ref="B2" location="'212580A0'!A1" display="212580A0" xr:uid="{34F73A79-4E58-428E-A5DA-E84A32B3F26C}"/>
    <hyperlink ref="C2" location="'212300A0'!A1" display="212300A0" xr:uid="{286876E2-040B-4C00-A506-7D2BFEBEE149}"/>
    <hyperlink ref="C3" location="'212320A0'!A1" display="212320A0" xr:uid="{169FD575-D192-4F85-9699-FB913B5769A7}"/>
    <hyperlink ref="C4" location="'212330A0'!A1" display="212330A0" xr:uid="{CBEAE7B5-29CB-4A63-8A8D-F98B88DB51FC}"/>
    <hyperlink ref="C5" location="'212470A0'!A1" display="212470A0" xr:uid="{EE474EB8-B460-4171-96FE-E9602FD8455B}"/>
    <hyperlink ref="C6" location="'212480A0'!A1" display="212480A0" xr:uid="{1D1ACFF5-338F-4856-ABA6-D625B91747CF}"/>
    <hyperlink ref="C7" location="'212490A0'!A1" display="212490A0" xr:uid="{8F797794-7721-48EC-89C0-AD5968849E5F}"/>
    <hyperlink ref="C8" location="'212640A0'!A1" display="212640A0" xr:uid="{9F6BCB09-2FE2-4635-8882-FACA71878407}"/>
    <hyperlink ref="C9" location="'212720A0'!A1" display="212720A0" xr:uid="{D2B035DA-B36D-4BD4-AD90-3A67E206AB97}"/>
    <hyperlink ref="C10" location="'215680A0'!A1" display="215680A0" xr:uid="{FAE18D6C-E1A4-47AB-A783-1D03F08A1386}"/>
    <hyperlink ref="G2" location="'204110A0'!A1" display="204110A0" xr:uid="{9910FB71-FCAF-4BD0-B646-942EB93ACB94}"/>
    <hyperlink ref="G3" location="'204120A0'!A1" display="204120A0" xr:uid="{30B9438C-056A-44E6-BAF6-5A553D9B49FD}"/>
    <hyperlink ref="H2" location="'212580A0'!A1" display="212580A0" xr:uid="{6D6D6849-8EBF-41C7-84C9-D4151BB8F570}"/>
    <hyperlink ref="I2" location="'212300A0'!A1" display="212300A0" xr:uid="{794D4757-D58B-482F-A0DC-8078F289B4F8}"/>
    <hyperlink ref="I3" location="'212320A0'!A1" display="212320A0" xr:uid="{FE6A29F4-3105-431F-B1A9-069CD0F231C9}"/>
    <hyperlink ref="I4" location="'212330A0'!A1" display="212330A0" xr:uid="{233DE36C-7C26-456A-8047-D4C26BAE3F0E}"/>
    <hyperlink ref="I5" location="'212470A0'!A1" display="212470A0" xr:uid="{7060100F-635D-4CF4-ACB0-348210C0CBD8}"/>
    <hyperlink ref="I6" location="'212480A0'!A1" display="212480A0" xr:uid="{22FCB600-6686-484B-97C0-60663FA9B70F}"/>
    <hyperlink ref="I7" location="'212490A0'!A1" display="212490A0" xr:uid="{66C94992-D0E4-4482-8138-1CE1B785AA38}"/>
    <hyperlink ref="I8" location="'212640A0'!A1" display="212640A0" xr:uid="{44BDF2FC-81DB-433C-9F97-6064DA108E46}"/>
    <hyperlink ref="I9" location="'212720A0'!A1" display="212720A0" xr:uid="{13CAC313-F18D-41BC-A512-57586E23F27A}"/>
    <hyperlink ref="I10" location="'215680A0'!A1" display="215680A0" xr:uid="{A306BE8E-C538-4673-8036-ED6209E652F2}"/>
    <hyperlink ref="D2" location="'212360A0'!A1" display="212360A0" xr:uid="{07135FAE-CE47-4902-A195-BB97248902DC}"/>
    <hyperlink ref="D3" location="'212370A0'!A1" display="212370A0" xr:uid="{FA83BEB9-4464-4AC4-86E6-7F53A41941D9}"/>
    <hyperlink ref="D4" location="'212670A0'!A1" display="212670A0" xr:uid="{A2864C3D-CB7D-47A0-B559-D1D72D299BF0}"/>
    <hyperlink ref="D5" location="'212760A0'!A1" display="212760A0" xr:uid="{8935CE6E-B2BE-4F93-A20B-89857F05F196}"/>
    <hyperlink ref="J2" location="'212360A0'!A1" display="212360A0" xr:uid="{09B5F7E7-9C97-4CB9-80F0-E5BD4C48353D}"/>
    <hyperlink ref="J3" location="'212370A0'!A1" display="212370A0" xr:uid="{93F6403F-25B9-48AF-87A7-A83E4007D2FE}"/>
    <hyperlink ref="J4" location="'212670A0'!A1" display="212670A0" xr:uid="{B68B98FF-EA1C-410E-8205-7D8F3E1E885F}"/>
    <hyperlink ref="J5" location="'212760A0'!A1" display="212760A0" xr:uid="{5BB7EE98-8F51-4341-ADF9-6BDEDF485E78}"/>
    <hyperlink ref="E2" location="'212350A0'!A1" display="212350A0" xr:uid="{74408ABF-BCEE-491C-9DF3-EFEEE6837573}"/>
    <hyperlink ref="E3" location="'212400A0'!A1" display="212400A0" xr:uid="{6DF1CBE6-9F06-454C-9FD0-F5E0DD998489}"/>
    <hyperlink ref="E4" location="'212530A0'!A1" display="212530A0" xr:uid="{93420899-502E-4B3A-8F73-2CEA3FFD6559}"/>
    <hyperlink ref="E5" location="'212620A0'!A1" display="212620A0" xr:uid="{5BF5F9D5-1F41-4F2C-8482-F8592B0572EE}"/>
    <hyperlink ref="E6" location="'212750A0'!A1" display="212750A0" xr:uid="{FF7F4FEF-0BC5-4489-86F6-DC19EE2E94A9}"/>
    <hyperlink ref="E7" location="'215660A0'!A1" display="215660A0" xr:uid="{E93A22AE-444E-4B44-9610-CD43364D4032}"/>
    <hyperlink ref="K2" location="'212350A0'!A1" display="212350A0" xr:uid="{E0A88EE8-AA73-4671-AEA8-B70A120BD855}"/>
    <hyperlink ref="K3" location="'212400A0'!A1" display="212400A0" xr:uid="{8792A295-30C4-4332-8668-86AE58BA9C1C}"/>
    <hyperlink ref="K4" location="'212530A0'!A1" display="212530A0" xr:uid="{42DB0348-0B33-45CE-A7C4-5BA59CF9D784}"/>
    <hyperlink ref="K5" location="'212620A0'!A1" display="212620A0" xr:uid="{2B458E7B-92E0-4559-9C1E-899E12C7DEEF}"/>
    <hyperlink ref="K6" location="'212750A0'!A1" display="212750A0" xr:uid="{FCB9CD73-0322-45B8-BA6A-B235AAD884D7}"/>
    <hyperlink ref="K7" location="'215660A0'!A1" display="215660A0" xr:uid="{CF995237-2BAB-4F4B-98E7-5FE11EDBCC3F}"/>
    <hyperlink ref="F2" location="'212410A0'!A1" display="212410A0" xr:uid="{20FA0417-A4A0-4E05-89B6-135348CAEA9B}"/>
    <hyperlink ref="F3" location="'212510A0'!A1" display="212510A0" xr:uid="{EA3E9293-ECF1-47F8-B3DA-3D5FD717D6F8}"/>
    <hyperlink ref="F4" location="'212550A0'!A1" display="212550A0" xr:uid="{0E4CDCCE-9DF7-4E72-A5E4-0DC373F73628}"/>
    <hyperlink ref="F5" location="'212600A0'!A1" display="212600A0" xr:uid="{0759D457-7215-4A50-9E01-3077539BA8DE}"/>
    <hyperlink ref="F6" location="'212610A0'!A1" display="212610A0" xr:uid="{3871DC72-0A45-460E-95A7-A749AC5FD500}"/>
    <hyperlink ref="F7" location="'212730A0'!A1" display="212730A0" xr:uid="{B6D1826D-983A-4FF0-9F0E-186A07F43D01}"/>
    <hyperlink ref="L2" location="'212410A0'!A1" display="212410A0" xr:uid="{80F2ED6D-C9FA-4EE4-A7DC-4AA59B4CCB9C}"/>
    <hyperlink ref="L3" location="'212510A0'!A1" display="212510A0" xr:uid="{96C4E2AA-DD87-445D-A833-A5B65BC1D79C}"/>
    <hyperlink ref="L4" location="'212550A0'!A1" display="212550A0" xr:uid="{FE219375-D4C3-4E1E-AA6E-439B9D0F3B9D}"/>
    <hyperlink ref="L5" location="'212600A0'!A1" display="212600A0" xr:uid="{C4994826-DCAE-4B35-8CBB-4FA561B58BB8}"/>
    <hyperlink ref="L6" location="'212610A0'!A1" display="212610A0" xr:uid="{D5E0E4A1-470B-4CC4-8355-2049CB2992BE}"/>
    <hyperlink ref="L7" location="'212730A0'!A1" display="212730A0" xr:uid="{23880678-5345-4ABD-B98C-97280D387A37}"/>
    <hyperlink ref="D6" location="'212380A0'!A1" display="212380A0" xr:uid="{EC596BE2-FC63-4C68-B030-A81A5B3ECCA8}"/>
    <hyperlink ref="J6" location="'212380A0'!A1" display="212380A0" xr:uid="{9764A567-32DE-49BA-8EBD-D19A767C6619}"/>
    <hyperlink ref="D7" location="'212050A0'!A1" display="212050A0" xr:uid="{BCEBF7E1-975E-4C13-90E9-B552481BD5A7}"/>
    <hyperlink ref="J7" location="'212050A0'!A1" display="212050A0" xr:uid="{4ED33EB6-0BE3-4664-86CB-B9B2CAE1DF4A}"/>
    <hyperlink ref="D8" location="'212060A0'!A1" display="212060A0" xr:uid="{9CC07314-F5B3-4CDB-AE7B-2653F03F4078}"/>
    <hyperlink ref="J8" location="'212060A0'!A1" display="212060A0" xr:uid="{1969EA64-4DBD-4889-A775-54BBCFCF84F3}"/>
    <hyperlink ref="F8" location="'212070A0'!A1" display="212070A0" xr:uid="{1AB1F867-C3D0-4581-AD83-E7A6E0B901F8}"/>
    <hyperlink ref="L8" location="'212070A0'!A1" display="212070A0" xr:uid="{733318C6-7892-48D7-A24E-E3A3D87EF7A8}"/>
    <hyperlink ref="F9" location="'212080A0'!A1" display="212080A0" xr:uid="{6E7C0EB8-A2B4-4568-BBFA-47084850F046}"/>
    <hyperlink ref="L9" location="'212080A0'!A1" display="212080A0" xr:uid="{AAC5E2F7-4F9D-4FE9-A4C5-DFDC84926FAF}"/>
    <hyperlink ref="B3" location="'21211001'!A1" display="'21211001'!A1" xr:uid="{B60519FE-D49A-4C57-AEA7-CE252CEFD8CE}"/>
    <hyperlink ref="H3" location="'21211001'!A1" display="'21211001'!A1" xr:uid="{69968C53-E3CC-4F2C-838C-11CC6F61FF6C}"/>
    <hyperlink ref="C11" location="'212140A0'!A1" display="212140A0" xr:uid="{D1450555-499C-4AC5-9E61-E5488E804EEB}"/>
    <hyperlink ref="I11" location="'212140A0'!A1" display="212140A0" xr:uid="{C09B2D74-F0C2-4426-8A32-FA00308F9F1F}"/>
    <hyperlink ref="B4" location="'215690A0'!A1" display="215690A0" xr:uid="{E2434B50-5488-4B7B-A1D4-E75270EB2714}"/>
    <hyperlink ref="H4" location="'215690A0'!A1" display="215690A0" xr:uid="{87139A0A-C923-4F0B-BD72-0C1CA4C6BD9C}"/>
    <hyperlink ref="E8" location="'212390A0'!A1" display="212390A0" xr:uid="{738652F9-5AC7-4B2D-B52C-E3E474BC57B7}"/>
    <hyperlink ref="K8" location="'212390A0'!A1" display="212390A0" xr:uid="{24734A61-F4FB-4857-8061-F2364F0FA912}"/>
    <hyperlink ref="C12" location="'212420A0'!A1" display="212420A0" xr:uid="{BE0FC931-6C35-4BF4-8580-710DBEAF4171}"/>
    <hyperlink ref="I12" location="'212420A0'!A1" display="212420A0" xr:uid="{F838E23D-B2BE-48A9-8120-841DEC37B27F}"/>
    <hyperlink ref="C13" location="'212440A0'!A1" display="212440A0" xr:uid="{12B5C161-3E5C-44EA-B5BE-96454D2A6777}"/>
    <hyperlink ref="I13" location="'212440A0'!A1" display="212440A0" xr:uid="{AE6EAC77-F4CE-45B0-B713-FF70E937269C}"/>
    <hyperlink ref="B5" location="'212450A0'!A1" display="212450A0" xr:uid="{76358CBB-7E5A-47E9-9222-5797E754F974}"/>
    <hyperlink ref="H5" location="'212450A0'!A1" display="212450A0" xr:uid="{541851CC-9EBD-489A-827F-6AA020E3CC5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7A91-0073-446E-BFC2-9B4351708380}">
  <sheetPr>
    <tabColor rgb="FFFFC000"/>
  </sheetPr>
  <dimension ref="A1:M13"/>
  <sheetViews>
    <sheetView showGridLines="0" workbookViewId="0">
      <selection activeCell="H17" sqref="H17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8.7109375" bestFit="1" customWidth="1"/>
    <col min="8" max="8" width="18.42578125" bestFit="1" customWidth="1"/>
    <col min="9" max="9" width="22.5703125" bestFit="1" customWidth="1"/>
    <col min="10" max="10" width="5" bestFit="1" customWidth="1"/>
    <col min="12" max="12" width="10.710937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s="29" t="s">
        <v>192</v>
      </c>
      <c r="B2" s="10">
        <v>45870</v>
      </c>
      <c r="C2" s="10">
        <v>45870</v>
      </c>
      <c r="D2" s="38"/>
      <c r="E2" s="22"/>
      <c r="F2" s="22"/>
      <c r="G2" s="23"/>
      <c r="H2" s="12"/>
      <c r="I2" s="22"/>
      <c r="J2" s="4"/>
      <c r="L2" s="2">
        <f ca="1">DATE(2025,MONTH(TODAY()),1)</f>
        <v>45778</v>
      </c>
      <c r="M2">
        <v>0.5</v>
      </c>
    </row>
    <row r="3" spans="1:13" x14ac:dyDescent="0.25">
      <c r="A3" s="29" t="s">
        <v>192</v>
      </c>
      <c r="B3" s="10">
        <v>46054</v>
      </c>
      <c r="C3" s="10">
        <v>46054</v>
      </c>
      <c r="D3" s="38">
        <v>4370457.33</v>
      </c>
      <c r="E3" s="22" t="e">
        <f>VLOOKUP(C3,'Data Source'!$A$2:$B$1048576,2,FALSE)</f>
        <v>#N/A</v>
      </c>
      <c r="F3" s="22" t="e">
        <f>D3*E3</f>
        <v>#N/A</v>
      </c>
      <c r="G3" s="23" t="e">
        <f>VLOOKUP(C2,'Data Source'!$G$2:$H$1137,2,FALSE)</f>
        <v>#N/A</v>
      </c>
      <c r="H3" s="12" t="e">
        <f>SUM(D3:$D$13)*((G3+$M$2)/100/2)</f>
        <v>#N/A</v>
      </c>
      <c r="I3" s="22" t="e">
        <f t="shared" ref="I3:I13" si="0">H3*E3</f>
        <v>#N/A</v>
      </c>
      <c r="J3" s="4">
        <f t="shared" ref="J3:J13" si="1">YEAR(B3)</f>
        <v>2026</v>
      </c>
    </row>
    <row r="4" spans="1:13" x14ac:dyDescent="0.25">
      <c r="A4" s="29" t="s">
        <v>192</v>
      </c>
      <c r="B4" s="10">
        <v>46235</v>
      </c>
      <c r="C4" s="10">
        <v>46235</v>
      </c>
      <c r="D4" s="38">
        <v>4479719.2</v>
      </c>
      <c r="E4" s="22" t="e">
        <f>VLOOKUP(C4,'Data Source'!$A$2:$B$1048576,2,FALSE)</f>
        <v>#N/A</v>
      </c>
      <c r="F4" s="22" t="e">
        <f t="shared" ref="F4:F13" si="2">D4*E4</f>
        <v>#N/A</v>
      </c>
      <c r="G4" s="23" t="e">
        <f>VLOOKUP(C3,'Data Source'!$G$2:$H$1137,2,FALSE)</f>
        <v>#N/A</v>
      </c>
      <c r="H4" s="12" t="e">
        <f>SUM(D4:$D$13)*((G4+$M$2)/100/2)</f>
        <v>#N/A</v>
      </c>
      <c r="I4" s="22" t="e">
        <f t="shared" si="0"/>
        <v>#N/A</v>
      </c>
      <c r="J4" s="4">
        <f t="shared" si="1"/>
        <v>2026</v>
      </c>
    </row>
    <row r="5" spans="1:13" x14ac:dyDescent="0.25">
      <c r="A5" s="29" t="s">
        <v>192</v>
      </c>
      <c r="B5" s="10">
        <v>46419</v>
      </c>
      <c r="C5" s="10">
        <v>46419</v>
      </c>
      <c r="D5" s="38">
        <v>4591712.04</v>
      </c>
      <c r="E5" s="22" t="e">
        <f>VLOOKUP(C5,'Data Source'!$A$2:$B$1048576,2,FALSE)</f>
        <v>#N/A</v>
      </c>
      <c r="F5" s="22" t="e">
        <f t="shared" si="2"/>
        <v>#N/A</v>
      </c>
      <c r="G5" s="23" t="e">
        <f>VLOOKUP(C4,'Data Source'!$G$2:$H$1137,2,FALSE)</f>
        <v>#N/A</v>
      </c>
      <c r="H5" s="12" t="e">
        <f>SUM(D5:$D$13)*((G5+$M$2)/100/2)</f>
        <v>#N/A</v>
      </c>
      <c r="I5" s="22" t="e">
        <f t="shared" si="0"/>
        <v>#N/A</v>
      </c>
      <c r="J5" s="4">
        <f t="shared" si="1"/>
        <v>2027</v>
      </c>
    </row>
    <row r="6" spans="1:13" x14ac:dyDescent="0.25">
      <c r="A6" s="29" t="s">
        <v>192</v>
      </c>
      <c r="B6" s="10">
        <v>46600</v>
      </c>
      <c r="C6" s="10">
        <v>46600</v>
      </c>
      <c r="D6" s="38">
        <v>4706504.8099999996</v>
      </c>
      <c r="E6" s="22" t="e">
        <f>VLOOKUP(C6,'Data Source'!$A$2:$B$1048576,2,FALSE)</f>
        <v>#N/A</v>
      </c>
      <c r="F6" s="22" t="e">
        <f t="shared" si="2"/>
        <v>#N/A</v>
      </c>
      <c r="G6" s="23" t="e">
        <f>VLOOKUP(C5,'Data Source'!$G$2:$H$1137,2,FALSE)</f>
        <v>#N/A</v>
      </c>
      <c r="H6" s="12" t="e">
        <f>SUM(D6:$D$13)*((G6+$M$2)/100/2)</f>
        <v>#N/A</v>
      </c>
      <c r="I6" s="22" t="e">
        <f t="shared" si="0"/>
        <v>#N/A</v>
      </c>
      <c r="J6" s="4">
        <f t="shared" si="1"/>
        <v>2027</v>
      </c>
    </row>
    <row r="7" spans="1:13" x14ac:dyDescent="0.25">
      <c r="A7" s="29" t="s">
        <v>192</v>
      </c>
      <c r="B7" s="10">
        <v>46784</v>
      </c>
      <c r="C7" s="10">
        <v>46784</v>
      </c>
      <c r="D7" s="38">
        <v>4824167.09</v>
      </c>
      <c r="E7" s="22" t="e">
        <f>VLOOKUP(C7,'Data Source'!$A$2:$B$1048576,2,FALSE)</f>
        <v>#N/A</v>
      </c>
      <c r="F7" s="22" t="e">
        <f t="shared" si="2"/>
        <v>#N/A</v>
      </c>
      <c r="G7" s="23" t="e">
        <f>VLOOKUP(C6,'Data Source'!$G$2:$H$1137,2,FALSE)</f>
        <v>#N/A</v>
      </c>
      <c r="H7" s="12" t="e">
        <f>SUM(D7:$D$13)*((G7+$M$2)/100/2)</f>
        <v>#N/A</v>
      </c>
      <c r="I7" s="22" t="e">
        <f t="shared" si="0"/>
        <v>#N/A</v>
      </c>
      <c r="J7" s="4">
        <f t="shared" si="1"/>
        <v>2028</v>
      </c>
    </row>
    <row r="8" spans="1:13" x14ac:dyDescent="0.25">
      <c r="A8" s="29" t="s">
        <v>192</v>
      </c>
      <c r="B8" s="10">
        <v>46966</v>
      </c>
      <c r="C8" s="10">
        <v>46966</v>
      </c>
      <c r="D8" s="38">
        <v>4944771.4000000004</v>
      </c>
      <c r="E8" s="22" t="e">
        <f>VLOOKUP(C8,'Data Source'!$A$2:$B$1048576,2,FALSE)</f>
        <v>#N/A</v>
      </c>
      <c r="F8" s="22" t="e">
        <f t="shared" si="2"/>
        <v>#N/A</v>
      </c>
      <c r="G8" s="23" t="e">
        <f>VLOOKUP(C7,'Data Source'!$G$2:$H$1137,2,FALSE)</f>
        <v>#N/A</v>
      </c>
      <c r="H8" s="12" t="e">
        <f>SUM(D8:$D$13)*((G8+$M$2)/100/2)</f>
        <v>#N/A</v>
      </c>
      <c r="I8" s="22" t="e">
        <f t="shared" si="0"/>
        <v>#N/A</v>
      </c>
      <c r="J8" s="4">
        <f t="shared" si="1"/>
        <v>2028</v>
      </c>
    </row>
    <row r="9" spans="1:13" x14ac:dyDescent="0.25">
      <c r="A9" s="29" t="s">
        <v>192</v>
      </c>
      <c r="B9" s="10">
        <v>47150</v>
      </c>
      <c r="C9" s="10">
        <v>47150</v>
      </c>
      <c r="D9" s="38">
        <v>5068390.9000000004</v>
      </c>
      <c r="E9" s="22" t="e">
        <f>VLOOKUP(C9,'Data Source'!$A$2:$B$1048576,2,FALSE)</f>
        <v>#N/A</v>
      </c>
      <c r="F9" s="22" t="e">
        <f t="shared" si="2"/>
        <v>#N/A</v>
      </c>
      <c r="G9" s="23" t="e">
        <f>VLOOKUP(C8,'Data Source'!$G$2:$H$1137,2,FALSE)</f>
        <v>#N/A</v>
      </c>
      <c r="H9" s="12" t="e">
        <f>SUM(D9:$D$13)*((G9+$M$2)/100/2)</f>
        <v>#N/A</v>
      </c>
      <c r="I9" s="22" t="e">
        <f t="shared" si="0"/>
        <v>#N/A</v>
      </c>
      <c r="J9" s="4">
        <f t="shared" si="1"/>
        <v>2029</v>
      </c>
    </row>
    <row r="10" spans="1:13" x14ac:dyDescent="0.25">
      <c r="A10" s="29" t="s">
        <v>192</v>
      </c>
      <c r="B10" s="10">
        <v>47331</v>
      </c>
      <c r="C10" s="10">
        <v>47331</v>
      </c>
      <c r="D10" s="38">
        <v>5195100.0199999996</v>
      </c>
      <c r="E10" s="22" t="e">
        <f>VLOOKUP(C10,'Data Source'!$A$2:$B$1048576,2,FALSE)</f>
        <v>#N/A</v>
      </c>
      <c r="F10" s="22" t="e">
        <f t="shared" si="2"/>
        <v>#N/A</v>
      </c>
      <c r="G10" s="23" t="e">
        <f>VLOOKUP(C9,'Data Source'!$G$2:$H$1137,2,FALSE)</f>
        <v>#N/A</v>
      </c>
      <c r="H10" s="12" t="e">
        <f>SUM(D10:$D$13)*((G10+$M$2)/100/2)</f>
        <v>#N/A</v>
      </c>
      <c r="I10" s="22" t="e">
        <f t="shared" si="0"/>
        <v>#N/A</v>
      </c>
      <c r="J10" s="4">
        <f t="shared" si="1"/>
        <v>2029</v>
      </c>
    </row>
    <row r="11" spans="1:13" x14ac:dyDescent="0.25">
      <c r="A11" s="29" t="s">
        <v>192</v>
      </c>
      <c r="B11" s="10">
        <v>47515</v>
      </c>
      <c r="C11" s="10">
        <v>47515</v>
      </c>
      <c r="D11" s="38">
        <v>5324978.13</v>
      </c>
      <c r="E11" s="22" t="e">
        <f>VLOOKUP(C11,'Data Source'!$A$2:$B$1048576,2,FALSE)</f>
        <v>#N/A</v>
      </c>
      <c r="F11" s="22" t="e">
        <f t="shared" si="2"/>
        <v>#N/A</v>
      </c>
      <c r="G11" s="23" t="e">
        <f>VLOOKUP(C10,'Data Source'!$G$2:$H$1137,2,FALSE)</f>
        <v>#N/A</v>
      </c>
      <c r="H11" s="12" t="e">
        <f>SUM(D11:$D$13)*((G11+$M$2)/100/2)</f>
        <v>#N/A</v>
      </c>
      <c r="I11" s="22" t="e">
        <f t="shared" si="0"/>
        <v>#N/A</v>
      </c>
      <c r="J11" s="4">
        <f t="shared" si="1"/>
        <v>2030</v>
      </c>
    </row>
    <row r="12" spans="1:13" x14ac:dyDescent="0.25">
      <c r="A12" s="29" t="s">
        <v>192</v>
      </c>
      <c r="B12" s="10">
        <v>47696</v>
      </c>
      <c r="C12" s="10">
        <v>47696</v>
      </c>
      <c r="D12" s="38">
        <v>5458102.21</v>
      </c>
      <c r="E12" s="22" t="e">
        <f>VLOOKUP(C12,'Data Source'!$A$2:$B$1048576,2,FALSE)</f>
        <v>#N/A</v>
      </c>
      <c r="F12" s="22" t="e">
        <f t="shared" si="2"/>
        <v>#N/A</v>
      </c>
      <c r="G12" s="23" t="e">
        <f>VLOOKUP(C11,'Data Source'!$G$2:$H$1137,2,FALSE)</f>
        <v>#N/A</v>
      </c>
      <c r="H12" s="12" t="e">
        <f>SUM(D12:$D$13)*((G12+$M$2)/100/2)</f>
        <v>#N/A</v>
      </c>
      <c r="I12" s="22" t="e">
        <f t="shared" si="0"/>
        <v>#N/A</v>
      </c>
      <c r="J12" s="4">
        <f t="shared" si="1"/>
        <v>2030</v>
      </c>
    </row>
    <row r="13" spans="1:13" x14ac:dyDescent="0.25">
      <c r="A13" s="29" t="s">
        <v>192</v>
      </c>
      <c r="B13" s="10">
        <v>47880</v>
      </c>
      <c r="C13" s="10">
        <v>47880</v>
      </c>
      <c r="D13" s="38">
        <v>5594550.9000000004</v>
      </c>
      <c r="E13" s="22" t="e">
        <f>VLOOKUP(C13,'Data Source'!$A$2:$B$1048576,2,FALSE)</f>
        <v>#N/A</v>
      </c>
      <c r="F13" s="22" t="e">
        <f t="shared" si="2"/>
        <v>#N/A</v>
      </c>
      <c r="G13" s="23" t="e">
        <f>VLOOKUP(C12,'Data Source'!$G$2:$H$1137,2,FALSE)</f>
        <v>#N/A</v>
      </c>
      <c r="H13" s="12" t="e">
        <f>SUM(D13:$D$13)*((G13+$M$2)/100/2)</f>
        <v>#N/A</v>
      </c>
      <c r="I13" s="22" t="e">
        <f t="shared" si="0"/>
        <v>#N/A</v>
      </c>
      <c r="J13" s="4">
        <f t="shared" si="1"/>
        <v>2031</v>
      </c>
    </row>
  </sheetData>
  <conditionalFormatting sqref="B2:B13">
    <cfRule type="cellIs" dxfId="39" priority="1" operator="lessThan">
      <formula>$L$2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5F8D-DD73-4BD4-AD68-C3F032A0A09A}">
  <sheetPr>
    <tabColor rgb="FFFFC000"/>
  </sheetPr>
  <dimension ref="A1:M15"/>
  <sheetViews>
    <sheetView showGridLines="0" topLeftCell="B1" workbookViewId="0">
      <selection activeCell="H18" sqref="H18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8.7109375" bestFit="1" customWidth="1"/>
    <col min="8" max="8" width="18.42578125" bestFit="1" customWidth="1"/>
    <col min="9" max="9" width="22.5703125" bestFit="1" customWidth="1"/>
    <col min="10" max="10" width="5" bestFit="1" customWidth="1"/>
    <col min="12" max="12" width="10.710937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s="29" t="s">
        <v>191</v>
      </c>
      <c r="B2" s="10">
        <v>45901</v>
      </c>
      <c r="C2" s="10">
        <v>45901</v>
      </c>
      <c r="D2" s="38"/>
      <c r="E2" s="22"/>
      <c r="F2" s="22"/>
      <c r="G2" s="23"/>
      <c r="H2" s="12"/>
      <c r="I2" s="22"/>
      <c r="J2" s="4"/>
      <c r="L2" s="2">
        <f ca="1">DATE(2025,MONTH(TODAY()),1)</f>
        <v>45778</v>
      </c>
      <c r="M2">
        <v>0.5</v>
      </c>
    </row>
    <row r="3" spans="1:13" x14ac:dyDescent="0.25">
      <c r="A3" s="29" t="s">
        <v>191</v>
      </c>
      <c r="B3" s="10">
        <v>46082</v>
      </c>
      <c r="C3" s="10">
        <v>46082</v>
      </c>
      <c r="D3" s="38">
        <v>2888781.77</v>
      </c>
      <c r="E3" s="22" t="e">
        <f>VLOOKUP(C3,'Data Source'!$A$2:$B$1048576,2,FALSE)</f>
        <v>#N/A</v>
      </c>
      <c r="F3" s="22" t="e">
        <f>D3*E3</f>
        <v>#N/A</v>
      </c>
      <c r="G3" s="23" t="e">
        <f>VLOOKUP(C2,'Data Source'!$G$2:$H$1137,2,FALSE)</f>
        <v>#N/A</v>
      </c>
      <c r="H3" s="12" t="e">
        <f>SUM(D3:$D$15)*((G3+$M$2)/100/2)</f>
        <v>#N/A</v>
      </c>
      <c r="I3" s="22" t="e">
        <f t="shared" ref="I3:I15" si="0">H3*E3</f>
        <v>#N/A</v>
      </c>
      <c r="J3" s="4">
        <f t="shared" ref="J3:J15" si="1">YEAR(B3)</f>
        <v>2026</v>
      </c>
    </row>
    <row r="4" spans="1:13" x14ac:dyDescent="0.25">
      <c r="A4" s="29" t="s">
        <v>191</v>
      </c>
      <c r="B4" s="10">
        <v>46266</v>
      </c>
      <c r="C4" s="10">
        <v>46266</v>
      </c>
      <c r="D4" s="38">
        <v>2961001.51</v>
      </c>
      <c r="E4" s="22" t="e">
        <f>VLOOKUP(C4,'Data Source'!$A$2:$B$1048576,2,FALSE)</f>
        <v>#N/A</v>
      </c>
      <c r="F4" s="22" t="e">
        <f t="shared" ref="F4:F15" si="2">D4*E4</f>
        <v>#N/A</v>
      </c>
      <c r="G4" s="23" t="e">
        <f>VLOOKUP(C3,'Data Source'!$G$2:$H$1137,2,FALSE)</f>
        <v>#N/A</v>
      </c>
      <c r="H4" s="12" t="e">
        <f>SUM(D4:$D$15)*((G4+$M$2)/100/2)</f>
        <v>#N/A</v>
      </c>
      <c r="I4" s="22" t="e">
        <f t="shared" si="0"/>
        <v>#N/A</v>
      </c>
      <c r="J4" s="4">
        <f t="shared" si="1"/>
        <v>2026</v>
      </c>
    </row>
    <row r="5" spans="1:13" x14ac:dyDescent="0.25">
      <c r="A5" s="29" t="s">
        <v>191</v>
      </c>
      <c r="B5" s="10">
        <v>46447</v>
      </c>
      <c r="C5" s="10">
        <v>46447</v>
      </c>
      <c r="D5" s="38">
        <v>3035025.98</v>
      </c>
      <c r="E5" s="22" t="e">
        <f>VLOOKUP(C5,'Data Source'!$A$2:$B$1048576,2,FALSE)</f>
        <v>#N/A</v>
      </c>
      <c r="F5" s="22" t="e">
        <f t="shared" si="2"/>
        <v>#N/A</v>
      </c>
      <c r="G5" s="23" t="e">
        <f>VLOOKUP(C4,'Data Source'!$G$2:$H$1137,2,FALSE)</f>
        <v>#N/A</v>
      </c>
      <c r="H5" s="12" t="e">
        <f>SUM(D5:$D$15)*((G5+$M$2)/100/2)</f>
        <v>#N/A</v>
      </c>
      <c r="I5" s="22" t="e">
        <f t="shared" si="0"/>
        <v>#N/A</v>
      </c>
      <c r="J5" s="4">
        <f t="shared" si="1"/>
        <v>2027</v>
      </c>
    </row>
    <row r="6" spans="1:13" x14ac:dyDescent="0.25">
      <c r="A6" s="29" t="s">
        <v>191</v>
      </c>
      <c r="B6" s="10">
        <v>46631</v>
      </c>
      <c r="C6" s="10">
        <v>46631</v>
      </c>
      <c r="D6" s="38">
        <v>3110902.25</v>
      </c>
      <c r="E6" s="22" t="e">
        <f>VLOOKUP(C6,'Data Source'!$A$2:$B$1048576,2,FALSE)</f>
        <v>#N/A</v>
      </c>
      <c r="F6" s="22" t="e">
        <f t="shared" si="2"/>
        <v>#N/A</v>
      </c>
      <c r="G6" s="23" t="e">
        <f>VLOOKUP(C5,'Data Source'!$G$2:$H$1137,2,FALSE)</f>
        <v>#N/A</v>
      </c>
      <c r="H6" s="12" t="e">
        <f>SUM(D6:$D$15)*((G6+$M$2)/100/2)</f>
        <v>#N/A</v>
      </c>
      <c r="I6" s="22" t="e">
        <f t="shared" si="0"/>
        <v>#N/A</v>
      </c>
      <c r="J6" s="4">
        <f t="shared" si="1"/>
        <v>2027</v>
      </c>
    </row>
    <row r="7" spans="1:13" x14ac:dyDescent="0.25">
      <c r="A7" s="29" t="s">
        <v>191</v>
      </c>
      <c r="B7" s="10">
        <v>46813</v>
      </c>
      <c r="C7" s="10">
        <v>46813</v>
      </c>
      <c r="D7" s="38">
        <v>3188674.4</v>
      </c>
      <c r="E7" s="22" t="e">
        <f>VLOOKUP(C7,'Data Source'!$A$2:$B$1048576,2,FALSE)</f>
        <v>#N/A</v>
      </c>
      <c r="F7" s="22" t="e">
        <f t="shared" si="2"/>
        <v>#N/A</v>
      </c>
      <c r="G7" s="23" t="e">
        <f>VLOOKUP(C6,'Data Source'!$G$2:$H$1137,2,FALSE)</f>
        <v>#N/A</v>
      </c>
      <c r="H7" s="12" t="e">
        <f>SUM(D7:$D$15)*((G7+$M$2)/100/2)</f>
        <v>#N/A</v>
      </c>
      <c r="I7" s="22" t="e">
        <f t="shared" si="0"/>
        <v>#N/A</v>
      </c>
      <c r="J7" s="4">
        <f t="shared" si="1"/>
        <v>2028</v>
      </c>
    </row>
    <row r="8" spans="1:13" x14ac:dyDescent="0.25">
      <c r="A8" s="29" t="s">
        <v>191</v>
      </c>
      <c r="B8" s="10">
        <v>46997</v>
      </c>
      <c r="C8" s="10">
        <v>46997</v>
      </c>
      <c r="D8" s="38">
        <v>3268391.68</v>
      </c>
      <c r="E8" s="22" t="e">
        <f>VLOOKUP(C8,'Data Source'!$A$2:$B$1048576,2,FALSE)</f>
        <v>#N/A</v>
      </c>
      <c r="F8" s="22" t="e">
        <f t="shared" si="2"/>
        <v>#N/A</v>
      </c>
      <c r="G8" s="23" t="e">
        <f>VLOOKUP(C7,'Data Source'!$G$2:$H$1137,2,FALSE)</f>
        <v>#N/A</v>
      </c>
      <c r="H8" s="12" t="e">
        <f>SUM(D8:$D$15)*((G8+$M$2)/100/2)</f>
        <v>#N/A</v>
      </c>
      <c r="I8" s="22" t="e">
        <f t="shared" si="0"/>
        <v>#N/A</v>
      </c>
      <c r="J8" s="4">
        <f t="shared" si="1"/>
        <v>2028</v>
      </c>
    </row>
    <row r="9" spans="1:13" x14ac:dyDescent="0.25">
      <c r="A9" s="29" t="s">
        <v>191</v>
      </c>
      <c r="B9" s="10">
        <v>47178</v>
      </c>
      <c r="C9" s="10">
        <v>47178</v>
      </c>
      <c r="D9" s="38">
        <v>3350100.99</v>
      </c>
      <c r="E9" s="22" t="e">
        <f>VLOOKUP(C9,'Data Source'!$A$2:$B$1048576,2,FALSE)</f>
        <v>#N/A</v>
      </c>
      <c r="F9" s="22" t="e">
        <f t="shared" si="2"/>
        <v>#N/A</v>
      </c>
      <c r="G9" s="23" t="e">
        <f>VLOOKUP(C8,'Data Source'!$G$2:$H$1137,2,FALSE)</f>
        <v>#N/A</v>
      </c>
      <c r="H9" s="12" t="e">
        <f>SUM(D9:$D$15)*((G9+$M$2)/100/2)</f>
        <v>#N/A</v>
      </c>
      <c r="I9" s="22" t="e">
        <f t="shared" si="0"/>
        <v>#N/A</v>
      </c>
      <c r="J9" s="4">
        <f t="shared" si="1"/>
        <v>2029</v>
      </c>
    </row>
    <row r="10" spans="1:13" x14ac:dyDescent="0.25">
      <c r="A10" s="29" t="s">
        <v>191</v>
      </c>
      <c r="B10" s="10">
        <v>47362</v>
      </c>
      <c r="C10" s="10">
        <v>47362</v>
      </c>
      <c r="D10" s="38">
        <v>3433853.69</v>
      </c>
      <c r="E10" s="22" t="e">
        <f>VLOOKUP(C10,'Data Source'!$A$2:$B$1048576,2,FALSE)</f>
        <v>#N/A</v>
      </c>
      <c r="F10" s="22" t="e">
        <f t="shared" si="2"/>
        <v>#N/A</v>
      </c>
      <c r="G10" s="23" t="e">
        <f>VLOOKUP(C9,'Data Source'!$G$2:$H$1137,2,FALSE)</f>
        <v>#N/A</v>
      </c>
      <c r="H10" s="12" t="e">
        <f>SUM(D10:$D$15)*((G10+$M$2)/100/2)</f>
        <v>#N/A</v>
      </c>
      <c r="I10" s="22" t="e">
        <f t="shared" si="0"/>
        <v>#N/A</v>
      </c>
      <c r="J10" s="4">
        <f t="shared" si="1"/>
        <v>2029</v>
      </c>
    </row>
    <row r="11" spans="1:13" x14ac:dyDescent="0.25">
      <c r="A11" s="29" t="s">
        <v>191</v>
      </c>
      <c r="B11" s="10">
        <v>47543</v>
      </c>
      <c r="C11" s="10">
        <v>47543</v>
      </c>
      <c r="D11" s="38">
        <v>3519700.31</v>
      </c>
      <c r="E11" s="22" t="e">
        <f>VLOOKUP(C11,'Data Source'!$A$2:$B$1048576,2,FALSE)</f>
        <v>#N/A</v>
      </c>
      <c r="F11" s="22" t="e">
        <f t="shared" si="2"/>
        <v>#N/A</v>
      </c>
      <c r="G11" s="23" t="e">
        <f>VLOOKUP(C10,'Data Source'!$G$2:$H$1137,2,FALSE)</f>
        <v>#N/A</v>
      </c>
      <c r="H11" s="12" t="e">
        <f>SUM(D11:$D$15)*((G11+$M$2)/100/2)</f>
        <v>#N/A</v>
      </c>
      <c r="I11" s="22" t="e">
        <f t="shared" si="0"/>
        <v>#N/A</v>
      </c>
      <c r="J11" s="4">
        <f t="shared" si="1"/>
        <v>2030</v>
      </c>
    </row>
    <row r="12" spans="1:13" x14ac:dyDescent="0.25">
      <c r="A12" s="29" t="s">
        <v>191</v>
      </c>
      <c r="B12" s="10">
        <v>47727</v>
      </c>
      <c r="C12" s="10">
        <v>47727</v>
      </c>
      <c r="D12" s="38">
        <v>3607692.8</v>
      </c>
      <c r="E12" s="22" t="e">
        <f>VLOOKUP(C12,'Data Source'!$A$2:$B$1048576,2,FALSE)</f>
        <v>#N/A</v>
      </c>
      <c r="F12" s="22" t="e">
        <f t="shared" si="2"/>
        <v>#N/A</v>
      </c>
      <c r="G12" s="23" t="e">
        <f>VLOOKUP(C11,'Data Source'!$G$2:$H$1137,2,FALSE)</f>
        <v>#N/A</v>
      </c>
      <c r="H12" s="12" t="e">
        <f>SUM(D12:$D$15)*((G12+$M$2)/100/2)</f>
        <v>#N/A</v>
      </c>
      <c r="I12" s="22" t="e">
        <f t="shared" si="0"/>
        <v>#N/A</v>
      </c>
      <c r="J12" s="4">
        <f t="shared" si="1"/>
        <v>2030</v>
      </c>
    </row>
    <row r="13" spans="1:13" x14ac:dyDescent="0.25">
      <c r="A13" s="29" t="s">
        <v>191</v>
      </c>
      <c r="B13" s="10">
        <v>47908</v>
      </c>
      <c r="C13" s="10">
        <v>47908</v>
      </c>
      <c r="D13" s="38">
        <v>3697884.64</v>
      </c>
      <c r="E13" s="22" t="e">
        <f>VLOOKUP(C13,'Data Source'!$A$2:$B$1048576,2,FALSE)</f>
        <v>#N/A</v>
      </c>
      <c r="F13" s="22" t="e">
        <f t="shared" si="2"/>
        <v>#N/A</v>
      </c>
      <c r="G13" s="23" t="e">
        <f>VLOOKUP(C12,'Data Source'!$G$2:$H$1137,2,FALSE)</f>
        <v>#N/A</v>
      </c>
      <c r="H13" s="12" t="e">
        <f>SUM(D13:$D$15)*((G13+$M$2)/100/2)</f>
        <v>#N/A</v>
      </c>
      <c r="I13" s="22" t="e">
        <f t="shared" si="0"/>
        <v>#N/A</v>
      </c>
      <c r="J13" s="4">
        <f t="shared" si="1"/>
        <v>2031</v>
      </c>
    </row>
    <row r="14" spans="1:13" x14ac:dyDescent="0.25">
      <c r="A14" s="29" t="s">
        <v>191</v>
      </c>
      <c r="B14" s="10">
        <v>48092</v>
      </c>
      <c r="C14" s="10">
        <v>48092</v>
      </c>
      <c r="D14" s="38">
        <v>3790332.15</v>
      </c>
      <c r="E14" s="22" t="e">
        <f>VLOOKUP(C14,'Data Source'!$A$2:$B$1048576,2,FALSE)</f>
        <v>#N/A</v>
      </c>
      <c r="F14" s="22" t="e">
        <f t="shared" si="2"/>
        <v>#N/A</v>
      </c>
      <c r="G14" s="23" t="e">
        <f>VLOOKUP(C13,'Data Source'!$G$2:$H$1137,2,FALSE)</f>
        <v>#N/A</v>
      </c>
      <c r="H14" s="12" t="e">
        <f>SUM(D14:$D$15)*((G14+$M$2)/100/2)</f>
        <v>#N/A</v>
      </c>
      <c r="I14" s="22" t="e">
        <f t="shared" si="0"/>
        <v>#N/A</v>
      </c>
      <c r="J14" s="4">
        <f t="shared" si="1"/>
        <v>2031</v>
      </c>
    </row>
    <row r="15" spans="1:13" x14ac:dyDescent="0.25">
      <c r="A15" s="29" t="s">
        <v>191</v>
      </c>
      <c r="B15" s="10">
        <v>48274</v>
      </c>
      <c r="C15" s="10">
        <v>48274</v>
      </c>
      <c r="D15" s="38">
        <v>3885089.45</v>
      </c>
      <c r="E15" s="22" t="e">
        <f>VLOOKUP(C15,'Data Source'!$A$2:$B$1048576,2,FALSE)</f>
        <v>#N/A</v>
      </c>
      <c r="F15" s="22" t="e">
        <f t="shared" si="2"/>
        <v>#N/A</v>
      </c>
      <c r="G15" s="23" t="e">
        <f>VLOOKUP(C14,'Data Source'!$G$2:$H$1137,2,FALSE)</f>
        <v>#N/A</v>
      </c>
      <c r="H15" s="12" t="e">
        <f>SUM(D15:$D$15)*((G15+$M$2)/100/2)</f>
        <v>#N/A</v>
      </c>
      <c r="I15" s="22" t="e">
        <f t="shared" si="0"/>
        <v>#N/A</v>
      </c>
      <c r="J15" s="4">
        <f t="shared" si="1"/>
        <v>2032</v>
      </c>
    </row>
  </sheetData>
  <conditionalFormatting sqref="B2:B15">
    <cfRule type="cellIs" dxfId="38" priority="1" operator="lessThan">
      <formula>$L$2</formula>
    </cfRule>
    <cfRule type="cellIs" dxfId="37" priority="2" operator="lessThan">
      <formula>$L$2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B341F-55AD-4523-AAA0-7A9A870DACA6}">
  <sheetPr>
    <tabColor rgb="FFFFC000"/>
  </sheetPr>
  <dimension ref="A1:M19"/>
  <sheetViews>
    <sheetView showGridLines="0" workbookViewId="0">
      <selection activeCell="E21" sqref="E21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8.7109375" bestFit="1" customWidth="1"/>
    <col min="8" max="8" width="18.42578125" bestFit="1" customWidth="1"/>
    <col min="9" max="9" width="22.5703125" bestFit="1" customWidth="1"/>
    <col min="10" max="10" width="5" bestFit="1" customWidth="1"/>
    <col min="12" max="12" width="10.710937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s="29" t="s">
        <v>190</v>
      </c>
      <c r="B2" s="10">
        <v>45731</v>
      </c>
      <c r="C2" s="10">
        <v>45731</v>
      </c>
      <c r="D2" s="38"/>
      <c r="E2" s="22"/>
      <c r="F2" s="22"/>
      <c r="G2" s="23"/>
      <c r="H2" s="12"/>
      <c r="I2" s="22"/>
      <c r="J2" s="4"/>
      <c r="L2" s="2">
        <f ca="1">DATE(2025,MONTH(TODAY()),1)</f>
        <v>45778</v>
      </c>
      <c r="M2">
        <v>0.5</v>
      </c>
    </row>
    <row r="3" spans="1:13" x14ac:dyDescent="0.25">
      <c r="A3" s="29" t="s">
        <v>190</v>
      </c>
      <c r="B3" s="10">
        <v>45915</v>
      </c>
      <c r="C3" s="10">
        <v>45915</v>
      </c>
      <c r="D3" s="38">
        <v>547744.6</v>
      </c>
      <c r="E3" s="22" t="e">
        <f>VLOOKUP(C3,'Data Source'!$A$2:$B$1048576,2,FALSE)</f>
        <v>#N/A</v>
      </c>
      <c r="F3" s="22" t="e">
        <f>D3*E3</f>
        <v>#N/A</v>
      </c>
      <c r="G3" s="23" t="e">
        <f>VLOOKUP(C2,'Data Source'!$G$2:$H$1137,2,FALSE)</f>
        <v>#N/A</v>
      </c>
      <c r="H3" s="12" t="e">
        <f>SUM(D3:$D$19)*((G3+$M$2)/100/2)</f>
        <v>#N/A</v>
      </c>
      <c r="I3" s="22" t="e">
        <f t="shared" ref="I3:I19" si="0">H3*E3</f>
        <v>#N/A</v>
      </c>
      <c r="J3" s="4">
        <f t="shared" ref="J3:J19" si="1">YEAR(B3)</f>
        <v>2025</v>
      </c>
    </row>
    <row r="4" spans="1:13" x14ac:dyDescent="0.25">
      <c r="A4" s="29" t="s">
        <v>190</v>
      </c>
      <c r="B4" s="10">
        <v>46096</v>
      </c>
      <c r="C4" s="10">
        <v>46096</v>
      </c>
      <c r="D4" s="38">
        <v>561438.22</v>
      </c>
      <c r="E4" s="22" t="e">
        <f>VLOOKUP(C4,'Data Source'!$A$2:$B$1048576,2,FALSE)</f>
        <v>#N/A</v>
      </c>
      <c r="F4" s="22" t="e">
        <f t="shared" ref="F4:F19" si="2">D4*E4</f>
        <v>#N/A</v>
      </c>
      <c r="G4" s="23" t="e">
        <f>VLOOKUP(C3,'Data Source'!$G$2:$H$1137,2,FALSE)</f>
        <v>#N/A</v>
      </c>
      <c r="H4" s="12" t="e">
        <f>SUM(D4:$D$19)*((G4+$M$2)/100/2)</f>
        <v>#N/A</v>
      </c>
      <c r="I4" s="22" t="e">
        <f t="shared" si="0"/>
        <v>#N/A</v>
      </c>
      <c r="J4" s="4">
        <f t="shared" si="1"/>
        <v>2026</v>
      </c>
    </row>
    <row r="5" spans="1:13" x14ac:dyDescent="0.25">
      <c r="A5" s="29" t="s">
        <v>190</v>
      </c>
      <c r="B5" s="10">
        <v>46280</v>
      </c>
      <c r="C5" s="10">
        <v>46280</v>
      </c>
      <c r="D5" s="38">
        <v>575474.04</v>
      </c>
      <c r="E5" s="22" t="e">
        <f>VLOOKUP(C5,'Data Source'!$A$2:$B$1048576,2,FALSE)</f>
        <v>#N/A</v>
      </c>
      <c r="F5" s="22" t="e">
        <f t="shared" si="2"/>
        <v>#N/A</v>
      </c>
      <c r="G5" s="23" t="e">
        <f>VLOOKUP(C4,'Data Source'!$G$2:$H$1137,2,FALSE)</f>
        <v>#N/A</v>
      </c>
      <c r="H5" s="12" t="e">
        <f>SUM(D5:$D$19)*((G5+$M$2)/100/2)</f>
        <v>#N/A</v>
      </c>
      <c r="I5" s="22" t="e">
        <f t="shared" si="0"/>
        <v>#N/A</v>
      </c>
      <c r="J5" s="4">
        <f t="shared" si="1"/>
        <v>2026</v>
      </c>
    </row>
    <row r="6" spans="1:13" x14ac:dyDescent="0.25">
      <c r="A6" s="29" t="s">
        <v>190</v>
      </c>
      <c r="B6" s="10">
        <v>46461</v>
      </c>
      <c r="C6" s="10">
        <v>46461</v>
      </c>
      <c r="D6" s="38">
        <v>589861.06000000006</v>
      </c>
      <c r="E6" s="22" t="e">
        <f>VLOOKUP(C6,'Data Source'!$A$2:$B$1048576,2,FALSE)</f>
        <v>#N/A</v>
      </c>
      <c r="F6" s="22" t="e">
        <f t="shared" si="2"/>
        <v>#N/A</v>
      </c>
      <c r="G6" s="23" t="e">
        <f>VLOOKUP(C5,'Data Source'!$G$2:$H$1137,2,FALSE)</f>
        <v>#N/A</v>
      </c>
      <c r="H6" s="12" t="e">
        <f>SUM(D6:$D$19)*((G6+$M$2)/100/2)</f>
        <v>#N/A</v>
      </c>
      <c r="I6" s="22" t="e">
        <f t="shared" si="0"/>
        <v>#N/A</v>
      </c>
      <c r="J6" s="4">
        <f t="shared" si="1"/>
        <v>2027</v>
      </c>
    </row>
    <row r="7" spans="1:13" x14ac:dyDescent="0.25">
      <c r="A7" s="29" t="s">
        <v>190</v>
      </c>
      <c r="B7" s="10">
        <v>46645</v>
      </c>
      <c r="C7" s="10">
        <v>46645</v>
      </c>
      <c r="D7" s="38">
        <v>604607.48</v>
      </c>
      <c r="E7" s="22" t="e">
        <f>VLOOKUP(C7,'Data Source'!$A$2:$B$1048576,2,FALSE)</f>
        <v>#N/A</v>
      </c>
      <c r="F7" s="22" t="e">
        <f t="shared" si="2"/>
        <v>#N/A</v>
      </c>
      <c r="G7" s="23" t="e">
        <f>VLOOKUP(C6,'Data Source'!$G$2:$H$1137,2,FALSE)</f>
        <v>#N/A</v>
      </c>
      <c r="H7" s="12" t="e">
        <f>SUM(D7:$D$19)*((G7+$M$2)/100/2)</f>
        <v>#N/A</v>
      </c>
      <c r="I7" s="22" t="e">
        <f t="shared" si="0"/>
        <v>#N/A</v>
      </c>
      <c r="J7" s="4">
        <f t="shared" si="1"/>
        <v>2027</v>
      </c>
    </row>
    <row r="8" spans="1:13" x14ac:dyDescent="0.25">
      <c r="A8" s="29" t="s">
        <v>190</v>
      </c>
      <c r="B8" s="10">
        <v>46827</v>
      </c>
      <c r="C8" s="10">
        <v>46827</v>
      </c>
      <c r="D8" s="38">
        <v>619722.81999999995</v>
      </c>
      <c r="E8" s="22" t="e">
        <f>VLOOKUP(C8,'Data Source'!$A$2:$B$1048576,2,FALSE)</f>
        <v>#N/A</v>
      </c>
      <c r="F8" s="22" t="e">
        <f t="shared" si="2"/>
        <v>#N/A</v>
      </c>
      <c r="G8" s="23" t="e">
        <f>VLOOKUP(C7,'Data Source'!$G$2:$H$1137,2,FALSE)</f>
        <v>#N/A</v>
      </c>
      <c r="H8" s="12" t="e">
        <f>SUM(D8:$D$19)*((G8+$M$2)/100/2)</f>
        <v>#N/A</v>
      </c>
      <c r="I8" s="22" t="e">
        <f t="shared" si="0"/>
        <v>#N/A</v>
      </c>
      <c r="J8" s="4">
        <f t="shared" si="1"/>
        <v>2028</v>
      </c>
    </row>
    <row r="9" spans="1:13" x14ac:dyDescent="0.25">
      <c r="A9" s="29" t="s">
        <v>190</v>
      </c>
      <c r="B9" s="10">
        <v>47011</v>
      </c>
      <c r="C9" s="10">
        <v>47011</v>
      </c>
      <c r="D9" s="38">
        <v>635215.79</v>
      </c>
      <c r="E9" s="22" t="e">
        <f>VLOOKUP(C9,'Data Source'!$A$2:$B$1048576,2,FALSE)</f>
        <v>#N/A</v>
      </c>
      <c r="F9" s="22" t="e">
        <f t="shared" si="2"/>
        <v>#N/A</v>
      </c>
      <c r="G9" s="23" t="e">
        <f>VLOOKUP(C8,'Data Source'!$G$2:$H$1137,2,FALSE)</f>
        <v>#N/A</v>
      </c>
      <c r="H9" s="12" t="e">
        <f>SUM(D9:$D$19)*((G9+$M$2)/100/2)</f>
        <v>#N/A</v>
      </c>
      <c r="I9" s="22" t="e">
        <f t="shared" si="0"/>
        <v>#N/A</v>
      </c>
      <c r="J9" s="4">
        <f t="shared" si="1"/>
        <v>2028</v>
      </c>
    </row>
    <row r="10" spans="1:13" x14ac:dyDescent="0.25">
      <c r="A10" s="29" t="s">
        <v>190</v>
      </c>
      <c r="B10" s="10">
        <v>47192</v>
      </c>
      <c r="C10" s="10">
        <v>47192</v>
      </c>
      <c r="D10" s="38">
        <v>651096.26</v>
      </c>
      <c r="E10" s="22" t="e">
        <f>VLOOKUP(C10,'Data Source'!$A$2:$B$1048576,2,FALSE)</f>
        <v>#N/A</v>
      </c>
      <c r="F10" s="22" t="e">
        <f t="shared" si="2"/>
        <v>#N/A</v>
      </c>
      <c r="G10" s="23" t="e">
        <f>VLOOKUP(C9,'Data Source'!$G$2:$H$1137,2,FALSE)</f>
        <v>#N/A</v>
      </c>
      <c r="H10" s="12" t="e">
        <f>SUM(D10:$D$19)*((G10+$M$2)/100/2)</f>
        <v>#N/A</v>
      </c>
      <c r="I10" s="22" t="e">
        <f t="shared" si="0"/>
        <v>#N/A</v>
      </c>
      <c r="J10" s="4">
        <f t="shared" si="1"/>
        <v>2029</v>
      </c>
    </row>
    <row r="11" spans="1:13" x14ac:dyDescent="0.25">
      <c r="A11" s="29" t="s">
        <v>190</v>
      </c>
      <c r="B11" s="10">
        <v>47376</v>
      </c>
      <c r="C11" s="10">
        <v>47376</v>
      </c>
      <c r="D11" s="38">
        <v>667373.55000000005</v>
      </c>
      <c r="E11" s="22" t="e">
        <f>VLOOKUP(C11,'Data Source'!$A$2:$B$1048576,2,FALSE)</f>
        <v>#N/A</v>
      </c>
      <c r="F11" s="22" t="e">
        <f t="shared" si="2"/>
        <v>#N/A</v>
      </c>
      <c r="G11" s="23" t="e">
        <f>VLOOKUP(C10,'Data Source'!$G$2:$H$1137,2,FALSE)</f>
        <v>#N/A</v>
      </c>
      <c r="H11" s="12" t="e">
        <f>SUM(D11:$D$19)*((G11+$M$2)/100/2)</f>
        <v>#N/A</v>
      </c>
      <c r="I11" s="22" t="e">
        <f t="shared" si="0"/>
        <v>#N/A</v>
      </c>
      <c r="J11" s="4">
        <f t="shared" si="1"/>
        <v>2029</v>
      </c>
    </row>
    <row r="12" spans="1:13" x14ac:dyDescent="0.25">
      <c r="A12" s="29" t="s">
        <v>190</v>
      </c>
      <c r="B12" s="10">
        <v>47557</v>
      </c>
      <c r="C12" s="10">
        <v>47557</v>
      </c>
      <c r="D12" s="38">
        <v>684057.85</v>
      </c>
      <c r="E12" s="22" t="e">
        <f>VLOOKUP(C12,'Data Source'!$A$2:$B$1048576,2,FALSE)</f>
        <v>#N/A</v>
      </c>
      <c r="F12" s="22" t="e">
        <f t="shared" si="2"/>
        <v>#N/A</v>
      </c>
      <c r="G12" s="23" t="e">
        <f>VLOOKUP(C11,'Data Source'!$G$2:$H$1137,2,FALSE)</f>
        <v>#N/A</v>
      </c>
      <c r="H12" s="12" t="e">
        <f>SUM(D12:$D$19)*((G12+$M$2)/100/2)</f>
        <v>#N/A</v>
      </c>
      <c r="I12" s="22" t="e">
        <f t="shared" si="0"/>
        <v>#N/A</v>
      </c>
      <c r="J12" s="4">
        <f t="shared" si="1"/>
        <v>2030</v>
      </c>
    </row>
    <row r="13" spans="1:13" x14ac:dyDescent="0.25">
      <c r="A13" s="29" t="s">
        <v>190</v>
      </c>
      <c r="B13" s="10">
        <v>47741</v>
      </c>
      <c r="C13" s="10">
        <v>47741</v>
      </c>
      <c r="D13" s="38">
        <v>701159.39</v>
      </c>
      <c r="E13" s="22" t="e">
        <f>VLOOKUP(C13,'Data Source'!$A$2:$B$1048576,2,FALSE)</f>
        <v>#N/A</v>
      </c>
      <c r="F13" s="22" t="e">
        <f t="shared" si="2"/>
        <v>#N/A</v>
      </c>
      <c r="G13" s="23" t="e">
        <f>VLOOKUP(C12,'Data Source'!$G$2:$H$1137,2,FALSE)</f>
        <v>#N/A</v>
      </c>
      <c r="H13" s="12" t="e">
        <f>SUM(D13:$D$19)*((G13+$M$2)/100/2)</f>
        <v>#N/A</v>
      </c>
      <c r="I13" s="22" t="e">
        <f t="shared" si="0"/>
        <v>#N/A</v>
      </c>
      <c r="J13" s="4">
        <f t="shared" si="1"/>
        <v>2030</v>
      </c>
    </row>
    <row r="14" spans="1:13" x14ac:dyDescent="0.25">
      <c r="A14" s="29" t="s">
        <v>190</v>
      </c>
      <c r="B14" s="10">
        <v>47922</v>
      </c>
      <c r="C14" s="10">
        <v>47922</v>
      </c>
      <c r="D14" s="38">
        <v>718688.34</v>
      </c>
      <c r="E14" s="22" t="e">
        <f>VLOOKUP(C14,'Data Source'!$A$2:$B$1048576,2,FALSE)</f>
        <v>#N/A</v>
      </c>
      <c r="F14" s="22" t="e">
        <f t="shared" si="2"/>
        <v>#N/A</v>
      </c>
      <c r="G14" s="23" t="e">
        <f>VLOOKUP(C13,'Data Source'!$G$2:$H$1137,2,FALSE)</f>
        <v>#N/A</v>
      </c>
      <c r="H14" s="12" t="e">
        <f>SUM(D14:$D$19)*((G14+$M$2)/100/2)</f>
        <v>#N/A</v>
      </c>
      <c r="I14" s="22" t="e">
        <f t="shared" si="0"/>
        <v>#N/A</v>
      </c>
      <c r="J14" s="4">
        <f t="shared" si="1"/>
        <v>2031</v>
      </c>
    </row>
    <row r="15" spans="1:13" x14ac:dyDescent="0.25">
      <c r="A15" s="29" t="s">
        <v>190</v>
      </c>
      <c r="B15" s="10">
        <v>48106</v>
      </c>
      <c r="C15" s="10">
        <v>48106</v>
      </c>
      <c r="D15" s="38">
        <v>736655.51</v>
      </c>
      <c r="E15" s="22" t="e">
        <f>VLOOKUP(C15,'Data Source'!$A$2:$B$1048576,2,FALSE)</f>
        <v>#N/A</v>
      </c>
      <c r="F15" s="22" t="e">
        <f t="shared" si="2"/>
        <v>#N/A</v>
      </c>
      <c r="G15" s="23" t="e">
        <f>VLOOKUP(C14,'Data Source'!$G$2:$H$1137,2,FALSE)</f>
        <v>#N/A</v>
      </c>
      <c r="H15" s="12" t="e">
        <f>SUM(D15:$D$19)*((G15+$M$2)/100/2)</f>
        <v>#N/A</v>
      </c>
      <c r="I15" s="22" t="e">
        <f t="shared" si="0"/>
        <v>#N/A</v>
      </c>
      <c r="J15" s="4">
        <f t="shared" si="1"/>
        <v>2031</v>
      </c>
    </row>
    <row r="16" spans="1:13" x14ac:dyDescent="0.25">
      <c r="A16" s="29" t="s">
        <v>190</v>
      </c>
      <c r="B16" s="10">
        <v>48288</v>
      </c>
      <c r="C16" s="10">
        <v>48288</v>
      </c>
      <c r="D16" s="38">
        <v>755071.87</v>
      </c>
      <c r="E16" s="22" t="e">
        <f>VLOOKUP(C16,'Data Source'!$A$2:$B$1048576,2,FALSE)</f>
        <v>#N/A</v>
      </c>
      <c r="F16" s="22" t="e">
        <f t="shared" si="2"/>
        <v>#N/A</v>
      </c>
      <c r="G16" s="23" t="e">
        <f>VLOOKUP(C15,'Data Source'!$G$2:$H$1137,2,FALSE)</f>
        <v>#N/A</v>
      </c>
      <c r="H16" s="12" t="e">
        <f>SUM(D16:$D$19)*((G16+$M$2)/100/2)</f>
        <v>#N/A</v>
      </c>
      <c r="I16" s="22" t="e">
        <f t="shared" si="0"/>
        <v>#N/A</v>
      </c>
      <c r="J16" s="4">
        <f t="shared" si="1"/>
        <v>2032</v>
      </c>
    </row>
    <row r="17" spans="1:10" x14ac:dyDescent="0.25">
      <c r="A17" s="29" t="s">
        <v>190</v>
      </c>
      <c r="B17" s="10">
        <v>48472</v>
      </c>
      <c r="C17" s="10">
        <v>48472</v>
      </c>
      <c r="D17" s="38">
        <v>773948.72</v>
      </c>
      <c r="E17" s="22" t="e">
        <f>VLOOKUP(C17,'Data Source'!$A$2:$B$1048576,2,FALSE)</f>
        <v>#N/A</v>
      </c>
      <c r="F17" s="22" t="e">
        <f t="shared" si="2"/>
        <v>#N/A</v>
      </c>
      <c r="G17" s="23" t="e">
        <f>VLOOKUP(C16,'Data Source'!$G$2:$H$1137,2,FALSE)</f>
        <v>#N/A</v>
      </c>
      <c r="H17" s="12" t="e">
        <f>SUM(D17:$D$19)*((G17+$M$2)/100/2)</f>
        <v>#N/A</v>
      </c>
      <c r="I17" s="22" t="e">
        <f t="shared" si="0"/>
        <v>#N/A</v>
      </c>
      <c r="J17" s="4">
        <f t="shared" si="1"/>
        <v>2032</v>
      </c>
    </row>
    <row r="18" spans="1:10" x14ac:dyDescent="0.25">
      <c r="A18" s="29" t="s">
        <v>190</v>
      </c>
      <c r="B18" s="10">
        <v>48653</v>
      </c>
      <c r="C18" s="10">
        <v>48653</v>
      </c>
      <c r="D18" s="38">
        <v>793297.55</v>
      </c>
      <c r="E18" s="22" t="e">
        <f>VLOOKUP(C18,'Data Source'!$A$2:$B$1048576,2,FALSE)</f>
        <v>#N/A</v>
      </c>
      <c r="F18" s="22" t="e">
        <f t="shared" si="2"/>
        <v>#N/A</v>
      </c>
      <c r="G18" s="23" t="e">
        <f>VLOOKUP(C17,'Data Source'!$G$2:$H$1137,2,FALSE)</f>
        <v>#N/A</v>
      </c>
      <c r="H18" s="12" t="e">
        <f>SUM(D18:$D$19)*((G18+$M$2)/100/2)</f>
        <v>#N/A</v>
      </c>
      <c r="I18" s="22" t="e">
        <f t="shared" si="0"/>
        <v>#N/A</v>
      </c>
      <c r="J18" s="4">
        <f t="shared" si="1"/>
        <v>2033</v>
      </c>
    </row>
    <row r="19" spans="1:10" x14ac:dyDescent="0.25">
      <c r="A19" s="29" t="s">
        <v>190</v>
      </c>
      <c r="B19" s="10">
        <v>48837</v>
      </c>
      <c r="C19" s="10">
        <v>48837</v>
      </c>
      <c r="D19" s="38">
        <v>813130.07</v>
      </c>
      <c r="E19" s="22" t="e">
        <f>VLOOKUP(C19,'Data Source'!$A$2:$B$1048576,2,FALSE)</f>
        <v>#N/A</v>
      </c>
      <c r="F19" s="22" t="e">
        <f t="shared" si="2"/>
        <v>#N/A</v>
      </c>
      <c r="G19" s="23" t="e">
        <f>VLOOKUP(C18,'Data Source'!$G$2:$H$1137,2,FALSE)</f>
        <v>#N/A</v>
      </c>
      <c r="H19" s="12" t="e">
        <f>SUM(D19:$D$19)*((G19+$M$2)/100/2)</f>
        <v>#N/A</v>
      </c>
      <c r="I19" s="22" t="e">
        <f t="shared" si="0"/>
        <v>#N/A</v>
      </c>
      <c r="J19" s="4">
        <f t="shared" si="1"/>
        <v>2033</v>
      </c>
    </row>
  </sheetData>
  <conditionalFormatting sqref="B2:B19">
    <cfRule type="cellIs" dxfId="36" priority="1" operator="lessThan">
      <formula>$L$2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43B0-FA61-49C9-BEEE-BCCB6BCA1E1F}">
  <sheetPr>
    <tabColor rgb="FFFFC000"/>
  </sheetPr>
  <dimension ref="A1:M18"/>
  <sheetViews>
    <sheetView showGridLines="0" workbookViewId="0">
      <selection activeCell="L2" sqref="L2:L3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18.5703125" bestFit="1" customWidth="1"/>
    <col min="4" max="4" width="23.85546875" bestFit="1" customWidth="1"/>
    <col min="5" max="5" width="11.85546875" bestFit="1" customWidth="1"/>
    <col min="6" max="6" width="24.7109375" bestFit="1" customWidth="1"/>
    <col min="7" max="7" width="18.7109375" bestFit="1" customWidth="1"/>
    <col min="8" max="8" width="18.42578125" bestFit="1" customWidth="1"/>
    <col min="9" max="9" width="22.5703125" bestFit="1" customWidth="1"/>
    <col min="10" max="10" width="5" bestFit="1" customWidth="1"/>
    <col min="12" max="13" width="17.28515625" bestFit="1" customWidth="1"/>
  </cols>
  <sheetData>
    <row r="1" spans="1:13" x14ac:dyDescent="0.25">
      <c r="A1" s="6" t="s">
        <v>0</v>
      </c>
      <c r="B1" s="6" t="s">
        <v>109</v>
      </c>
      <c r="C1" s="6" t="s">
        <v>108</v>
      </c>
      <c r="D1" s="6" t="s">
        <v>110</v>
      </c>
      <c r="E1" s="6" t="s">
        <v>111</v>
      </c>
      <c r="F1" s="30" t="s">
        <v>112</v>
      </c>
      <c r="G1" s="6" t="s">
        <v>129</v>
      </c>
      <c r="H1" s="6" t="s">
        <v>114</v>
      </c>
      <c r="I1" s="6" t="s">
        <v>115</v>
      </c>
      <c r="J1" s="6" t="s">
        <v>116</v>
      </c>
      <c r="L1" t="s">
        <v>193</v>
      </c>
      <c r="M1" t="s">
        <v>130</v>
      </c>
    </row>
    <row r="2" spans="1:13" x14ac:dyDescent="0.25">
      <c r="A2" s="29" t="s">
        <v>189</v>
      </c>
      <c r="B2" s="10">
        <v>45792</v>
      </c>
      <c r="C2" s="10">
        <v>45792</v>
      </c>
      <c r="D2" s="38"/>
      <c r="E2" s="22"/>
      <c r="F2" s="22"/>
      <c r="G2" s="23"/>
      <c r="H2" s="12"/>
      <c r="I2" s="22"/>
      <c r="J2" s="4"/>
      <c r="L2" s="2">
        <f ca="1">DATE(2025,MONTH(TODAY()),1)</f>
        <v>45778</v>
      </c>
      <c r="M2">
        <v>0.4</v>
      </c>
    </row>
    <row r="3" spans="1:13" x14ac:dyDescent="0.25">
      <c r="A3" s="29" t="s">
        <v>189</v>
      </c>
      <c r="B3" s="10">
        <v>45976</v>
      </c>
      <c r="C3" s="10">
        <v>45976</v>
      </c>
      <c r="D3" s="38">
        <v>1520162.14</v>
      </c>
      <c r="E3" s="22" t="e">
        <f>VLOOKUP(C3,'Data Source'!$A$2:$B$1048576,2,FALSE)</f>
        <v>#N/A</v>
      </c>
      <c r="F3" s="22" t="e">
        <f>D3*E3</f>
        <v>#N/A</v>
      </c>
      <c r="G3" s="23" t="e">
        <f>VLOOKUP(C2,'Data Source'!$G$2:$H$1137,2,FALSE)</f>
        <v>#N/A</v>
      </c>
      <c r="H3" s="12" t="e">
        <f>SUM(D3:$D$18)*((G3+$M$2)/100/2)</f>
        <v>#N/A</v>
      </c>
      <c r="I3" s="22" t="e">
        <f t="shared" ref="I3:I18" si="0">H3*E3</f>
        <v>#N/A</v>
      </c>
      <c r="J3" s="4">
        <f t="shared" ref="J3:J18" si="1">YEAR(B3)</f>
        <v>2025</v>
      </c>
    </row>
    <row r="4" spans="1:13" x14ac:dyDescent="0.25">
      <c r="A4" s="29" t="s">
        <v>189</v>
      </c>
      <c r="B4" s="10">
        <v>46157</v>
      </c>
      <c r="C4" s="10">
        <v>46157</v>
      </c>
      <c r="D4" s="38">
        <v>1558166.19</v>
      </c>
      <c r="E4" s="22" t="e">
        <f>VLOOKUP(C4,'Data Source'!$A$2:$B$1048576,2,FALSE)</f>
        <v>#N/A</v>
      </c>
      <c r="F4" s="22" t="e">
        <f t="shared" ref="F4:F18" si="2">D4*E4</f>
        <v>#N/A</v>
      </c>
      <c r="G4" s="23" t="e">
        <f>VLOOKUP(C3,'Data Source'!$G$2:$H$1137,2,FALSE)</f>
        <v>#N/A</v>
      </c>
      <c r="H4" s="12" t="e">
        <f>SUM(D4:$D$18)*((G4+$M$2)/100/2)</f>
        <v>#N/A</v>
      </c>
      <c r="I4" s="22" t="e">
        <f t="shared" si="0"/>
        <v>#N/A</v>
      </c>
      <c r="J4" s="4">
        <f t="shared" si="1"/>
        <v>2026</v>
      </c>
    </row>
    <row r="5" spans="1:13" x14ac:dyDescent="0.25">
      <c r="A5" s="29" t="s">
        <v>189</v>
      </c>
      <c r="B5" s="10">
        <v>46341</v>
      </c>
      <c r="C5" s="10">
        <v>46341</v>
      </c>
      <c r="D5" s="38">
        <v>1597120.41</v>
      </c>
      <c r="E5" s="22" t="e">
        <f>VLOOKUP(C5,'Data Source'!$A$2:$B$1048576,2,FALSE)</f>
        <v>#N/A</v>
      </c>
      <c r="F5" s="22" t="e">
        <f t="shared" si="2"/>
        <v>#N/A</v>
      </c>
      <c r="G5" s="23" t="e">
        <f>VLOOKUP(C4,'Data Source'!$G$2:$H$1137,2,FALSE)</f>
        <v>#N/A</v>
      </c>
      <c r="H5" s="12" t="e">
        <f>SUM(D5:$D$18)*((G5+$M$2)/100/2)</f>
        <v>#N/A</v>
      </c>
      <c r="I5" s="22" t="e">
        <f t="shared" si="0"/>
        <v>#N/A</v>
      </c>
      <c r="J5" s="4">
        <f t="shared" si="1"/>
        <v>2026</v>
      </c>
    </row>
    <row r="6" spans="1:13" x14ac:dyDescent="0.25">
      <c r="A6" s="29" t="s">
        <v>189</v>
      </c>
      <c r="B6" s="10">
        <v>46522</v>
      </c>
      <c r="C6" s="10">
        <v>46522</v>
      </c>
      <c r="D6" s="38">
        <v>1637048.47</v>
      </c>
      <c r="E6" s="22" t="e">
        <f>VLOOKUP(C6,'Data Source'!$A$2:$B$1048576,2,FALSE)</f>
        <v>#N/A</v>
      </c>
      <c r="F6" s="22" t="e">
        <f t="shared" si="2"/>
        <v>#N/A</v>
      </c>
      <c r="G6" s="23" t="e">
        <f>VLOOKUP(C5,'Data Source'!$G$2:$H$1137,2,FALSE)</f>
        <v>#N/A</v>
      </c>
      <c r="H6" s="12" t="e">
        <f>SUM(D6:$D$18)*((G6+$M$2)/100/2)</f>
        <v>#N/A</v>
      </c>
      <c r="I6" s="22" t="e">
        <f t="shared" si="0"/>
        <v>#N/A</v>
      </c>
      <c r="J6" s="4">
        <f t="shared" si="1"/>
        <v>2027</v>
      </c>
    </row>
    <row r="7" spans="1:13" x14ac:dyDescent="0.25">
      <c r="A7" s="29" t="s">
        <v>189</v>
      </c>
      <c r="B7" s="10">
        <v>46706</v>
      </c>
      <c r="C7" s="10">
        <v>46706</v>
      </c>
      <c r="D7" s="38">
        <v>1677974.95</v>
      </c>
      <c r="E7" s="22" t="e">
        <f>VLOOKUP(C7,'Data Source'!$A$2:$B$1048576,2,FALSE)</f>
        <v>#N/A</v>
      </c>
      <c r="F7" s="22" t="e">
        <f t="shared" si="2"/>
        <v>#N/A</v>
      </c>
      <c r="G7" s="23" t="e">
        <f>VLOOKUP(C6,'Data Source'!$G$2:$H$1137,2,FALSE)</f>
        <v>#N/A</v>
      </c>
      <c r="H7" s="12" t="e">
        <f>SUM(D7:$D$18)*((G7+$M$2)/100/2)</f>
        <v>#N/A</v>
      </c>
      <c r="I7" s="22" t="e">
        <f t="shared" si="0"/>
        <v>#N/A</v>
      </c>
      <c r="J7" s="4">
        <f t="shared" si="1"/>
        <v>2027</v>
      </c>
    </row>
    <row r="8" spans="1:13" x14ac:dyDescent="0.25">
      <c r="A8" s="29" t="s">
        <v>189</v>
      </c>
      <c r="B8" s="10">
        <v>46888</v>
      </c>
      <c r="C8" s="10">
        <v>46888</v>
      </c>
      <c r="D8" s="38">
        <v>1719923.94</v>
      </c>
      <c r="E8" s="22" t="e">
        <f>VLOOKUP(C8,'Data Source'!$A$2:$B$1048576,2,FALSE)</f>
        <v>#N/A</v>
      </c>
      <c r="F8" s="22" t="e">
        <f t="shared" si="2"/>
        <v>#N/A</v>
      </c>
      <c r="G8" s="23" t="e">
        <f>VLOOKUP(C7,'Data Source'!$G$2:$H$1137,2,FALSE)</f>
        <v>#N/A</v>
      </c>
      <c r="H8" s="12" t="e">
        <f>SUM(D8:$D$18)*((G8+$M$2)/100/2)</f>
        <v>#N/A</v>
      </c>
      <c r="I8" s="22" t="e">
        <f t="shared" si="0"/>
        <v>#N/A</v>
      </c>
      <c r="J8" s="4">
        <f t="shared" si="1"/>
        <v>2028</v>
      </c>
    </row>
    <row r="9" spans="1:13" x14ac:dyDescent="0.25">
      <c r="A9" s="29" t="s">
        <v>189</v>
      </c>
      <c r="B9" s="10">
        <v>47072</v>
      </c>
      <c r="C9" s="10">
        <v>47072</v>
      </c>
      <c r="D9" s="38">
        <v>1762922.2</v>
      </c>
      <c r="E9" s="22" t="e">
        <f>VLOOKUP(C9,'Data Source'!$A$2:$B$1048576,2,FALSE)</f>
        <v>#N/A</v>
      </c>
      <c r="F9" s="22" t="e">
        <f t="shared" si="2"/>
        <v>#N/A</v>
      </c>
      <c r="G9" s="23" t="e">
        <f>VLOOKUP(C8,'Data Source'!$G$2:$H$1137,2,FALSE)</f>
        <v>#N/A</v>
      </c>
      <c r="H9" s="12" t="e">
        <f>SUM(D9:$D$18)*((G9+$M$2)/100/2)</f>
        <v>#N/A</v>
      </c>
      <c r="I9" s="22" t="e">
        <f t="shared" si="0"/>
        <v>#N/A</v>
      </c>
      <c r="J9" s="4">
        <f t="shared" si="1"/>
        <v>2028</v>
      </c>
    </row>
    <row r="10" spans="1:13" x14ac:dyDescent="0.25">
      <c r="A10" s="29" t="s">
        <v>189</v>
      </c>
      <c r="B10" s="10">
        <v>47253</v>
      </c>
      <c r="C10" s="10">
        <v>47253</v>
      </c>
      <c r="D10" s="38">
        <v>1806995.2</v>
      </c>
      <c r="E10" s="22" t="e">
        <f>VLOOKUP(C10,'Data Source'!$A$2:$B$1048576,2,FALSE)</f>
        <v>#N/A</v>
      </c>
      <c r="F10" s="22" t="e">
        <f t="shared" si="2"/>
        <v>#N/A</v>
      </c>
      <c r="G10" s="23" t="e">
        <f>VLOOKUP(C9,'Data Source'!$G$2:$H$1137,2,FALSE)</f>
        <v>#N/A</v>
      </c>
      <c r="H10" s="12" t="e">
        <f>SUM(D10:$D$18)*((G10+$M$2)/100/2)</f>
        <v>#N/A</v>
      </c>
      <c r="I10" s="22" t="e">
        <f t="shared" si="0"/>
        <v>#N/A</v>
      </c>
      <c r="J10" s="4">
        <f t="shared" si="1"/>
        <v>2029</v>
      </c>
    </row>
    <row r="11" spans="1:13" x14ac:dyDescent="0.25">
      <c r="A11" s="29" t="s">
        <v>189</v>
      </c>
      <c r="B11" s="10">
        <v>47437</v>
      </c>
      <c r="C11" s="10">
        <v>47437</v>
      </c>
      <c r="D11" s="38">
        <v>1852170.34</v>
      </c>
      <c r="E11" s="22" t="e">
        <f>VLOOKUP(C11,'Data Source'!$A$2:$B$1048576,2,FALSE)</f>
        <v>#N/A</v>
      </c>
      <c r="F11" s="22" t="e">
        <f t="shared" si="2"/>
        <v>#N/A</v>
      </c>
      <c r="G11" s="23" t="e">
        <f>VLOOKUP(C10,'Data Source'!$G$2:$H$1137,2,FALSE)</f>
        <v>#N/A</v>
      </c>
      <c r="H11" s="12" t="e">
        <f>SUM(D11:$D$18)*((G11+$M$2)/100/2)</f>
        <v>#N/A</v>
      </c>
      <c r="I11" s="22" t="e">
        <f t="shared" si="0"/>
        <v>#N/A</v>
      </c>
      <c r="J11" s="4">
        <f t="shared" si="1"/>
        <v>2029</v>
      </c>
    </row>
    <row r="12" spans="1:13" x14ac:dyDescent="0.25">
      <c r="A12" s="29" t="s">
        <v>189</v>
      </c>
      <c r="B12" s="10">
        <v>47618</v>
      </c>
      <c r="C12" s="10">
        <v>47618</v>
      </c>
      <c r="D12" s="38">
        <v>1898474.55</v>
      </c>
      <c r="E12" s="22" t="e">
        <f>VLOOKUP(C12,'Data Source'!$A$2:$B$1048576,2,FALSE)</f>
        <v>#N/A</v>
      </c>
      <c r="F12" s="22" t="e">
        <f t="shared" si="2"/>
        <v>#N/A</v>
      </c>
      <c r="G12" s="23" t="e">
        <f>VLOOKUP(C11,'Data Source'!$G$2:$H$1137,2,FALSE)</f>
        <v>#N/A</v>
      </c>
      <c r="H12" s="12" t="e">
        <f>SUM(D12:$D$18)*((G12+$M$2)/100/2)</f>
        <v>#N/A</v>
      </c>
      <c r="I12" s="22" t="e">
        <f t="shared" si="0"/>
        <v>#N/A</v>
      </c>
      <c r="J12" s="4">
        <f t="shared" si="1"/>
        <v>2030</v>
      </c>
    </row>
    <row r="13" spans="1:13" x14ac:dyDescent="0.25">
      <c r="A13" s="29" t="s">
        <v>189</v>
      </c>
      <c r="B13" s="10">
        <v>47802</v>
      </c>
      <c r="C13" s="10">
        <v>47802</v>
      </c>
      <c r="D13" s="38">
        <v>1945936.28</v>
      </c>
      <c r="E13" s="22" t="e">
        <f>VLOOKUP(C13,'Data Source'!$A$2:$B$1048576,2,FALSE)</f>
        <v>#N/A</v>
      </c>
      <c r="F13" s="22" t="e">
        <f t="shared" si="2"/>
        <v>#N/A</v>
      </c>
      <c r="G13" s="23" t="e">
        <f>VLOOKUP(C12,'Data Source'!$G$2:$H$1137,2,FALSE)</f>
        <v>#N/A</v>
      </c>
      <c r="H13" s="12" t="e">
        <f>SUM(D13:$D$18)*((G13+$M$2)/100/2)</f>
        <v>#N/A</v>
      </c>
      <c r="I13" s="22" t="e">
        <f t="shared" si="0"/>
        <v>#N/A</v>
      </c>
      <c r="J13" s="4">
        <f t="shared" si="1"/>
        <v>2030</v>
      </c>
    </row>
    <row r="14" spans="1:13" x14ac:dyDescent="0.25">
      <c r="A14" s="29" t="s">
        <v>189</v>
      </c>
      <c r="B14" s="10">
        <v>47983</v>
      </c>
      <c r="C14" s="10">
        <v>47983</v>
      </c>
      <c r="D14" s="38">
        <v>1994584.59</v>
      </c>
      <c r="E14" s="22" t="e">
        <f>VLOOKUP(C14,'Data Source'!$A$2:$B$1048576,2,FALSE)</f>
        <v>#N/A</v>
      </c>
      <c r="F14" s="22" t="e">
        <f t="shared" si="2"/>
        <v>#N/A</v>
      </c>
      <c r="G14" s="23" t="e">
        <f>VLOOKUP(C13,'Data Source'!$G$2:$H$1137,2,FALSE)</f>
        <v>#N/A</v>
      </c>
      <c r="H14" s="12" t="e">
        <f>SUM(D14:$D$18)*((G14+$M$2)/100/2)</f>
        <v>#N/A</v>
      </c>
      <c r="I14" s="22" t="e">
        <f t="shared" si="0"/>
        <v>#N/A</v>
      </c>
      <c r="J14" s="4">
        <f t="shared" si="1"/>
        <v>2031</v>
      </c>
    </row>
    <row r="15" spans="1:13" x14ac:dyDescent="0.25">
      <c r="A15" s="29" t="s">
        <v>189</v>
      </c>
      <c r="B15" s="10">
        <v>48167</v>
      </c>
      <c r="C15" s="10">
        <v>48167</v>
      </c>
      <c r="D15" s="38">
        <v>2044449.22</v>
      </c>
      <c r="E15" s="22" t="e">
        <f>VLOOKUP(C15,'Data Source'!$A$2:$B$1048576,2,FALSE)</f>
        <v>#N/A</v>
      </c>
      <c r="F15" s="22" t="e">
        <f t="shared" si="2"/>
        <v>#N/A</v>
      </c>
      <c r="G15" s="23" t="e">
        <f>VLOOKUP(C14,'Data Source'!$G$2:$H$1137,2,FALSE)</f>
        <v>#N/A</v>
      </c>
      <c r="H15" s="12" t="e">
        <f>SUM(D15:$D$18)*((G15+$M$2)/100/2)</f>
        <v>#N/A</v>
      </c>
      <c r="I15" s="22" t="e">
        <f t="shared" si="0"/>
        <v>#N/A</v>
      </c>
      <c r="J15" s="4">
        <f t="shared" si="1"/>
        <v>2031</v>
      </c>
    </row>
    <row r="16" spans="1:13" x14ac:dyDescent="0.25">
      <c r="A16" s="29" t="s">
        <v>189</v>
      </c>
      <c r="B16" s="10">
        <v>48349</v>
      </c>
      <c r="C16" s="10">
        <v>48349</v>
      </c>
      <c r="D16" s="38">
        <v>2095560.56</v>
      </c>
      <c r="E16" s="22" t="e">
        <f>VLOOKUP(C16,'Data Source'!$A$2:$B$1048576,2,FALSE)</f>
        <v>#N/A</v>
      </c>
      <c r="F16" s="22" t="e">
        <f t="shared" si="2"/>
        <v>#N/A</v>
      </c>
      <c r="G16" s="23" t="e">
        <f>VLOOKUP(C15,'Data Source'!$G$2:$H$1137,2,FALSE)</f>
        <v>#N/A</v>
      </c>
      <c r="H16" s="12" t="e">
        <f>SUM(D16:$D$18)*((G16+$M$2)/100/2)</f>
        <v>#N/A</v>
      </c>
      <c r="I16" s="22" t="e">
        <f t="shared" si="0"/>
        <v>#N/A</v>
      </c>
      <c r="J16" s="4">
        <f t="shared" si="1"/>
        <v>2032</v>
      </c>
    </row>
    <row r="17" spans="1:10" x14ac:dyDescent="0.25">
      <c r="A17" s="29" t="s">
        <v>189</v>
      </c>
      <c r="B17" s="10">
        <v>48533</v>
      </c>
      <c r="C17" s="10">
        <v>48533</v>
      </c>
      <c r="D17" s="38">
        <v>2147949.81</v>
      </c>
      <c r="E17" s="22" t="e">
        <f>VLOOKUP(C17,'Data Source'!$A$2:$B$1048576,2,FALSE)</f>
        <v>#N/A</v>
      </c>
      <c r="F17" s="22" t="e">
        <f t="shared" si="2"/>
        <v>#N/A</v>
      </c>
      <c r="G17" s="23" t="e">
        <f>VLOOKUP(C16,'Data Source'!$G$2:$H$1137,2,FALSE)</f>
        <v>#N/A</v>
      </c>
      <c r="H17" s="12" t="e">
        <f>SUM(D17:$D$18)*((G17+$M$2)/100/2)</f>
        <v>#N/A</v>
      </c>
      <c r="I17" s="22" t="e">
        <f t="shared" si="0"/>
        <v>#N/A</v>
      </c>
      <c r="J17" s="4">
        <f t="shared" si="1"/>
        <v>2032</v>
      </c>
    </row>
    <row r="18" spans="1:10" x14ac:dyDescent="0.25">
      <c r="A18" s="29" t="s">
        <v>189</v>
      </c>
      <c r="B18" s="10">
        <v>48714</v>
      </c>
      <c r="C18" s="10">
        <v>48714</v>
      </c>
      <c r="D18" s="38">
        <v>2201650.5099999998</v>
      </c>
      <c r="E18" s="22" t="e">
        <f>VLOOKUP(C18,'Data Source'!$A$2:$B$1048576,2,FALSE)</f>
        <v>#N/A</v>
      </c>
      <c r="F18" s="22" t="e">
        <f t="shared" si="2"/>
        <v>#N/A</v>
      </c>
      <c r="G18" s="23" t="e">
        <f>VLOOKUP(C17,'Data Source'!$G$2:$H$1137,2,FALSE)</f>
        <v>#N/A</v>
      </c>
      <c r="H18" s="12" t="e">
        <f>SUM(D18:$D$18)*((G18+$M$2)/100/2)</f>
        <v>#N/A</v>
      </c>
      <c r="I18" s="22" t="e">
        <f t="shared" si="0"/>
        <v>#N/A</v>
      </c>
      <c r="J18" s="4">
        <f t="shared" si="1"/>
        <v>2033</v>
      </c>
    </row>
  </sheetData>
  <conditionalFormatting sqref="B2:B18">
    <cfRule type="cellIs" dxfId="35" priority="1" operator="lessThan">
      <formula>$L$2</formula>
    </cfRule>
    <cfRule type="cellIs" dxfId="34" priority="4" operator="lessThan">
      <formula>$L$2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BEEDA081BF1F408AAB8D5B239C3987" ma:contentTypeVersion="14" ma:contentTypeDescription="Create a new document." ma:contentTypeScope="" ma:versionID="9c65eb1427d3fa4ebedd51c388efd1d1">
  <xsd:schema xmlns:xsd="http://www.w3.org/2001/XMLSchema" xmlns:xs="http://www.w3.org/2001/XMLSchema" xmlns:p="http://schemas.microsoft.com/office/2006/metadata/properties" xmlns:ns2="0292f133-7a09-4a66-b08d-3ae74d4bae5f" xmlns:ns3="b2992bec-f44b-42ac-b395-58539b0a572b" targetNamespace="http://schemas.microsoft.com/office/2006/metadata/properties" ma:root="true" ma:fieldsID="55fcba38a44baf5fba93d3346bf859a8" ns2:_="" ns3:_="">
    <xsd:import namespace="0292f133-7a09-4a66-b08d-3ae74d4bae5f"/>
    <xsd:import namespace="b2992bec-f44b-42ac-b395-58539b0a57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2f133-7a09-4a66-b08d-3ae74d4bae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3a81aea-b39a-4503-b357-deb112bd17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992bec-f44b-42ac-b395-58539b0a572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477fbdb-bfe7-4e60-89ef-6842866510a6}" ma:internalName="TaxCatchAll" ma:showField="CatchAllData" ma:web="b2992bec-f44b-42ac-b395-58539b0a57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2992bec-f44b-42ac-b395-58539b0a572b" xsi:nil="true"/>
    <lcf76f155ced4ddcb4097134ff3c332f xmlns="0292f133-7a09-4a66-b08d-3ae74d4bae5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788BA4-C752-4A46-9CA6-0AB0A8E63B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92f133-7a09-4a66-b08d-3ae74d4bae5f"/>
    <ds:schemaRef ds:uri="b2992bec-f44b-42ac-b395-58539b0a57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BBFEA5-FE18-4C84-9329-7512B9A87F9C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0292f133-7a09-4a66-b08d-3ae74d4bae5f"/>
    <ds:schemaRef ds:uri="b2992bec-f44b-42ac-b395-58539b0a572b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08E0B20-956E-4855-9D03-672FA9BCAD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Sheet1</vt:lpstr>
      <vt:lpstr>GI</vt:lpstr>
      <vt:lpstr>Data Source</vt:lpstr>
      <vt:lpstr>Note</vt:lpstr>
      <vt:lpstr>Summary</vt:lpstr>
      <vt:lpstr>212450</vt:lpstr>
      <vt:lpstr>212440</vt:lpstr>
      <vt:lpstr>212420</vt:lpstr>
      <vt:lpstr>212390</vt:lpstr>
      <vt:lpstr>215690</vt:lpstr>
      <vt:lpstr>212140</vt:lpstr>
      <vt:lpstr>212110</vt:lpstr>
      <vt:lpstr>212080</vt:lpstr>
      <vt:lpstr>212070</vt:lpstr>
      <vt:lpstr>212060</vt:lpstr>
      <vt:lpstr>212050</vt:lpstr>
      <vt:lpstr>212380</vt:lpstr>
      <vt:lpstr>204110</vt:lpstr>
      <vt:lpstr>204120</vt:lpstr>
      <vt:lpstr>212300</vt:lpstr>
      <vt:lpstr>212320</vt:lpstr>
      <vt:lpstr>212330</vt:lpstr>
      <vt:lpstr>212350</vt:lpstr>
      <vt:lpstr>212360</vt:lpstr>
      <vt:lpstr>212370</vt:lpstr>
      <vt:lpstr>212400</vt:lpstr>
      <vt:lpstr>212410</vt:lpstr>
      <vt:lpstr>212470</vt:lpstr>
      <vt:lpstr>212480</vt:lpstr>
      <vt:lpstr>212490</vt:lpstr>
      <vt:lpstr>212510</vt:lpstr>
      <vt:lpstr>212530</vt:lpstr>
      <vt:lpstr>212550</vt:lpstr>
      <vt:lpstr>212580</vt:lpstr>
      <vt:lpstr>212600</vt:lpstr>
      <vt:lpstr>212610</vt:lpstr>
      <vt:lpstr>212620</vt:lpstr>
      <vt:lpstr>212640</vt:lpstr>
      <vt:lpstr>212670</vt:lpstr>
      <vt:lpstr>212720</vt:lpstr>
      <vt:lpstr>212730</vt:lpstr>
      <vt:lpstr>212750</vt:lpstr>
      <vt:lpstr>212760</vt:lpstr>
      <vt:lpstr>215660</vt:lpstr>
      <vt:lpstr>215680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Aplia Belina Siregar</dc:creator>
  <cp:lastModifiedBy>Aplia Belina Siregar</cp:lastModifiedBy>
  <dcterms:created xsi:type="dcterms:W3CDTF">2024-09-12T03:26:51Z</dcterms:created>
  <dcterms:modified xsi:type="dcterms:W3CDTF">2025-05-14T07:42:07Z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0x01010059BEEDA081BF1F408AAB8D5B239C3987</vt:lpwstr>
  </property>
  <property fmtid="{D5CDD505-2E9C-101B-9397-08002B2CF9AE}" pid="3" name="MediaServiceImageTags">
    <vt:lpwstr/>
  </property>
</Properties>
</file>