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nyp\Desktop\МУАМ\lab10\Документы\"/>
    </mc:Choice>
  </mc:AlternateContent>
  <xr:revisionPtr revIDLastSave="0" documentId="13_ncr:1_{86131338-9693-48C6-B0FA-A20CA33C0D00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Сводная" sheetId="6" r:id="rId1"/>
    <sheet name="Смета" sheetId="1" r:id="rId2"/>
    <sheet name="Сводная таблица" sheetId="2" state="hidden" r:id="rId3"/>
  </sheet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 s="1"/>
  <c r="G16" i="1"/>
  <c r="G14" i="1"/>
  <c r="G13" i="1"/>
  <c r="G3" i="1"/>
  <c r="G4" i="1"/>
  <c r="G5" i="1"/>
  <c r="G6" i="1"/>
  <c r="G7" i="1"/>
  <c r="G8" i="1"/>
  <c r="G9" i="1"/>
  <c r="G10" i="1"/>
  <c r="G11" i="1"/>
  <c r="G12" i="1"/>
  <c r="G15" i="1"/>
  <c r="G17" i="1"/>
  <c r="G18" i="1"/>
  <c r="G2" i="1"/>
  <c r="G23" i="1" l="1"/>
  <c r="G24" i="1" s="1"/>
</calcChain>
</file>

<file path=xl/sharedStrings.xml><?xml version="1.0" encoding="utf-8"?>
<sst xmlns="http://schemas.openxmlformats.org/spreadsheetml/2006/main" count="140" uniqueCount="63">
  <si>
    <t>№ п/п</t>
  </si>
  <si>
    <t>Роль</t>
  </si>
  <si>
    <t>Исполнитель</t>
  </si>
  <si>
    <t>Работа</t>
  </si>
  <si>
    <t>Время (часы)</t>
  </si>
  <si>
    <t>Стоимость за час (руб.)</t>
  </si>
  <si>
    <t>Общая стоимость (руб.)</t>
  </si>
  <si>
    <t>Заказчик</t>
  </si>
  <si>
    <t>Формирование требований к сайту</t>
  </si>
  <si>
    <t>Разработка концепции сайта</t>
  </si>
  <si>
    <t>Разработка и заключение договора на обслуживание сайта</t>
  </si>
  <si>
    <t>Курирование каждого этапа</t>
  </si>
  <si>
    <t>Взаимодействие с членами команды на каждом этапе</t>
  </si>
  <si>
    <t>Разработка технического задания</t>
  </si>
  <si>
    <t>Создание рабочей документации для администратора</t>
  </si>
  <si>
    <t>Создание рабочей документации для пользователя</t>
  </si>
  <si>
    <t>Дизайнер интерфейса (UI)</t>
  </si>
  <si>
    <t>UI-дизайн</t>
  </si>
  <si>
    <t>Дизайнер-эргономист (UX)</t>
  </si>
  <si>
    <t>UX-дизайн</t>
  </si>
  <si>
    <t>Верстальщик</t>
  </si>
  <si>
    <t>Оформление сайта в соответствии с разработанным дизайном (HTML/CSS)</t>
  </si>
  <si>
    <t>Тестировщик</t>
  </si>
  <si>
    <t>Тестирование сайта на функциональное соответствие</t>
  </si>
  <si>
    <t>Тестирование сайта на наличие ошибок</t>
  </si>
  <si>
    <t>Администратор</t>
  </si>
  <si>
    <t>Приобретение домена</t>
  </si>
  <si>
    <t>Приобретение хостинга</t>
  </si>
  <si>
    <t>Размещение сайта в сети Интернет</t>
  </si>
  <si>
    <t>Обслуживание сайта: размещение единицы информации (новость, новый прайс, новый перечень)</t>
  </si>
  <si>
    <t>Project-manager</t>
  </si>
  <si>
    <t>Исполнитель 1</t>
  </si>
  <si>
    <t>Техлид</t>
  </si>
  <si>
    <t>Исполнитель 3</t>
  </si>
  <si>
    <t>Исполнитель 2</t>
  </si>
  <si>
    <t>Исполнитель 4</t>
  </si>
  <si>
    <t>Frontend</t>
  </si>
  <si>
    <t>Backend</t>
  </si>
  <si>
    <t>Разработка стороны бэкенда, написание апи</t>
  </si>
  <si>
    <t>База данных</t>
  </si>
  <si>
    <t>Исполнитель 5</t>
  </si>
  <si>
    <t>Создание и соединение базы данных с бэком</t>
  </si>
  <si>
    <t>DevOps</t>
  </si>
  <si>
    <t>Сборка проекта, выявление критичных ошибок</t>
  </si>
  <si>
    <t>Цена разработки:</t>
  </si>
  <si>
    <t>Итоговая цена:</t>
  </si>
  <si>
    <t>Количество человекочасов:</t>
  </si>
  <si>
    <t>Приблизительная длительность:</t>
  </si>
  <si>
    <t>Сумма по полю Общая стоимость (руб.)</t>
  </si>
  <si>
    <t>Сумма по полю Стоимость за час (руб.)</t>
  </si>
  <si>
    <t>Названия строк</t>
  </si>
  <si>
    <t>Общий итог</t>
  </si>
  <si>
    <t>Команда</t>
  </si>
  <si>
    <t>Участник</t>
  </si>
  <si>
    <t>Тимлид, Project-manager, Backend, DevOps</t>
  </si>
  <si>
    <t>исполнитель 2</t>
  </si>
  <si>
    <t>UX/UI дизайнер, тестировщик</t>
  </si>
  <si>
    <t>Техлид, Frontend, администратор</t>
  </si>
  <si>
    <t>Сумма по полю Время (часы)</t>
  </si>
  <si>
    <t>UX/UI дизайнер, тестировщик, администратор, верстальщик</t>
  </si>
  <si>
    <t>Техлид, БД, Frontend, администратор</t>
  </si>
  <si>
    <t>Написание логики сайта (навигация, аутентификация, обработка заявок и др.)</t>
  </si>
  <si>
    <t>Тимлид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</si>
</sst>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₽&quot;_-;\-* #,##0\ &quot;₽&quot;_-;_-* &quot;-&quot;\ &quot;₽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4">
    <xf numFmtId="0" fontId="0" fillId="0" borderId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5" fillId="2" borderId="4" applyNumberFormat="0" applyAlignment="0" applyProtection="0"/>
  </cellStyleXfs>
  <cellXfs count="35">
    <xf numFmtId="0" fontId="0" fillId="0" borderId="0" xfId="0"/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Border="1"/>
    <xf numFmtId="0" fontId="0" fillId="0" borderId="8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42" fontId="0" fillId="5" borderId="9" xfId="2" applyFont="1" applyFill="1" applyBorder="1" applyAlignment="1">
      <alignment wrapText="1"/>
    </xf>
    <xf numFmtId="42" fontId="0" fillId="6" borderId="9" xfId="2" applyFont="1" applyFill="1" applyBorder="1" applyAlignment="1">
      <alignment wrapText="1"/>
    </xf>
    <xf numFmtId="41" fontId="3" fillId="0" borderId="1" xfId="1" applyFont="1" applyBorder="1" applyAlignment="1">
      <alignment wrapText="1"/>
    </xf>
    <xf numFmtId="41" fontId="0" fillId="4" borderId="9" xfId="1" applyFont="1" applyFill="1" applyBorder="1" applyAlignment="1">
      <alignment wrapText="1"/>
    </xf>
    <xf numFmtId="41" fontId="0" fillId="0" borderId="0" xfId="1" applyFont="1"/>
    <xf numFmtId="0" fontId="5" fillId="2" borderId="4" xfId="3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12" xfId="0" applyFont="1" applyBorder="1" applyAlignment="1">
      <alignment vertical="center" wrapText="1"/>
    </xf>
    <xf numFmtId="0" fontId="6" fillId="7" borderId="13" xfId="0" applyFont="1" applyFill="1" applyBorder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indent="1"/>
    </xf>
  </cellXfs>
  <cellStyles count="4">
    <cellStyle name="Денежный [0]" xfId="2" builtinId="7"/>
    <cellStyle name="Контрольная ячейка" xfId="3" builtinId="23"/>
    <cellStyle name="Обычный" xfId="0" builtinId="0"/>
    <cellStyle name="Финансовый [0]" xfId="1" builtinId="6"/>
  </cellStyles>
  <dxfs count="10">
    <dxf>
      <fill>
        <patternFill patternType="solid">
          <fgColor indexed="64"/>
          <bgColor theme="9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[Смета.xlsx]Сводная!Сводная таблица15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Сводная!$B$3</c:f>
              <c:strCache>
                <c:ptCount val="1"/>
                <c:pt idx="0">
                  <c:v>Сумма по полю Время (часы)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Сводная!$A$4:$A$27</c:f>
              <c:multiLvlStrCache>
                <c:ptCount val="20"/>
                <c:lvl>
                  <c:pt idx="0">
                    <c:v>Взаимодействие с членами команды на каждом этапе</c:v>
                  </c:pt>
                  <c:pt idx="1">
                    <c:v>Курирование каждого этапа</c:v>
                  </c:pt>
                  <c:pt idx="2">
                    <c:v>Разработка и заключение договора на обслуживание сайта</c:v>
                  </c:pt>
                  <c:pt idx="3">
                    <c:v>Разработка концепции сайта</c:v>
                  </c:pt>
                  <c:pt idx="4">
                    <c:v>Разработка стороны бэкенда, написание апи</c:v>
                  </c:pt>
                  <c:pt idx="5">
                    <c:v>Сборка проекта, выявление критичных ошибок</c:v>
                  </c:pt>
                  <c:pt idx="6">
                    <c:v>UI-дизайн</c:v>
                  </c:pt>
                  <c:pt idx="7">
                    <c:v>UX-дизайн</c:v>
                  </c:pt>
                  <c:pt idx="8">
                    <c:v>Оформление сайта в соответствии с разработанным дизайном (HTML/CSS)</c:v>
                  </c:pt>
                  <c:pt idx="9">
                    <c:v>Тестирование сайта на наличие ошибок</c:v>
                  </c:pt>
                  <c:pt idx="10">
                    <c:v>Тестирование сайта на функциональное соответствие</c:v>
                  </c:pt>
                  <c:pt idx="11">
                    <c:v>Написание логики сайта (навигация, аутентификация, обработка заявок и др.)</c:v>
                  </c:pt>
                  <c:pt idx="12">
                    <c:v>Обслуживание сайта: размещение единицы информации (новость, новый прайс, новый перечень)</c:v>
                  </c:pt>
                  <c:pt idx="13">
                    <c:v>Приобретение домена</c:v>
                  </c:pt>
                  <c:pt idx="14">
                    <c:v>Приобретение хостинга</c:v>
                  </c:pt>
                  <c:pt idx="15">
                    <c:v>Размещение сайта в сети Интернет</c:v>
                  </c:pt>
                  <c:pt idx="16">
                    <c:v>Разработка технического задания</c:v>
                  </c:pt>
                  <c:pt idx="17">
                    <c:v>Создание и соединение базы данных с бэком</c:v>
                  </c:pt>
                  <c:pt idx="18">
                    <c:v>Создание рабочей документации для администратора</c:v>
                  </c:pt>
                  <c:pt idx="19">
                    <c:v>Создание рабочей документации для пользователя</c:v>
                  </c:pt>
                </c:lvl>
                <c:lvl>
                  <c:pt idx="0">
                    <c:v>Исполнитель 1</c:v>
                  </c:pt>
                  <c:pt idx="6">
                    <c:v>Исполнитель 2</c:v>
                  </c:pt>
                  <c:pt idx="11">
                    <c:v>Исполнитель 3</c:v>
                  </c:pt>
                </c:lvl>
              </c:multiLvlStrCache>
            </c:multiLvlStrRef>
          </c:cat>
          <c:val>
            <c:numRef>
              <c:f>Сводная!$B$4:$B$27</c:f>
              <c:numCache>
                <c:formatCode>General</c:formatCode>
                <c:ptCount val="20"/>
                <c:pt idx="0">
                  <c:v>15</c:v>
                </c:pt>
                <c:pt idx="1">
                  <c:v>20</c:v>
                </c:pt>
                <c:pt idx="2">
                  <c:v>2</c:v>
                </c:pt>
                <c:pt idx="3">
                  <c:v>10</c:v>
                </c:pt>
                <c:pt idx="4">
                  <c:v>20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8</c:v>
                </c:pt>
                <c:pt idx="10">
                  <c:v>2</c:v>
                </c:pt>
                <c:pt idx="11">
                  <c:v>35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10</c:v>
                </c:pt>
                <c:pt idx="17">
                  <c:v>15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A-4D2D-8A28-0F7042AD7579}"/>
            </c:ext>
          </c:extLst>
        </c:ser>
        <c:ser>
          <c:idx val="1"/>
          <c:order val="1"/>
          <c:tx>
            <c:strRef>
              <c:f>Сводная!$C$3</c:f>
              <c:strCache>
                <c:ptCount val="1"/>
                <c:pt idx="0">
                  <c:v>Сумма по полю Общая стоимость (руб.)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Сводная!$A$4:$A$27</c:f>
              <c:multiLvlStrCache>
                <c:ptCount val="20"/>
                <c:lvl>
                  <c:pt idx="0">
                    <c:v>Взаимодействие с членами команды на каждом этапе</c:v>
                  </c:pt>
                  <c:pt idx="1">
                    <c:v>Курирование каждого этапа</c:v>
                  </c:pt>
                  <c:pt idx="2">
                    <c:v>Разработка и заключение договора на обслуживание сайта</c:v>
                  </c:pt>
                  <c:pt idx="3">
                    <c:v>Разработка концепции сайта</c:v>
                  </c:pt>
                  <c:pt idx="4">
                    <c:v>Разработка стороны бэкенда, написание апи</c:v>
                  </c:pt>
                  <c:pt idx="5">
                    <c:v>Сборка проекта, выявление критичных ошибок</c:v>
                  </c:pt>
                  <c:pt idx="6">
                    <c:v>UI-дизайн</c:v>
                  </c:pt>
                  <c:pt idx="7">
                    <c:v>UX-дизайн</c:v>
                  </c:pt>
                  <c:pt idx="8">
                    <c:v>Оформление сайта в соответствии с разработанным дизайном (HTML/CSS)</c:v>
                  </c:pt>
                  <c:pt idx="9">
                    <c:v>Тестирование сайта на наличие ошибок</c:v>
                  </c:pt>
                  <c:pt idx="10">
                    <c:v>Тестирование сайта на функциональное соответствие</c:v>
                  </c:pt>
                  <c:pt idx="11">
                    <c:v>Написание логики сайта (навигация, аутентификация, обработка заявок и др.)</c:v>
                  </c:pt>
                  <c:pt idx="12">
                    <c:v>Обслуживание сайта: размещение единицы информации (новость, новый прайс, новый перечень)</c:v>
                  </c:pt>
                  <c:pt idx="13">
                    <c:v>Приобретение домена</c:v>
                  </c:pt>
                  <c:pt idx="14">
                    <c:v>Приобретение хостинга</c:v>
                  </c:pt>
                  <c:pt idx="15">
                    <c:v>Размещение сайта в сети Интернет</c:v>
                  </c:pt>
                  <c:pt idx="16">
                    <c:v>Разработка технического задания</c:v>
                  </c:pt>
                  <c:pt idx="17">
                    <c:v>Создание и соединение базы данных с бэком</c:v>
                  </c:pt>
                  <c:pt idx="18">
                    <c:v>Создание рабочей документации для администратора</c:v>
                  </c:pt>
                  <c:pt idx="19">
                    <c:v>Создание рабочей документации для пользователя</c:v>
                  </c:pt>
                </c:lvl>
                <c:lvl>
                  <c:pt idx="0">
                    <c:v>Исполнитель 1</c:v>
                  </c:pt>
                  <c:pt idx="6">
                    <c:v>Исполнитель 2</c:v>
                  </c:pt>
                  <c:pt idx="11">
                    <c:v>Исполнитель 3</c:v>
                  </c:pt>
                </c:lvl>
              </c:multiLvlStrCache>
            </c:multiLvlStrRef>
          </c:cat>
          <c:val>
            <c:numRef>
              <c:f>Сводная!$C$4:$C$27</c:f>
              <c:numCache>
                <c:formatCode>General</c:formatCode>
                <c:ptCount val="20"/>
                <c:pt idx="0">
                  <c:v>12000</c:v>
                </c:pt>
                <c:pt idx="1">
                  <c:v>16000</c:v>
                </c:pt>
                <c:pt idx="2">
                  <c:v>2000</c:v>
                </c:pt>
                <c:pt idx="3">
                  <c:v>10000</c:v>
                </c:pt>
                <c:pt idx="4">
                  <c:v>30000</c:v>
                </c:pt>
                <c:pt idx="5">
                  <c:v>10200</c:v>
                </c:pt>
                <c:pt idx="6">
                  <c:v>12000</c:v>
                </c:pt>
                <c:pt idx="7">
                  <c:v>12000</c:v>
                </c:pt>
                <c:pt idx="8">
                  <c:v>15000</c:v>
                </c:pt>
                <c:pt idx="9">
                  <c:v>8000</c:v>
                </c:pt>
                <c:pt idx="10">
                  <c:v>2000</c:v>
                </c:pt>
                <c:pt idx="11">
                  <c:v>52500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600</c:v>
                </c:pt>
                <c:pt idx="16">
                  <c:v>5000</c:v>
                </c:pt>
                <c:pt idx="17">
                  <c:v>22500</c:v>
                </c:pt>
                <c:pt idx="18">
                  <c:v>1500</c:v>
                </c:pt>
                <c:pt idx="19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A-4D2D-8A28-0F7042AD7579}"/>
            </c:ext>
          </c:extLst>
        </c:ser>
        <c:ser>
          <c:idx val="2"/>
          <c:order val="2"/>
          <c:tx>
            <c:strRef>
              <c:f>Сводная!$D$3</c:f>
              <c:strCache>
                <c:ptCount val="1"/>
                <c:pt idx="0">
                  <c:v>Сумма по полю Стоимость за час (руб.)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Сводная!$A$4:$A$27</c:f>
              <c:multiLvlStrCache>
                <c:ptCount val="20"/>
                <c:lvl>
                  <c:pt idx="0">
                    <c:v>Взаимодействие с членами команды на каждом этапе</c:v>
                  </c:pt>
                  <c:pt idx="1">
                    <c:v>Курирование каждого этапа</c:v>
                  </c:pt>
                  <c:pt idx="2">
                    <c:v>Разработка и заключение договора на обслуживание сайта</c:v>
                  </c:pt>
                  <c:pt idx="3">
                    <c:v>Разработка концепции сайта</c:v>
                  </c:pt>
                  <c:pt idx="4">
                    <c:v>Разработка стороны бэкенда, написание апи</c:v>
                  </c:pt>
                  <c:pt idx="5">
                    <c:v>Сборка проекта, выявление критичных ошибок</c:v>
                  </c:pt>
                  <c:pt idx="6">
                    <c:v>UI-дизайн</c:v>
                  </c:pt>
                  <c:pt idx="7">
                    <c:v>UX-дизайн</c:v>
                  </c:pt>
                  <c:pt idx="8">
                    <c:v>Оформление сайта в соответствии с разработанным дизайном (HTML/CSS)</c:v>
                  </c:pt>
                  <c:pt idx="9">
                    <c:v>Тестирование сайта на наличие ошибок</c:v>
                  </c:pt>
                  <c:pt idx="10">
                    <c:v>Тестирование сайта на функциональное соответствие</c:v>
                  </c:pt>
                  <c:pt idx="11">
                    <c:v>Написание логики сайта (навигация, аутентификация, обработка заявок и др.)</c:v>
                  </c:pt>
                  <c:pt idx="12">
                    <c:v>Обслуживание сайта: размещение единицы информации (новость, новый прайс, новый перечень)</c:v>
                  </c:pt>
                  <c:pt idx="13">
                    <c:v>Приобретение домена</c:v>
                  </c:pt>
                  <c:pt idx="14">
                    <c:v>Приобретение хостинга</c:v>
                  </c:pt>
                  <c:pt idx="15">
                    <c:v>Размещение сайта в сети Интернет</c:v>
                  </c:pt>
                  <c:pt idx="16">
                    <c:v>Разработка технического задания</c:v>
                  </c:pt>
                  <c:pt idx="17">
                    <c:v>Создание и соединение базы данных с бэком</c:v>
                  </c:pt>
                  <c:pt idx="18">
                    <c:v>Создание рабочей документации для администратора</c:v>
                  </c:pt>
                  <c:pt idx="19">
                    <c:v>Создание рабочей документации для пользователя</c:v>
                  </c:pt>
                </c:lvl>
                <c:lvl>
                  <c:pt idx="0">
                    <c:v>Исполнитель 1</c:v>
                  </c:pt>
                  <c:pt idx="6">
                    <c:v>Исполнитель 2</c:v>
                  </c:pt>
                  <c:pt idx="11">
                    <c:v>Исполнитель 3</c:v>
                  </c:pt>
                </c:lvl>
              </c:multiLvlStrCache>
            </c:multiLvlStrRef>
          </c:cat>
          <c:val>
            <c:numRef>
              <c:f>Сводная!$D$4:$D$27</c:f>
              <c:numCache>
                <c:formatCode>General</c:formatCode>
                <c:ptCount val="20"/>
                <c:pt idx="0">
                  <c:v>800</c:v>
                </c:pt>
                <c:pt idx="1">
                  <c:v>800</c:v>
                </c:pt>
                <c:pt idx="2">
                  <c:v>1000</c:v>
                </c:pt>
                <c:pt idx="3">
                  <c:v>1000</c:v>
                </c:pt>
                <c:pt idx="4">
                  <c:v>1500</c:v>
                </c:pt>
                <c:pt idx="5">
                  <c:v>1700</c:v>
                </c:pt>
                <c:pt idx="6">
                  <c:v>1200</c:v>
                </c:pt>
                <c:pt idx="7">
                  <c:v>1200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1500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500</c:v>
                </c:pt>
                <c:pt idx="17">
                  <c:v>1500</c:v>
                </c:pt>
                <c:pt idx="18">
                  <c:v>500</c:v>
                </c:pt>
                <c:pt idx="1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F07-962A-21587308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2468639"/>
        <c:axId val="1422466559"/>
      </c:barChart>
      <c:catAx>
        <c:axId val="142246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466559"/>
        <c:crosses val="autoZero"/>
        <c:auto val="1"/>
        <c:lblAlgn val="ctr"/>
        <c:lblOffset val="100"/>
        <c:noMultiLvlLbl val="0"/>
      </c:catAx>
      <c:valAx>
        <c:axId val="14224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46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[Смета.xlsx]Сводная таблица!Сводная таблица42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91423602050832"/>
          <c:y val="0.13786818314377369"/>
          <c:w val="0.51753991304901292"/>
          <c:h val="0.4879582239720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таблица'!$B$1</c:f>
              <c:strCache>
                <c:ptCount val="1"/>
                <c:pt idx="0">
                  <c:v>Сумма по полю Время (часы)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таблица'!$A$2:$A$8</c:f>
              <c:strCache>
                <c:ptCount val="6"/>
                <c:pt idx="0">
                  <c:v>Заказчик</c:v>
                </c:pt>
                <c:pt idx="1">
                  <c:v>Исполнитель 1</c:v>
                </c:pt>
                <c:pt idx="2">
                  <c:v>Исполнитель 2</c:v>
                </c:pt>
                <c:pt idx="3">
                  <c:v>Исполнитель 3</c:v>
                </c:pt>
                <c:pt idx="4">
                  <c:v>Исполнитель 4</c:v>
                </c:pt>
                <c:pt idx="5">
                  <c:v>Исполнитель 5</c:v>
                </c:pt>
              </c:strCache>
            </c:strRef>
          </c:cat>
          <c:val>
            <c:numRef>
              <c:f>'Сводная таблица'!$B$2:$B$8</c:f>
              <c:numCache>
                <c:formatCode>General</c:formatCode>
                <c:ptCount val="6"/>
                <c:pt idx="0">
                  <c:v>10</c:v>
                </c:pt>
                <c:pt idx="1">
                  <c:v>78</c:v>
                </c:pt>
                <c:pt idx="2">
                  <c:v>30</c:v>
                </c:pt>
                <c:pt idx="3">
                  <c:v>44</c:v>
                </c:pt>
                <c:pt idx="4">
                  <c:v>28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D-459A-85F3-10C129012BE1}"/>
            </c:ext>
          </c:extLst>
        </c:ser>
        <c:ser>
          <c:idx val="1"/>
          <c:order val="1"/>
          <c:tx>
            <c:strRef>
              <c:f>'Сводная таблица'!$C$1</c:f>
              <c:strCache>
                <c:ptCount val="1"/>
                <c:pt idx="0">
                  <c:v>Сумма по полю Стоимость за час (руб.)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таблица'!$A$2:$A$8</c:f>
              <c:strCache>
                <c:ptCount val="6"/>
                <c:pt idx="0">
                  <c:v>Заказчик</c:v>
                </c:pt>
                <c:pt idx="1">
                  <c:v>Исполнитель 1</c:v>
                </c:pt>
                <c:pt idx="2">
                  <c:v>Исполнитель 2</c:v>
                </c:pt>
                <c:pt idx="3">
                  <c:v>Исполнитель 3</c:v>
                </c:pt>
                <c:pt idx="4">
                  <c:v>Исполнитель 4</c:v>
                </c:pt>
                <c:pt idx="5">
                  <c:v>Исполнитель 5</c:v>
                </c:pt>
              </c:strCache>
            </c:strRef>
          </c:cat>
          <c:val>
            <c:numRef>
              <c:f>'Сводная таблица'!$C$2:$C$8</c:f>
              <c:numCache>
                <c:formatCode>General</c:formatCode>
                <c:ptCount val="6"/>
                <c:pt idx="0">
                  <c:v>0</c:v>
                </c:pt>
                <c:pt idx="1">
                  <c:v>6800</c:v>
                </c:pt>
                <c:pt idx="2">
                  <c:v>4400</c:v>
                </c:pt>
                <c:pt idx="3">
                  <c:v>4200</c:v>
                </c:pt>
                <c:pt idx="4">
                  <c:v>2500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D-459A-85F3-10C129012BE1}"/>
            </c:ext>
          </c:extLst>
        </c:ser>
        <c:ser>
          <c:idx val="2"/>
          <c:order val="2"/>
          <c:tx>
            <c:strRef>
              <c:f>'Сводная таблица'!$D$1</c:f>
              <c:strCache>
                <c:ptCount val="1"/>
                <c:pt idx="0">
                  <c:v>Сумма по полю Общая стоимость (руб.)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таблица'!$A$2:$A$8</c:f>
              <c:strCache>
                <c:ptCount val="6"/>
                <c:pt idx="0">
                  <c:v>Заказчик</c:v>
                </c:pt>
                <c:pt idx="1">
                  <c:v>Исполнитель 1</c:v>
                </c:pt>
                <c:pt idx="2">
                  <c:v>Исполнитель 2</c:v>
                </c:pt>
                <c:pt idx="3">
                  <c:v>Исполнитель 3</c:v>
                </c:pt>
                <c:pt idx="4">
                  <c:v>Исполнитель 4</c:v>
                </c:pt>
                <c:pt idx="5">
                  <c:v>Исполнитель 5</c:v>
                </c:pt>
              </c:strCache>
            </c:strRef>
          </c:cat>
          <c:val>
            <c:numRef>
              <c:f>'Сводная таблица'!$D$2:$D$8</c:f>
              <c:numCache>
                <c:formatCode>General</c:formatCode>
                <c:ptCount val="6"/>
                <c:pt idx="0">
                  <c:v>0</c:v>
                </c:pt>
                <c:pt idx="1">
                  <c:v>84200</c:v>
                </c:pt>
                <c:pt idx="2">
                  <c:v>34000</c:v>
                </c:pt>
                <c:pt idx="3">
                  <c:v>41000</c:v>
                </c:pt>
                <c:pt idx="4">
                  <c:v>38000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D-459A-85F3-10C12901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933824"/>
        <c:axId val="885932992"/>
      </c:barChart>
      <c:catAx>
        <c:axId val="8859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932992"/>
        <c:crosses val="autoZero"/>
        <c:auto val="1"/>
        <c:lblAlgn val="ctr"/>
        <c:lblOffset val="100"/>
        <c:noMultiLvlLbl val="0"/>
      </c:catAx>
      <c:valAx>
        <c:axId val="8859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9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79406</xdr:colOff>
      <xdr:row>1</xdr:row>
      <xdr:rowOff>48126</xdr:rowOff>
    </xdr:from>
    <xdr:to>
      <xdr:col>11</xdr:col>
      <xdr:colOff>663485</xdr:colOff>
      <xdr:row>15</xdr:row>
      <xdr:rowOff>109379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367BED-7466-45B2-9018-5772EA659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324196</xdr:colOff>
      <xdr:row>9</xdr:row>
      <xdr:rowOff>33251</xdr:rowOff>
    </xdr:from>
    <xdr:to>
      <xdr:col>2</xdr:col>
      <xdr:colOff>2261062</xdr:colOff>
      <xdr:row>23</xdr:row>
      <xdr:rowOff>99753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1AE1E0-B8D0-42AD-B780-F780F49E4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Погорелов" refreshedDate="45437.366758796299" createdVersion="7" refreshedVersion="7" minRefreshableVersion="3" recordCount="22" xr:uid="{D0FA3FB5-E5AC-40D6-A41E-955644A20BC0}">
  <cacheSource type="worksheet">
    <worksheetSource name="Таблица1"/>
  </cacheSource>
  <cacheFields count="7">
    <cacheField name="№ п/п" numFmtId="0">
      <sharedItems containsString="0" containsBlank="1" containsNumber="1" containsInteger="1" minValue="1" maxValue="10"/>
    </cacheField>
    <cacheField name="Роль" numFmtId="0">
      <sharedItems containsBlank="1" count="13">
        <s v="Заказчик"/>
        <s v="Project-manager"/>
        <m/>
        <s v="Техлид"/>
        <s v="Дизайнер интерфейса (UI)"/>
        <s v="Дизайнер-эргономист (UX)"/>
        <s v="Верстальщик"/>
        <s v="Backend"/>
        <s v="База данных"/>
        <s v="Frontend"/>
        <s v="DevOps"/>
        <s v="Тестировщик"/>
        <s v="Администратор"/>
      </sharedItems>
    </cacheField>
    <cacheField name="Исполнитель" numFmtId="0">
      <sharedItems count="6">
        <s v="Заказчик"/>
        <s v="Исполнитель 1"/>
        <s v="Исполнитель 3"/>
        <s v="Исполнитель 2"/>
        <s v="Исполнитель 4"/>
        <s v="Исполнитель 5"/>
      </sharedItems>
    </cacheField>
    <cacheField name="Работа" numFmtId="0">
      <sharedItems containsBlank="1"/>
    </cacheField>
    <cacheField name="Время (часы)" numFmtId="41">
      <sharedItems containsSemiMixedTypes="0" containsString="0" containsNumber="1" containsInteger="1" minValue="1" maxValue="20"/>
    </cacheField>
    <cacheField name="Стоимость за час (руб.)" numFmtId="42">
      <sharedItems containsSemiMixedTypes="0" containsString="0" containsNumber="1" containsInteger="1" minValue="0" maxValue="1700"/>
    </cacheField>
    <cacheField name="Общая стоимость (руб.)" numFmtId="42">
      <sharedItems containsSemiMixedTypes="0" containsString="0" containsNumber="1" containsInteger="1" minValue="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Погорелов" refreshedDate="45437.506849884259" createdVersion="7" refreshedVersion="7" minRefreshableVersion="3" recordCount="21" xr:uid="{26A3AA34-0CCA-48B7-BDDD-59AC397006A2}">
  <cacheSource type="worksheet">
    <worksheetSource name="Таблица1"/>
  </cacheSource>
  <cacheFields count="7">
    <cacheField name="№ п/п" numFmtId="0">
      <sharedItems containsString="0" containsBlank="1" containsNumber="1" containsInteger="1" minValue="1" maxValue="10"/>
    </cacheField>
    <cacheField name="Роль" numFmtId="0">
      <sharedItems/>
    </cacheField>
    <cacheField name="Исполнитель" numFmtId="0">
      <sharedItems count="4">
        <s v="Заказчик"/>
        <s v="Исполнитель 1"/>
        <s v="Исполнитель 3"/>
        <s v="Исполнитель 2"/>
      </sharedItems>
    </cacheField>
    <cacheField name="Работа" numFmtId="0">
      <sharedItems count="21">
        <s v="Формирование требований к сайту"/>
        <s v="Разработка концепции сайта"/>
        <s v="Разработка и заключение договора на обслуживание сайта"/>
        <s v="Курирование каждого этапа"/>
        <s v="Взаимодействие с членами команды на каждом этапе"/>
        <s v="Разработка технического задания"/>
        <s v="Создание рабочей документации для администратора"/>
        <s v="Создание рабочей документации для пользователя"/>
        <s v="UI-дизайн"/>
        <s v="UX-дизайн"/>
        <s v="Оформление сайта в соответствии с разработанным дизайном (HTML/CSS)"/>
        <s v="Разработка стороны бэкенда, написание апи"/>
        <s v="Создание и соединение базы данных с бэком"/>
        <s v="Написание логики сайта (навигация, аутентификация, обработка заявок и др.)"/>
        <s v="Сборка проекта, выявление критичных ошибок"/>
        <s v="Тестирование сайта на функциональное соответствие"/>
        <s v="Тестирование сайта на наличие ошибок"/>
        <s v="Приобретение домена"/>
        <s v="Приобретение хостинга"/>
        <s v="Размещение сайта в сети Интернет"/>
        <s v="Обслуживание сайта: размещение единицы информации (новость, новый прайс, новый перечень)"/>
      </sharedItems>
    </cacheField>
    <cacheField name="Время (часы)" numFmtId="41">
      <sharedItems containsSemiMixedTypes="0" containsString="0" containsNumber="1" containsInteger="1" minValue="1" maxValue="35"/>
    </cacheField>
    <cacheField name="Стоимость за час (руб.)" numFmtId="42">
      <sharedItems containsSemiMixedTypes="0" containsString="0" containsNumber="1" containsInteger="1" minValue="0" maxValue="1700"/>
    </cacheField>
    <cacheField name="Общая стоимость (руб.)" numFmtId="42">
      <sharedItems containsSemiMixedTypes="0" containsString="0" containsNumber="1" containsInteger="1" minValue="0" maxValue="5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x v="0"/>
    <s v="Формирование требований к сайту"/>
    <n v="10"/>
    <n v="0"/>
    <n v="0"/>
  </r>
  <r>
    <n v="2"/>
    <x v="1"/>
    <x v="1"/>
    <s v="Разработка концепции сайта"/>
    <n v="10"/>
    <n v="1000"/>
    <n v="10000"/>
  </r>
  <r>
    <m/>
    <x v="2"/>
    <x v="1"/>
    <s v="Разработка и заключение договора на обслуживание сайта"/>
    <n v="2"/>
    <n v="1000"/>
    <n v="2000"/>
  </r>
  <r>
    <m/>
    <x v="2"/>
    <x v="1"/>
    <s v="Курирование каждого этапа"/>
    <n v="20"/>
    <n v="800"/>
    <n v="16000"/>
  </r>
  <r>
    <m/>
    <x v="2"/>
    <x v="1"/>
    <s v="Взаимодействие с членами команды на каждом этапе"/>
    <n v="20"/>
    <n v="800"/>
    <n v="16000"/>
  </r>
  <r>
    <n v="3"/>
    <x v="3"/>
    <x v="2"/>
    <s v="Разработка технического задания"/>
    <n v="10"/>
    <n v="500"/>
    <n v="5000"/>
  </r>
  <r>
    <m/>
    <x v="2"/>
    <x v="2"/>
    <s v="Создание рабочей документации для администратора"/>
    <n v="3"/>
    <n v="500"/>
    <n v="1500"/>
  </r>
  <r>
    <m/>
    <x v="2"/>
    <x v="2"/>
    <s v="Создание рабочей документации для пользователя"/>
    <n v="6"/>
    <n v="500"/>
    <n v="3000"/>
  </r>
  <r>
    <n v="4"/>
    <x v="4"/>
    <x v="3"/>
    <s v="UI-дизайн"/>
    <n v="10"/>
    <n v="1200"/>
    <n v="12000"/>
  </r>
  <r>
    <m/>
    <x v="5"/>
    <x v="3"/>
    <s v="UX-дизайн"/>
    <n v="10"/>
    <n v="1200"/>
    <n v="12000"/>
  </r>
  <r>
    <n v="6"/>
    <x v="6"/>
    <x v="4"/>
    <s v="Оформление сайта в соответствии с разработанным дизайном (HTML/CSS)"/>
    <n v="8"/>
    <n v="1000"/>
    <n v="8000"/>
  </r>
  <r>
    <n v="7"/>
    <x v="7"/>
    <x v="1"/>
    <s v="Разработка стороны бэкенда, написание апи"/>
    <n v="20"/>
    <n v="1500"/>
    <n v="30000"/>
  </r>
  <r>
    <m/>
    <x v="8"/>
    <x v="5"/>
    <s v="Создание и соединение базы данных с бэком"/>
    <n v="20"/>
    <n v="1500"/>
    <n v="30000"/>
  </r>
  <r>
    <n v="8"/>
    <x v="9"/>
    <x v="2"/>
    <s v="Написание логики сайта (навигация, тёмная тема, обработка заявок и др.)"/>
    <n v="20"/>
    <n v="1500"/>
    <n v="30000"/>
  </r>
  <r>
    <m/>
    <x v="9"/>
    <x v="4"/>
    <m/>
    <n v="20"/>
    <n v="1500"/>
    <n v="30000"/>
  </r>
  <r>
    <m/>
    <x v="10"/>
    <x v="1"/>
    <s v="Сборка проекта, выявление критичных ошибок"/>
    <n v="6"/>
    <n v="1700"/>
    <n v="10200"/>
  </r>
  <r>
    <n v="9"/>
    <x v="11"/>
    <x v="3"/>
    <s v="Тестирование сайта на функциональное соответствие"/>
    <n v="2"/>
    <n v="1000"/>
    <n v="2000"/>
  </r>
  <r>
    <m/>
    <x v="2"/>
    <x v="3"/>
    <s v="Тестирование сайта на наличие ошибок"/>
    <n v="8"/>
    <n v="1000"/>
    <n v="8000"/>
  </r>
  <r>
    <n v="10"/>
    <x v="12"/>
    <x v="2"/>
    <s v="Приобретение домена"/>
    <n v="1"/>
    <n v="300"/>
    <n v="300"/>
  </r>
  <r>
    <m/>
    <x v="2"/>
    <x v="2"/>
    <s v="Приобретение хостинга"/>
    <n v="1"/>
    <n v="300"/>
    <n v="300"/>
  </r>
  <r>
    <m/>
    <x v="2"/>
    <x v="2"/>
    <s v="Размещение сайта в сети Интернет"/>
    <n v="2"/>
    <n v="300"/>
    <n v="600"/>
  </r>
  <r>
    <m/>
    <x v="2"/>
    <x v="2"/>
    <s v="Обслуживание сайта: размещение единицы информации (новость, новый прайс, новый перечень)"/>
    <n v="1"/>
    <n v="300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s v="Заказчик"/>
    <x v="0"/>
    <x v="0"/>
    <n v="10"/>
    <n v="0"/>
    <n v="0"/>
  </r>
  <r>
    <n v="2"/>
    <s v="Project-manager"/>
    <x v="1"/>
    <x v="1"/>
    <n v="10"/>
    <n v="1000"/>
    <n v="10000"/>
  </r>
  <r>
    <m/>
    <s v="Project-manager"/>
    <x v="1"/>
    <x v="2"/>
    <n v="2"/>
    <n v="1000"/>
    <n v="2000"/>
  </r>
  <r>
    <m/>
    <s v="Project-manager"/>
    <x v="1"/>
    <x v="3"/>
    <n v="20"/>
    <n v="800"/>
    <n v="16000"/>
  </r>
  <r>
    <m/>
    <s v="Тимлид"/>
    <x v="1"/>
    <x v="4"/>
    <n v="15"/>
    <n v="800"/>
    <n v="12000"/>
  </r>
  <r>
    <n v="3"/>
    <s v="Техлид"/>
    <x v="2"/>
    <x v="5"/>
    <n v="10"/>
    <n v="500"/>
    <n v="5000"/>
  </r>
  <r>
    <m/>
    <s v="Техлид"/>
    <x v="2"/>
    <x v="6"/>
    <n v="3"/>
    <n v="500"/>
    <n v="1500"/>
  </r>
  <r>
    <m/>
    <s v="Техлид"/>
    <x v="2"/>
    <x v="7"/>
    <n v="6"/>
    <n v="500"/>
    <n v="3000"/>
  </r>
  <r>
    <n v="4"/>
    <s v="Дизайнер интерфейса (UI)"/>
    <x v="3"/>
    <x v="8"/>
    <n v="10"/>
    <n v="1200"/>
    <n v="12000"/>
  </r>
  <r>
    <m/>
    <s v="Дизайнер-эргономист (UX)"/>
    <x v="3"/>
    <x v="9"/>
    <n v="10"/>
    <n v="1200"/>
    <n v="12000"/>
  </r>
  <r>
    <n v="6"/>
    <s v="Верстальщик"/>
    <x v="3"/>
    <x v="10"/>
    <n v="15"/>
    <n v="1000"/>
    <n v="15000"/>
  </r>
  <r>
    <n v="7"/>
    <s v="Backend"/>
    <x v="1"/>
    <x v="11"/>
    <n v="20"/>
    <n v="1500"/>
    <n v="30000"/>
  </r>
  <r>
    <m/>
    <s v="База данных"/>
    <x v="2"/>
    <x v="12"/>
    <n v="15"/>
    <n v="1500"/>
    <n v="22500"/>
  </r>
  <r>
    <n v="8"/>
    <s v="Frontend"/>
    <x v="2"/>
    <x v="13"/>
    <n v="35"/>
    <n v="1500"/>
    <n v="52500"/>
  </r>
  <r>
    <m/>
    <s v="DevOps"/>
    <x v="1"/>
    <x v="14"/>
    <n v="6"/>
    <n v="1700"/>
    <n v="10200"/>
  </r>
  <r>
    <n v="9"/>
    <s v="Тестировщик"/>
    <x v="3"/>
    <x v="15"/>
    <n v="2"/>
    <n v="1000"/>
    <n v="2000"/>
  </r>
  <r>
    <m/>
    <s v="Тестировщик"/>
    <x v="3"/>
    <x v="16"/>
    <n v="8"/>
    <n v="1000"/>
    <n v="8000"/>
  </r>
  <r>
    <n v="10"/>
    <s v="Администратор"/>
    <x v="2"/>
    <x v="17"/>
    <n v="1"/>
    <n v="300"/>
    <n v="300"/>
  </r>
  <r>
    <m/>
    <s v="Администратор"/>
    <x v="2"/>
    <x v="18"/>
    <n v="1"/>
    <n v="300"/>
    <n v="300"/>
  </r>
  <r>
    <m/>
    <s v="Администратор"/>
    <x v="2"/>
    <x v="19"/>
    <n v="2"/>
    <n v="300"/>
    <n v="600"/>
  </r>
  <r>
    <m/>
    <s v="Администратор"/>
    <x v="2"/>
    <x v="20"/>
    <n v="1"/>
    <n v="30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CBB24-449A-465F-8851-86F0475322BF}" name="Сводная таблица1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D27" firstHeaderRow="0" firstDataRow="1" firstDataCol="1"/>
  <pivotFields count="7">
    <pivotField showAll="0"/>
    <pivotField showAll="0"/>
    <pivotField axis="axisRow" showAll="0">
      <items count="5">
        <item h="1" x="0"/>
        <item x="1"/>
        <item x="3"/>
        <item x="2"/>
        <item t="default"/>
      </items>
    </pivotField>
    <pivotField axis="axisRow" showAll="0">
      <items count="22">
        <item x="8"/>
        <item x="9"/>
        <item x="4"/>
        <item x="3"/>
        <item x="13"/>
        <item x="20"/>
        <item x="10"/>
        <item x="17"/>
        <item x="18"/>
        <item x="19"/>
        <item x="2"/>
        <item x="1"/>
        <item x="11"/>
        <item x="5"/>
        <item x="14"/>
        <item x="12"/>
        <item x="6"/>
        <item x="7"/>
        <item x="16"/>
        <item x="15"/>
        <item x="0"/>
        <item t="default"/>
      </items>
    </pivotField>
    <pivotField dataField="1" numFmtId="41" showAll="0"/>
    <pivotField dataField="1" numFmtId="42" showAll="0"/>
    <pivotField dataField="1" numFmtId="42" showAll="0"/>
  </pivotFields>
  <rowFields count="2">
    <field x="2"/>
    <field x="3"/>
  </rowFields>
  <rowItems count="24">
    <i>
      <x v="1"/>
    </i>
    <i r="1">
      <x v="2"/>
    </i>
    <i r="1">
      <x v="3"/>
    </i>
    <i r="1">
      <x v="10"/>
    </i>
    <i r="1">
      <x v="11"/>
    </i>
    <i r="1">
      <x v="12"/>
    </i>
    <i r="1">
      <x v="14"/>
    </i>
    <i>
      <x v="2"/>
    </i>
    <i r="1">
      <x/>
    </i>
    <i r="1">
      <x v="1"/>
    </i>
    <i r="1">
      <x v="6"/>
    </i>
    <i r="1">
      <x v="18"/>
    </i>
    <i r="1">
      <x v="19"/>
    </i>
    <i>
      <x v="3"/>
    </i>
    <i r="1">
      <x v="4"/>
    </i>
    <i r="1">
      <x v="5"/>
    </i>
    <i r="1">
      <x v="7"/>
    </i>
    <i r="1">
      <x v="8"/>
    </i>
    <i r="1">
      <x v="9"/>
    </i>
    <i r="1">
      <x v="13"/>
    </i>
    <i r="1">
      <x v="15"/>
    </i>
    <i r="1">
      <x v="16"/>
    </i>
    <i r="1"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Время (часы)" fld="4" baseField="0" baseItem="0"/>
    <dataField name="Сумма по полю Общая стоимость (руб.)" fld="6" baseField="0" baseItem="0"/>
    <dataField name="Сумма по полю Стоимость за час (руб.)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56796-73AE-41D1-8A14-EDEC56DED4A4}" name="Сводная таблица4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D8" firstHeaderRow="0" firstDataRow="1" firstDataCol="1"/>
  <pivotFields count="7">
    <pivotField showAll="0"/>
    <pivotField showAll="0">
      <items count="14">
        <item x="7"/>
        <item x="10"/>
        <item x="9"/>
        <item x="1"/>
        <item x="12"/>
        <item x="8"/>
        <item x="6"/>
        <item x="4"/>
        <item x="5"/>
        <item x="0"/>
        <item x="11"/>
        <item x="3"/>
        <item x="2"/>
        <item t="default"/>
      </items>
    </pivotField>
    <pivotField axis="axisRow" showAll="0">
      <items count="7">
        <item x="0"/>
        <item x="1"/>
        <item x="3"/>
        <item x="2"/>
        <item x="4"/>
        <item x="5"/>
        <item t="default"/>
      </items>
    </pivotField>
    <pivotField showAll="0"/>
    <pivotField dataField="1" numFmtId="41" showAll="0"/>
    <pivotField dataField="1" numFmtId="42" showAll="0"/>
    <pivotField dataField="1" numFmtId="42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Время (часы)" fld="4" baseField="0" baseItem="0"/>
    <dataField name="Сумма по полю Стоимость за час (руб.)" fld="5" baseField="0" baseItem="0"/>
    <dataField name="Сумма по полю Общая стоимость (руб.)" fld="6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F1D46-84C9-4061-A0F6-1034455AAA3D}" name="Таблица1" displayName="Таблица1" ref="A1:G22" totalsRowShown="0" headerRowDxfId="9" headerRowBorderDxfId="8" tableBorderDxfId="7">
  <autoFilter ref="A1:G22" xr:uid="{8D9F1D46-84C9-4061-A0F6-1034455AAA3D}"/>
  <tableColumns count="7">
    <tableColumn id="1" xr3:uid="{E04E7ACE-F218-4D90-8B6E-00CB346C320D}" name="№ п/п" dataDxfId="6"/>
    <tableColumn id="2" xr3:uid="{88991B7F-C6B3-41F2-90F5-898FE5E01062}" name="Роль" dataDxfId="5"/>
    <tableColumn id="3" xr3:uid="{DF488092-043F-4185-8CD2-A7AD6536CD92}" name="Исполнитель" dataDxfId="4"/>
    <tableColumn id="4" xr3:uid="{D3F94DB7-B633-4F0F-8484-543F74DDB2ED}" name="Работа" dataDxfId="3"/>
    <tableColumn id="5" xr3:uid="{B63E8D48-CD77-4439-9DB7-0DC4CDF13899}" name="Время (часы)" dataDxfId="2" dataCellStyle="Финансовый [0]"/>
    <tableColumn id="6" xr3:uid="{C100B2CD-61C1-4C12-BB2D-026DC04367C9}" name="Стоимость за час (руб.)" dataDxfId="1" dataCellStyle="Денежный [0]"/>
    <tableColumn id="7" xr3:uid="{8A40B2C6-CE4A-49B8-A8CF-3B3689833421}" name="Общая стоимость (руб.)" dataDxfId="0" dataCellStyle="Денежный [0]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C619-872E-4ADF-BC00-2F48FA58A7BF}">
  <dimension ref="A3:G28"/>
  <sheetViews>
    <sheetView tabSelected="1" zoomScale="76" zoomScaleNormal="76" workbookViewId="0">
      <selection activeCell="C18" sqref="C18"/>
    </sheetView>
  </sheetViews>
  <sheetFormatPr defaultRowHeight="15.05" x14ac:dyDescent="0.3"/>
  <cols>
    <col min="1" max="1" width="88.21875" bestFit="1" customWidth="1"/>
    <col min="2" max="2" width="25.44140625" bestFit="1" customWidth="1"/>
    <col min="3" max="3" width="34.21875" bestFit="1" customWidth="1"/>
    <col min="4" max="4" width="33.5546875" bestFit="1" customWidth="1"/>
    <col min="6" max="6" width="15.21875" customWidth="1"/>
    <col min="7" max="7" width="22.21875" customWidth="1"/>
  </cols>
  <sheetData>
    <row r="3" spans="1:4" x14ac:dyDescent="0.3">
      <c r="A3" s="25" t="s">
        <v>50</v>
      </c>
      <c r="B3" t="s">
        <v>58</v>
      </c>
      <c r="C3" t="s">
        <v>48</v>
      </c>
      <c r="D3" t="s">
        <v>49</v>
      </c>
    </row>
    <row r="4" spans="1:4" x14ac:dyDescent="0.3">
      <c r="A4" s="26" t="s">
        <v>31</v>
      </c>
      <c r="B4" s="24">
        <v>73</v>
      </c>
      <c r="C4" s="24">
        <v>80200</v>
      </c>
      <c r="D4" s="24">
        <v>6800</v>
      </c>
    </row>
    <row r="5" spans="1:4" x14ac:dyDescent="0.3">
      <c r="A5" s="34" t="s">
        <v>12</v>
      </c>
      <c r="B5" s="24">
        <v>15</v>
      </c>
      <c r="C5" s="24">
        <v>12000</v>
      </c>
      <c r="D5" s="24">
        <v>800</v>
      </c>
    </row>
    <row r="6" spans="1:4" x14ac:dyDescent="0.3">
      <c r="A6" s="34" t="s">
        <v>11</v>
      </c>
      <c r="B6" s="24">
        <v>20</v>
      </c>
      <c r="C6" s="24">
        <v>16000</v>
      </c>
      <c r="D6" s="24">
        <v>800</v>
      </c>
    </row>
    <row r="7" spans="1:4" x14ac:dyDescent="0.3">
      <c r="A7" s="34" t="s">
        <v>10</v>
      </c>
      <c r="B7" s="24">
        <v>2</v>
      </c>
      <c r="C7" s="24">
        <v>2000</v>
      </c>
      <c r="D7" s="24">
        <v>1000</v>
      </c>
    </row>
    <row r="8" spans="1:4" x14ac:dyDescent="0.3">
      <c r="A8" s="34" t="s">
        <v>9</v>
      </c>
      <c r="B8" s="24">
        <v>10</v>
      </c>
      <c r="C8" s="24">
        <v>10000</v>
      </c>
      <c r="D8" s="24">
        <v>1000</v>
      </c>
    </row>
    <row r="9" spans="1:4" x14ac:dyDescent="0.3">
      <c r="A9" s="34" t="s">
        <v>38</v>
      </c>
      <c r="B9" s="24">
        <v>20</v>
      </c>
      <c r="C9" s="24">
        <v>30000</v>
      </c>
      <c r="D9" s="24">
        <v>1500</v>
      </c>
    </row>
    <row r="10" spans="1:4" x14ac:dyDescent="0.3">
      <c r="A10" s="34" t="s">
        <v>43</v>
      </c>
      <c r="B10" s="24">
        <v>6</v>
      </c>
      <c r="C10" s="24">
        <v>10200</v>
      </c>
      <c r="D10" s="24">
        <v>1700</v>
      </c>
    </row>
    <row r="11" spans="1:4" x14ac:dyDescent="0.3">
      <c r="A11" s="26" t="s">
        <v>34</v>
      </c>
      <c r="B11" s="24">
        <v>45</v>
      </c>
      <c r="C11" s="24">
        <v>49000</v>
      </c>
      <c r="D11" s="24">
        <v>5400</v>
      </c>
    </row>
    <row r="12" spans="1:4" x14ac:dyDescent="0.3">
      <c r="A12" s="34" t="s">
        <v>17</v>
      </c>
      <c r="B12" s="24">
        <v>10</v>
      </c>
      <c r="C12" s="24">
        <v>12000</v>
      </c>
      <c r="D12" s="24">
        <v>1200</v>
      </c>
    </row>
    <row r="13" spans="1:4" x14ac:dyDescent="0.3">
      <c r="A13" s="34" t="s">
        <v>19</v>
      </c>
      <c r="B13" s="24">
        <v>10</v>
      </c>
      <c r="C13" s="24">
        <v>12000</v>
      </c>
      <c r="D13" s="24">
        <v>1200</v>
      </c>
    </row>
    <row r="14" spans="1:4" x14ac:dyDescent="0.3">
      <c r="A14" s="34" t="s">
        <v>21</v>
      </c>
      <c r="B14" s="24">
        <v>15</v>
      </c>
      <c r="C14" s="24">
        <v>15000</v>
      </c>
      <c r="D14" s="24">
        <v>1000</v>
      </c>
    </row>
    <row r="15" spans="1:4" x14ac:dyDescent="0.3">
      <c r="A15" s="34" t="s">
        <v>24</v>
      </c>
      <c r="B15" s="24">
        <v>8</v>
      </c>
      <c r="C15" s="24">
        <v>8000</v>
      </c>
      <c r="D15" s="24">
        <v>1000</v>
      </c>
    </row>
    <row r="16" spans="1:4" x14ac:dyDescent="0.3">
      <c r="A16" s="34" t="s">
        <v>23</v>
      </c>
      <c r="B16" s="24">
        <v>2</v>
      </c>
      <c r="C16" s="24">
        <v>2000</v>
      </c>
      <c r="D16" s="24">
        <v>1000</v>
      </c>
    </row>
    <row r="17" spans="1:7" x14ac:dyDescent="0.3">
      <c r="A17" s="26" t="s">
        <v>33</v>
      </c>
      <c r="B17" s="24">
        <v>74</v>
      </c>
      <c r="C17" s="24">
        <v>86000</v>
      </c>
      <c r="D17" s="24">
        <v>5700</v>
      </c>
    </row>
    <row r="18" spans="1:7" x14ac:dyDescent="0.3">
      <c r="A18" s="34" t="s">
        <v>61</v>
      </c>
      <c r="B18" s="24">
        <v>35</v>
      </c>
      <c r="C18" s="24">
        <v>52500</v>
      </c>
      <c r="D18" s="24">
        <v>1500</v>
      </c>
    </row>
    <row r="19" spans="1:7" x14ac:dyDescent="0.3">
      <c r="A19" s="34" t="s">
        <v>29</v>
      </c>
      <c r="B19" s="24">
        <v>1</v>
      </c>
      <c r="C19" s="24">
        <v>300</v>
      </c>
      <c r="D19" s="24">
        <v>300</v>
      </c>
    </row>
    <row r="20" spans="1:7" x14ac:dyDescent="0.3">
      <c r="A20" s="34" t="s">
        <v>26</v>
      </c>
      <c r="B20" s="24">
        <v>1</v>
      </c>
      <c r="C20" s="24">
        <v>300</v>
      </c>
      <c r="D20" s="24">
        <v>300</v>
      </c>
    </row>
    <row r="21" spans="1:7" x14ac:dyDescent="0.3">
      <c r="A21" s="34" t="s">
        <v>27</v>
      </c>
      <c r="B21" s="24">
        <v>1</v>
      </c>
      <c r="C21" s="24">
        <v>300</v>
      </c>
      <c r="D21" s="24">
        <v>300</v>
      </c>
    </row>
    <row r="22" spans="1:7" x14ac:dyDescent="0.3">
      <c r="A22" s="34" t="s">
        <v>28</v>
      </c>
      <c r="B22" s="24">
        <v>2</v>
      </c>
      <c r="C22" s="24">
        <v>600</v>
      </c>
      <c r="D22" s="24">
        <v>300</v>
      </c>
    </row>
    <row r="23" spans="1:7" x14ac:dyDescent="0.3">
      <c r="A23" s="34" t="s">
        <v>13</v>
      </c>
      <c r="B23" s="24">
        <v>10</v>
      </c>
      <c r="C23" s="24">
        <v>5000</v>
      </c>
      <c r="D23" s="24">
        <v>500</v>
      </c>
    </row>
    <row r="24" spans="1:7" x14ac:dyDescent="0.3">
      <c r="A24" s="34" t="s">
        <v>41</v>
      </c>
      <c r="B24" s="24">
        <v>15</v>
      </c>
      <c r="C24" s="24">
        <v>22500</v>
      </c>
      <c r="D24" s="24">
        <v>1500</v>
      </c>
      <c r="F24" s="32" t="s">
        <v>52</v>
      </c>
    </row>
    <row r="25" spans="1:7" ht="15.75" thickBot="1" x14ac:dyDescent="0.35">
      <c r="A25" s="34" t="s">
        <v>14</v>
      </c>
      <c r="B25" s="24">
        <v>3</v>
      </c>
      <c r="C25" s="24">
        <v>1500</v>
      </c>
      <c r="D25" s="24">
        <v>500</v>
      </c>
      <c r="F25" s="27" t="s">
        <v>53</v>
      </c>
      <c r="G25" s="27" t="s">
        <v>1</v>
      </c>
    </row>
    <row r="26" spans="1:7" ht="30.15" x14ac:dyDescent="0.3">
      <c r="A26" s="34" t="s">
        <v>15</v>
      </c>
      <c r="B26" s="24">
        <v>6</v>
      </c>
      <c r="C26" s="24">
        <v>3000</v>
      </c>
      <c r="D26" s="24">
        <v>500</v>
      </c>
      <c r="F26" s="28" t="s">
        <v>31</v>
      </c>
      <c r="G26" s="29" t="s">
        <v>54</v>
      </c>
    </row>
    <row r="27" spans="1:7" ht="60.25" x14ac:dyDescent="0.3">
      <c r="A27" s="26" t="s">
        <v>51</v>
      </c>
      <c r="B27" s="24">
        <v>192</v>
      </c>
      <c r="C27" s="24">
        <v>215200</v>
      </c>
      <c r="D27" s="24">
        <v>17900</v>
      </c>
      <c r="F27" s="30" t="s">
        <v>55</v>
      </c>
      <c r="G27" s="33" t="s">
        <v>59</v>
      </c>
    </row>
    <row r="28" spans="1:7" ht="30.15" x14ac:dyDescent="0.3">
      <c r="F28" s="28" t="s">
        <v>33</v>
      </c>
      <c r="G28" s="29" t="s">
        <v>60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opLeftCell="A13" zoomScale="55" zoomScaleNormal="55" workbookViewId="0">
      <selection activeCell="E13" sqref="E13"/>
    </sheetView>
  </sheetViews>
  <sheetFormatPr defaultRowHeight="15.05" x14ac:dyDescent="0.3"/>
  <cols>
    <col min="1" max="3" width="15.77734375" customWidth="1"/>
    <col min="4" max="4" width="20.6640625" customWidth="1"/>
    <col min="5" max="5" width="15.77734375" style="22" customWidth="1"/>
    <col min="6" max="6" width="21" customWidth="1"/>
    <col min="7" max="7" width="21.6640625" customWidth="1"/>
    <col min="8" max="9" width="15.77734375" customWidth="1"/>
    <col min="11" max="11" width="15.21875" customWidth="1"/>
    <col min="12" max="12" width="22.21875" customWidth="1"/>
    <col min="13" max="15" width="15.77734375" customWidth="1"/>
    <col min="16" max="16" width="20.6640625" customWidth="1"/>
    <col min="17" max="19" width="15.77734375" customWidth="1"/>
  </cols>
  <sheetData>
    <row r="1" spans="1:12" x14ac:dyDescent="0.3">
      <c r="A1" s="15" t="s">
        <v>0</v>
      </c>
      <c r="B1" s="16" t="s">
        <v>1</v>
      </c>
      <c r="C1" s="16" t="s">
        <v>2</v>
      </c>
      <c r="D1" s="16" t="s">
        <v>3</v>
      </c>
      <c r="E1" s="20" t="s">
        <v>4</v>
      </c>
      <c r="F1" s="16" t="s">
        <v>5</v>
      </c>
      <c r="G1" s="17" t="s">
        <v>6</v>
      </c>
      <c r="K1" s="32" t="s">
        <v>52</v>
      </c>
    </row>
    <row r="2" spans="1:12" ht="30.8" thickBot="1" x14ac:dyDescent="0.35">
      <c r="A2" s="12">
        <v>1</v>
      </c>
      <c r="B2" s="1" t="s">
        <v>7</v>
      </c>
      <c r="C2" s="1" t="s">
        <v>7</v>
      </c>
      <c r="D2" s="1" t="s">
        <v>8</v>
      </c>
      <c r="E2" s="21">
        <v>10</v>
      </c>
      <c r="F2" s="18">
        <v>0</v>
      </c>
      <c r="G2" s="19">
        <f>E2*F2</f>
        <v>0</v>
      </c>
      <c r="K2" s="27" t="s">
        <v>53</v>
      </c>
      <c r="L2" s="27" t="s">
        <v>1</v>
      </c>
    </row>
    <row r="3" spans="1:12" ht="30.15" x14ac:dyDescent="0.3">
      <c r="A3" s="12">
        <v>2</v>
      </c>
      <c r="B3" s="3" t="s">
        <v>30</v>
      </c>
      <c r="C3" s="1" t="s">
        <v>31</v>
      </c>
      <c r="D3" s="1" t="s">
        <v>9</v>
      </c>
      <c r="E3" s="21">
        <v>10</v>
      </c>
      <c r="F3" s="18">
        <v>1000</v>
      </c>
      <c r="G3" s="19">
        <f t="shared" ref="G3:G18" si="0">E3*F3</f>
        <v>10000</v>
      </c>
      <c r="K3" s="28" t="s">
        <v>31</v>
      </c>
      <c r="L3" s="29" t="s">
        <v>54</v>
      </c>
    </row>
    <row r="4" spans="1:12" ht="60.25" x14ac:dyDescent="0.3">
      <c r="A4" s="12"/>
      <c r="B4" s="3" t="s">
        <v>30</v>
      </c>
      <c r="C4" s="1" t="s">
        <v>31</v>
      </c>
      <c r="D4" s="1" t="s">
        <v>10</v>
      </c>
      <c r="E4" s="21">
        <v>2</v>
      </c>
      <c r="F4" s="18">
        <v>1000</v>
      </c>
      <c r="G4" s="19">
        <f t="shared" si="0"/>
        <v>2000</v>
      </c>
      <c r="K4" s="30" t="s">
        <v>55</v>
      </c>
      <c r="L4" s="33" t="s">
        <v>59</v>
      </c>
    </row>
    <row r="5" spans="1:12" ht="30.15" x14ac:dyDescent="0.3">
      <c r="A5" s="12"/>
      <c r="B5" s="3" t="s">
        <v>30</v>
      </c>
      <c r="C5" s="1" t="s">
        <v>31</v>
      </c>
      <c r="D5" s="1" t="s">
        <v>11</v>
      </c>
      <c r="E5" s="21">
        <v>20</v>
      </c>
      <c r="F5" s="18">
        <v>800</v>
      </c>
      <c r="G5" s="19">
        <f t="shared" si="0"/>
        <v>16000</v>
      </c>
      <c r="K5" s="28" t="s">
        <v>33</v>
      </c>
      <c r="L5" s="29" t="s">
        <v>60</v>
      </c>
    </row>
    <row r="6" spans="1:12" ht="45.2" x14ac:dyDescent="0.3">
      <c r="A6" s="12"/>
      <c r="B6" s="1" t="s">
        <v>62</v>
      </c>
      <c r="C6" s="1" t="s">
        <v>31</v>
      </c>
      <c r="D6" s="1" t="s">
        <v>12</v>
      </c>
      <c r="E6" s="21">
        <v>15</v>
      </c>
      <c r="F6" s="18">
        <v>800</v>
      </c>
      <c r="G6" s="19">
        <f t="shared" si="0"/>
        <v>12000</v>
      </c>
    </row>
    <row r="7" spans="1:12" ht="30.15" x14ac:dyDescent="0.3">
      <c r="A7" s="12">
        <v>3</v>
      </c>
      <c r="B7" s="1" t="s">
        <v>32</v>
      </c>
      <c r="C7" s="1" t="s">
        <v>33</v>
      </c>
      <c r="D7" s="1" t="s">
        <v>13</v>
      </c>
      <c r="E7" s="21">
        <v>10</v>
      </c>
      <c r="F7" s="18">
        <v>500</v>
      </c>
      <c r="G7" s="19">
        <f t="shared" si="0"/>
        <v>5000</v>
      </c>
    </row>
    <row r="8" spans="1:12" ht="45.2" x14ac:dyDescent="0.3">
      <c r="A8" s="12"/>
      <c r="B8" s="1" t="s">
        <v>32</v>
      </c>
      <c r="C8" s="1" t="s">
        <v>33</v>
      </c>
      <c r="D8" s="1" t="s">
        <v>14</v>
      </c>
      <c r="E8" s="21">
        <v>3</v>
      </c>
      <c r="F8" s="18">
        <v>500</v>
      </c>
      <c r="G8" s="19">
        <f t="shared" si="0"/>
        <v>1500</v>
      </c>
    </row>
    <row r="9" spans="1:12" ht="45.2" x14ac:dyDescent="0.3">
      <c r="A9" s="12"/>
      <c r="B9" s="1" t="s">
        <v>32</v>
      </c>
      <c r="C9" s="1" t="s">
        <v>33</v>
      </c>
      <c r="D9" s="1" t="s">
        <v>15</v>
      </c>
      <c r="E9" s="21">
        <v>6</v>
      </c>
      <c r="F9" s="18">
        <v>500</v>
      </c>
      <c r="G9" s="19">
        <f t="shared" si="0"/>
        <v>3000</v>
      </c>
    </row>
    <row r="10" spans="1:12" ht="30.15" x14ac:dyDescent="0.3">
      <c r="A10" s="12">
        <v>4</v>
      </c>
      <c r="B10" s="1" t="s">
        <v>16</v>
      </c>
      <c r="C10" s="1" t="s">
        <v>34</v>
      </c>
      <c r="D10" s="1" t="s">
        <v>17</v>
      </c>
      <c r="E10" s="21">
        <v>10</v>
      </c>
      <c r="F10" s="18">
        <v>1200</v>
      </c>
      <c r="G10" s="19">
        <f t="shared" si="0"/>
        <v>12000</v>
      </c>
    </row>
    <row r="11" spans="1:12" ht="30.15" x14ac:dyDescent="0.3">
      <c r="A11" s="12"/>
      <c r="B11" s="1" t="s">
        <v>18</v>
      </c>
      <c r="C11" s="1" t="s">
        <v>34</v>
      </c>
      <c r="D11" s="1" t="s">
        <v>19</v>
      </c>
      <c r="E11" s="21">
        <v>10</v>
      </c>
      <c r="F11" s="18">
        <v>1200</v>
      </c>
      <c r="G11" s="19">
        <f t="shared" si="0"/>
        <v>12000</v>
      </c>
    </row>
    <row r="12" spans="1:12" ht="60.25" x14ac:dyDescent="0.3">
      <c r="A12" s="12">
        <v>6</v>
      </c>
      <c r="B12" s="1" t="s">
        <v>20</v>
      </c>
      <c r="C12" s="1" t="s">
        <v>34</v>
      </c>
      <c r="D12" s="1" t="s">
        <v>21</v>
      </c>
      <c r="E12" s="21">
        <v>15</v>
      </c>
      <c r="F12" s="18">
        <v>1000</v>
      </c>
      <c r="G12" s="19">
        <f t="shared" si="0"/>
        <v>15000</v>
      </c>
    </row>
    <row r="13" spans="1:12" ht="30.15" x14ac:dyDescent="0.3">
      <c r="A13" s="12">
        <v>7</v>
      </c>
      <c r="B13" s="1" t="s">
        <v>37</v>
      </c>
      <c r="C13" s="1" t="s">
        <v>31</v>
      </c>
      <c r="D13" s="1" t="s">
        <v>38</v>
      </c>
      <c r="E13" s="21">
        <v>20</v>
      </c>
      <c r="F13" s="18">
        <v>1500</v>
      </c>
      <c r="G13" s="19">
        <f t="shared" si="0"/>
        <v>30000</v>
      </c>
    </row>
    <row r="14" spans="1:12" ht="30.15" x14ac:dyDescent="0.3">
      <c r="A14" s="12"/>
      <c r="B14" s="1" t="s">
        <v>39</v>
      </c>
      <c r="C14" s="1" t="s">
        <v>33</v>
      </c>
      <c r="D14" s="1" t="s">
        <v>41</v>
      </c>
      <c r="E14" s="21">
        <v>15</v>
      </c>
      <c r="F14" s="18">
        <v>1500</v>
      </c>
      <c r="G14" s="19">
        <f t="shared" si="0"/>
        <v>22500</v>
      </c>
    </row>
    <row r="15" spans="1:12" ht="60.25" x14ac:dyDescent="0.3">
      <c r="A15" s="12">
        <v>8</v>
      </c>
      <c r="B15" s="1" t="s">
        <v>36</v>
      </c>
      <c r="C15" s="1" t="s">
        <v>33</v>
      </c>
      <c r="D15" s="5" t="s">
        <v>61</v>
      </c>
      <c r="E15" s="21">
        <v>35</v>
      </c>
      <c r="F15" s="18">
        <v>1500</v>
      </c>
      <c r="G15" s="19">
        <f t="shared" si="0"/>
        <v>52500</v>
      </c>
    </row>
    <row r="16" spans="1:12" ht="45.2" x14ac:dyDescent="0.3">
      <c r="A16" s="12"/>
      <c r="B16" s="1" t="s">
        <v>42</v>
      </c>
      <c r="C16" s="1" t="s">
        <v>31</v>
      </c>
      <c r="D16" s="1" t="s">
        <v>43</v>
      </c>
      <c r="E16" s="21">
        <v>6</v>
      </c>
      <c r="F16" s="18">
        <v>1700</v>
      </c>
      <c r="G16" s="19">
        <f t="shared" si="0"/>
        <v>10200</v>
      </c>
    </row>
    <row r="17" spans="1:7" ht="45.2" x14ac:dyDescent="0.3">
      <c r="A17" s="12">
        <v>9</v>
      </c>
      <c r="B17" s="1" t="s">
        <v>22</v>
      </c>
      <c r="C17" s="1" t="s">
        <v>34</v>
      </c>
      <c r="D17" s="1" t="s">
        <v>23</v>
      </c>
      <c r="E17" s="21">
        <v>2</v>
      </c>
      <c r="F17" s="18">
        <v>1000</v>
      </c>
      <c r="G17" s="19">
        <f t="shared" si="0"/>
        <v>2000</v>
      </c>
    </row>
    <row r="18" spans="1:7" ht="30.15" x14ac:dyDescent="0.3">
      <c r="A18" s="12"/>
      <c r="B18" s="1" t="s">
        <v>22</v>
      </c>
      <c r="C18" s="1" t="s">
        <v>34</v>
      </c>
      <c r="D18" s="1" t="s">
        <v>24</v>
      </c>
      <c r="E18" s="21">
        <v>8</v>
      </c>
      <c r="F18" s="18">
        <v>1000</v>
      </c>
      <c r="G18" s="19">
        <f t="shared" si="0"/>
        <v>8000</v>
      </c>
    </row>
    <row r="19" spans="1:7" x14ac:dyDescent="0.3">
      <c r="A19" s="13">
        <v>10</v>
      </c>
      <c r="B19" s="2" t="s">
        <v>25</v>
      </c>
      <c r="C19" s="2" t="s">
        <v>33</v>
      </c>
      <c r="D19" s="2" t="s">
        <v>26</v>
      </c>
      <c r="E19" s="21">
        <v>1</v>
      </c>
      <c r="F19" s="18">
        <v>300</v>
      </c>
      <c r="G19" s="19">
        <v>300</v>
      </c>
    </row>
    <row r="20" spans="1:7" x14ac:dyDescent="0.3">
      <c r="A20" s="12"/>
      <c r="B20" s="2" t="s">
        <v>25</v>
      </c>
      <c r="C20" s="1" t="s">
        <v>33</v>
      </c>
      <c r="D20" s="1" t="s">
        <v>27</v>
      </c>
      <c r="E20" s="21">
        <v>1</v>
      </c>
      <c r="F20" s="18">
        <v>300</v>
      </c>
      <c r="G20" s="19">
        <v>300</v>
      </c>
    </row>
    <row r="21" spans="1:7" ht="30.15" x14ac:dyDescent="0.3">
      <c r="A21" s="12"/>
      <c r="B21" s="2" t="s">
        <v>25</v>
      </c>
      <c r="C21" s="1" t="s">
        <v>33</v>
      </c>
      <c r="D21" s="1" t="s">
        <v>28</v>
      </c>
      <c r="E21" s="21">
        <v>2</v>
      </c>
      <c r="F21" s="18">
        <v>300</v>
      </c>
      <c r="G21" s="19">
        <v>600</v>
      </c>
    </row>
    <row r="22" spans="1:7" ht="75.95" thickBot="1" x14ac:dyDescent="0.35">
      <c r="A22" s="14"/>
      <c r="B22" s="2" t="s">
        <v>25</v>
      </c>
      <c r="C22" s="4" t="s">
        <v>33</v>
      </c>
      <c r="D22" s="4" t="s">
        <v>29</v>
      </c>
      <c r="E22" s="21">
        <v>1</v>
      </c>
      <c r="F22" s="18">
        <v>300</v>
      </c>
      <c r="G22" s="19">
        <v>300</v>
      </c>
    </row>
    <row r="23" spans="1:7" ht="15.75" thickBot="1" x14ac:dyDescent="0.35">
      <c r="F23" s="8" t="s">
        <v>44</v>
      </c>
      <c r="G23" s="9">
        <f>SUM(G2:G18)</f>
        <v>213700</v>
      </c>
    </row>
    <row r="24" spans="1:7" ht="16.399999999999999" thickTop="1" thickBot="1" x14ac:dyDescent="0.35">
      <c r="F24" s="10" t="s">
        <v>45</v>
      </c>
      <c r="G24" s="23">
        <f>SUM(G23,G19:G22)</f>
        <v>215200</v>
      </c>
    </row>
    <row r="25" spans="1:7" ht="30.8" thickTop="1" x14ac:dyDescent="0.3">
      <c r="F25" s="6" t="s">
        <v>46</v>
      </c>
      <c r="G25" s="7">
        <f>SUM(E2:E22)</f>
        <v>202</v>
      </c>
    </row>
    <row r="26" spans="1:7" ht="30.15" x14ac:dyDescent="0.3">
      <c r="F26" s="10" t="s">
        <v>47</v>
      </c>
      <c r="G26" s="11">
        <f>G25/3</f>
        <v>67.333333333333329</v>
      </c>
    </row>
  </sheetData>
  <conditionalFormatting sqref="G1:G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{6F3E5085-203F-46C5-A021-D215071A6CEB}</x14:id>
        </ext>
      </extLst>
    </cfRule>
  </conditionalFormatting>
  <conditionalFormatting sqref="F1:F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3E5085-203F-46C5-A021-D215071A6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E706-7C4A-4965-A24A-E34CEACCA24F}">
  <dimension ref="A1:G31"/>
  <sheetViews>
    <sheetView workbookViewId="0"/>
  </sheetViews>
  <sheetFormatPr defaultRowHeight="15.05" x14ac:dyDescent="0.3"/>
  <cols>
    <col min="1" max="1" width="15.5546875" bestFit="1" customWidth="1"/>
    <col min="2" max="2" width="25.44140625" bestFit="1" customWidth="1"/>
    <col min="3" max="3" width="33.44140625" bestFit="1" customWidth="1"/>
    <col min="4" max="4" width="34.21875" bestFit="1" customWidth="1"/>
    <col min="6" max="6" width="13.6640625" customWidth="1"/>
    <col min="7" max="7" width="25.77734375" customWidth="1"/>
  </cols>
  <sheetData>
    <row r="1" spans="1:7" x14ac:dyDescent="0.3">
      <c r="A1" s="25" t="s">
        <v>50</v>
      </c>
      <c r="B1" t="s">
        <v>58</v>
      </c>
      <c r="C1" t="s">
        <v>49</v>
      </c>
      <c r="D1" t="s">
        <v>48</v>
      </c>
    </row>
    <row r="2" spans="1:7" x14ac:dyDescent="0.3">
      <c r="A2" s="26" t="s">
        <v>7</v>
      </c>
      <c r="B2" s="24">
        <v>10</v>
      </c>
      <c r="C2" s="24">
        <v>0</v>
      </c>
      <c r="D2" s="24">
        <v>0</v>
      </c>
    </row>
    <row r="3" spans="1:7" x14ac:dyDescent="0.3">
      <c r="A3" s="26" t="s">
        <v>31</v>
      </c>
      <c r="B3" s="24">
        <v>78</v>
      </c>
      <c r="C3" s="24">
        <v>6800</v>
      </c>
      <c r="D3" s="24">
        <v>84200</v>
      </c>
    </row>
    <row r="4" spans="1:7" x14ac:dyDescent="0.3">
      <c r="A4" s="26" t="s">
        <v>34</v>
      </c>
      <c r="B4" s="24">
        <v>30</v>
      </c>
      <c r="C4" s="24">
        <v>4400</v>
      </c>
      <c r="D4" s="24">
        <v>34000</v>
      </c>
    </row>
    <row r="5" spans="1:7" x14ac:dyDescent="0.3">
      <c r="A5" s="26" t="s">
        <v>33</v>
      </c>
      <c r="B5" s="24">
        <v>44</v>
      </c>
      <c r="C5" s="24">
        <v>4200</v>
      </c>
      <c r="D5" s="24">
        <v>41000</v>
      </c>
    </row>
    <row r="6" spans="1:7" x14ac:dyDescent="0.3">
      <c r="A6" s="26" t="s">
        <v>35</v>
      </c>
      <c r="B6" s="24">
        <v>28</v>
      </c>
      <c r="C6" s="24">
        <v>2500</v>
      </c>
      <c r="D6" s="24">
        <v>38000</v>
      </c>
    </row>
    <row r="7" spans="1:7" x14ac:dyDescent="0.3">
      <c r="A7" s="26" t="s">
        <v>40</v>
      </c>
      <c r="B7" s="24">
        <v>20</v>
      </c>
      <c r="C7" s="24">
        <v>1500</v>
      </c>
      <c r="D7" s="24">
        <v>30000</v>
      </c>
    </row>
    <row r="8" spans="1:7" x14ac:dyDescent="0.3">
      <c r="A8" s="26" t="s">
        <v>51</v>
      </c>
      <c r="B8" s="24">
        <v>210</v>
      </c>
      <c r="C8" s="24">
        <v>19400</v>
      </c>
      <c r="D8" s="24">
        <v>227200</v>
      </c>
    </row>
    <row r="10" spans="1:7" x14ac:dyDescent="0.3">
      <c r="F10" s="32" t="s">
        <v>52</v>
      </c>
    </row>
    <row r="11" spans="1:7" ht="15.75" thickBot="1" x14ac:dyDescent="0.35">
      <c r="F11" s="27" t="s">
        <v>53</v>
      </c>
      <c r="G11" s="27" t="s">
        <v>1</v>
      </c>
    </row>
    <row r="12" spans="1:7" ht="30.15" x14ac:dyDescent="0.3">
      <c r="F12" s="28" t="s">
        <v>31</v>
      </c>
      <c r="G12" s="29" t="s">
        <v>54</v>
      </c>
    </row>
    <row r="13" spans="1:7" x14ac:dyDescent="0.3">
      <c r="F13" s="30" t="s">
        <v>55</v>
      </c>
      <c r="G13" s="31" t="s">
        <v>56</v>
      </c>
    </row>
    <row r="14" spans="1:7" ht="30.15" x14ac:dyDescent="0.3">
      <c r="F14" s="28" t="s">
        <v>33</v>
      </c>
      <c r="G14" s="29" t="s">
        <v>57</v>
      </c>
    </row>
    <row r="28" ht="45.2" customHeight="1" x14ac:dyDescent="0.3"/>
    <row r="29" ht="30.15" customHeight="1" x14ac:dyDescent="0.3"/>
    <row r="30" ht="30.15" customHeight="1" x14ac:dyDescent="0.3"/>
    <row r="31" ht="30.15" customHeight="1" x14ac:dyDescent="0.3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</vt:lpstr>
      <vt:lpstr>Смета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Погорелов</dc:creator>
  <cp:lastModifiedBy>Александр Погорелов</cp:lastModifiedBy>
  <dcterms:created xsi:type="dcterms:W3CDTF">2015-06-05T18:17:20Z</dcterms:created>
  <dcterms:modified xsi:type="dcterms:W3CDTF">2024-05-25T09:34:06Z</dcterms:modified>
</cp:coreProperties>
</file>