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3"/>
  <c r="H17"/>
  <c r="H18" s="1"/>
  <c r="H19" s="1"/>
  <c r="H20" s="1"/>
  <c r="H16"/>
  <c r="H13"/>
  <c r="H14" s="1"/>
  <c r="H12"/>
  <c r="H11"/>
  <c r="H10"/>
  <c r="E4"/>
  <c r="E5"/>
  <c r="I5" s="1"/>
  <c r="E6"/>
  <c r="I6" s="1"/>
  <c r="E7"/>
  <c r="E8"/>
  <c r="H5"/>
  <c r="H6" s="1"/>
  <c r="H7" s="1"/>
  <c r="H8" s="1"/>
  <c r="H4"/>
  <c r="Q3"/>
  <c r="Q4"/>
  <c r="Q5"/>
  <c r="Q6"/>
  <c r="Q7"/>
  <c r="Q8"/>
  <c r="Q9"/>
  <c r="Q10"/>
  <c r="Q11"/>
  <c r="Q12"/>
  <c r="Q13"/>
  <c r="Q14"/>
  <c r="Q15"/>
  <c r="Q16"/>
  <c r="Q17"/>
  <c r="Q18"/>
  <c r="Q19"/>
  <c r="Q20"/>
  <c r="E15"/>
  <c r="I15" s="1"/>
  <c r="E9"/>
  <c r="I9" s="1"/>
  <c r="E3"/>
  <c r="I3" s="1"/>
  <c r="O15" l="1"/>
  <c r="S15" s="1"/>
  <c r="O9"/>
  <c r="S9" s="1"/>
  <c r="O8"/>
  <c r="S8" s="1"/>
  <c r="O4"/>
  <c r="S4" s="1"/>
  <c r="O7"/>
  <c r="S7" s="1"/>
  <c r="I7"/>
  <c r="I8"/>
  <c r="O3"/>
  <c r="S3" s="1"/>
  <c r="O6"/>
  <c r="S6" s="1"/>
  <c r="I4"/>
  <c r="O5"/>
  <c r="S5" s="1"/>
  <c r="E17"/>
  <c r="E16"/>
  <c r="E11"/>
  <c r="E10"/>
  <c r="I17" l="1"/>
  <c r="O17"/>
  <c r="S17" s="1"/>
  <c r="I16"/>
  <c r="O16"/>
  <c r="S16" s="1"/>
  <c r="O11"/>
  <c r="S11" s="1"/>
  <c r="I11"/>
  <c r="O10"/>
  <c r="S10" s="1"/>
  <c r="I10"/>
  <c r="E18"/>
  <c r="E12"/>
  <c r="I18" l="1"/>
  <c r="O18"/>
  <c r="S18" s="1"/>
  <c r="I12"/>
  <c r="O12"/>
  <c r="S12" s="1"/>
  <c r="E20"/>
  <c r="E19"/>
  <c r="E13"/>
  <c r="I20" l="1"/>
  <c r="O20"/>
  <c r="S20" s="1"/>
  <c r="I19"/>
  <c r="O19"/>
  <c r="S19" s="1"/>
  <c r="O13"/>
  <c r="S13" s="1"/>
  <c r="I13"/>
  <c r="E14"/>
  <c r="O14" l="1"/>
  <c r="S14" s="1"/>
  <c r="I14"/>
</calcChain>
</file>

<file path=xl/sharedStrings.xml><?xml version="1.0" encoding="utf-8"?>
<sst xmlns="http://schemas.openxmlformats.org/spreadsheetml/2006/main" count="10" uniqueCount="10">
  <si>
    <t>theta</t>
  </si>
  <si>
    <t>par cost vs no-par cost of isosceles triangles</t>
  </si>
  <si>
    <t>length of base</t>
  </si>
  <si>
    <t>length of one equal side</t>
  </si>
  <si>
    <t>par_cost</t>
  </si>
  <si>
    <t>no_par_cost</t>
  </si>
  <si>
    <t>model_cost</t>
  </si>
  <si>
    <t>encoding_cost</t>
  </si>
  <si>
    <t>total perp_cost and angle_cost</t>
  </si>
  <si>
    <t>const factor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</si>
</sst>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099518810148743E-2"/>
          <c:y val="7.4548702245552642E-2"/>
          <c:w val="0.67149759405074361"/>
          <c:h val="0.8326195683872849"/>
        </c:manualLayout>
      </c:layout>
      <c:lineChart>
        <c:grouping val="standard"/>
        <c:ser>
          <c:idx val="0"/>
          <c:order val="0"/>
          <c:tx>
            <c:v>par cost</c:v>
          </c:tx>
          <c:marker>
            <c:symbol val="none"/>
          </c:marker>
          <c:cat>
            <c:numRef>
              <c:f>Sheet1!$H$3:$H$8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Sheet1!$S$3:$S$8</c:f>
              <c:numCache>
                <c:formatCode>General</c:formatCode>
                <c:ptCount val="6"/>
                <c:pt idx="0">
                  <c:v>-7.7512013912860027</c:v>
                </c:pt>
                <c:pt idx="1">
                  <c:v>0.25759864453339887</c:v>
                </c:pt>
                <c:pt idx="2">
                  <c:v>3.5064447576176985</c:v>
                </c:pt>
                <c:pt idx="3">
                  <c:v>5.5949410781731004</c:v>
                </c:pt>
                <c:pt idx="4">
                  <c:v>7.1502057476361482</c:v>
                </c:pt>
                <c:pt idx="5">
                  <c:v>8.4010091785238323</c:v>
                </c:pt>
              </c:numCache>
            </c:numRef>
          </c:val>
        </c:ser>
        <c:ser>
          <c:idx val="1"/>
          <c:order val="1"/>
          <c:tx>
            <c:v>no par cost</c:v>
          </c:tx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2.3221478410645684</c:v>
                </c:pt>
                <c:pt idx="1">
                  <c:v>2.3254467148300728</c:v>
                </c:pt>
                <c:pt idx="2">
                  <c:v>2.3327220031906153</c:v>
                </c:pt>
                <c:pt idx="3">
                  <c:v>2.3440140701251453</c:v>
                </c:pt>
                <c:pt idx="4">
                  <c:v>2.3593863792411707</c:v>
                </c:pt>
                <c:pt idx="5">
                  <c:v>2.3789269429217872</c:v>
                </c:pt>
              </c:numCache>
            </c:numRef>
          </c:val>
        </c:ser>
        <c:ser>
          <c:idx val="2"/>
          <c:order val="2"/>
          <c:tx>
            <c:v>no_par_cost_10</c:v>
          </c:tx>
          <c:marker>
            <c:symbol val="none"/>
          </c:marker>
          <c:val>
            <c:numRef>
              <c:f>Sheet1!$I$9:$I$14</c:f>
              <c:numCache>
                <c:formatCode>General</c:formatCode>
                <c:ptCount val="6"/>
                <c:pt idx="0">
                  <c:v>3.3221478410645684</c:v>
                </c:pt>
                <c:pt idx="1">
                  <c:v>3.3254467148300728</c:v>
                </c:pt>
                <c:pt idx="2">
                  <c:v>3.3327220031906153</c:v>
                </c:pt>
                <c:pt idx="3">
                  <c:v>3.3440140701251448</c:v>
                </c:pt>
                <c:pt idx="4">
                  <c:v>3.3593863792411711</c:v>
                </c:pt>
                <c:pt idx="5">
                  <c:v>3.3789269429217872</c:v>
                </c:pt>
              </c:numCache>
            </c:numRef>
          </c:val>
        </c:ser>
        <c:ser>
          <c:idx val="3"/>
          <c:order val="3"/>
          <c:tx>
            <c:v>par_cost_10</c:v>
          </c:tx>
          <c:marker>
            <c:symbol val="none"/>
          </c:marker>
          <c:val>
            <c:numRef>
              <c:f>Sheet1!$S$9:$S$14</c:f>
              <c:numCache>
                <c:formatCode>General</c:formatCode>
                <c:ptCount val="6"/>
                <c:pt idx="0">
                  <c:v>-2.7512013912860027</c:v>
                </c:pt>
                <c:pt idx="1">
                  <c:v>5.2575986445333998</c:v>
                </c:pt>
                <c:pt idx="2">
                  <c:v>8.5064447576177002</c:v>
                </c:pt>
                <c:pt idx="3">
                  <c:v>10.5949410781731</c:v>
                </c:pt>
                <c:pt idx="4">
                  <c:v>12.150205747636148</c:v>
                </c:pt>
                <c:pt idx="5">
                  <c:v>13.401009178523832</c:v>
                </c:pt>
              </c:numCache>
            </c:numRef>
          </c:val>
        </c:ser>
        <c:marker val="1"/>
        <c:axId val="120034048"/>
        <c:axId val="120035584"/>
      </c:lineChart>
      <c:catAx>
        <c:axId val="120034048"/>
        <c:scaling>
          <c:orientation val="minMax"/>
        </c:scaling>
        <c:axPos val="b"/>
        <c:numFmt formatCode="General" sourceLinked="1"/>
        <c:tickLblPos val="nextTo"/>
        <c:crossAx val="120035584"/>
        <c:crosses val="autoZero"/>
        <c:auto val="1"/>
        <c:lblAlgn val="ctr"/>
        <c:lblOffset val="100"/>
      </c:catAx>
      <c:valAx>
        <c:axId val="120035584"/>
        <c:scaling>
          <c:orientation val="minMax"/>
        </c:scaling>
        <c:axPos val="l"/>
        <c:majorGridlines/>
        <c:numFmt formatCode="General" sourceLinked="1"/>
        <c:tickLblPos val="nextTo"/>
        <c:crossAx val="12003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85725</xdr:rowOff>
    </xdr:from>
    <xdr:to>
      <xdr:col>9</xdr:col>
      <xdr:colOff>152400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M7" sqref="M7"/>
    </sheetView>
  </sheetViews>
  <sheetFormatPr defaultRowHeight="15"/>
  <sheetData>
    <row r="1" spans="1:19">
      <c r="A1" t="s">
        <v>1</v>
      </c>
    </row>
    <row r="2" spans="1:19">
      <c r="A2" t="s">
        <v>2</v>
      </c>
      <c r="E2" t="s">
        <v>3</v>
      </c>
      <c r="H2" t="s">
        <v>0</v>
      </c>
      <c r="I2" t="s">
        <v>5</v>
      </c>
      <c r="K2" t="s">
        <v>8</v>
      </c>
      <c r="O2" t="s">
        <v>7</v>
      </c>
      <c r="Q2" t="s">
        <v>6</v>
      </c>
      <c r="S2" t="s">
        <v>4</v>
      </c>
    </row>
    <row r="3" spans="1:19">
      <c r="D3">
        <v>5</v>
      </c>
      <c r="E3">
        <f>D3 / (2 * COS(RADIANS(H3)))</f>
        <v>2.5003808201097693</v>
      </c>
      <c r="H3">
        <v>1</v>
      </c>
      <c r="I3">
        <f>LOG(2 * E3, 2)</f>
        <v>2.3221478410645684</v>
      </c>
      <c r="K3">
        <f>2 * (2 * LOG(E3 * SIN(RADIANS(H3)), 2))</f>
        <v>-18.073129486173364</v>
      </c>
      <c r="O3">
        <f>K3</f>
        <v>-18.073129486173364</v>
      </c>
      <c r="Q3">
        <f>LOG(D3, 2)</f>
        <v>2.3219280948873622</v>
      </c>
      <c r="S3">
        <f>O3+Q3 + $M$6</f>
        <v>-7.7512013912860027</v>
      </c>
    </row>
    <row r="4" spans="1:19">
      <c r="D4">
        <v>5</v>
      </c>
      <c r="E4">
        <f t="shared" ref="E4:E8" si="0">D4 / (2 * COS(RADIANS(H4)))</f>
        <v>2.5061047452029306</v>
      </c>
      <c r="H4">
        <f>H3+3</f>
        <v>4</v>
      </c>
      <c r="I4">
        <f t="shared" ref="I4:I8" si="1">LOG(2 * E4, 2)</f>
        <v>2.3254467148300728</v>
      </c>
      <c r="K4">
        <f t="shared" ref="K4:K20" si="2">2 * (2 * LOG(E4 * SIN(RADIANS(H4)), 2))</f>
        <v>-10.064329450353963</v>
      </c>
      <c r="O4">
        <f t="shared" ref="O4:O20" si="3">K4</f>
        <v>-10.064329450353963</v>
      </c>
      <c r="Q4">
        <f t="shared" ref="Q4:Q20" si="4">LOG(D4, 2)</f>
        <v>2.3219280948873622</v>
      </c>
      <c r="S4">
        <f t="shared" ref="S4:S20" si="5">O4+Q4 + $M$6</f>
        <v>0.25759864453339887</v>
      </c>
    </row>
    <row r="5" spans="1:19">
      <c r="D5">
        <v>5</v>
      </c>
      <c r="E5">
        <f t="shared" si="0"/>
        <v>2.518774563647121</v>
      </c>
      <c r="H5">
        <f t="shared" ref="H5:H8" si="6">H4+3</f>
        <v>7</v>
      </c>
      <c r="I5">
        <f t="shared" si="1"/>
        <v>2.3327220031906153</v>
      </c>
      <c r="K5">
        <f t="shared" si="2"/>
        <v>-6.8154833372696633</v>
      </c>
      <c r="M5" t="s">
        <v>9</v>
      </c>
      <c r="O5">
        <f t="shared" si="3"/>
        <v>-6.8154833372696633</v>
      </c>
      <c r="Q5">
        <f t="shared" si="4"/>
        <v>2.3219280948873622</v>
      </c>
      <c r="S5">
        <f t="shared" si="5"/>
        <v>3.5064447576176985</v>
      </c>
    </row>
    <row r="6" spans="1:19">
      <c r="D6">
        <v>5</v>
      </c>
      <c r="E6">
        <f t="shared" si="0"/>
        <v>2.5385665297143625</v>
      </c>
      <c r="H6">
        <f t="shared" si="6"/>
        <v>10</v>
      </c>
      <c r="I6">
        <f t="shared" si="1"/>
        <v>2.3440140701251453</v>
      </c>
      <c r="K6">
        <f t="shared" si="2"/>
        <v>-4.7269870167142622</v>
      </c>
      <c r="M6">
        <v>8</v>
      </c>
      <c r="O6">
        <f t="shared" si="3"/>
        <v>-4.7269870167142622</v>
      </c>
      <c r="Q6">
        <f t="shared" si="4"/>
        <v>2.3219280948873622</v>
      </c>
      <c r="S6">
        <f t="shared" si="5"/>
        <v>5.5949410781731004</v>
      </c>
    </row>
    <row r="7" spans="1:19">
      <c r="D7">
        <v>5</v>
      </c>
      <c r="E7">
        <f t="shared" si="0"/>
        <v>2.5657602694834791</v>
      </c>
      <c r="H7">
        <f t="shared" si="6"/>
        <v>13</v>
      </c>
      <c r="I7">
        <f t="shared" si="1"/>
        <v>2.3593863792411707</v>
      </c>
      <c r="K7">
        <f t="shared" si="2"/>
        <v>-3.1717223472512144</v>
      </c>
      <c r="O7">
        <f t="shared" si="3"/>
        <v>-3.1717223472512144</v>
      </c>
      <c r="Q7">
        <f t="shared" si="4"/>
        <v>2.3219280948873622</v>
      </c>
      <c r="S7">
        <f t="shared" si="5"/>
        <v>7.1502057476361482</v>
      </c>
    </row>
    <row r="8" spans="1:19">
      <c r="D8">
        <v>5</v>
      </c>
      <c r="E8">
        <f t="shared" si="0"/>
        <v>2.600748589654005</v>
      </c>
      <c r="H8">
        <f t="shared" si="6"/>
        <v>16</v>
      </c>
      <c r="I8">
        <f t="shared" si="1"/>
        <v>2.3789269429217872</v>
      </c>
      <c r="K8">
        <f t="shared" si="2"/>
        <v>-1.9209189163635296</v>
      </c>
      <c r="O8">
        <f t="shared" si="3"/>
        <v>-1.9209189163635296</v>
      </c>
      <c r="Q8">
        <f t="shared" si="4"/>
        <v>2.3219280948873622</v>
      </c>
      <c r="S8">
        <f t="shared" si="5"/>
        <v>8.4010091785238323</v>
      </c>
    </row>
    <row r="9" spans="1:19">
      <c r="D9">
        <v>10</v>
      </c>
      <c r="E9">
        <f t="shared" ref="E9:E20" si="7">D9 / (2 * COS(RADIANS(H9)))</f>
        <v>5.0007616402195385</v>
      </c>
      <c r="H9">
        <v>1</v>
      </c>
      <c r="I9">
        <f t="shared" ref="I9:I20" si="8">LOG(2 * E9, 2)</f>
        <v>3.3221478410645684</v>
      </c>
      <c r="K9">
        <f t="shared" si="2"/>
        <v>-14.073129486173364</v>
      </c>
      <c r="O9">
        <f t="shared" si="3"/>
        <v>-14.073129486173364</v>
      </c>
      <c r="Q9">
        <f t="shared" si="4"/>
        <v>3.3219280948873626</v>
      </c>
      <c r="S9">
        <f t="shared" si="5"/>
        <v>-2.7512013912860027</v>
      </c>
    </row>
    <row r="10" spans="1:19">
      <c r="D10">
        <v>10</v>
      </c>
      <c r="E10">
        <f t="shared" si="7"/>
        <v>5.0122094904058612</v>
      </c>
      <c r="H10">
        <f>H9+3</f>
        <v>4</v>
      </c>
      <c r="I10">
        <f t="shared" si="8"/>
        <v>3.3254467148300728</v>
      </c>
      <c r="K10">
        <f t="shared" si="2"/>
        <v>-6.0643294503539629</v>
      </c>
      <c r="O10">
        <f t="shared" si="3"/>
        <v>-6.0643294503539629</v>
      </c>
      <c r="Q10">
        <f t="shared" si="4"/>
        <v>3.3219280948873626</v>
      </c>
      <c r="S10">
        <f t="shared" si="5"/>
        <v>5.2575986445333998</v>
      </c>
    </row>
    <row r="11" spans="1:19">
      <c r="D11">
        <v>10</v>
      </c>
      <c r="E11">
        <f t="shared" si="7"/>
        <v>5.0375491272942421</v>
      </c>
      <c r="H11">
        <f t="shared" ref="H11:H14" si="9">H10+3</f>
        <v>7</v>
      </c>
      <c r="I11">
        <f t="shared" si="8"/>
        <v>3.3327220031906153</v>
      </c>
      <c r="K11">
        <f t="shared" si="2"/>
        <v>-2.8154833372696633</v>
      </c>
      <c r="O11">
        <f t="shared" si="3"/>
        <v>-2.8154833372696633</v>
      </c>
      <c r="Q11">
        <f t="shared" si="4"/>
        <v>3.3219280948873626</v>
      </c>
      <c r="S11">
        <f t="shared" si="5"/>
        <v>8.5064447576177002</v>
      </c>
    </row>
    <row r="12" spans="1:19">
      <c r="D12">
        <v>10</v>
      </c>
      <c r="E12">
        <f t="shared" si="7"/>
        <v>5.0771330594287249</v>
      </c>
      <c r="H12">
        <f t="shared" si="9"/>
        <v>10</v>
      </c>
      <c r="I12">
        <f t="shared" si="8"/>
        <v>3.3440140701251448</v>
      </c>
      <c r="K12">
        <f t="shared" si="2"/>
        <v>-0.72698701671426225</v>
      </c>
      <c r="O12">
        <f t="shared" si="3"/>
        <v>-0.72698701671426225</v>
      </c>
      <c r="Q12">
        <f t="shared" si="4"/>
        <v>3.3219280948873626</v>
      </c>
      <c r="S12">
        <f t="shared" si="5"/>
        <v>10.5949410781731</v>
      </c>
    </row>
    <row r="13" spans="1:19">
      <c r="D13">
        <v>10</v>
      </c>
      <c r="E13">
        <f t="shared" si="7"/>
        <v>5.1315205389669583</v>
      </c>
      <c r="H13">
        <f t="shared" si="9"/>
        <v>13</v>
      </c>
      <c r="I13">
        <f t="shared" si="8"/>
        <v>3.3593863792411711</v>
      </c>
      <c r="K13">
        <f t="shared" si="2"/>
        <v>0.82827765274878573</v>
      </c>
      <c r="O13">
        <f t="shared" si="3"/>
        <v>0.82827765274878573</v>
      </c>
      <c r="Q13">
        <f t="shared" si="4"/>
        <v>3.3219280948873626</v>
      </c>
      <c r="S13">
        <f t="shared" si="5"/>
        <v>12.150205747636148</v>
      </c>
    </row>
    <row r="14" spans="1:19">
      <c r="D14">
        <v>10</v>
      </c>
      <c r="E14">
        <f t="shared" si="7"/>
        <v>5.20149717930801</v>
      </c>
      <c r="H14">
        <f t="shared" si="9"/>
        <v>16</v>
      </c>
      <c r="I14">
        <f t="shared" si="8"/>
        <v>3.3789269429217872</v>
      </c>
      <c r="K14">
        <f t="shared" si="2"/>
        <v>2.0790810836364706</v>
      </c>
      <c r="O14">
        <f t="shared" si="3"/>
        <v>2.0790810836364706</v>
      </c>
      <c r="Q14">
        <f t="shared" si="4"/>
        <v>3.3219280948873626</v>
      </c>
      <c r="S14">
        <f t="shared" si="5"/>
        <v>13.401009178523832</v>
      </c>
    </row>
    <row r="15" spans="1:19">
      <c r="D15">
        <v>2</v>
      </c>
      <c r="E15">
        <f t="shared" si="7"/>
        <v>1.0001523280439077</v>
      </c>
      <c r="H15">
        <v>1</v>
      </c>
      <c r="I15">
        <f t="shared" si="8"/>
        <v>1.0002197461772062</v>
      </c>
      <c r="K15">
        <f t="shared" si="2"/>
        <v>-23.360841865722815</v>
      </c>
      <c r="O15">
        <f t="shared" si="3"/>
        <v>-23.360841865722815</v>
      </c>
      <c r="Q15">
        <f t="shared" si="4"/>
        <v>1</v>
      </c>
      <c r="S15">
        <f t="shared" si="5"/>
        <v>-14.360841865722815</v>
      </c>
    </row>
    <row r="16" spans="1:19">
      <c r="D16">
        <v>2</v>
      </c>
      <c r="E16">
        <f t="shared" si="7"/>
        <v>1.0024418980811722</v>
      </c>
      <c r="H16">
        <f>H15+3</f>
        <v>4</v>
      </c>
      <c r="I16">
        <f t="shared" si="8"/>
        <v>1.0035186199427106</v>
      </c>
      <c r="K16">
        <f t="shared" si="2"/>
        <v>-15.352041829903413</v>
      </c>
      <c r="O16">
        <f t="shared" si="3"/>
        <v>-15.352041829903413</v>
      </c>
      <c r="Q16">
        <f t="shared" si="4"/>
        <v>1</v>
      </c>
      <c r="S16">
        <f t="shared" si="5"/>
        <v>-6.3520418299034134</v>
      </c>
    </row>
    <row r="17" spans="4:19">
      <c r="D17">
        <v>2</v>
      </c>
      <c r="E17">
        <f t="shared" si="7"/>
        <v>1.0075098254588484</v>
      </c>
      <c r="H17">
        <f t="shared" ref="H17:H20" si="10">H16+3</f>
        <v>7</v>
      </c>
      <c r="I17">
        <f t="shared" si="8"/>
        <v>1.0107939083032529</v>
      </c>
      <c r="K17">
        <f t="shared" si="2"/>
        <v>-12.103195716819112</v>
      </c>
      <c r="O17">
        <f t="shared" si="3"/>
        <v>-12.103195716819112</v>
      </c>
      <c r="Q17">
        <f t="shared" si="4"/>
        <v>1</v>
      </c>
      <c r="S17">
        <f t="shared" si="5"/>
        <v>-3.103195716819112</v>
      </c>
    </row>
    <row r="18" spans="4:19">
      <c r="D18">
        <v>2</v>
      </c>
      <c r="E18">
        <f t="shared" si="7"/>
        <v>1.0154266118857451</v>
      </c>
      <c r="H18">
        <f t="shared" si="10"/>
        <v>10</v>
      </c>
      <c r="I18">
        <f t="shared" si="8"/>
        <v>1.0220859752377829</v>
      </c>
      <c r="K18">
        <f t="shared" si="2"/>
        <v>-10.014699396263712</v>
      </c>
      <c r="O18">
        <f t="shared" si="3"/>
        <v>-10.014699396263712</v>
      </c>
      <c r="Q18">
        <f t="shared" si="4"/>
        <v>1</v>
      </c>
      <c r="S18">
        <f t="shared" si="5"/>
        <v>-1.0146993962637119</v>
      </c>
    </row>
    <row r="19" spans="4:19">
      <c r="D19">
        <v>2</v>
      </c>
      <c r="E19">
        <f t="shared" si="7"/>
        <v>1.0263041077933917</v>
      </c>
      <c r="H19">
        <f t="shared" si="10"/>
        <v>13</v>
      </c>
      <c r="I19">
        <f t="shared" si="8"/>
        <v>1.0374582843538083</v>
      </c>
      <c r="K19">
        <f t="shared" si="2"/>
        <v>-8.459434726800664</v>
      </c>
      <c r="O19">
        <f t="shared" si="3"/>
        <v>-8.459434726800664</v>
      </c>
      <c r="Q19">
        <f t="shared" si="4"/>
        <v>1</v>
      </c>
      <c r="S19">
        <f t="shared" si="5"/>
        <v>0.540565273199336</v>
      </c>
    </row>
    <row r="20" spans="4:19">
      <c r="D20">
        <v>2</v>
      </c>
      <c r="E20">
        <f t="shared" si="7"/>
        <v>1.040299435861602</v>
      </c>
      <c r="H20">
        <f t="shared" si="10"/>
        <v>16</v>
      </c>
      <c r="I20">
        <f t="shared" si="8"/>
        <v>1.0569988480344248</v>
      </c>
      <c r="K20">
        <f t="shared" si="2"/>
        <v>-7.2086312959129799</v>
      </c>
      <c r="O20">
        <f t="shared" si="3"/>
        <v>-7.2086312959129799</v>
      </c>
      <c r="Q20">
        <f t="shared" si="4"/>
        <v>1</v>
      </c>
      <c r="S20">
        <f t="shared" si="5"/>
        <v>1.7913687040870201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2016-01-10T00:37:29Z</dcterms:created>
  <dcterms:modified xsi:type="dcterms:W3CDTF">2016-01-15T07:19:14Z</dcterms:modified>
</cp:coreProperties>
</file>