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  <c r="K4" s="1"/>
  <c r="O4" s="1"/>
  <c r="E5"/>
  <c r="I5" s="1"/>
  <c r="E6"/>
  <c r="I6" s="1"/>
  <c r="E7"/>
  <c r="K7" s="1"/>
  <c r="O7" s="1"/>
  <c r="E8"/>
  <c r="K8" s="1"/>
  <c r="O8" s="1"/>
  <c r="O9"/>
  <c r="O10"/>
  <c r="O11"/>
  <c r="O12"/>
  <c r="O13"/>
  <c r="O14"/>
  <c r="O15"/>
  <c r="O16"/>
  <c r="O17"/>
  <c r="O18"/>
  <c r="O19"/>
  <c r="O20"/>
  <c r="K9"/>
  <c r="K10"/>
  <c r="K11"/>
  <c r="K12"/>
  <c r="K13"/>
  <c r="K14"/>
  <c r="K15"/>
  <c r="K16"/>
  <c r="K17"/>
  <c r="K18"/>
  <c r="K19"/>
  <c r="K20"/>
  <c r="H5"/>
  <c r="H6" s="1"/>
  <c r="H7" s="1"/>
  <c r="H8" s="1"/>
  <c r="H4"/>
  <c r="I9"/>
  <c r="I10"/>
  <c r="I11"/>
  <c r="I12"/>
  <c r="I13"/>
  <c r="I14"/>
  <c r="I15"/>
  <c r="I16"/>
  <c r="I17"/>
  <c r="I18"/>
  <c r="I19"/>
  <c r="I20"/>
  <c r="Q3"/>
  <c r="Q4"/>
  <c r="Q5"/>
  <c r="Q6"/>
  <c r="Q7"/>
  <c r="Q8"/>
  <c r="Q9"/>
  <c r="Q10"/>
  <c r="Q11"/>
  <c r="Q12"/>
  <c r="Q13"/>
  <c r="Q14"/>
  <c r="Q15"/>
  <c r="Q16"/>
  <c r="Q17"/>
  <c r="Q18"/>
  <c r="Q19"/>
  <c r="Q20"/>
  <c r="H17"/>
  <c r="H18" s="1"/>
  <c r="H19" s="1"/>
  <c r="H20" s="1"/>
  <c r="H16"/>
  <c r="H11"/>
  <c r="H12" s="1"/>
  <c r="H13" s="1"/>
  <c r="H14" s="1"/>
  <c r="H10"/>
  <c r="E15"/>
  <c r="E9"/>
  <c r="E3"/>
  <c r="I3" s="1"/>
  <c r="I7" l="1"/>
  <c r="I8"/>
  <c r="K3"/>
  <c r="O3" s="1"/>
  <c r="S3" s="1"/>
  <c r="K6"/>
  <c r="O6" s="1"/>
  <c r="I4"/>
  <c r="K5"/>
  <c r="O5" s="1"/>
  <c r="E17"/>
  <c r="E16"/>
  <c r="S15"/>
  <c r="S9"/>
  <c r="E11"/>
  <c r="E10"/>
  <c r="E18" l="1"/>
  <c r="E12"/>
  <c r="S5" l="1"/>
  <c r="S4"/>
  <c r="E20"/>
  <c r="E19"/>
  <c r="S18"/>
  <c r="S16"/>
  <c r="S17"/>
  <c r="E13"/>
  <c r="S10"/>
  <c r="S11"/>
  <c r="S6" l="1"/>
  <c r="E14"/>
  <c r="S12"/>
  <c r="S19" l="1"/>
  <c r="S20"/>
  <c r="S8"/>
  <c r="S7"/>
  <c r="S13"/>
  <c r="S14" l="1"/>
</calcChain>
</file>

<file path=xl/sharedStrings.xml><?xml version="1.0" encoding="utf-8"?>
<sst xmlns="http://schemas.openxmlformats.org/spreadsheetml/2006/main" count="9" uniqueCount="9">
  <si>
    <t>theta</t>
  </si>
  <si>
    <t>par cost vs no-par cost of isosceles triangles</t>
  </si>
  <si>
    <t>length of base</t>
  </si>
  <si>
    <t>length of one equal side</t>
  </si>
  <si>
    <t>par_cost</t>
  </si>
  <si>
    <t>no_par_cost</t>
  </si>
  <si>
    <t>model_cost</t>
  </si>
  <si>
    <t>encoding_cost</t>
  </si>
  <si>
    <t>total perp_cost and angle_cost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</si>
</sst>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8099518810148729E-2"/>
          <c:y val="7.4548702245552642E-2"/>
          <c:w val="0.67149759405074361"/>
          <c:h val="0.8326195683872849"/>
        </c:manualLayout>
      </c:layout>
      <c:lineChart>
        <c:grouping val="standard"/>
        <c:ser>
          <c:idx val="0"/>
          <c:order val="0"/>
          <c:tx>
            <c:v>par cost</c:v>
          </c:tx>
          <c:marker>
            <c:symbol val="none"/>
          </c:marker>
          <c:cat>
            <c:numRef>
              <c:f>Sheet1!$H$3:$H$8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cat>
          <c:val>
            <c:numRef>
              <c:f>Sheet1!$S$3:$S$8</c:f>
              <c:numCache>
                <c:formatCode>General</c:formatCode>
                <c:ptCount val="6"/>
                <c:pt idx="0">
                  <c:v>-4.7146366481993205</c:v>
                </c:pt>
                <c:pt idx="1">
                  <c:v>-0.71023663028961925</c:v>
                </c:pt>
                <c:pt idx="2">
                  <c:v>0.91418642625253055</c:v>
                </c:pt>
                <c:pt idx="3">
                  <c:v>1.9584345865302311</c:v>
                </c:pt>
                <c:pt idx="4">
                  <c:v>2.736066921261755</c:v>
                </c:pt>
                <c:pt idx="5">
                  <c:v>3.3614686367055975</c:v>
                </c:pt>
              </c:numCache>
            </c:numRef>
          </c:val>
        </c:ser>
        <c:ser>
          <c:idx val="1"/>
          <c:order val="1"/>
          <c:tx>
            <c:v>no par cost</c:v>
          </c:tx>
          <c:marker>
            <c:symbol val="none"/>
          </c:marker>
          <c:val>
            <c:numRef>
              <c:f>Sheet1!$I$3:$I$8</c:f>
              <c:numCache>
                <c:formatCode>General</c:formatCode>
                <c:ptCount val="6"/>
                <c:pt idx="0">
                  <c:v>2.3221478410645684</c:v>
                </c:pt>
                <c:pt idx="1">
                  <c:v>2.3254467148300728</c:v>
                </c:pt>
                <c:pt idx="2">
                  <c:v>2.3327220031906153</c:v>
                </c:pt>
                <c:pt idx="3">
                  <c:v>2.3440140701251453</c:v>
                </c:pt>
                <c:pt idx="4">
                  <c:v>2.3593863792411707</c:v>
                </c:pt>
                <c:pt idx="5">
                  <c:v>2.3789269429217872</c:v>
                </c:pt>
              </c:numCache>
            </c:numRef>
          </c:val>
        </c:ser>
        <c:marker val="1"/>
        <c:axId val="100829440"/>
        <c:axId val="111150208"/>
      </c:lineChart>
      <c:catAx>
        <c:axId val="100829440"/>
        <c:scaling>
          <c:orientation val="minMax"/>
        </c:scaling>
        <c:axPos val="b"/>
        <c:numFmt formatCode="General" sourceLinked="1"/>
        <c:tickLblPos val="nextTo"/>
        <c:crossAx val="111150208"/>
        <c:crosses val="autoZero"/>
        <c:auto val="1"/>
        <c:lblAlgn val="ctr"/>
        <c:lblOffset val="100"/>
      </c:catAx>
      <c:valAx>
        <c:axId val="111150208"/>
        <c:scaling>
          <c:orientation val="minMax"/>
        </c:scaling>
        <c:axPos val="l"/>
        <c:majorGridlines/>
        <c:numFmt formatCode="General" sourceLinked="1"/>
        <c:tickLblPos val="nextTo"/>
        <c:crossAx val="100829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5</xdr:row>
      <xdr:rowOff>114300</xdr:rowOff>
    </xdr:from>
    <xdr:to>
      <xdr:col>19</xdr:col>
      <xdr:colOff>57150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workbookViewId="0">
      <selection activeCell="D3" sqref="D3:D8"/>
    </sheetView>
  </sheetViews>
  <sheetFormatPr defaultRowHeight="15"/>
  <sheetData>
    <row r="1" spans="1:19">
      <c r="A1" t="s">
        <v>1</v>
      </c>
    </row>
    <row r="2" spans="1:19">
      <c r="A2" t="s">
        <v>2</v>
      </c>
      <c r="E2" t="s">
        <v>3</v>
      </c>
      <c r="H2" t="s">
        <v>0</v>
      </c>
      <c r="I2" t="s">
        <v>5</v>
      </c>
      <c r="K2" t="s">
        <v>8</v>
      </c>
      <c r="O2" t="s">
        <v>7</v>
      </c>
      <c r="Q2" t="s">
        <v>6</v>
      </c>
      <c r="S2" t="s">
        <v>4</v>
      </c>
    </row>
    <row r="3" spans="1:19">
      <c r="D3">
        <v>5</v>
      </c>
      <c r="E3">
        <f>D3 / (2 * COS(RADIANS(H3)))</f>
        <v>2.5003808201097693</v>
      </c>
      <c r="H3">
        <v>1</v>
      </c>
      <c r="I3">
        <f>LOG(2 * E3, 2)</f>
        <v>2.3221478410645684</v>
      </c>
      <c r="K3">
        <f>2 * (LOG(2 * E3 * SIN(RADIANS(H3)), 2))</f>
        <v>-7.0365647430866822</v>
      </c>
      <c r="O3">
        <f>K3</f>
        <v>-7.0365647430866822</v>
      </c>
      <c r="Q3">
        <f>LOG(D3, 2)</f>
        <v>2.3219280948873622</v>
      </c>
      <c r="S3">
        <f>O3+Q3</f>
        <v>-4.7146366481993205</v>
      </c>
    </row>
    <row r="4" spans="1:19">
      <c r="D4">
        <v>5</v>
      </c>
      <c r="E4">
        <f t="shared" ref="E4:E8" si="0">D4 / (2 * COS(RADIANS(H4)))</f>
        <v>2.5061047452029306</v>
      </c>
      <c r="H4">
        <f>H3+3</f>
        <v>4</v>
      </c>
      <c r="I4">
        <f t="shared" ref="I4:I8" si="1">LOG(2 * E4, 2)</f>
        <v>2.3254467148300728</v>
      </c>
      <c r="K4">
        <f t="shared" ref="K4:K8" si="2">2 * (LOG(2 * E4 * SIN(RADIANS(H4)), 2))</f>
        <v>-3.0321647251769814</v>
      </c>
      <c r="O4">
        <f t="shared" ref="O4:O20" si="3">K4</f>
        <v>-3.0321647251769814</v>
      </c>
      <c r="Q4">
        <f t="shared" ref="Q4:Q20" si="4">LOG(D4, 2)</f>
        <v>2.3219280948873622</v>
      </c>
      <c r="S4">
        <f t="shared" ref="S4:S20" si="5">O4+Q4</f>
        <v>-0.71023663028961925</v>
      </c>
    </row>
    <row r="5" spans="1:19">
      <c r="D5">
        <v>5</v>
      </c>
      <c r="E5">
        <f t="shared" si="0"/>
        <v>2.518774563647121</v>
      </c>
      <c r="H5">
        <f t="shared" ref="H5:H8" si="6">H4+3</f>
        <v>7</v>
      </c>
      <c r="I5">
        <f t="shared" si="1"/>
        <v>2.3327220031906153</v>
      </c>
      <c r="K5">
        <f t="shared" si="2"/>
        <v>-1.4077416686348316</v>
      </c>
      <c r="O5">
        <f t="shared" si="3"/>
        <v>-1.4077416686348316</v>
      </c>
      <c r="Q5">
        <f t="shared" si="4"/>
        <v>2.3219280948873622</v>
      </c>
      <c r="S5">
        <f t="shared" si="5"/>
        <v>0.91418642625253055</v>
      </c>
    </row>
    <row r="6" spans="1:19">
      <c r="D6">
        <v>5</v>
      </c>
      <c r="E6">
        <f t="shared" si="0"/>
        <v>2.5385665297143625</v>
      </c>
      <c r="H6">
        <f t="shared" si="6"/>
        <v>10</v>
      </c>
      <c r="I6">
        <f t="shared" si="1"/>
        <v>2.3440140701251453</v>
      </c>
      <c r="K6">
        <f t="shared" si="2"/>
        <v>-0.36349350835713112</v>
      </c>
      <c r="O6">
        <f t="shared" si="3"/>
        <v>-0.36349350835713112</v>
      </c>
      <c r="Q6">
        <f t="shared" si="4"/>
        <v>2.3219280948873622</v>
      </c>
      <c r="S6">
        <f t="shared" si="5"/>
        <v>1.9584345865302311</v>
      </c>
    </row>
    <row r="7" spans="1:19">
      <c r="D7">
        <v>5</v>
      </c>
      <c r="E7">
        <f t="shared" si="0"/>
        <v>2.5657602694834791</v>
      </c>
      <c r="H7">
        <f t="shared" si="6"/>
        <v>13</v>
      </c>
      <c r="I7">
        <f t="shared" si="1"/>
        <v>2.3593863792411707</v>
      </c>
      <c r="K7">
        <f t="shared" si="2"/>
        <v>0.41413882637439287</v>
      </c>
      <c r="O7">
        <f t="shared" si="3"/>
        <v>0.41413882637439287</v>
      </c>
      <c r="Q7">
        <f t="shared" si="4"/>
        <v>2.3219280948873622</v>
      </c>
      <c r="S7">
        <f t="shared" si="5"/>
        <v>2.736066921261755</v>
      </c>
    </row>
    <row r="8" spans="1:19">
      <c r="D8">
        <v>5</v>
      </c>
      <c r="E8">
        <f t="shared" si="0"/>
        <v>2.600748589654005</v>
      </c>
      <c r="H8">
        <f t="shared" si="6"/>
        <v>16</v>
      </c>
      <c r="I8">
        <f t="shared" si="1"/>
        <v>2.3789269429217872</v>
      </c>
      <c r="K8">
        <f t="shared" si="2"/>
        <v>1.0395405418182353</v>
      </c>
      <c r="O8">
        <f t="shared" si="3"/>
        <v>1.0395405418182353</v>
      </c>
      <c r="Q8">
        <f t="shared" si="4"/>
        <v>2.3219280948873622</v>
      </c>
      <c r="S8">
        <f t="shared" si="5"/>
        <v>3.3614686367055975</v>
      </c>
    </row>
    <row r="9" spans="1:19">
      <c r="D9">
        <v>10</v>
      </c>
      <c r="E9">
        <f t="shared" ref="E4:E20" si="7">D9 / (2 * COS(RADIANS(H9)))</f>
        <v>5</v>
      </c>
      <c r="H9">
        <v>0</v>
      </c>
      <c r="I9">
        <f t="shared" ref="I4:I20" si="8">LOG(2 * E9, 2)</f>
        <v>3.3219280948873626</v>
      </c>
      <c r="K9" t="e">
        <f t="shared" ref="K4:K20" si="9">2 * (2 * LOG(E9 * SIN(RADIANS(H9)), 2))</f>
        <v>#NUM!</v>
      </c>
      <c r="O9" t="e">
        <f t="shared" si="3"/>
        <v>#NUM!</v>
      </c>
      <c r="Q9">
        <f t="shared" si="4"/>
        <v>3.3219280948873626</v>
      </c>
      <c r="S9" t="e">
        <f t="shared" si="5"/>
        <v>#NUM!</v>
      </c>
    </row>
    <row r="10" spans="1:19">
      <c r="D10">
        <v>10</v>
      </c>
      <c r="E10">
        <f t="shared" si="7"/>
        <v>5.019099187716737</v>
      </c>
      <c r="H10">
        <f>H9 + 5</f>
        <v>5</v>
      </c>
      <c r="I10">
        <f t="shared" si="8"/>
        <v>3.3274284569986161</v>
      </c>
      <c r="K10">
        <f t="shared" si="9"/>
        <v>-4.771328020775365</v>
      </c>
      <c r="O10">
        <f t="shared" si="3"/>
        <v>-4.771328020775365</v>
      </c>
      <c r="Q10">
        <f t="shared" si="4"/>
        <v>3.3219280948873626</v>
      </c>
      <c r="S10">
        <f t="shared" si="5"/>
        <v>-1.4493999258880024</v>
      </c>
    </row>
    <row r="11" spans="1:19">
      <c r="D11">
        <v>10</v>
      </c>
      <c r="E11">
        <f t="shared" si="7"/>
        <v>5.0771330594287249</v>
      </c>
      <c r="H11">
        <f t="shared" ref="H11:H14" si="10">H10 + 5</f>
        <v>10</v>
      </c>
      <c r="I11">
        <f t="shared" si="8"/>
        <v>3.3440140701251448</v>
      </c>
      <c r="K11">
        <f t="shared" si="9"/>
        <v>-0.72698701671426225</v>
      </c>
      <c r="O11">
        <f t="shared" si="3"/>
        <v>-0.72698701671426225</v>
      </c>
      <c r="Q11">
        <f t="shared" si="4"/>
        <v>3.3219280948873626</v>
      </c>
      <c r="S11">
        <f t="shared" si="5"/>
        <v>2.5949410781731004</v>
      </c>
    </row>
    <row r="12" spans="1:19">
      <c r="D12">
        <v>10</v>
      </c>
      <c r="E12">
        <f t="shared" si="7"/>
        <v>5.1763809020504148</v>
      </c>
      <c r="H12">
        <f t="shared" si="10"/>
        <v>15</v>
      </c>
      <c r="I12">
        <f t="shared" si="8"/>
        <v>3.3719437814108666</v>
      </c>
      <c r="K12">
        <f t="shared" si="9"/>
        <v>1.687837871737482</v>
      </c>
      <c r="O12">
        <f t="shared" si="3"/>
        <v>1.687837871737482</v>
      </c>
      <c r="Q12">
        <f t="shared" si="4"/>
        <v>3.3219280948873626</v>
      </c>
      <c r="S12">
        <f t="shared" si="5"/>
        <v>5.0097659666248449</v>
      </c>
    </row>
    <row r="13" spans="1:19">
      <c r="D13">
        <v>10</v>
      </c>
      <c r="E13">
        <f t="shared" si="7"/>
        <v>5.3208888623795607</v>
      </c>
      <c r="H13">
        <f t="shared" si="10"/>
        <v>20</v>
      </c>
      <c r="I13">
        <f t="shared" si="8"/>
        <v>3.4116672702060158</v>
      </c>
      <c r="K13">
        <f t="shared" si="9"/>
        <v>3.4552818826580922</v>
      </c>
      <c r="O13">
        <f t="shared" si="3"/>
        <v>3.4552818826580922</v>
      </c>
      <c r="Q13">
        <f t="shared" si="4"/>
        <v>3.3219280948873626</v>
      </c>
      <c r="S13">
        <f t="shared" si="5"/>
        <v>6.7772099775454553</v>
      </c>
    </row>
    <row r="14" spans="1:19">
      <c r="D14">
        <v>10</v>
      </c>
      <c r="E14">
        <f t="shared" si="7"/>
        <v>5.5168895948124588</v>
      </c>
      <c r="H14">
        <f t="shared" si="10"/>
        <v>25</v>
      </c>
      <c r="I14">
        <f t="shared" si="8"/>
        <v>3.4638551092347685</v>
      </c>
      <c r="K14">
        <f t="shared" si="9"/>
        <v>4.8851284928181551</v>
      </c>
      <c r="O14">
        <f t="shared" si="3"/>
        <v>4.8851284928181551</v>
      </c>
      <c r="Q14">
        <f t="shared" si="4"/>
        <v>3.3219280948873626</v>
      </c>
      <c r="S14">
        <f t="shared" si="5"/>
        <v>8.2070565877055177</v>
      </c>
    </row>
    <row r="15" spans="1:19">
      <c r="D15">
        <v>2</v>
      </c>
      <c r="E15">
        <f t="shared" si="7"/>
        <v>1</v>
      </c>
      <c r="H15">
        <v>0</v>
      </c>
      <c r="I15">
        <f t="shared" si="8"/>
        <v>1</v>
      </c>
      <c r="K15" t="e">
        <f t="shared" si="9"/>
        <v>#NUM!</v>
      </c>
      <c r="O15" t="e">
        <f t="shared" si="3"/>
        <v>#NUM!</v>
      </c>
      <c r="Q15">
        <f t="shared" si="4"/>
        <v>1</v>
      </c>
      <c r="S15" t="e">
        <f t="shared" si="5"/>
        <v>#NUM!</v>
      </c>
    </row>
    <row r="16" spans="1:19">
      <c r="D16">
        <v>2</v>
      </c>
      <c r="E16">
        <f t="shared" si="7"/>
        <v>1.0038198375433474</v>
      </c>
      <c r="H16">
        <f>H15+5</f>
        <v>5</v>
      </c>
      <c r="I16">
        <f t="shared" si="8"/>
        <v>1.0055003621112535</v>
      </c>
      <c r="K16">
        <f t="shared" si="9"/>
        <v>-14.059040400324816</v>
      </c>
      <c r="O16">
        <f t="shared" si="3"/>
        <v>-14.059040400324816</v>
      </c>
      <c r="Q16">
        <f t="shared" si="4"/>
        <v>1</v>
      </c>
      <c r="S16">
        <f t="shared" si="5"/>
        <v>-13.059040400324816</v>
      </c>
    </row>
    <row r="17" spans="4:19">
      <c r="D17">
        <v>2</v>
      </c>
      <c r="E17">
        <f t="shared" si="7"/>
        <v>1.0154266118857451</v>
      </c>
      <c r="H17">
        <f t="shared" ref="H17:H20" si="11">H16+5</f>
        <v>10</v>
      </c>
      <c r="I17">
        <f t="shared" si="8"/>
        <v>1.0220859752377829</v>
      </c>
      <c r="K17">
        <f t="shared" si="9"/>
        <v>-10.014699396263712</v>
      </c>
      <c r="O17">
        <f t="shared" si="3"/>
        <v>-10.014699396263712</v>
      </c>
      <c r="Q17">
        <f t="shared" si="4"/>
        <v>1</v>
      </c>
      <c r="S17">
        <f t="shared" si="5"/>
        <v>-9.0146993962637119</v>
      </c>
    </row>
    <row r="18" spans="4:19">
      <c r="D18">
        <v>2</v>
      </c>
      <c r="E18">
        <f t="shared" si="7"/>
        <v>1.035276180410083</v>
      </c>
      <c r="H18">
        <f t="shared" si="11"/>
        <v>15</v>
      </c>
      <c r="I18">
        <f t="shared" si="8"/>
        <v>1.050015686523504</v>
      </c>
      <c r="K18">
        <f t="shared" si="9"/>
        <v>-7.5998745078119692</v>
      </c>
      <c r="O18">
        <f t="shared" si="3"/>
        <v>-7.5998745078119692</v>
      </c>
      <c r="Q18">
        <f t="shared" si="4"/>
        <v>1</v>
      </c>
      <c r="S18">
        <f t="shared" si="5"/>
        <v>-6.5998745078119692</v>
      </c>
    </row>
    <row r="19" spans="4:19">
      <c r="D19">
        <v>2</v>
      </c>
      <c r="E19">
        <f t="shared" si="7"/>
        <v>1.0641777724759121</v>
      </c>
      <c r="H19">
        <f t="shared" si="11"/>
        <v>20</v>
      </c>
      <c r="I19">
        <f t="shared" si="8"/>
        <v>1.0897391753186536</v>
      </c>
      <c r="K19">
        <f t="shared" si="9"/>
        <v>-5.8324304968913578</v>
      </c>
      <c r="O19">
        <f t="shared" si="3"/>
        <v>-5.8324304968913578</v>
      </c>
      <c r="Q19">
        <f t="shared" si="4"/>
        <v>1</v>
      </c>
      <c r="S19">
        <f t="shared" si="5"/>
        <v>-4.8324304968913578</v>
      </c>
    </row>
    <row r="20" spans="4:19">
      <c r="D20">
        <v>2</v>
      </c>
      <c r="E20">
        <f t="shared" si="7"/>
        <v>1.1033779189624917</v>
      </c>
      <c r="H20">
        <f t="shared" si="11"/>
        <v>25</v>
      </c>
      <c r="I20">
        <f t="shared" si="8"/>
        <v>1.1419270143474063</v>
      </c>
      <c r="K20">
        <f t="shared" si="9"/>
        <v>-4.4025838867312945</v>
      </c>
      <c r="O20">
        <f t="shared" si="3"/>
        <v>-4.4025838867312945</v>
      </c>
      <c r="Q20">
        <f t="shared" si="4"/>
        <v>1</v>
      </c>
      <c r="S20">
        <f t="shared" si="5"/>
        <v>-3.4025838867312945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2016-01-10T00:37:29Z</dcterms:created>
  <dcterms:modified xsi:type="dcterms:W3CDTF">2016-01-10T04:58:38Z</dcterms:modified>
</cp:coreProperties>
</file>