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F895DBAB-0E95-F84D-873F-75535BA475BE}" xr6:coauthVersionLast="47" xr6:coauthVersionMax="47" xr10:uidLastSave="{00000000-0000-0000-0000-000000000000}"/>
  <bookViews>
    <workbookView xWindow="21060" yWindow="5460" windowWidth="41120" windowHeight="2444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0" i="1" l="1"/>
  <c r="P80" i="1"/>
  <c r="Y80" i="1"/>
  <c r="AB80" i="1"/>
  <c r="AK80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AK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80" i="1" l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<sst xmlns="http://schemas.openxmlformats.org/spreadsheetml/2006/main" count="37" uniqueCount="37">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</sst>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Data!$G$2:$G$80</c:f>
              <c:numCache>
                <c:formatCode>#,##0</c:formatCode>
                <c:ptCount val="79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  <c:pt idx="78">
                  <c:v>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Data!$R$2:$R$80</c:f>
              <c:numCache>
                <c:formatCode>#,##0</c:formatCode>
                <c:ptCount val="7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  <c:pt idx="78">
                  <c:v>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Data!$S$2:$S$80</c:f>
              <c:numCache>
                <c:formatCode>#,##0</c:formatCode>
                <c:ptCount val="79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  <c:pt idx="78">
                  <c:v>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Data!$W$2:$W$80</c:f>
              <c:numCache>
                <c:formatCode>#,##0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Data!$Z$2:$Z$80</c:f>
              <c:numCache>
                <c:formatCode>#,##0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Data!$V$2:$V$80</c:f>
              <c:numCache>
                <c:formatCode>#,##0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Data!$Y$2:$Y$80</c:f>
              <c:numCache>
                <c:formatCode>#,##0</c:formatCode>
                <c:ptCount val="79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  <c:pt idx="78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Data!$AB$2:$AB$80</c:f>
              <c:numCache>
                <c:formatCode>#,##0</c:formatCode>
                <c:ptCount val="79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  <c:pt idx="78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Data!$AD$2:$AD$80</c:f>
              <c:numCache>
                <c:formatCode>#,##0</c:formatCode>
                <c:ptCount val="79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Data!$AF$2:$AF$80</c:f>
              <c:numCache>
                <c:formatCode>#,##0</c:formatCode>
                <c:ptCount val="79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Data!$AG$2:$AG$80</c:f>
              <c:numCache>
                <c:formatCode>#,##0</c:formatCode>
                <c:ptCount val="79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  <c:pt idx="78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Data!$AH$2:$AH$80</c:f>
              <c:numCache>
                <c:formatCode>#,##0</c:formatCode>
                <c:ptCount val="79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  <c:pt idx="78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Data!$AI$2:$AI$80</c:f>
              <c:numCache>
                <c:formatCode>#,##0</c:formatCode>
                <c:ptCount val="79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Data!$AJ$2:$AJ$80</c:f>
              <c:numCache>
                <c:formatCode>#,##0</c:formatCode>
                <c:ptCount val="79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Data!$B$2:$B$80</c:f>
              <c:numCache>
                <c:formatCode>General</c:formatCode>
                <c:ptCount val="79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  <c:pt idx="78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Data!$A$2:$A$80</c:f>
              <c:numCache>
                <c:formatCode>m/d/yy</c:formatCode>
                <c:ptCount val="7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  <c:pt idx="78">
                  <c:v>45201</c:v>
                </c:pt>
              </c:numCache>
            </c:numRef>
          </c:cat>
          <c:val>
            <c:numRef>
              <c:f>Data!$C$2:$C$80</c:f>
              <c:numCache>
                <c:formatCode>General</c:formatCode>
                <c:ptCount val="79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  <c:pt idx="78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80" totalsRowShown="0">
  <autoFilter ref="A1:AK80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Row],[Total]]-P1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80"/>
  <sheetViews>
    <sheetView tabSelected="1" topLeftCell="T1" zoomScale="140" zoomScaleNormal="140" workbookViewId="0">
      <pane ySplit="1" topLeftCell="A63" activePane="bottomLeft" state="frozen"/>
      <selection pane="bottomLeft" activeCell="AJ80" sqref="AJ80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6" width="6.5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>
        <v>342</v>
      </c>
      <c r="C79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  <row r="80" spans="1:37" x14ac:dyDescent="0.2">
      <c r="A80" s="1">
        <v>45201</v>
      </c>
      <c r="B80" s="4">
        <v>343</v>
      </c>
      <c r="C80" s="4">
        <v>129</v>
      </c>
      <c r="D80" s="2">
        <v>113</v>
      </c>
      <c r="E80" s="2">
        <v>280</v>
      </c>
      <c r="F80" s="2">
        <v>231</v>
      </c>
      <c r="G80" s="2">
        <v>5713</v>
      </c>
      <c r="H80" s="3">
        <f>Data[[#This Row],[LoC]]-G79</f>
        <v>-18</v>
      </c>
      <c r="I80" s="2">
        <v>6841</v>
      </c>
      <c r="J80" s="2">
        <v>1964</v>
      </c>
      <c r="K80" s="2">
        <v>553</v>
      </c>
      <c r="L80" s="2">
        <v>290</v>
      </c>
      <c r="M80" s="2">
        <v>143</v>
      </c>
      <c r="N80" s="2">
        <v>60</v>
      </c>
      <c r="O80" s="2">
        <v>16</v>
      </c>
      <c r="P80" s="2">
        <f>SUM(Data[[#This Row],[Shell]:[Bash]])</f>
        <v>9851</v>
      </c>
      <c r="Q80" s="3">
        <f>Data[[#This Row],[Total]]-P79</f>
        <v>-20</v>
      </c>
      <c r="R80" s="2">
        <v>2123</v>
      </c>
      <c r="S80" s="2">
        <v>4505</v>
      </c>
      <c r="T80" s="2">
        <v>71027</v>
      </c>
      <c r="U80" s="2">
        <v>48715</v>
      </c>
      <c r="V80" s="2">
        <v>2</v>
      </c>
      <c r="W80" s="2">
        <v>1</v>
      </c>
      <c r="X80" s="2">
        <v>271</v>
      </c>
      <c r="Y80" s="2">
        <f>Data[[#This Row],[Open issues]]+Data[[#This Row],[Closed issues]]</f>
        <v>273</v>
      </c>
      <c r="Z80" s="2">
        <v>0</v>
      </c>
      <c r="AA80" s="2">
        <v>176</v>
      </c>
      <c r="AB80" s="2">
        <f>Data[[#This Row],[Open pull requests]]+Data[[#This Row],[Closed pull requests]]</f>
        <v>176</v>
      </c>
      <c r="AC80" s="2">
        <v>159</v>
      </c>
      <c r="AD80" s="2">
        <v>164</v>
      </c>
      <c r="AE80" s="2">
        <v>7</v>
      </c>
      <c r="AF80" s="2">
        <v>0</v>
      </c>
      <c r="AG80" s="2">
        <v>135</v>
      </c>
      <c r="AH80" s="2">
        <v>1053</v>
      </c>
      <c r="AI80" s="2">
        <v>7</v>
      </c>
      <c r="AJ80" s="2"/>
      <c r="AK80" s="2">
        <f>SUM(Data[[#This Row],[Running]:[GH runs]])</f>
        <v>1195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2023-10-02T11:12:43Z</dcterms:modified>
</cp:coreProperties>
</file>