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metadata.xml" ContentType="application/vnd.openxmlformats-officedocument.spreadsheetml.sheetMetadata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relic" sheetId="3" r:id="rId1"/>
    <sheet name="-id 配置说明" sheetId="5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<sst xmlns="http://schemas.openxmlformats.org/spreadsheetml/2006/main" count="509" uniqueCount="237">
  <si>
    <t>id</t>
  </si>
  <si>
    <t>portrait</t>
  </si>
  <si>
    <t>name</t>
  </si>
  <si>
    <t>description</t>
  </si>
  <si>
    <t>behaviour_script</t>
  </si>
  <si>
    <t>parm_int</t>
  </si>
  <si>
    <t>parm_string</t>
  </si>
  <si>
    <t>uint key</t>
  </si>
  <si>
    <t>string</t>
  </si>
  <si>
    <t>int[]</t>
  </si>
  <si>
    <t>string[]</t>
  </si>
  <si>
    <t>编号</t>
  </si>
  <si>
    <t>效果备注</t>
  </si>
  <si>
    <r>
      <rPr>
        <b/>
        <sz val="11"/>
        <color theme="1"/>
        <rFont val="等线"/>
        <charset val="134"/>
        <scheme val="minor"/>
      </rPr>
      <t>图标</t>
    </r>
    <r>
      <rPr>
        <sz val="11"/>
        <color theme="1"/>
        <rFont val="等线"/>
        <charset val="134"/>
        <scheme val="minor"/>
      </rPr>
      <t xml:space="preserve">
</t>
    </r>
    <r>
      <rPr>
        <i/>
        <sz val="10"/>
        <color theme="1"/>
        <rFont val="等线"/>
        <charset val="134"/>
        <scheme val="minor"/>
      </rPr>
      <t>配置address</t>
    </r>
  </si>
  <si>
    <t>Relic名称</t>
  </si>
  <si>
    <t>Relic 效果描述</t>
  </si>
  <si>
    <t>替代备注
(选填)</t>
  </si>
  <si>
    <t>Relic脚本</t>
  </si>
  <si>
    <t>备注：参数生效方式</t>
  </si>
  <si>
    <r>
      <rPr>
        <b/>
        <sz val="11"/>
        <color theme="1"/>
        <rFont val="等线"/>
        <charset val="134"/>
        <scheme val="minor"/>
      </rPr>
      <t xml:space="preserve">int类型参数
</t>
    </r>
    <r>
      <rPr>
        <i/>
        <sz val="10"/>
        <color theme="1"/>
        <rFont val="等线"/>
        <charset val="134"/>
        <scheme val="minor"/>
      </rPr>
      <t>作用见备注</t>
    </r>
  </si>
  <si>
    <t>string类型参数</t>
  </si>
  <si>
    <t>r1</t>
  </si>
  <si>
    <t>zoom</t>
  </si>
  <si>
    <t>飞射物范围增加100%</t>
  </si>
  <si>
    <t>Relic_Ranged_Ammo_Bigger</t>
  </si>
  <si>
    <t>r2</t>
  </si>
  <si>
    <t>repeat</t>
  </si>
  <si>
    <t>飞射物重复射击数+1</t>
  </si>
  <si>
    <t>AddRepeatRelic</t>
  </si>
  <si>
    <t>r3</t>
  </si>
  <si>
    <t>salvo</t>
  </si>
  <si>
    <t>飞射物散射数+1</t>
  </si>
  <si>
    <t>Relic_Ranged_Salvo</t>
  </si>
  <si>
    <t>zoommelee</t>
  </si>
  <si>
    <t>近战武器放大20%</t>
  </si>
  <si>
    <t>ZoomMeleeRelic</t>
  </si>
  <si>
    <t>no</t>
  </si>
  <si>
    <t>加速</t>
  </si>
  <si>
    <t>AccelerateRelic</t>
  </si>
  <si>
    <t>parm_int[0] = v.x，在代码中1:1转为 float</t>
  </si>
  <si>
    <t>titan</t>
  </si>
  <si>
    <t>见鬼，它们是吃了什么?</t>
  </si>
  <si>
    <t>TitanEnemyRelic</t>
  </si>
  <si>
    <t>difficult</t>
  </si>
  <si>
    <t>钟声响了，是谁敲的!</t>
  </si>
  <si>
    <t>DifficultModeRelic</t>
  </si>
  <si>
    <t>lucky</t>
  </si>
  <si>
    <t>如果还能不掉落就应该是人的问题了</t>
  </si>
  <si>
    <t>LuckyDogRelic</t>
  </si>
  <si>
    <t>critical</t>
  </si>
  <si>
    <t>爆</t>
  </si>
  <si>
    <t>Relic_Global_Critical_Rate</t>
  </si>
  <si>
    <t>parm_int[0] = 暴击率增加值，千分比。</t>
  </si>
  <si>
    <t>加速测试</t>
  </si>
  <si>
    <t>Relic_Modify_Variable</t>
  </si>
  <si>
    <t>global_atk_pts</t>
  </si>
  <si>
    <t>global_atk_add</t>
  </si>
  <si>
    <t>global_critical_rate</t>
  </si>
  <si>
    <t>global_critical_dmg</t>
  </si>
  <si>
    <t>global_knockback</t>
  </si>
  <si>
    <t>parm_int[0] = 破甲增加值，百分比的千分比。</t>
  </si>
  <si>
    <t>global_armor_piercing</t>
  </si>
  <si>
    <t>global_armor_add</t>
  </si>
  <si>
    <t>global_hp_pts</t>
  </si>
  <si>
    <t>global_hp_add</t>
  </si>
  <si>
    <t>melee_atk_pts</t>
  </si>
  <si>
    <t>melee_atk_add</t>
  </si>
  <si>
    <t>melee_critical_rate</t>
  </si>
  <si>
    <t>melee_critical_dmg</t>
  </si>
  <si>
    <t>melee_knockback</t>
  </si>
  <si>
    <t>melee_armor_piercing</t>
  </si>
  <si>
    <t>melee_sharpness_durability</t>
  </si>
  <si>
    <t>melee_sharpness_add</t>
  </si>
  <si>
    <t>melee_sharpness_recover</t>
  </si>
  <si>
    <t>ranged_atk_pts</t>
  </si>
  <si>
    <t>ranged_atk_add</t>
  </si>
  <si>
    <t>ranged_critical_rate</t>
  </si>
  <si>
    <t>ranged_critical_dmg</t>
  </si>
  <si>
    <t>ranged_knockback</t>
  </si>
  <si>
    <t>ranged_armor_piercing</t>
  </si>
  <si>
    <t>ranged_reloading_speedup</t>
  </si>
  <si>
    <t>ranged_capacity</t>
  </si>
  <si>
    <t>ranged_salvo</t>
  </si>
  <si>
    <t>ranged_critical_reload</t>
  </si>
  <si>
    <t>ranged_ammo_bigger</t>
  </si>
  <si>
    <t>wheel_charge_capacity</t>
  </si>
  <si>
    <t>wheel_charge_effect</t>
  </si>
  <si>
    <t>wheel_charge_recover</t>
  </si>
  <si>
    <t>wheel_tractive_force</t>
  </si>
  <si>
    <t>ram_stability</t>
  </si>
  <si>
    <t>ram_maneuverability</t>
  </si>
  <si>
    <t>ram_dmg_speed_bonus</t>
  </si>
  <si>
    <t>Vlookup</t>
  </si>
  <si>
    <t>Type</t>
  </si>
  <si>
    <t>第1位</t>
  </si>
  <si>
    <t>第2位</t>
  </si>
  <si>
    <t>第3位</t>
  </si>
  <si>
    <t>第4位</t>
  </si>
  <si>
    <t>第5位</t>
  </si>
  <si>
    <t>第6位</t>
  </si>
  <si>
    <t>命名参考</t>
  </si>
  <si>
    <t>备注</t>
  </si>
  <si>
    <t>投放说明</t>
  </si>
  <si>
    <t>Relic_Global_Atk_Pts</t>
  </si>
  <si>
    <t>pts</t>
  </si>
  <si>
    <t>30 = relic</t>
  </si>
  <si>
    <t>0 = 全局</t>
  </si>
  <si>
    <t>01 = 全局 伤害百分比</t>
  </si>
  <si>
    <t>猛虎印记</t>
  </si>
  <si>
    <t>全局加成，效果数值应偏低，暂定*=40%</t>
  </si>
  <si>
    <t>Relic_Global_Atk_Add</t>
  </si>
  <si>
    <t>add</t>
  </si>
  <si>
    <t>02 = 全局 伤害附加值</t>
  </si>
  <si>
    <t>猎豹印记</t>
  </si>
  <si>
    <t>03 = 全局 暴击附加值</t>
  </si>
  <si>
    <t>苍鹰印记</t>
  </si>
  <si>
    <t>Relic_Global_Critical_Dmg</t>
  </si>
  <si>
    <t>04 = 全局 暴伤附加值</t>
  </si>
  <si>
    <t>恶犬印记</t>
  </si>
  <si>
    <t>Relic_Global_Knockback</t>
  </si>
  <si>
    <t>05 = 全局 击退百分比</t>
  </si>
  <si>
    <t>灰熊印记</t>
  </si>
  <si>
    <t>有限投放</t>
  </si>
  <si>
    <t>Relic_Global_Armor_Piercing</t>
  </si>
  <si>
    <t>06 = 全局 破甲附加值</t>
  </si>
  <si>
    <t>郊狼印记</t>
  </si>
  <si>
    <t>Relic_Global_Armor_Add</t>
  </si>
  <si>
    <t>07 = 全局 护甲附加值</t>
  </si>
  <si>
    <t>海龟印记</t>
  </si>
  <si>
    <t>Relic_Global_HP_Pts</t>
  </si>
  <si>
    <t>08 = 全局 耐久百分比</t>
  </si>
  <si>
    <t>犀牛印记</t>
  </si>
  <si>
    <t>Relic_Global_HP_Add</t>
  </si>
  <si>
    <t>09 = 全局 耐久附加值</t>
  </si>
  <si>
    <t>大象印记</t>
  </si>
  <si>
    <t>Relic_Melee_Atk_Pts</t>
  </si>
  <si>
    <t>1 = 近战武器</t>
  </si>
  <si>
    <t>01 = 近战武器 伤害百分比</t>
  </si>
  <si>
    <t>猛虎图腾</t>
  </si>
  <si>
    <t>撞角同样受此加成</t>
  </si>
  <si>
    <t>拥有近战设备或撞角设备时解锁</t>
  </si>
  <si>
    <t>Relic_Melee_Atk_Add</t>
  </si>
  <si>
    <t>02 = 近战武器 伤害附加值</t>
  </si>
  <si>
    <t>猎豹图腾</t>
  </si>
  <si>
    <t>Relic_Melee_Critical_Rate</t>
  </si>
  <si>
    <t>03 = 近战武器 暴击附加值</t>
  </si>
  <si>
    <t>苍鹰图腾</t>
  </si>
  <si>
    <t>Relic_Melee_Critical_Dmg</t>
  </si>
  <si>
    <t>04 = 近战武器 暴伤附加值</t>
  </si>
  <si>
    <t>恶犬图腾</t>
  </si>
  <si>
    <t>Relic_Melee_Knockback</t>
  </si>
  <si>
    <t>05 = 近战武器 击退百分比</t>
  </si>
  <si>
    <t>灰熊图腾</t>
  </si>
  <si>
    <t>拥有近战设备或撞角设备时解锁；有限投放</t>
  </si>
  <si>
    <t>Relic_Melee_Armor_Piercing</t>
  </si>
  <si>
    <t>06 = 近战武器 破甲附加值</t>
  </si>
  <si>
    <t>郊狼图腾</t>
  </si>
  <si>
    <t>Relic_Melee_Sharpness_Durability</t>
  </si>
  <si>
    <t>21 = 近战武器 锋利度耐久</t>
  </si>
  <si>
    <t>天空图腾</t>
  </si>
  <si>
    <t>降低锋利度的损失速率</t>
  </si>
  <si>
    <t>拥有近战设备时解锁</t>
  </si>
  <si>
    <t>Relic_Melee_Sharpness_Add</t>
  </si>
  <si>
    <t>22 = 近战武器 锋利度上限</t>
  </si>
  <si>
    <t>峭壁图腾</t>
  </si>
  <si>
    <t>锋利度超过100%时，可以增加武器伤害</t>
  </si>
  <si>
    <t>Relic_Melee_Sharpness_Recover</t>
  </si>
  <si>
    <t>23 = 近战武器 磨刀速率</t>
  </si>
  <si>
    <t>海洋图腾</t>
  </si>
  <si>
    <t>31 = 近战武器 自锐刀刃</t>
  </si>
  <si>
    <t>剃刀图腾</t>
  </si>
  <si>
    <t>机制类：造成暴击时恢复耐久</t>
  </si>
  <si>
    <t>有限投放；稀有投放</t>
  </si>
  <si>
    <t/>
  </si>
  <si>
    <t>Relic_Ranged_Atk_Pts</t>
  </si>
  <si>
    <t>2 = 远程武器</t>
  </si>
  <si>
    <t>01 = 飞射物 伤害百分比</t>
  </si>
  <si>
    <t>猛虎纹章</t>
  </si>
  <si>
    <t>Relic_Ranged_Atk_Add</t>
  </si>
  <si>
    <t>02 = 飞射物 伤害附加值</t>
  </si>
  <si>
    <t>猎豹纹章</t>
  </si>
  <si>
    <t>Relic_Ranged_Critical_Rate</t>
  </si>
  <si>
    <t>03 = 飞射物 暴击附加值</t>
  </si>
  <si>
    <t>苍鹰纹章</t>
  </si>
  <si>
    <t>Relic_Ranged_Critical_Dmg</t>
  </si>
  <si>
    <t>04 = 飞射物 暴伤附加值</t>
  </si>
  <si>
    <t>恶犬纹章</t>
  </si>
  <si>
    <t>Relic_Ranged_Knockback</t>
  </si>
  <si>
    <t>05 = 飞射物 击退百分比</t>
  </si>
  <si>
    <t>灰熊纹章</t>
  </si>
  <si>
    <t>Relic_Ranged_Armor_Piercing</t>
  </si>
  <si>
    <t>06 = 飞射物 破甲附加值</t>
  </si>
  <si>
    <t>郊狼纹章</t>
  </si>
  <si>
    <t>Relic_Ranged_Reloading_Speedup</t>
  </si>
  <si>
    <t>21 = 远程武器 装填速率</t>
  </si>
  <si>
    <t>微风纹章</t>
  </si>
  <si>
    <t>Relic_Ranged_Capacity</t>
  </si>
  <si>
    <t>22 = 远程武器 弹匣容量</t>
  </si>
  <si>
    <t>乌云纹章</t>
  </si>
  <si>
    <t>23 = 远程武器 齐发数量</t>
  </si>
  <si>
    <t>细雨纹章</t>
  </si>
  <si>
    <t>有限投放；顺序投放</t>
  </si>
  <si>
    <t>Relic_Ranged_Critical_Reload</t>
  </si>
  <si>
    <t>31 = 远程武器 暴击时弹药恢复</t>
  </si>
  <si>
    <t>皓月纹章</t>
  </si>
  <si>
    <t>机制类：造成暴击时恢复1弹药</t>
  </si>
  <si>
    <t>32 = 飞射物 体积增大</t>
  </si>
  <si>
    <t>烈日纹章</t>
  </si>
  <si>
    <t>机制类：增大子弹的外观和碰撞体积</t>
  </si>
  <si>
    <t>Relic_Wheel_Charge_Capacity</t>
  </si>
  <si>
    <t>3 = 车轮</t>
  </si>
  <si>
    <t>21 = 车轮 冲刺可用次数</t>
  </si>
  <si>
    <t>蓝色宝石</t>
  </si>
  <si>
    <t>有限投放；仅2级</t>
  </si>
  <si>
    <t>Relic_Wheel_Charge_Effect</t>
  </si>
  <si>
    <t>22 = 车轮 冲刺效果提升</t>
  </si>
  <si>
    <t>红色宝石</t>
  </si>
  <si>
    <t>Relic_Wheel_Charge_Recover</t>
  </si>
  <si>
    <t>23 = 车轮 冲刺能量恢复</t>
  </si>
  <si>
    <t>绿色宝石</t>
  </si>
  <si>
    <t>Relic_Wheel_Tractive_Force</t>
  </si>
  <si>
    <t>24 = 车轮 动力增强</t>
  </si>
  <si>
    <t>黄色宝石</t>
  </si>
  <si>
    <t>4 = 盾牌</t>
  </si>
  <si>
    <t>5 = 钩索</t>
  </si>
  <si>
    <t>Relic_Ram_Stability</t>
  </si>
  <si>
    <t>6 = 撞角</t>
  </si>
  <si>
    <t>21 = 撞角 稳定性</t>
  </si>
  <si>
    <t>三角符号</t>
  </si>
  <si>
    <t>不容易被撞歪；百分比提升</t>
  </si>
  <si>
    <t>Relic_Ram_Maneuverability</t>
  </si>
  <si>
    <t>22 = 撞角 操纵性</t>
  </si>
  <si>
    <t>正圆符号</t>
  </si>
  <si>
    <t>百分比提升</t>
  </si>
  <si>
    <t>Relic_Ram_Dmg_Speed_Bonus</t>
  </si>
  <si>
    <t>23 = 撞角 速度伤害附加</t>
  </si>
  <si>
    <t>星形符号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</si>
</sst>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0\-0\-00\-0"/>
  </numFmts>
  <fonts count="29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</font>
    <font>
      <sz val="11"/>
      <color theme="1"/>
      <name val="等线"/>
      <charset val="134"/>
    </font>
    <font>
      <i/>
      <sz val="11"/>
      <color theme="1" tint="0.499984740745262"/>
      <name val="等线"/>
      <charset val="134"/>
    </font>
    <font>
      <b/>
      <i/>
      <sz val="11"/>
      <color theme="1" tint="0.499984740745262"/>
      <name val="等线"/>
      <charset val="134"/>
    </font>
    <font>
      <sz val="11"/>
      <color theme="0"/>
      <name val="等线"/>
      <charset val="134"/>
      <scheme val="minor"/>
    </font>
    <font>
      <sz val="11"/>
      <color theme="5"/>
      <name val="等线"/>
      <charset val="134"/>
      <scheme val="minor"/>
    </font>
    <font>
      <i/>
      <sz val="11"/>
      <color theme="1" tint="0.499984740745262"/>
      <name val="等线"/>
      <charset val="134"/>
      <scheme val="minor"/>
    </font>
    <font>
      <b/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i/>
      <sz val="10"/>
      <color theme="1"/>
      <name val="等线"/>
      <charset val="134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11" borderId="5" applyNumberFormat="0" applyAlignment="0" applyProtection="0">
      <alignment vertical="center"/>
    </xf>
    <xf numFmtId="0" fontId="18" fillId="12" borderId="6" applyNumberFormat="0" applyAlignment="0" applyProtection="0">
      <alignment vertical="center"/>
    </xf>
    <xf numFmtId="0" fontId="19" fillId="12" borderId="5" applyNumberFormat="0" applyAlignment="0" applyProtection="0">
      <alignment vertical="center"/>
    </xf>
    <xf numFmtId="0" fontId="20" fillId="13" borderId="7" applyNumberFormat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7" fillId="6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7" fillId="7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0" fillId="0" borderId="0"/>
    <xf numFmtId="0" fontId="0" fillId="0" borderId="0"/>
    <xf numFmtId="0" fontId="0" fillId="0" borderId="0"/>
  </cellStyleXfs>
  <cellXfs count="34">
    <xf numFmtId="0" fontId="0" fillId="0" borderId="0" xfId="0"/>
    <xf numFmtId="0" fontId="1" fillId="0" borderId="0" xfId="51" applyFont="1" applyAlignment="1">
      <alignment horizontal="center" vertical="center"/>
    </xf>
    <xf numFmtId="0" fontId="2" fillId="0" borderId="0" xfId="51" applyFont="1" applyAlignment="1">
      <alignment horizontal="center" vertical="center"/>
    </xf>
    <xf numFmtId="0" fontId="2" fillId="0" borderId="1" xfId="51" applyFont="1" applyBorder="1" applyAlignment="1">
      <alignment horizontal="center" vertical="center"/>
    </xf>
    <xf numFmtId="0" fontId="2" fillId="2" borderId="0" xfId="51" applyFont="1" applyFill="1" applyAlignment="1">
      <alignment horizontal="center" vertical="center"/>
    </xf>
    <xf numFmtId="0" fontId="3" fillId="0" borderId="0" xfId="51" applyFont="1" applyAlignment="1">
      <alignment horizontal="center" vertical="center"/>
    </xf>
    <xf numFmtId="0" fontId="2" fillId="3" borderId="0" xfId="51" applyFont="1" applyFill="1" applyAlignment="1">
      <alignment horizontal="center" vertical="center"/>
    </xf>
    <xf numFmtId="0" fontId="1" fillId="0" borderId="1" xfId="51" applyFont="1" applyBorder="1" applyAlignment="1">
      <alignment horizontal="center" vertical="center"/>
    </xf>
    <xf numFmtId="0" fontId="1" fillId="2" borderId="0" xfId="51" applyFont="1" applyFill="1" applyAlignment="1">
      <alignment horizontal="center" vertical="center"/>
    </xf>
    <xf numFmtId="0" fontId="4" fillId="0" borderId="0" xfId="51" applyFont="1" applyAlignment="1">
      <alignment horizontal="center" vertical="center"/>
    </xf>
    <xf numFmtId="0" fontId="1" fillId="3" borderId="0" xfId="51" applyFont="1" applyFill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0" fontId="6" fillId="4" borderId="0" xfId="0" applyFont="1" applyFill="1" applyAlignment="1">
      <alignment horizontal="center"/>
    </xf>
    <xf numFmtId="0" fontId="0" fillId="5" borderId="0" xfId="0" applyFill="1" applyAlignment="1">
      <alignment horizontal="center" vertical="center"/>
    </xf>
    <xf numFmtId="0" fontId="0" fillId="0" borderId="0" xfId="0" applyAlignment="1">
      <alignment horizontal="center"/>
    </xf>
    <xf numFmtId="0" fontId="7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4" borderId="0" xfId="0" applyFont="1" applyFill="1" applyAlignment="1">
      <alignment horizontal="center" vertical="center"/>
    </xf>
    <xf numFmtId="0" fontId="7" fillId="4" borderId="0" xfId="0" applyFont="1" applyFill="1" applyAlignment="1">
      <alignment horizontal="center"/>
    </xf>
    <xf numFmtId="0" fontId="6" fillId="4" borderId="0" xfId="0" applyFont="1" applyFill="1" applyAlignment="1">
      <alignment horizontal="center" vertical="center"/>
    </xf>
    <xf numFmtId="0" fontId="8" fillId="5" borderId="0" xfId="0" applyFont="1" applyFill="1" applyAlignment="1">
      <alignment horizontal="center" vertical="center"/>
    </xf>
    <xf numFmtId="0" fontId="7" fillId="5" borderId="0" xfId="0" applyFont="1" applyFill="1" applyAlignment="1">
      <alignment horizontal="center" vertical="center" wrapText="1"/>
    </xf>
    <xf numFmtId="0" fontId="0" fillId="5" borderId="0" xfId="0" applyFont="1" applyFill="1" applyAlignment="1">
      <alignment horizontal="center" vertical="center" wrapText="1"/>
    </xf>
    <xf numFmtId="0" fontId="7" fillId="6" borderId="0" xfId="0" applyFont="1" applyFill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7" borderId="0" xfId="0" applyFont="1" applyFill="1" applyAlignment="1">
      <alignment horizontal="center" vertical="center"/>
    </xf>
    <xf numFmtId="0" fontId="7" fillId="6" borderId="0" xfId="0" applyFont="1" applyFill="1"/>
    <xf numFmtId="0" fontId="0" fillId="8" borderId="0" xfId="0" applyFill="1" applyAlignment="1">
      <alignment horizontal="center" vertical="center"/>
    </xf>
    <xf numFmtId="0" fontId="0" fillId="0" borderId="0" xfId="0" applyFont="1" applyAlignment="1">
      <alignment horizontal="center"/>
    </xf>
    <xf numFmtId="0" fontId="0" fillId="9" borderId="0" xfId="0" applyFill="1" applyAlignment="1">
      <alignment horizontal="center" vertical="center"/>
    </xf>
    <xf numFmtId="176" fontId="0" fillId="0" borderId="0" xfId="0" applyNumberFormat="1" applyAlignment="1">
      <alignment horizontal="center"/>
    </xf>
    <xf numFmtId="0" fontId="0" fillId="8" borderId="0" xfId="0" applyFont="1" applyFill="1" applyAlignment="1">
      <alignment horizontal="center" vertical="center"/>
    </xf>
    <xf numFmtId="0" fontId="8" fillId="5" borderId="0" xfId="0" applyFont="1" applyFill="1" applyAlignment="1">
      <alignment horizontal="center" vertical="center" wrapText="1"/>
    </xf>
  </cellXfs>
  <cellStyles count="52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2" xfId="49"/>
    <cellStyle name="常规 2 2" xfId="50"/>
    <cellStyle name="常规 2 3" xfId="51"/>
  </cellStyles>
  <dxfs count="1">
    <dxf>
      <fill>
        <patternFill patternType="solid"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3</xdr:col>
      <xdr:colOff>140970</xdr:colOff>
      <xdr:row>86</xdr:row>
      <xdr:rowOff>125095</xdr:rowOff>
    </xdr:from>
    <xdr:to>
      <xdr:col>6</xdr:col>
      <xdr:colOff>1120140</xdr:colOff>
      <xdr:row>112</xdr:row>
      <xdr:rowOff>159385</xdr:rowOff>
    </xdr:to>
    <xdr:pic>
      <xdr:nvPicPr>
        <xdr:cNvPr id="5" name="图片 4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 flipH="1">
          <a:off x="3036570" y="15953740"/>
          <a:ext cx="7084695" cy="4739640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  <a:headEnd/>
          <a:tailEnd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60"/>
  <sheetViews>
    <sheetView tabSelected="1" topLeftCell="D1" workbookViewId="0">
      <pane ySplit="3" topLeftCell="A129" activePane="bottomLeft" state="frozen"/>
      <selection/>
      <selection pane="bottomLeft" activeCell="I149" sqref="I149"/>
    </sheetView>
  </sheetViews>
  <sheetFormatPr defaultColWidth="9.125" defaultRowHeight="14.25"/>
  <cols>
    <col min="1" max="1" width="10.5" style="14" customWidth="1"/>
    <col min="2" max="2" width="9.5" style="15" customWidth="1"/>
    <col min="3" max="3" width="18" style="14" customWidth="1"/>
    <col min="4" max="4" width="17.625" style="16" customWidth="1"/>
    <col min="5" max="5" width="33.875" style="14" customWidth="1"/>
    <col min="6" max="6" width="28.625" style="15" customWidth="1"/>
    <col min="7" max="7" width="22.5" style="15" customWidth="1"/>
    <col min="8" max="8" width="30.375" style="16" customWidth="1"/>
    <col min="9" max="9" width="42.875" style="15" customWidth="1"/>
    <col min="10" max="10" width="11.375" style="14" customWidth="1"/>
    <col min="11" max="11" width="28.25" style="17" customWidth="1"/>
  </cols>
  <sheetData>
    <row r="1" s="11" customFormat="1" spans="1:11">
      <c r="A1" s="11" t="s">
        <v>0</v>
      </c>
      <c r="B1" s="18"/>
      <c r="C1" s="11" t="s">
        <v>1</v>
      </c>
      <c r="D1" s="11" t="s">
        <v>2</v>
      </c>
      <c r="E1" s="11" t="s">
        <v>3</v>
      </c>
      <c r="F1" s="18"/>
      <c r="G1" s="18"/>
      <c r="H1" s="11" t="s">
        <v>4</v>
      </c>
      <c r="I1" s="18"/>
      <c r="J1" s="11" t="s">
        <v>5</v>
      </c>
      <c r="K1" s="11" t="s">
        <v>6</v>
      </c>
    </row>
    <row r="2" s="12" customFormat="1" spans="1:11">
      <c r="A2" s="12" t="s">
        <v>7</v>
      </c>
      <c r="B2" s="19"/>
      <c r="C2" s="12" t="s">
        <v>8</v>
      </c>
      <c r="D2" s="20" t="s">
        <v>8</v>
      </c>
      <c r="E2" s="12" t="s">
        <v>8</v>
      </c>
      <c r="F2" s="19"/>
      <c r="G2" s="19"/>
      <c r="H2" s="20" t="s">
        <v>8</v>
      </c>
      <c r="I2" s="19"/>
      <c r="J2" s="12" t="s">
        <v>9</v>
      </c>
      <c r="K2" s="20" t="s">
        <v>10</v>
      </c>
    </row>
    <row r="3" s="13" customFormat="1" ht="28.5" spans="1:11">
      <c r="A3" s="21" t="s">
        <v>11</v>
      </c>
      <c r="B3" s="22" t="s">
        <v>12</v>
      </c>
      <c r="C3" s="23" t="s">
        <v>13</v>
      </c>
      <c r="D3" s="21" t="s">
        <v>14</v>
      </c>
      <c r="E3" s="21" t="s">
        <v>15</v>
      </c>
      <c r="F3" s="22" t="s">
        <v>12</v>
      </c>
      <c r="G3" s="22" t="s">
        <v>16</v>
      </c>
      <c r="H3" s="21" t="s">
        <v>17</v>
      </c>
      <c r="I3" s="22" t="s">
        <v>18</v>
      </c>
      <c r="J3" s="33" t="s">
        <v>19</v>
      </c>
      <c r="K3" s="21" t="s">
        <v>20</v>
      </c>
    </row>
    <row r="4" ht="18" customHeight="1" spans="1:10">
      <c r="A4" s="16">
        <v>1</v>
      </c>
      <c r="B4" s="24"/>
      <c r="C4" s="16" t="s">
        <v>21</v>
      </c>
      <c r="D4" s="16" t="s">
        <v>22</v>
      </c>
      <c r="E4" s="16" t="s">
        <v>23</v>
      </c>
      <c r="F4" s="24"/>
      <c r="G4" s="25"/>
      <c r="H4" s="26" t="s">
        <v>24</v>
      </c>
      <c r="I4" s="25"/>
      <c r="J4" s="14">
        <v>1000</v>
      </c>
    </row>
    <row r="5" spans="1:9">
      <c r="A5" s="16">
        <v>2</v>
      </c>
      <c r="B5" s="24"/>
      <c r="C5" s="16" t="s">
        <v>25</v>
      </c>
      <c r="D5" s="16" t="s">
        <v>26</v>
      </c>
      <c r="E5" s="16" t="s">
        <v>27</v>
      </c>
      <c r="F5" s="24"/>
      <c r="G5" s="25"/>
      <c r="H5" s="16" t="s">
        <v>28</v>
      </c>
      <c r="I5" s="25"/>
    </row>
    <row r="6" ht="17.1" customHeight="1" spans="1:10">
      <c r="A6" s="16">
        <v>3</v>
      </c>
      <c r="B6" s="24"/>
      <c r="C6" s="16" t="s">
        <v>29</v>
      </c>
      <c r="D6" s="16" t="s">
        <v>30</v>
      </c>
      <c r="E6" s="16" t="s">
        <v>31</v>
      </c>
      <c r="F6" s="24"/>
      <c r="G6" s="25"/>
      <c r="H6" s="26" t="s">
        <v>32</v>
      </c>
      <c r="I6" s="25"/>
      <c r="J6" s="14">
        <v>1</v>
      </c>
    </row>
    <row r="7" spans="1:8">
      <c r="A7" s="14">
        <v>4</v>
      </c>
      <c r="B7" s="27"/>
      <c r="C7" s="14" t="s">
        <v>21</v>
      </c>
      <c r="D7" s="16" t="s">
        <v>33</v>
      </c>
      <c r="E7" s="14" t="s">
        <v>34</v>
      </c>
      <c r="F7" s="27"/>
      <c r="H7" s="16" t="s">
        <v>35</v>
      </c>
    </row>
    <row r="8" spans="1:10">
      <c r="A8" s="14">
        <v>5</v>
      </c>
      <c r="B8" s="27"/>
      <c r="C8" s="14" t="s">
        <v>21</v>
      </c>
      <c r="D8" s="16" t="s">
        <v>36</v>
      </c>
      <c r="E8" s="14" t="s">
        <v>37</v>
      </c>
      <c r="F8" s="27"/>
      <c r="H8" s="28" t="s">
        <v>38</v>
      </c>
      <c r="I8" s="15" t="s">
        <v>39</v>
      </c>
      <c r="J8" s="14">
        <v>10</v>
      </c>
    </row>
    <row r="9" spans="1:8">
      <c r="A9" s="14">
        <v>6</v>
      </c>
      <c r="B9" s="27"/>
      <c r="C9" s="14" t="s">
        <v>21</v>
      </c>
      <c r="D9" s="16" t="s">
        <v>40</v>
      </c>
      <c r="E9" s="14" t="s">
        <v>41</v>
      </c>
      <c r="F9" s="27"/>
      <c r="H9" s="16" t="s">
        <v>42</v>
      </c>
    </row>
    <row r="10" spans="1:8">
      <c r="A10" s="14">
        <v>7</v>
      </c>
      <c r="B10" s="27"/>
      <c r="C10" s="14" t="s">
        <v>25</v>
      </c>
      <c r="D10" s="16" t="s">
        <v>43</v>
      </c>
      <c r="E10" s="14" t="s">
        <v>44</v>
      </c>
      <c r="F10" s="27"/>
      <c r="H10" s="16" t="s">
        <v>45</v>
      </c>
    </row>
    <row r="11" spans="1:8">
      <c r="A11" s="14">
        <v>8</v>
      </c>
      <c r="B11" s="27"/>
      <c r="C11" s="14" t="s">
        <v>29</v>
      </c>
      <c r="D11" s="16" t="s">
        <v>46</v>
      </c>
      <c r="E11" s="14" t="s">
        <v>47</v>
      </c>
      <c r="F11" s="27"/>
      <c r="H11" s="16" t="s">
        <v>48</v>
      </c>
    </row>
    <row r="12" spans="1:10">
      <c r="A12" s="14">
        <v>9</v>
      </c>
      <c r="B12" s="27"/>
      <c r="C12" s="14" t="s">
        <v>29</v>
      </c>
      <c r="D12" s="16" t="s">
        <v>49</v>
      </c>
      <c r="E12" s="16" t="s">
        <v>50</v>
      </c>
      <c r="F12" s="27"/>
      <c r="H12" s="26" t="s">
        <v>51</v>
      </c>
      <c r="I12" s="15" t="s">
        <v>52</v>
      </c>
      <c r="J12" s="14">
        <v>200</v>
      </c>
    </row>
    <row r="13" spans="2:6">
      <c r="B13" s="15" t="str" cm="1">
        <f t="array" ref="B13">IF(G13&lt;&gt;"",G13,_xlfn.LET(_xlpm.idx,MATCH(relic!H13,'-id 配置说明'!A:A,0),_xlpm.desc,INDEX('-id 配置说明'!F:F,_xlpm.idx),_xlpm.tp,INDEX('-id 配置说明'!B:B,_xlpm.idx),_xlpm.expr,RIGHT(_xlpm.desc,LEN(_xlpm.desc)-FIND("=",_xlpm.desc))&amp;" + "&amp;_xlfn.SWITCH(_xlpm.tp,"pts",TEXT(J13/1000,"0%"),"add",J13),IFERROR(_xlpm.expr,"")))</f>
        <v/>
      </c>
      <c r="F13" s="15" t="str" cm="1">
        <f t="array" ref="F13">IF(H13&lt;&gt;"",H13,_xlfn.LET(_xlpm.idx,MATCH(relic!M13,'-id 配置说明'!F:F,0),_xlpm.desc,INDEX('-id 配置说明'!L:L,_xlpm.idx),_xlpm.tp,INDEX('-id 配置说明'!G:G,_xlpm.idx),_xlpm.expr,RIGHT(_xlpm.desc,LEN(_xlpm.desc)-FIND("=",_xlpm.desc))&amp;" + "&amp;_xlfn.SWITCH(_xlpm.tp,"pts",TEXT(O13/1000,"0%"),"add",O13),IFERROR(_xlpm.expr,"")))</f>
        <v/>
      </c>
    </row>
    <row r="14" spans="1:10">
      <c r="A14" s="14">
        <v>91</v>
      </c>
      <c r="B14" s="27"/>
      <c r="E14" s="29" t="s">
        <v>53</v>
      </c>
      <c r="F14" s="27"/>
      <c r="H14" s="30" t="s">
        <v>38</v>
      </c>
      <c r="I14" s="15" t="s">
        <v>39</v>
      </c>
      <c r="J14" s="14">
        <v>50</v>
      </c>
    </row>
    <row r="15" spans="1:10">
      <c r="A15" s="14">
        <v>92</v>
      </c>
      <c r="B15" s="27"/>
      <c r="E15" s="29" t="s">
        <v>53</v>
      </c>
      <c r="F15" s="27"/>
      <c r="H15" s="30" t="s">
        <v>38</v>
      </c>
      <c r="I15" s="15" t="s">
        <v>39</v>
      </c>
      <c r="J15" s="14">
        <v>100</v>
      </c>
    </row>
    <row r="16" spans="1:10">
      <c r="A16" s="14">
        <v>93</v>
      </c>
      <c r="B16" s="27"/>
      <c r="E16" s="29" t="s">
        <v>53</v>
      </c>
      <c r="F16" s="27"/>
      <c r="H16" s="30" t="s">
        <v>38</v>
      </c>
      <c r="I16" s="15" t="s">
        <v>39</v>
      </c>
      <c r="J16" s="14">
        <v>200</v>
      </c>
    </row>
    <row r="17" spans="2:6">
      <c r="B17" s="15" t="str" cm="1">
        <f t="array" ref="B17">IF(G17&lt;&gt;"",G17,_xlfn.LET(_xlpm.idx,MATCH(relic!H17,'-id 配置说明'!A:A,0),_xlpm.desc,INDEX('-id 配置说明'!F:F,_xlpm.idx),_xlpm.tp,INDEX('-id 配置说明'!B:B,_xlpm.idx),_xlpm.expr,RIGHT(_xlpm.desc,LEN(_xlpm.desc)-FIND("=",_xlpm.desc))&amp;" + "&amp;_xlfn.SWITCH(_xlpm.tp,"pts",TEXT(J17/1000,"0%"),"add",J17),IFERROR(_xlpm.expr,"")))</f>
        <v/>
      </c>
      <c r="F17" s="15" t="str" cm="1">
        <f t="array" ref="F17">IF(H17&lt;&gt;"",H17,_xlfn.LET(_xlpm.idx,MATCH(relic!M17,'-id 配置说明'!F:F,0),_xlpm.desc,INDEX('-id 配置说明'!L:L,_xlpm.idx),_xlpm.tp,INDEX('-id 配置说明'!G:G,_xlpm.idx),_xlpm.expr,RIGHT(_xlpm.desc,LEN(_xlpm.desc)-FIND("=",_xlpm.desc))&amp;" + "&amp;_xlfn.SWITCH(_xlpm.tp,"pts",TEXT(O17/1000,"0%"),"add",O17),IFERROR(_xlpm.expr,"")))</f>
        <v/>
      </c>
    </row>
    <row r="18" spans="1:11">
      <c r="A18" s="31">
        <v>300011</v>
      </c>
      <c r="B18" s="15" t="str">
        <f>IF($G18&lt;&gt;"",$G18,_xlfn.LET(_xlpm.idx,MATCH(relic!$H18,'-id 配置说明'!$A:$A,0),_xlpm.desc,INDEX('-id 配置说明'!$J:$J,_xlpm.idx),IFERROR(_xlpm.desc,"")))</f>
        <v/>
      </c>
      <c r="D18" s="16" t="str">
        <f>IF(A18&lt;&gt;"","relic_name_"&amp;$A18,"")</f>
        <v>relic_name_300011</v>
      </c>
      <c r="E18" s="16" t="str">
        <f>IF($A18&lt;&gt;"","relic_desc_"&amp;$A18,"")</f>
        <v>relic_desc_300011</v>
      </c>
      <c r="F18" s="15" t="str" cm="1">
        <f t="array" ref="F18">IF($G18&lt;&gt;"",$G18,_xlfn.LET(_xlpm.idx,MATCH(relic!$H18,'-id 配置说明'!$A:$A,0),_xlpm.desc,INDEX('-id 配置说明'!$F:$F,_xlpm.idx),_xlpm.tp,INDEX('-id 配置说明'!$B:$B,_xlpm.idx),_xlpm.expr,RIGHT(_xlpm.desc,LEN(_xlpm.desc)-FIND("=",_xlpm.desc))&amp;" + "&amp;_xlfn.SWITCH(_xlpm.tp,"pts",TEXT($J18/1000,"0%"),"add",$J18),IFERROR(_xlpm.expr,"")))</f>
        <v/>
      </c>
      <c r="H18" s="32" t="s">
        <v>54</v>
      </c>
      <c r="J18" s="14">
        <v>100</v>
      </c>
      <c r="K18" s="17" t="s">
        <v>55</v>
      </c>
    </row>
    <row r="19" spans="1:11">
      <c r="A19" s="31">
        <v>300012</v>
      </c>
      <c r="B19" s="15" t="str">
        <f>IF($G19&lt;&gt;"",$G19,_xlfn.LET(_xlpm.idx,MATCH(relic!$H19,'-id 配置说明'!$A:$A,0),_xlpm.desc,INDEX('-id 配置说明'!$J:$J,_xlpm.idx),IFERROR(_xlpm.desc,"")))</f>
        <v/>
      </c>
      <c r="D19" s="16" t="str">
        <f t="shared" ref="D19:D54" si="0">IF(A19&lt;&gt;"","relic_name_"&amp;$A19,"")</f>
        <v>relic_name_300012</v>
      </c>
      <c r="E19" s="16" t="str">
        <f t="shared" ref="E19:E94" si="1">IF($A19&lt;&gt;"","relic_desc_"&amp;$A19,"")</f>
        <v>relic_desc_300012</v>
      </c>
      <c r="F19" s="15" t="str" cm="1">
        <f t="array" ref="F19">IF($G19&lt;&gt;"",$G19,_xlfn.LET(_xlpm.idx,MATCH(relic!$H19,'-id 配置说明'!$A:$A,0),_xlpm.desc,INDEX('-id 配置说明'!$F:$F,_xlpm.idx),_xlpm.tp,INDEX('-id 配置说明'!$B:$B,_xlpm.idx),_xlpm.expr,RIGHT(_xlpm.desc,LEN(_xlpm.desc)-FIND("=",_xlpm.desc))&amp;" + "&amp;_xlfn.SWITCH(_xlpm.tp,"pts",TEXT($J19/1000,"0%"),"add",$J19),IFERROR(_xlpm.expr,"")))</f>
        <v/>
      </c>
      <c r="H19" s="32" t="s">
        <v>54</v>
      </c>
      <c r="J19" s="14">
        <v>200</v>
      </c>
      <c r="K19" s="17" t="s">
        <v>55</v>
      </c>
    </row>
    <row r="20" spans="1:11">
      <c r="A20" s="31">
        <v>300013</v>
      </c>
      <c r="B20" s="15" t="str">
        <f>IF($G20&lt;&gt;"",$G20,_xlfn.LET(_xlpm.idx,MATCH(relic!$H20,'-id 配置说明'!$A:$A,0),_xlpm.desc,INDEX('-id 配置说明'!$J:$J,_xlpm.idx),IFERROR(_xlpm.desc,"")))</f>
        <v/>
      </c>
      <c r="D20" s="16" t="str">
        <f t="shared" si="0"/>
        <v>relic_name_300013</v>
      </c>
      <c r="E20" s="16" t="str">
        <f t="shared" si="1"/>
        <v>relic_desc_300013</v>
      </c>
      <c r="F20" s="15" t="str" cm="1">
        <f t="array" ref="F20">IF($G20&lt;&gt;"",$G20,_xlfn.LET(_xlpm.idx,MATCH(relic!$H20,'-id 配置说明'!$A:$A,0),_xlpm.desc,INDEX('-id 配置说明'!$F:$F,_xlpm.idx),_xlpm.tp,INDEX('-id 配置说明'!$B:$B,_xlpm.idx),_xlpm.expr,RIGHT(_xlpm.desc,LEN(_xlpm.desc)-FIND("=",_xlpm.desc))&amp;" + "&amp;_xlfn.SWITCH(_xlpm.tp,"pts",TEXT($J20/1000,"0%"),"add",$J20),IFERROR(_xlpm.expr,"")))</f>
        <v/>
      </c>
      <c r="H20" s="32" t="s">
        <v>54</v>
      </c>
      <c r="J20" s="14">
        <v>300</v>
      </c>
      <c r="K20" s="17" t="s">
        <v>55</v>
      </c>
    </row>
    <row r="21" spans="1:6">
      <c r="A21" s="31"/>
      <c r="B21" s="15" t="str">
        <f>IF($G21&lt;&gt;"",$G21,_xlfn.LET(_xlpm.idx,MATCH(relic!$H21,'-id 配置说明'!$A:$A,0),_xlpm.desc,INDEX('-id 配置说明'!$J:$J,_xlpm.idx),IFERROR(_xlpm.desc,"")))</f>
        <v/>
      </c>
      <c r="D21" s="16" t="str">
        <f t="shared" si="0"/>
        <v/>
      </c>
      <c r="E21" s="16" t="str">
        <f t="shared" si="1"/>
        <v/>
      </c>
      <c r="F21" s="15" t="str" cm="1">
        <f t="array" ref="F21">IF($G21&lt;&gt;"",$G21,_xlfn.LET(_xlpm.idx,MATCH(relic!$H21,'-id 配置说明'!$A:$A,0),_xlpm.desc,INDEX('-id 配置说明'!$F:$F,_xlpm.idx),_xlpm.tp,INDEX('-id 配置说明'!$B:$B,_xlpm.idx),_xlpm.expr,RIGHT(_xlpm.desc,LEN(_xlpm.desc)-FIND("=",_xlpm.desc))&amp;" + "&amp;_xlfn.SWITCH(_xlpm.tp,"pts",TEXT($J21/1000,"0%"),"add",$J21),IFERROR(_xlpm.expr,"")))</f>
        <v/>
      </c>
    </row>
    <row r="22" spans="1:11">
      <c r="A22" s="31">
        <v>300021</v>
      </c>
      <c r="B22" s="15" t="str">
        <f>IF($G22&lt;&gt;"",$G22,_xlfn.LET(_xlpm.idx,MATCH(relic!$H22,'-id 配置说明'!$A:$A,0),_xlpm.desc,INDEX('-id 配置说明'!$J:$J,_xlpm.idx),IFERROR(_xlpm.desc,"")))</f>
        <v/>
      </c>
      <c r="D22" s="16" t="str">
        <f t="shared" si="0"/>
        <v>relic_name_300021</v>
      </c>
      <c r="E22" s="16" t="str">
        <f t="shared" si="1"/>
        <v>relic_desc_300021</v>
      </c>
      <c r="F22" s="15" t="str" cm="1">
        <f t="array" ref="F22">IF($G22&lt;&gt;"",$G22,_xlfn.LET(_xlpm.idx,MATCH(relic!$H22,'-id 配置说明'!$A:$A,0),_xlpm.desc,INDEX('-id 配置说明'!$F:$F,_xlpm.idx),_xlpm.tp,INDEX('-id 配置说明'!$B:$B,_xlpm.idx),_xlpm.expr,RIGHT(_xlpm.desc,LEN(_xlpm.desc)-FIND("=",_xlpm.desc))&amp;" + "&amp;_xlfn.SWITCH(_xlpm.tp,"pts",TEXT($J22/1000,"0%"),"add",$J22),IFERROR(_xlpm.expr,"")))</f>
        <v/>
      </c>
      <c r="H22" s="32" t="s">
        <v>54</v>
      </c>
      <c r="J22" s="14">
        <v>1</v>
      </c>
      <c r="K22" s="17" t="s">
        <v>56</v>
      </c>
    </row>
    <row r="23" spans="1:11">
      <c r="A23" s="31">
        <v>300022</v>
      </c>
      <c r="B23" s="15" t="str">
        <f>IF($G23&lt;&gt;"",$G23,_xlfn.LET(_xlpm.idx,MATCH(relic!$H23,'-id 配置说明'!$A:$A,0),_xlpm.desc,INDEX('-id 配置说明'!$J:$J,_xlpm.idx),IFERROR(_xlpm.desc,"")))</f>
        <v/>
      </c>
      <c r="D23" s="16" t="str">
        <f t="shared" si="0"/>
        <v>relic_name_300022</v>
      </c>
      <c r="E23" s="16" t="str">
        <f t="shared" si="1"/>
        <v>relic_desc_300022</v>
      </c>
      <c r="F23" s="15" t="str" cm="1">
        <f t="array" ref="F23">IF($G23&lt;&gt;"",$G23,_xlfn.LET(_xlpm.idx,MATCH(relic!$H23,'-id 配置说明'!$A:$A,0),_xlpm.desc,INDEX('-id 配置说明'!$F:$F,_xlpm.idx),_xlpm.tp,INDEX('-id 配置说明'!$B:$B,_xlpm.idx),_xlpm.expr,RIGHT(_xlpm.desc,LEN(_xlpm.desc)-FIND("=",_xlpm.desc))&amp;" + "&amp;_xlfn.SWITCH(_xlpm.tp,"pts",TEXT($J23/1000,"0%"),"add",$J23),IFERROR(_xlpm.expr,"")))</f>
        <v/>
      </c>
      <c r="H23" s="32" t="s">
        <v>54</v>
      </c>
      <c r="J23" s="14">
        <v>2</v>
      </c>
      <c r="K23" s="17" t="s">
        <v>56</v>
      </c>
    </row>
    <row r="24" spans="1:11">
      <c r="A24" s="31">
        <v>300023</v>
      </c>
      <c r="B24" s="15" t="str">
        <f>IF($G24&lt;&gt;"",$G24,_xlfn.LET(_xlpm.idx,MATCH(relic!$H24,'-id 配置说明'!$A:$A,0),_xlpm.desc,INDEX('-id 配置说明'!$J:$J,_xlpm.idx),IFERROR(_xlpm.desc,"")))</f>
        <v/>
      </c>
      <c r="D24" s="16" t="str">
        <f t="shared" si="0"/>
        <v>relic_name_300023</v>
      </c>
      <c r="E24" s="16" t="str">
        <f t="shared" si="1"/>
        <v>relic_desc_300023</v>
      </c>
      <c r="F24" s="15" t="str" cm="1">
        <f t="array" ref="F24">IF($G24&lt;&gt;"",$G24,_xlfn.LET(_xlpm.idx,MATCH(relic!$H24,'-id 配置说明'!$A:$A,0),_xlpm.desc,INDEX('-id 配置说明'!$F:$F,_xlpm.idx),_xlpm.tp,INDEX('-id 配置说明'!$B:$B,_xlpm.idx),_xlpm.expr,RIGHT(_xlpm.desc,LEN(_xlpm.desc)-FIND("=",_xlpm.desc))&amp;" + "&amp;_xlfn.SWITCH(_xlpm.tp,"pts",TEXT($J24/1000,"0%"),"add",$J24),IFERROR(_xlpm.expr,"")))</f>
        <v/>
      </c>
      <c r="H24" s="32" t="s">
        <v>54</v>
      </c>
      <c r="J24" s="14">
        <v>3</v>
      </c>
      <c r="K24" s="17" t="s">
        <v>56</v>
      </c>
    </row>
    <row r="25" spans="1:6">
      <c r="A25" s="31"/>
      <c r="B25" s="15" t="str">
        <f>IF($G25&lt;&gt;"",$G25,_xlfn.LET(_xlpm.idx,MATCH(relic!$H25,'-id 配置说明'!$A:$A,0),_xlpm.desc,INDEX('-id 配置说明'!$J:$J,_xlpm.idx),IFERROR(_xlpm.desc,"")))</f>
        <v/>
      </c>
      <c r="D25" s="16" t="str">
        <f t="shared" si="0"/>
        <v/>
      </c>
      <c r="E25" s="16" t="str">
        <f t="shared" si="1"/>
        <v/>
      </c>
      <c r="F25" s="15" t="str" cm="1">
        <f t="array" ref="F25">IF($G25&lt;&gt;"",$G25,_xlfn.LET(_xlpm.idx,MATCH(relic!$H25,'-id 配置说明'!$A:$A,0),_xlpm.desc,INDEX('-id 配置说明'!$F:$F,_xlpm.idx),_xlpm.tp,INDEX('-id 配置说明'!$B:$B,_xlpm.idx),_xlpm.expr,RIGHT(_xlpm.desc,LEN(_xlpm.desc)-FIND("=",_xlpm.desc))&amp;" + "&amp;_xlfn.SWITCH(_xlpm.tp,"pts",TEXT($J25/1000,"0%"),"add",$J25),IFERROR(_xlpm.expr,"")))</f>
        <v/>
      </c>
    </row>
    <row r="26" spans="1:11">
      <c r="A26" s="31">
        <v>300031</v>
      </c>
      <c r="B26" s="15" t="str">
        <f>IF($G26&lt;&gt;"",$G26,_xlfn.LET(_xlpm.idx,MATCH(relic!$H26,'-id 配置说明'!$A:$A,0),_xlpm.desc,INDEX('-id 配置说明'!$J:$J,_xlpm.idx),IFERROR(_xlpm.desc,"")))</f>
        <v/>
      </c>
      <c r="D26" s="16" t="str">
        <f t="shared" si="0"/>
        <v>relic_name_300031</v>
      </c>
      <c r="E26" s="16" t="str">
        <f t="shared" si="1"/>
        <v>relic_desc_300031</v>
      </c>
      <c r="F26" s="15" t="str" cm="1">
        <f t="array" ref="F26">IF($G26&lt;&gt;"",$G26,_xlfn.LET(_xlpm.idx,MATCH(relic!$H26,'-id 配置说明'!$A:$A,0),_xlpm.desc,INDEX('-id 配置说明'!$F:$F,_xlpm.idx),_xlpm.tp,INDEX('-id 配置说明'!$B:$B,_xlpm.idx),_xlpm.expr,RIGHT(_xlpm.desc,LEN(_xlpm.desc)-FIND("=",_xlpm.desc))&amp;" + "&amp;_xlfn.SWITCH(_xlpm.tp,"pts",TEXT($J26/1000,"0%"),"add",$J26),IFERROR(_xlpm.expr,"")))</f>
        <v/>
      </c>
      <c r="H26" s="32" t="s">
        <v>54</v>
      </c>
      <c r="I26" s="15" t="s">
        <v>52</v>
      </c>
      <c r="J26" s="14">
        <v>50</v>
      </c>
      <c r="K26" s="17" t="s">
        <v>57</v>
      </c>
    </row>
    <row r="27" spans="1:11">
      <c r="A27" s="31">
        <v>300032</v>
      </c>
      <c r="B27" s="15" t="str">
        <f>IF($G27&lt;&gt;"",$G27,_xlfn.LET(_xlpm.idx,MATCH(relic!$H27,'-id 配置说明'!$A:$A,0),_xlpm.desc,INDEX('-id 配置说明'!$J:$J,_xlpm.idx),IFERROR(_xlpm.desc,"")))</f>
        <v/>
      </c>
      <c r="D27" s="16" t="str">
        <f t="shared" si="0"/>
        <v>relic_name_300032</v>
      </c>
      <c r="E27" s="16" t="str">
        <f t="shared" si="1"/>
        <v>relic_desc_300032</v>
      </c>
      <c r="F27" s="15" t="str" cm="1">
        <f t="array" ref="F27">IF($G27&lt;&gt;"",$G27,_xlfn.LET(_xlpm.idx,MATCH(relic!$H27,'-id 配置说明'!$A:$A,0),_xlpm.desc,INDEX('-id 配置说明'!$F:$F,_xlpm.idx),_xlpm.tp,INDEX('-id 配置说明'!$B:$B,_xlpm.idx),_xlpm.expr,RIGHT(_xlpm.desc,LEN(_xlpm.desc)-FIND("=",_xlpm.desc))&amp;" + "&amp;_xlfn.SWITCH(_xlpm.tp,"pts",TEXT($J27/1000,"0%"),"add",$J27),IFERROR(_xlpm.expr,"")))</f>
        <v/>
      </c>
      <c r="H27" s="32" t="s">
        <v>54</v>
      </c>
      <c r="I27" s="15" t="s">
        <v>52</v>
      </c>
      <c r="J27" s="14">
        <v>100</v>
      </c>
      <c r="K27" s="17" t="s">
        <v>57</v>
      </c>
    </row>
    <row r="28" spans="1:11">
      <c r="A28" s="31">
        <v>300033</v>
      </c>
      <c r="B28" s="15" t="str">
        <f>IF($G28&lt;&gt;"",$G28,_xlfn.LET(_xlpm.idx,MATCH(relic!$H28,'-id 配置说明'!$A:$A,0),_xlpm.desc,INDEX('-id 配置说明'!$J:$J,_xlpm.idx),IFERROR(_xlpm.desc,"")))</f>
        <v/>
      </c>
      <c r="D28" s="16" t="str">
        <f t="shared" si="0"/>
        <v>relic_name_300033</v>
      </c>
      <c r="E28" s="16" t="str">
        <f t="shared" si="1"/>
        <v>relic_desc_300033</v>
      </c>
      <c r="F28" s="15" t="str" cm="1">
        <f t="array" ref="F28">IF($G28&lt;&gt;"",$G28,_xlfn.LET(_xlpm.idx,MATCH(relic!$H28,'-id 配置说明'!$A:$A,0),_xlpm.desc,INDEX('-id 配置说明'!$F:$F,_xlpm.idx),_xlpm.tp,INDEX('-id 配置说明'!$B:$B,_xlpm.idx),_xlpm.expr,RIGHT(_xlpm.desc,LEN(_xlpm.desc)-FIND("=",_xlpm.desc))&amp;" + "&amp;_xlfn.SWITCH(_xlpm.tp,"pts",TEXT($J28/1000,"0%"),"add",$J28),IFERROR(_xlpm.expr,"")))</f>
        <v/>
      </c>
      <c r="H28" s="32" t="s">
        <v>54</v>
      </c>
      <c r="I28" s="15" t="s">
        <v>52</v>
      </c>
      <c r="J28" s="14">
        <v>150</v>
      </c>
      <c r="K28" s="17" t="s">
        <v>57</v>
      </c>
    </row>
    <row r="29" spans="1:6">
      <c r="A29" s="31"/>
      <c r="B29" s="15" t="str">
        <f>IF($G29&lt;&gt;"",$G29,_xlfn.LET(_xlpm.idx,MATCH(relic!$H29,'-id 配置说明'!$A:$A,0),_xlpm.desc,INDEX('-id 配置说明'!$J:$J,_xlpm.idx),IFERROR(_xlpm.desc,"")))</f>
        <v/>
      </c>
      <c r="D29" s="16" t="str">
        <f t="shared" si="0"/>
        <v/>
      </c>
      <c r="E29" s="16" t="str">
        <f t="shared" si="1"/>
        <v/>
      </c>
      <c r="F29" s="15" t="str" cm="1">
        <f t="array" ref="F29">IF($G29&lt;&gt;"",$G29,_xlfn.LET(_xlpm.idx,MATCH(relic!$H29,'-id 配置说明'!$A:$A,0),_xlpm.desc,INDEX('-id 配置说明'!$F:$F,_xlpm.idx),_xlpm.tp,INDEX('-id 配置说明'!$B:$B,_xlpm.idx),_xlpm.expr,RIGHT(_xlpm.desc,LEN(_xlpm.desc)-FIND("=",_xlpm.desc))&amp;" + "&amp;_xlfn.SWITCH(_xlpm.tp,"pts",TEXT($J29/1000,"0%"),"add",$J29),IFERROR(_xlpm.expr,"")))</f>
        <v/>
      </c>
    </row>
    <row r="30" spans="1:11">
      <c r="A30" s="31">
        <v>300041</v>
      </c>
      <c r="B30" s="15" t="str">
        <f>IF($G30&lt;&gt;"",$G30,_xlfn.LET(_xlpm.idx,MATCH(relic!$H30,'-id 配置说明'!$A:$A,0),_xlpm.desc,INDEX('-id 配置说明'!$J:$J,_xlpm.idx),IFERROR(_xlpm.desc,"")))</f>
        <v/>
      </c>
      <c r="D30" s="16" t="str">
        <f t="shared" si="0"/>
        <v>relic_name_300041</v>
      </c>
      <c r="E30" s="16" t="str">
        <f t="shared" si="1"/>
        <v>relic_desc_300041</v>
      </c>
      <c r="F30" s="15" t="str" cm="1">
        <f t="array" ref="F30">IF($G30&lt;&gt;"",$G30,_xlfn.LET(_xlpm.idx,MATCH(relic!$H30,'-id 配置说明'!$A:$A,0),_xlpm.desc,INDEX('-id 配置说明'!$F:$F,_xlpm.idx),_xlpm.tp,INDEX('-id 配置说明'!$B:$B,_xlpm.idx),_xlpm.expr,RIGHT(_xlpm.desc,LEN(_xlpm.desc)-FIND("=",_xlpm.desc))&amp;" + "&amp;_xlfn.SWITCH(_xlpm.tp,"pts",TEXT($J30/1000,"0%"),"add",$J30),IFERROR(_xlpm.expr,"")))</f>
        <v/>
      </c>
      <c r="H30" s="32" t="s">
        <v>54</v>
      </c>
      <c r="J30" s="14">
        <v>100</v>
      </c>
      <c r="K30" s="17" t="s">
        <v>58</v>
      </c>
    </row>
    <row r="31" spans="1:11">
      <c r="A31" s="31">
        <v>300042</v>
      </c>
      <c r="B31" s="15" t="str">
        <f>IF($G31&lt;&gt;"",$G31,_xlfn.LET(_xlpm.idx,MATCH(relic!$H31,'-id 配置说明'!$A:$A,0),_xlpm.desc,INDEX('-id 配置说明'!$J:$J,_xlpm.idx),IFERROR(_xlpm.desc,"")))</f>
        <v/>
      </c>
      <c r="D31" s="16" t="str">
        <f t="shared" si="0"/>
        <v>relic_name_300042</v>
      </c>
      <c r="E31" s="16" t="str">
        <f t="shared" si="1"/>
        <v>relic_desc_300042</v>
      </c>
      <c r="F31" s="15" t="str" cm="1">
        <f t="array" ref="F31">IF($G31&lt;&gt;"",$G31,_xlfn.LET(_xlpm.idx,MATCH(relic!$H31,'-id 配置说明'!$A:$A,0),_xlpm.desc,INDEX('-id 配置说明'!$F:$F,_xlpm.idx),_xlpm.tp,INDEX('-id 配置说明'!$B:$B,_xlpm.idx),_xlpm.expr,RIGHT(_xlpm.desc,LEN(_xlpm.desc)-FIND("=",_xlpm.desc))&amp;" + "&amp;_xlfn.SWITCH(_xlpm.tp,"pts",TEXT($J31/1000,"0%"),"add",$J31),IFERROR(_xlpm.expr,"")))</f>
        <v/>
      </c>
      <c r="H31" s="32" t="s">
        <v>54</v>
      </c>
      <c r="J31" s="14">
        <v>200</v>
      </c>
      <c r="K31" s="17" t="s">
        <v>58</v>
      </c>
    </row>
    <row r="32" spans="1:11">
      <c r="A32" s="31">
        <v>300043</v>
      </c>
      <c r="B32" s="15" t="str">
        <f>IF($G32&lt;&gt;"",$G32,_xlfn.LET(_xlpm.idx,MATCH(relic!$H32,'-id 配置说明'!$A:$A,0),_xlpm.desc,INDEX('-id 配置说明'!$J:$J,_xlpm.idx),IFERROR(_xlpm.desc,"")))</f>
        <v/>
      </c>
      <c r="D32" s="16" t="str">
        <f t="shared" si="0"/>
        <v>relic_name_300043</v>
      </c>
      <c r="E32" s="16" t="str">
        <f t="shared" si="1"/>
        <v>relic_desc_300043</v>
      </c>
      <c r="F32" s="15" t="str" cm="1">
        <f t="array" ref="F32">IF($G32&lt;&gt;"",$G32,_xlfn.LET(_xlpm.idx,MATCH(relic!$H32,'-id 配置说明'!$A:$A,0),_xlpm.desc,INDEX('-id 配置说明'!$F:$F,_xlpm.idx),_xlpm.tp,INDEX('-id 配置说明'!$B:$B,_xlpm.idx),_xlpm.expr,RIGHT(_xlpm.desc,LEN(_xlpm.desc)-FIND("=",_xlpm.desc))&amp;" + "&amp;_xlfn.SWITCH(_xlpm.tp,"pts",TEXT($J32/1000,"0%"),"add",$J32),IFERROR(_xlpm.expr,"")))</f>
        <v/>
      </c>
      <c r="H32" s="32" t="s">
        <v>54</v>
      </c>
      <c r="J32" s="14">
        <v>300</v>
      </c>
      <c r="K32" s="17" t="s">
        <v>58</v>
      </c>
    </row>
    <row r="33" spans="1:6">
      <c r="A33" s="31"/>
      <c r="B33" s="15" t="str">
        <f>IF($G33&lt;&gt;"",$G33,_xlfn.LET(_xlpm.idx,MATCH(relic!$H33,'-id 配置说明'!$A:$A,0),_xlpm.desc,INDEX('-id 配置说明'!$J:$J,_xlpm.idx),IFERROR(_xlpm.desc,"")))</f>
        <v/>
      </c>
      <c r="D33" s="16" t="str">
        <f t="shared" si="0"/>
        <v/>
      </c>
      <c r="E33" s="16" t="str">
        <f t="shared" si="1"/>
        <v/>
      </c>
      <c r="F33" s="15" t="str" cm="1">
        <f t="array" ref="F33">IF($G33&lt;&gt;"",$G33,_xlfn.LET(_xlpm.idx,MATCH(relic!$H33,'-id 配置说明'!$A:$A,0),_xlpm.desc,INDEX('-id 配置说明'!$F:$F,_xlpm.idx),_xlpm.tp,INDEX('-id 配置说明'!$B:$B,_xlpm.idx),_xlpm.expr,RIGHT(_xlpm.desc,LEN(_xlpm.desc)-FIND("=",_xlpm.desc))&amp;" + "&amp;_xlfn.SWITCH(_xlpm.tp,"pts",TEXT($J33/1000,"0%"),"add",$J33),IFERROR(_xlpm.expr,"")))</f>
        <v/>
      </c>
    </row>
    <row r="34" spans="1:11">
      <c r="A34" s="31">
        <v>300051</v>
      </c>
      <c r="B34" s="15" t="str">
        <f>IF($G34&lt;&gt;"",$G34,_xlfn.LET(_xlpm.idx,MATCH(relic!$H34,'-id 配置说明'!$A:$A,0),_xlpm.desc,INDEX('-id 配置说明'!$J:$J,_xlpm.idx),IFERROR(_xlpm.desc,"")))</f>
        <v/>
      </c>
      <c r="D34" s="16" t="str">
        <f t="shared" si="0"/>
        <v>relic_name_300051</v>
      </c>
      <c r="E34" s="16" t="str">
        <f t="shared" si="1"/>
        <v>relic_desc_300051</v>
      </c>
      <c r="F34" s="15" t="str" cm="1">
        <f t="array" ref="F34">IF($G34&lt;&gt;"",$G34,_xlfn.LET(_xlpm.idx,MATCH(relic!$H34,'-id 配置说明'!$A:$A,0),_xlpm.desc,INDEX('-id 配置说明'!$F:$F,_xlpm.idx),_xlpm.tp,INDEX('-id 配置说明'!$B:$B,_xlpm.idx),_xlpm.expr,RIGHT(_xlpm.desc,LEN(_xlpm.desc)-FIND("=",_xlpm.desc))&amp;" + "&amp;_xlfn.SWITCH(_xlpm.tp,"pts",TEXT($J34/1000,"0%"),"add",$J34),IFERROR(_xlpm.expr,"")))</f>
        <v/>
      </c>
      <c r="H34" s="32" t="s">
        <v>54</v>
      </c>
      <c r="J34" s="14">
        <v>50</v>
      </c>
      <c r="K34" s="17" t="s">
        <v>59</v>
      </c>
    </row>
    <row r="35" spans="1:11">
      <c r="A35" s="31">
        <v>300052</v>
      </c>
      <c r="B35" s="15" t="str">
        <f>IF($G35&lt;&gt;"",$G35,_xlfn.LET(_xlpm.idx,MATCH(relic!$H35,'-id 配置说明'!$A:$A,0),_xlpm.desc,INDEX('-id 配置说明'!$J:$J,_xlpm.idx),IFERROR(_xlpm.desc,"")))</f>
        <v/>
      </c>
      <c r="D35" s="16" t="str">
        <f t="shared" si="0"/>
        <v>relic_name_300052</v>
      </c>
      <c r="E35" s="16" t="str">
        <f t="shared" si="1"/>
        <v>relic_desc_300052</v>
      </c>
      <c r="F35" s="15" t="str" cm="1">
        <f t="array" ref="F35">IF($G35&lt;&gt;"",$G35,_xlfn.LET(_xlpm.idx,MATCH(relic!$H35,'-id 配置说明'!$A:$A,0),_xlpm.desc,INDEX('-id 配置说明'!$F:$F,_xlpm.idx),_xlpm.tp,INDEX('-id 配置说明'!$B:$B,_xlpm.idx),_xlpm.expr,RIGHT(_xlpm.desc,LEN(_xlpm.desc)-FIND("=",_xlpm.desc))&amp;" + "&amp;_xlfn.SWITCH(_xlpm.tp,"pts",TEXT($J35/1000,"0%"),"add",$J35),IFERROR(_xlpm.expr,"")))</f>
        <v/>
      </c>
      <c r="H35" s="32" t="s">
        <v>54</v>
      </c>
      <c r="J35" s="14">
        <v>100</v>
      </c>
      <c r="K35" s="17" t="s">
        <v>59</v>
      </c>
    </row>
    <row r="36" spans="1:11">
      <c r="A36" s="31">
        <v>300053</v>
      </c>
      <c r="B36" s="15" t="str">
        <f>IF($G36&lt;&gt;"",$G36,_xlfn.LET(_xlpm.idx,MATCH(relic!$H36,'-id 配置说明'!$A:$A,0),_xlpm.desc,INDEX('-id 配置说明'!$J:$J,_xlpm.idx),IFERROR(_xlpm.desc,"")))</f>
        <v/>
      </c>
      <c r="D36" s="16" t="str">
        <f t="shared" si="0"/>
        <v>relic_name_300053</v>
      </c>
      <c r="E36" s="16" t="str">
        <f t="shared" si="1"/>
        <v>relic_desc_300053</v>
      </c>
      <c r="F36" s="15" t="str" cm="1">
        <f t="array" ref="F36">IF($G36&lt;&gt;"",$G36,_xlfn.LET(_xlpm.idx,MATCH(relic!$H36,'-id 配置说明'!$A:$A,0),_xlpm.desc,INDEX('-id 配置说明'!$F:$F,_xlpm.idx),_xlpm.tp,INDEX('-id 配置说明'!$B:$B,_xlpm.idx),_xlpm.expr,RIGHT(_xlpm.desc,LEN(_xlpm.desc)-FIND("=",_xlpm.desc))&amp;" + "&amp;_xlfn.SWITCH(_xlpm.tp,"pts",TEXT($J36/1000,"0%"),"add",$J36),IFERROR(_xlpm.expr,"")))</f>
        <v/>
      </c>
      <c r="H36" s="32" t="s">
        <v>54</v>
      </c>
      <c r="J36" s="14">
        <v>150</v>
      </c>
      <c r="K36" s="17" t="s">
        <v>59</v>
      </c>
    </row>
    <row r="37" spans="1:6">
      <c r="A37" s="31"/>
      <c r="B37" s="15" t="str">
        <f>IF($G37&lt;&gt;"",$G37,_xlfn.LET(_xlpm.idx,MATCH(relic!$H37,'-id 配置说明'!$A:$A,0),_xlpm.desc,INDEX('-id 配置说明'!$J:$J,_xlpm.idx),IFERROR(_xlpm.desc,"")))</f>
        <v/>
      </c>
      <c r="D37" s="16" t="str">
        <f t="shared" ref="D37:D40" si="2">IF(A37&lt;&gt;"","relic_name_"&amp;$A37,"")</f>
        <v/>
      </c>
      <c r="E37" s="16" t="str">
        <f t="shared" si="1"/>
        <v/>
      </c>
      <c r="F37" s="15" t="str" cm="1">
        <f t="array" ref="F37">IF($G37&lt;&gt;"",$G37,_xlfn.LET(_xlpm.idx,MATCH(relic!$H37,'-id 配置说明'!$A:$A,0),_xlpm.desc,INDEX('-id 配置说明'!$F:$F,_xlpm.idx),_xlpm.tp,INDEX('-id 配置说明'!$B:$B,_xlpm.idx),_xlpm.expr,RIGHT(_xlpm.desc,LEN(_xlpm.desc)-FIND("=",_xlpm.desc))&amp;" + "&amp;_xlfn.SWITCH(_xlpm.tp,"pts",TEXT($J37/1000,"0%"),"add",$J37),IFERROR(_xlpm.expr,"")))</f>
        <v/>
      </c>
    </row>
    <row r="38" spans="1:11">
      <c r="A38" s="31">
        <v>300061</v>
      </c>
      <c r="B38" s="15" t="str">
        <f>IF($G38&lt;&gt;"",$G38,_xlfn.LET(_xlpm.idx,MATCH(relic!$H38,'-id 配置说明'!$A:$A,0),_xlpm.desc,INDEX('-id 配置说明'!$J:$J,_xlpm.idx),IFERROR(_xlpm.desc,"")))</f>
        <v/>
      </c>
      <c r="D38" s="16" t="str">
        <f t="shared" si="2"/>
        <v>relic_name_300061</v>
      </c>
      <c r="E38" s="16" t="str">
        <f t="shared" si="1"/>
        <v>relic_desc_300061</v>
      </c>
      <c r="F38" s="15" t="str" cm="1">
        <f t="array" ref="F38">IF($G38&lt;&gt;"",$G38,_xlfn.LET(_xlpm.idx,MATCH(relic!$H38,'-id 配置说明'!$A:$A,0),_xlpm.desc,INDEX('-id 配置说明'!$F:$F,_xlpm.idx),_xlpm.tp,INDEX('-id 配置说明'!$B:$B,_xlpm.idx),_xlpm.expr,RIGHT(_xlpm.desc,LEN(_xlpm.desc)-FIND("=",_xlpm.desc))&amp;" + "&amp;_xlfn.SWITCH(_xlpm.tp,"pts",TEXT($J38/1000,"0%"),"add",$J38),IFERROR(_xlpm.expr,"")))</f>
        <v/>
      </c>
      <c r="H38" s="32" t="s">
        <v>54</v>
      </c>
      <c r="I38" s="15" t="s">
        <v>60</v>
      </c>
      <c r="J38" s="14">
        <v>100</v>
      </c>
      <c r="K38" s="17" t="s">
        <v>61</v>
      </c>
    </row>
    <row r="39" spans="1:11">
      <c r="A39" s="31">
        <v>300062</v>
      </c>
      <c r="B39" s="15" t="str">
        <f>IF($G39&lt;&gt;"",$G39,_xlfn.LET(_xlpm.idx,MATCH(relic!$H39,'-id 配置说明'!$A:$A,0),_xlpm.desc,INDEX('-id 配置说明'!$J:$J,_xlpm.idx),IFERROR(_xlpm.desc,"")))</f>
        <v/>
      </c>
      <c r="D39" s="16" t="str">
        <f t="shared" si="2"/>
        <v>relic_name_300062</v>
      </c>
      <c r="E39" s="16" t="str">
        <f t="shared" si="1"/>
        <v>relic_desc_300062</v>
      </c>
      <c r="F39" s="15" t="str" cm="1">
        <f t="array" ref="F39">IF($G39&lt;&gt;"",$G39,_xlfn.LET(_xlpm.idx,MATCH(relic!$H39,'-id 配置说明'!$A:$A,0),_xlpm.desc,INDEX('-id 配置说明'!$F:$F,_xlpm.idx),_xlpm.tp,INDEX('-id 配置说明'!$B:$B,_xlpm.idx),_xlpm.expr,RIGHT(_xlpm.desc,LEN(_xlpm.desc)-FIND("=",_xlpm.desc))&amp;" + "&amp;_xlfn.SWITCH(_xlpm.tp,"pts",TEXT($J39/1000,"0%"),"add",$J39),IFERROR(_xlpm.expr,"")))</f>
        <v/>
      </c>
      <c r="H39" s="32" t="s">
        <v>54</v>
      </c>
      <c r="I39" s="15" t="s">
        <v>60</v>
      </c>
      <c r="J39" s="14">
        <v>200</v>
      </c>
      <c r="K39" s="17" t="s">
        <v>61</v>
      </c>
    </row>
    <row r="40" spans="1:11">
      <c r="A40" s="31">
        <v>300063</v>
      </c>
      <c r="B40" s="15" t="str">
        <f>IF($G40&lt;&gt;"",$G40,_xlfn.LET(_xlpm.idx,MATCH(relic!$H40,'-id 配置说明'!$A:$A,0),_xlpm.desc,INDEX('-id 配置说明'!$J:$J,_xlpm.idx),IFERROR(_xlpm.desc,"")))</f>
        <v/>
      </c>
      <c r="D40" s="16" t="str">
        <f t="shared" si="2"/>
        <v>relic_name_300063</v>
      </c>
      <c r="E40" s="16" t="str">
        <f t="shared" si="1"/>
        <v>relic_desc_300063</v>
      </c>
      <c r="F40" s="15" t="str" cm="1">
        <f t="array" ref="F40">IF($G40&lt;&gt;"",$G40,_xlfn.LET(_xlpm.idx,MATCH(relic!$H40,'-id 配置说明'!$A:$A,0),_xlpm.desc,INDEX('-id 配置说明'!$F:$F,_xlpm.idx),_xlpm.tp,INDEX('-id 配置说明'!$B:$B,_xlpm.idx),_xlpm.expr,RIGHT(_xlpm.desc,LEN(_xlpm.desc)-FIND("=",_xlpm.desc))&amp;" + "&amp;_xlfn.SWITCH(_xlpm.tp,"pts",TEXT($J40/1000,"0%"),"add",$J40),IFERROR(_xlpm.expr,"")))</f>
        <v/>
      </c>
      <c r="H40" s="32" t="s">
        <v>54</v>
      </c>
      <c r="I40" s="15" t="s">
        <v>60</v>
      </c>
      <c r="J40" s="14">
        <v>300</v>
      </c>
      <c r="K40" s="17" t="s">
        <v>61</v>
      </c>
    </row>
    <row r="41" spans="1:6">
      <c r="A41" s="31"/>
      <c r="B41" s="15" t="str">
        <f>IF($G41&lt;&gt;"",$G41,_xlfn.LET(_xlpm.idx,MATCH(relic!$H41,'-id 配置说明'!$A:$A,0),_xlpm.desc,INDEX('-id 配置说明'!$J:$J,_xlpm.idx),IFERROR(_xlpm.desc,"")))</f>
        <v/>
      </c>
      <c r="D41" s="16" t="str">
        <f t="shared" si="0"/>
        <v/>
      </c>
      <c r="E41" s="16" t="str">
        <f t="shared" si="1"/>
        <v/>
      </c>
      <c r="F41" s="15" t="str" cm="1">
        <f t="array" ref="F41">IF($G41&lt;&gt;"",$G41,_xlfn.LET(_xlpm.idx,MATCH(relic!$H41,'-id 配置说明'!$A:$A,0),_xlpm.desc,INDEX('-id 配置说明'!$F:$F,_xlpm.idx),_xlpm.tp,INDEX('-id 配置说明'!$B:$B,_xlpm.idx),_xlpm.expr,RIGHT(_xlpm.desc,LEN(_xlpm.desc)-FIND("=",_xlpm.desc))&amp;" + "&amp;_xlfn.SWITCH(_xlpm.tp,"pts",TEXT($J41/1000,"0%"),"add",$J41),IFERROR(_xlpm.expr,"")))</f>
        <v/>
      </c>
    </row>
    <row r="42" spans="1:11">
      <c r="A42" s="31">
        <v>300071</v>
      </c>
      <c r="B42" s="15" t="str">
        <f>IF($G42&lt;&gt;"",$G42,_xlfn.LET(_xlpm.idx,MATCH(relic!$H42,'-id 配置说明'!$A:$A,0),_xlpm.desc,INDEX('-id 配置说明'!$J:$J,_xlpm.idx),IFERROR(_xlpm.desc,"")))</f>
        <v/>
      </c>
      <c r="D42" s="16" t="str">
        <f t="shared" si="0"/>
        <v>relic_name_300071</v>
      </c>
      <c r="E42" s="16" t="str">
        <f t="shared" si="1"/>
        <v>relic_desc_300071</v>
      </c>
      <c r="F42" s="15" t="str" cm="1">
        <f t="array" ref="F42">IF($G42&lt;&gt;"",$G42,_xlfn.LET(_xlpm.idx,MATCH(relic!$H42,'-id 配置说明'!$A:$A,0),_xlpm.desc,INDEX('-id 配置说明'!$F:$F,_xlpm.idx),_xlpm.tp,INDEX('-id 配置说明'!$B:$B,_xlpm.idx),_xlpm.expr,RIGHT(_xlpm.desc,LEN(_xlpm.desc)-FIND("=",_xlpm.desc))&amp;" + "&amp;_xlfn.SWITCH(_xlpm.tp,"pts",TEXT($J42/1000,"0%"),"add",$J42),IFERROR(_xlpm.expr,"")))</f>
        <v/>
      </c>
      <c r="H42" s="32" t="s">
        <v>54</v>
      </c>
      <c r="J42" s="14">
        <v>1</v>
      </c>
      <c r="K42" s="17" t="s">
        <v>62</v>
      </c>
    </row>
    <row r="43" spans="1:11">
      <c r="A43" s="31">
        <v>300072</v>
      </c>
      <c r="B43" s="15" t="str">
        <f>IF($G43&lt;&gt;"",$G43,_xlfn.LET(_xlpm.idx,MATCH(relic!$H43,'-id 配置说明'!$A:$A,0),_xlpm.desc,INDEX('-id 配置说明'!$J:$J,_xlpm.idx),IFERROR(_xlpm.desc,"")))</f>
        <v/>
      </c>
      <c r="D43" s="16" t="str">
        <f t="shared" si="0"/>
        <v>relic_name_300072</v>
      </c>
      <c r="E43" s="16" t="str">
        <f t="shared" si="1"/>
        <v>relic_desc_300072</v>
      </c>
      <c r="F43" s="15" t="str" cm="1">
        <f t="array" ref="F43">IF($G43&lt;&gt;"",$G43,_xlfn.LET(_xlpm.idx,MATCH(relic!$H43,'-id 配置说明'!$A:$A,0),_xlpm.desc,INDEX('-id 配置说明'!$F:$F,_xlpm.idx),_xlpm.tp,INDEX('-id 配置说明'!$B:$B,_xlpm.idx),_xlpm.expr,RIGHT(_xlpm.desc,LEN(_xlpm.desc)-FIND("=",_xlpm.desc))&amp;" + "&amp;_xlfn.SWITCH(_xlpm.tp,"pts",TEXT($J43/1000,"0%"),"add",$J43),IFERROR(_xlpm.expr,"")))</f>
        <v/>
      </c>
      <c r="H43" s="32" t="s">
        <v>54</v>
      </c>
      <c r="J43" s="14">
        <v>2</v>
      </c>
      <c r="K43" s="17" t="s">
        <v>62</v>
      </c>
    </row>
    <row r="44" spans="1:11">
      <c r="A44" s="31">
        <v>300073</v>
      </c>
      <c r="B44" s="15" t="str">
        <f>IF($G44&lt;&gt;"",$G44,_xlfn.LET(_xlpm.idx,MATCH(relic!$H44,'-id 配置说明'!$A:$A,0),_xlpm.desc,INDEX('-id 配置说明'!$J:$J,_xlpm.idx),IFERROR(_xlpm.desc,"")))</f>
        <v/>
      </c>
      <c r="D44" s="16" t="str">
        <f t="shared" si="0"/>
        <v>relic_name_300073</v>
      </c>
      <c r="E44" s="16" t="str">
        <f t="shared" si="1"/>
        <v>relic_desc_300073</v>
      </c>
      <c r="F44" s="15" t="str" cm="1">
        <f t="array" ref="F44">IF($G44&lt;&gt;"",$G44,_xlfn.LET(_xlpm.idx,MATCH(relic!$H44,'-id 配置说明'!$A:$A,0),_xlpm.desc,INDEX('-id 配置说明'!$F:$F,_xlpm.idx),_xlpm.tp,INDEX('-id 配置说明'!$B:$B,_xlpm.idx),_xlpm.expr,RIGHT(_xlpm.desc,LEN(_xlpm.desc)-FIND("=",_xlpm.desc))&amp;" + "&amp;_xlfn.SWITCH(_xlpm.tp,"pts",TEXT($J44/1000,"0%"),"add",$J44),IFERROR(_xlpm.expr,"")))</f>
        <v/>
      </c>
      <c r="H44" s="32" t="s">
        <v>54</v>
      </c>
      <c r="J44" s="14">
        <v>3</v>
      </c>
      <c r="K44" s="17" t="s">
        <v>62</v>
      </c>
    </row>
    <row r="45" spans="1:6">
      <c r="A45" s="31"/>
      <c r="B45" s="15" t="str">
        <f>IF($G45&lt;&gt;"",$G45,_xlfn.LET(_xlpm.idx,MATCH(relic!$H45,'-id 配置说明'!$A:$A,0),_xlpm.desc,INDEX('-id 配置说明'!$J:$J,_xlpm.idx),IFERROR(_xlpm.desc,"")))</f>
        <v/>
      </c>
      <c r="D45" s="16" t="str">
        <f t="shared" si="0"/>
        <v/>
      </c>
      <c r="E45" s="16" t="str">
        <f t="shared" si="1"/>
        <v/>
      </c>
      <c r="F45" s="15" t="str" cm="1">
        <f t="array" ref="F45">IF($G45&lt;&gt;"",$G45,_xlfn.LET(_xlpm.idx,MATCH(relic!$H45,'-id 配置说明'!$A:$A,0),_xlpm.desc,INDEX('-id 配置说明'!$F:$F,_xlpm.idx),_xlpm.tp,INDEX('-id 配置说明'!$B:$B,_xlpm.idx),_xlpm.expr,RIGHT(_xlpm.desc,LEN(_xlpm.desc)-FIND("=",_xlpm.desc))&amp;" + "&amp;_xlfn.SWITCH(_xlpm.tp,"pts",TEXT($J45/1000,"0%"),"add",$J45),IFERROR(_xlpm.expr,"")))</f>
        <v/>
      </c>
    </row>
    <row r="46" spans="1:11">
      <c r="A46" s="31">
        <v>300081</v>
      </c>
      <c r="B46" s="15" t="str">
        <f>IF($G46&lt;&gt;"",$G46,_xlfn.LET(_xlpm.idx,MATCH(relic!$H46,'-id 配置说明'!$A:$A,0),_xlpm.desc,INDEX('-id 配置说明'!$J:$J,_xlpm.idx),IFERROR(_xlpm.desc,"")))</f>
        <v/>
      </c>
      <c r="D46" s="16" t="str">
        <f t="shared" si="0"/>
        <v>relic_name_300081</v>
      </c>
      <c r="E46" s="16" t="str">
        <f t="shared" si="1"/>
        <v>relic_desc_300081</v>
      </c>
      <c r="F46" s="15" t="str" cm="1">
        <f t="array" ref="F46">IF($G46&lt;&gt;"",$G46,_xlfn.LET(_xlpm.idx,MATCH(relic!$H46,'-id 配置说明'!$A:$A,0),_xlpm.desc,INDEX('-id 配置说明'!$F:$F,_xlpm.idx),_xlpm.tp,INDEX('-id 配置说明'!$B:$B,_xlpm.idx),_xlpm.expr,RIGHT(_xlpm.desc,LEN(_xlpm.desc)-FIND("=",_xlpm.desc))&amp;" + "&amp;_xlfn.SWITCH(_xlpm.tp,"pts",TEXT($J46/1000,"0%"),"add",$J46),IFERROR(_xlpm.expr,"")))</f>
        <v/>
      </c>
      <c r="H46" s="32" t="s">
        <v>54</v>
      </c>
      <c r="J46" s="14">
        <v>100</v>
      </c>
      <c r="K46" s="17" t="s">
        <v>63</v>
      </c>
    </row>
    <row r="47" spans="1:11">
      <c r="A47" s="31">
        <v>300082</v>
      </c>
      <c r="B47" s="15" t="str">
        <f>IF($G47&lt;&gt;"",$G47,_xlfn.LET(_xlpm.idx,MATCH(relic!$H47,'-id 配置说明'!$A:$A,0),_xlpm.desc,INDEX('-id 配置说明'!$J:$J,_xlpm.idx),IFERROR(_xlpm.desc,"")))</f>
        <v/>
      </c>
      <c r="D47" s="16" t="str">
        <f t="shared" si="0"/>
        <v>relic_name_300082</v>
      </c>
      <c r="E47" s="16" t="str">
        <f t="shared" si="1"/>
        <v>relic_desc_300082</v>
      </c>
      <c r="F47" s="15" t="str" cm="1">
        <f t="array" ref="F47">IF($G47&lt;&gt;"",$G47,_xlfn.LET(_xlpm.idx,MATCH(relic!$H47,'-id 配置说明'!$A:$A,0),_xlpm.desc,INDEX('-id 配置说明'!$F:$F,_xlpm.idx),_xlpm.tp,INDEX('-id 配置说明'!$B:$B,_xlpm.idx),_xlpm.expr,RIGHT(_xlpm.desc,LEN(_xlpm.desc)-FIND("=",_xlpm.desc))&amp;" + "&amp;_xlfn.SWITCH(_xlpm.tp,"pts",TEXT($J47/1000,"0%"),"add",$J47),IFERROR(_xlpm.expr,"")))</f>
        <v/>
      </c>
      <c r="H47" s="32" t="s">
        <v>54</v>
      </c>
      <c r="J47" s="14">
        <v>200</v>
      </c>
      <c r="K47" s="17" t="s">
        <v>63</v>
      </c>
    </row>
    <row r="48" spans="1:11">
      <c r="A48" s="31">
        <v>300083</v>
      </c>
      <c r="B48" s="15" t="str">
        <f>IF($G48&lt;&gt;"",$G48,_xlfn.LET(_xlpm.idx,MATCH(relic!$H48,'-id 配置说明'!$A:$A,0),_xlpm.desc,INDEX('-id 配置说明'!$J:$J,_xlpm.idx),IFERROR(_xlpm.desc,"")))</f>
        <v/>
      </c>
      <c r="D48" s="16" t="str">
        <f t="shared" si="0"/>
        <v>relic_name_300083</v>
      </c>
      <c r="E48" s="16" t="str">
        <f t="shared" si="1"/>
        <v>relic_desc_300083</v>
      </c>
      <c r="F48" s="15" t="str" cm="1">
        <f t="array" ref="F48">IF($G48&lt;&gt;"",$G48,_xlfn.LET(_xlpm.idx,MATCH(relic!$H48,'-id 配置说明'!$A:$A,0),_xlpm.desc,INDEX('-id 配置说明'!$F:$F,_xlpm.idx),_xlpm.tp,INDEX('-id 配置说明'!$B:$B,_xlpm.idx),_xlpm.expr,RIGHT(_xlpm.desc,LEN(_xlpm.desc)-FIND("=",_xlpm.desc))&amp;" + "&amp;_xlfn.SWITCH(_xlpm.tp,"pts",TEXT($J48/1000,"0%"),"add",$J48),IFERROR(_xlpm.expr,"")))</f>
        <v/>
      </c>
      <c r="H48" s="32" t="s">
        <v>54</v>
      </c>
      <c r="J48" s="14">
        <v>300</v>
      </c>
      <c r="K48" s="17" t="s">
        <v>63</v>
      </c>
    </row>
    <row r="49" spans="1:6">
      <c r="A49" s="31"/>
      <c r="B49" s="15" t="str">
        <f>IF($G49&lt;&gt;"",$G49,_xlfn.LET(_xlpm.idx,MATCH(relic!$H49,'-id 配置说明'!$A:$A,0),_xlpm.desc,INDEX('-id 配置说明'!$J:$J,_xlpm.idx),IFERROR(_xlpm.desc,"")))</f>
        <v/>
      </c>
      <c r="D49" s="16" t="str">
        <f t="shared" si="0"/>
        <v/>
      </c>
      <c r="E49" s="16" t="str">
        <f t="shared" si="1"/>
        <v/>
      </c>
      <c r="F49" s="15" t="str" cm="1">
        <f t="array" ref="F49">IF($G49&lt;&gt;"",$G49,_xlfn.LET(_xlpm.idx,MATCH(relic!$H49,'-id 配置说明'!$A:$A,0),_xlpm.desc,INDEX('-id 配置说明'!$F:$F,_xlpm.idx),_xlpm.tp,INDEX('-id 配置说明'!$B:$B,_xlpm.idx),_xlpm.expr,RIGHT(_xlpm.desc,LEN(_xlpm.desc)-FIND("=",_xlpm.desc))&amp;" + "&amp;_xlfn.SWITCH(_xlpm.tp,"pts",TEXT($J49/1000,"0%"),"add",$J49),IFERROR(_xlpm.expr,"")))</f>
        <v/>
      </c>
    </row>
    <row r="50" spans="1:11">
      <c r="A50" s="31">
        <v>300091</v>
      </c>
      <c r="B50" s="15" t="str">
        <f>IF($G50&lt;&gt;"",$G50,_xlfn.LET(_xlpm.idx,MATCH(relic!$H50,'-id 配置说明'!$A:$A,0),_xlpm.desc,INDEX('-id 配置说明'!$J:$J,_xlpm.idx),IFERROR(_xlpm.desc,"")))</f>
        <v/>
      </c>
      <c r="D50" s="16" t="str">
        <f t="shared" si="0"/>
        <v>relic_name_300091</v>
      </c>
      <c r="E50" s="16" t="str">
        <f t="shared" si="1"/>
        <v>relic_desc_300091</v>
      </c>
      <c r="F50" s="15" t="str" cm="1">
        <f t="array" ref="F50">IF($G50&lt;&gt;"",$G50,_xlfn.LET(_xlpm.idx,MATCH(relic!$H50,'-id 配置说明'!$A:$A,0),_xlpm.desc,INDEX('-id 配置说明'!$F:$F,_xlpm.idx),_xlpm.tp,INDEX('-id 配置说明'!$B:$B,_xlpm.idx),_xlpm.expr,RIGHT(_xlpm.desc,LEN(_xlpm.desc)-FIND("=",_xlpm.desc))&amp;" + "&amp;_xlfn.SWITCH(_xlpm.tp,"pts",TEXT($J50/1000,"0%"),"add",$J50),IFERROR(_xlpm.expr,"")))</f>
        <v/>
      </c>
      <c r="H50" s="32" t="s">
        <v>54</v>
      </c>
      <c r="J50" s="14">
        <v>6</v>
      </c>
      <c r="K50" s="17" t="s">
        <v>64</v>
      </c>
    </row>
    <row r="51" spans="1:11">
      <c r="A51" s="31">
        <v>300092</v>
      </c>
      <c r="B51" s="15" t="str">
        <f>IF($G51&lt;&gt;"",$G51,_xlfn.LET(_xlpm.idx,MATCH(relic!$H51,'-id 配置说明'!$A:$A,0),_xlpm.desc,INDEX('-id 配置说明'!$J:$J,_xlpm.idx),IFERROR(_xlpm.desc,"")))</f>
        <v/>
      </c>
      <c r="D51" s="16" t="str">
        <f t="shared" si="0"/>
        <v>relic_name_300092</v>
      </c>
      <c r="E51" s="16" t="str">
        <f t="shared" si="1"/>
        <v>relic_desc_300092</v>
      </c>
      <c r="F51" s="15" t="str" cm="1">
        <f t="array" ref="F51">IF($G51&lt;&gt;"",$G51,_xlfn.LET(_xlpm.idx,MATCH(relic!$H51,'-id 配置说明'!$A:$A,0),_xlpm.desc,INDEX('-id 配置说明'!$F:$F,_xlpm.idx),_xlpm.tp,INDEX('-id 配置说明'!$B:$B,_xlpm.idx),_xlpm.expr,RIGHT(_xlpm.desc,LEN(_xlpm.desc)-FIND("=",_xlpm.desc))&amp;" + "&amp;_xlfn.SWITCH(_xlpm.tp,"pts",TEXT($J51/1000,"0%"),"add",$J51),IFERROR(_xlpm.expr,"")))</f>
        <v/>
      </c>
      <c r="H51" s="32" t="s">
        <v>54</v>
      </c>
      <c r="J51" s="14">
        <v>12</v>
      </c>
      <c r="K51" s="17" t="s">
        <v>64</v>
      </c>
    </row>
    <row r="52" spans="1:11">
      <c r="A52" s="31">
        <v>300093</v>
      </c>
      <c r="B52" s="15" t="str">
        <f>IF($G52&lt;&gt;"",$G52,_xlfn.LET(_xlpm.idx,MATCH(relic!$H52,'-id 配置说明'!$A:$A,0),_xlpm.desc,INDEX('-id 配置说明'!$J:$J,_xlpm.idx),IFERROR(_xlpm.desc,"")))</f>
        <v/>
      </c>
      <c r="D52" s="16" t="str">
        <f t="shared" si="0"/>
        <v>relic_name_300093</v>
      </c>
      <c r="E52" s="16" t="str">
        <f t="shared" si="1"/>
        <v>relic_desc_300093</v>
      </c>
      <c r="F52" s="15" t="str" cm="1">
        <f t="array" ref="F52">IF($G52&lt;&gt;"",$G52,_xlfn.LET(_xlpm.idx,MATCH(relic!$H52,'-id 配置说明'!$A:$A,0),_xlpm.desc,INDEX('-id 配置说明'!$F:$F,_xlpm.idx),_xlpm.tp,INDEX('-id 配置说明'!$B:$B,_xlpm.idx),_xlpm.expr,RIGHT(_xlpm.desc,LEN(_xlpm.desc)-FIND("=",_xlpm.desc))&amp;" + "&amp;_xlfn.SWITCH(_xlpm.tp,"pts",TEXT($J52/1000,"0%"),"add",$J52),IFERROR(_xlpm.expr,"")))</f>
        <v/>
      </c>
      <c r="H52" s="32" t="s">
        <v>54</v>
      </c>
      <c r="J52" s="14">
        <v>18</v>
      </c>
      <c r="K52" s="17" t="s">
        <v>64</v>
      </c>
    </row>
    <row r="53" spans="1:6">
      <c r="A53" s="31"/>
      <c r="B53" s="15" t="str">
        <f>IF($G53&lt;&gt;"",$G53,_xlfn.LET(_xlpm.idx,MATCH(relic!$H53,'-id 配置说明'!$A:$A,0),_xlpm.desc,INDEX('-id 配置说明'!$J:$J,_xlpm.idx),IFERROR(_xlpm.desc,"")))</f>
        <v/>
      </c>
      <c r="D53" s="16" t="str">
        <f t="shared" si="0"/>
        <v/>
      </c>
      <c r="E53" s="16" t="str">
        <f t="shared" si="1"/>
        <v/>
      </c>
      <c r="F53" s="15" t="str" cm="1">
        <f t="array" ref="F53">IF($G53&lt;&gt;"",$G53,_xlfn.LET(_xlpm.idx,MATCH(relic!$H53,'-id 配置说明'!$A:$A,0),_xlpm.desc,INDEX('-id 配置说明'!$F:$F,_xlpm.idx),_xlpm.tp,INDEX('-id 配置说明'!$B:$B,_xlpm.idx),_xlpm.expr,RIGHT(_xlpm.desc,LEN(_xlpm.desc)-FIND("=",_xlpm.desc))&amp;" + "&amp;_xlfn.SWITCH(_xlpm.tp,"pts",TEXT($J53/1000,"0%"),"add",$J53),IFERROR(_xlpm.expr,"")))</f>
        <v/>
      </c>
    </row>
    <row r="54" spans="1:11">
      <c r="A54" s="31">
        <v>301011</v>
      </c>
      <c r="B54" s="15" t="str">
        <f>IF($G54&lt;&gt;"",$G54,_xlfn.LET(_xlpm.idx,MATCH(relic!$H54,'-id 配置说明'!$A:$A,0),_xlpm.desc,INDEX('-id 配置说明'!$J:$J,_xlpm.idx),IFERROR(_xlpm.desc,"")))</f>
        <v/>
      </c>
      <c r="D54" s="16" t="str">
        <f t="shared" si="0"/>
        <v>relic_name_301011</v>
      </c>
      <c r="E54" s="16" t="str">
        <f t="shared" si="1"/>
        <v>relic_desc_301011</v>
      </c>
      <c r="F54" s="15" t="str" cm="1">
        <f t="array" ref="F54">IF($G54&lt;&gt;"",$G54,_xlfn.LET(_xlpm.idx,MATCH(relic!$H54,'-id 配置说明'!$A:$A,0),_xlpm.desc,INDEX('-id 配置说明'!$F:$F,_xlpm.idx),_xlpm.tp,INDEX('-id 配置说明'!$B:$B,_xlpm.idx),_xlpm.expr,RIGHT(_xlpm.desc,LEN(_xlpm.desc)-FIND("=",_xlpm.desc))&amp;" + "&amp;_xlfn.SWITCH(_xlpm.tp,"pts",TEXT($J54/1000,"0%"),"add",$J54),IFERROR(_xlpm.expr,"")))</f>
        <v/>
      </c>
      <c r="H54" s="32" t="s">
        <v>54</v>
      </c>
      <c r="J54" s="14">
        <v>250</v>
      </c>
      <c r="K54" s="17" t="s">
        <v>65</v>
      </c>
    </row>
    <row r="55" spans="1:11">
      <c r="A55" s="31">
        <v>301012</v>
      </c>
      <c r="B55" s="15" t="str">
        <f>IF($G55&lt;&gt;"",$G55,_xlfn.LET(_xlpm.idx,MATCH(relic!$H55,'-id 配置说明'!$A:$A,0),_xlpm.desc,INDEX('-id 配置说明'!$J:$J,_xlpm.idx),IFERROR(_xlpm.desc,"")))</f>
        <v/>
      </c>
      <c r="D55" s="16" t="str">
        <f t="shared" ref="D55:D76" si="3">IF(A55&lt;&gt;"","relic_name_"&amp;$A55,"")</f>
        <v>relic_name_301012</v>
      </c>
      <c r="E55" s="16" t="str">
        <f t="shared" si="1"/>
        <v>relic_desc_301012</v>
      </c>
      <c r="F55" s="15" t="str" cm="1">
        <f t="array" ref="F55">IF($G55&lt;&gt;"",$G55,_xlfn.LET(_xlpm.idx,MATCH(relic!$H55,'-id 配置说明'!$A:$A,0),_xlpm.desc,INDEX('-id 配置说明'!$F:$F,_xlpm.idx),_xlpm.tp,INDEX('-id 配置说明'!$B:$B,_xlpm.idx),_xlpm.expr,RIGHT(_xlpm.desc,LEN(_xlpm.desc)-FIND("=",_xlpm.desc))&amp;" + "&amp;_xlfn.SWITCH(_xlpm.tp,"pts",TEXT($J55/1000,"0%"),"add",$J55),IFERROR(_xlpm.expr,"")))</f>
        <v/>
      </c>
      <c r="H55" s="32" t="s">
        <v>54</v>
      </c>
      <c r="J55" s="14">
        <v>500</v>
      </c>
      <c r="K55" s="17" t="s">
        <v>65</v>
      </c>
    </row>
    <row r="56" spans="1:11">
      <c r="A56" s="31">
        <v>301013</v>
      </c>
      <c r="B56" s="15" t="str">
        <f>IF($G56&lt;&gt;"",$G56,_xlfn.LET(_xlpm.idx,MATCH(relic!$H56,'-id 配置说明'!$A:$A,0),_xlpm.desc,INDEX('-id 配置说明'!$J:$J,_xlpm.idx),IFERROR(_xlpm.desc,"")))</f>
        <v/>
      </c>
      <c r="D56" s="16" t="str">
        <f t="shared" si="3"/>
        <v>relic_name_301013</v>
      </c>
      <c r="E56" s="16" t="str">
        <f t="shared" si="1"/>
        <v>relic_desc_301013</v>
      </c>
      <c r="F56" s="15" t="str" cm="1">
        <f t="array" ref="F56">IF($G56&lt;&gt;"",$G56,_xlfn.LET(_xlpm.idx,MATCH(relic!$H56,'-id 配置说明'!$A:$A,0),_xlpm.desc,INDEX('-id 配置说明'!$F:$F,_xlpm.idx),_xlpm.tp,INDEX('-id 配置说明'!$B:$B,_xlpm.idx),_xlpm.expr,RIGHT(_xlpm.desc,LEN(_xlpm.desc)-FIND("=",_xlpm.desc))&amp;" + "&amp;_xlfn.SWITCH(_xlpm.tp,"pts",TEXT($J56/1000,"0%"),"add",$J56),IFERROR(_xlpm.expr,"")))</f>
        <v/>
      </c>
      <c r="H56" s="32" t="s">
        <v>54</v>
      </c>
      <c r="J56" s="14">
        <v>750</v>
      </c>
      <c r="K56" s="17" t="s">
        <v>65</v>
      </c>
    </row>
    <row r="57" spans="1:6">
      <c r="A57" s="31"/>
      <c r="B57" s="15" t="str">
        <f>IF($G57&lt;&gt;"",$G57,_xlfn.LET(_xlpm.idx,MATCH(relic!$H57,'-id 配置说明'!$A:$A,0),_xlpm.desc,INDEX('-id 配置说明'!$J:$J,_xlpm.idx),IFERROR(_xlpm.desc,"")))</f>
        <v/>
      </c>
      <c r="D57" s="16" t="str">
        <f t="shared" si="3"/>
        <v/>
      </c>
      <c r="E57" s="16" t="str">
        <f t="shared" si="1"/>
        <v/>
      </c>
      <c r="F57" s="15" t="str" cm="1">
        <f t="array" ref="F57">IF($G57&lt;&gt;"",$G57,_xlfn.LET(_xlpm.idx,MATCH(relic!$H57,'-id 配置说明'!$A:$A,0),_xlpm.desc,INDEX('-id 配置说明'!$F:$F,_xlpm.idx),_xlpm.tp,INDEX('-id 配置说明'!$B:$B,_xlpm.idx),_xlpm.expr,RIGHT(_xlpm.desc,LEN(_xlpm.desc)-FIND("=",_xlpm.desc))&amp;" + "&amp;_xlfn.SWITCH(_xlpm.tp,"pts",TEXT($J57/1000,"0%"),"add",$J57),IFERROR(_xlpm.expr,"")))</f>
        <v/>
      </c>
    </row>
    <row r="58" spans="1:11">
      <c r="A58" s="31">
        <v>301021</v>
      </c>
      <c r="B58" s="15" t="str">
        <f>IF($G58&lt;&gt;"",$G58,_xlfn.LET(_xlpm.idx,MATCH(relic!$H58,'-id 配置说明'!$A:$A,0),_xlpm.desc,INDEX('-id 配置说明'!$J:$J,_xlpm.idx),IFERROR(_xlpm.desc,"")))</f>
        <v/>
      </c>
      <c r="D58" s="16" t="str">
        <f t="shared" si="3"/>
        <v>relic_name_301021</v>
      </c>
      <c r="E58" s="16" t="str">
        <f t="shared" si="1"/>
        <v>relic_desc_301021</v>
      </c>
      <c r="F58" s="15" t="str" cm="1">
        <f t="array" ref="F58">IF($G58&lt;&gt;"",$G58,_xlfn.LET(_xlpm.idx,MATCH(relic!$H58,'-id 配置说明'!$A:$A,0),_xlpm.desc,INDEX('-id 配置说明'!$F:$F,_xlpm.idx),_xlpm.tp,INDEX('-id 配置说明'!$B:$B,_xlpm.idx),_xlpm.expr,RIGHT(_xlpm.desc,LEN(_xlpm.desc)-FIND("=",_xlpm.desc))&amp;" + "&amp;_xlfn.SWITCH(_xlpm.tp,"pts",TEXT($J58/1000,"0%"),"add",$J58),IFERROR(_xlpm.expr,"")))</f>
        <v/>
      </c>
      <c r="H58" s="32" t="s">
        <v>54</v>
      </c>
      <c r="J58" s="14">
        <v>2</v>
      </c>
      <c r="K58" s="17" t="s">
        <v>66</v>
      </c>
    </row>
    <row r="59" spans="1:11">
      <c r="A59" s="31">
        <v>301022</v>
      </c>
      <c r="B59" s="15" t="str">
        <f>IF($G59&lt;&gt;"",$G59,_xlfn.LET(_xlpm.idx,MATCH(relic!$H59,'-id 配置说明'!$A:$A,0),_xlpm.desc,INDEX('-id 配置说明'!$J:$J,_xlpm.idx),IFERROR(_xlpm.desc,"")))</f>
        <v/>
      </c>
      <c r="D59" s="16" t="str">
        <f t="shared" si="3"/>
        <v>relic_name_301022</v>
      </c>
      <c r="E59" s="16" t="str">
        <f t="shared" si="1"/>
        <v>relic_desc_301022</v>
      </c>
      <c r="F59" s="15" t="str" cm="1">
        <f t="array" ref="F59">IF($G59&lt;&gt;"",$G59,_xlfn.LET(_xlpm.idx,MATCH(relic!$H59,'-id 配置说明'!$A:$A,0),_xlpm.desc,INDEX('-id 配置说明'!$F:$F,_xlpm.idx),_xlpm.tp,INDEX('-id 配置说明'!$B:$B,_xlpm.idx),_xlpm.expr,RIGHT(_xlpm.desc,LEN(_xlpm.desc)-FIND("=",_xlpm.desc))&amp;" + "&amp;_xlfn.SWITCH(_xlpm.tp,"pts",TEXT($J59/1000,"0%"),"add",$J59),IFERROR(_xlpm.expr,"")))</f>
        <v/>
      </c>
      <c r="H59" s="32" t="s">
        <v>54</v>
      </c>
      <c r="J59" s="14">
        <v>4</v>
      </c>
      <c r="K59" s="17" t="s">
        <v>66</v>
      </c>
    </row>
    <row r="60" spans="1:11">
      <c r="A60" s="31">
        <v>301023</v>
      </c>
      <c r="B60" s="15" t="str">
        <f>IF($G60&lt;&gt;"",$G60,_xlfn.LET(_xlpm.idx,MATCH(relic!$H60,'-id 配置说明'!$A:$A,0),_xlpm.desc,INDEX('-id 配置说明'!$J:$J,_xlpm.idx),IFERROR(_xlpm.desc,"")))</f>
        <v/>
      </c>
      <c r="D60" s="16" t="str">
        <f t="shared" si="3"/>
        <v>relic_name_301023</v>
      </c>
      <c r="E60" s="16" t="str">
        <f t="shared" si="1"/>
        <v>relic_desc_301023</v>
      </c>
      <c r="F60" s="15" t="str" cm="1">
        <f t="array" ref="F60">IF($G60&lt;&gt;"",$G60,_xlfn.LET(_xlpm.idx,MATCH(relic!$H60,'-id 配置说明'!$A:$A,0),_xlpm.desc,INDEX('-id 配置说明'!$F:$F,_xlpm.idx),_xlpm.tp,INDEX('-id 配置说明'!$B:$B,_xlpm.idx),_xlpm.expr,RIGHT(_xlpm.desc,LEN(_xlpm.desc)-FIND("=",_xlpm.desc))&amp;" + "&amp;_xlfn.SWITCH(_xlpm.tp,"pts",TEXT($J60/1000,"0%"),"add",$J60),IFERROR(_xlpm.expr,"")))</f>
        <v/>
      </c>
      <c r="H60" s="32" t="s">
        <v>54</v>
      </c>
      <c r="J60" s="14">
        <v>6</v>
      </c>
      <c r="K60" s="17" t="s">
        <v>66</v>
      </c>
    </row>
    <row r="61" spans="1:6">
      <c r="A61" s="31"/>
      <c r="B61" s="15" t="str">
        <f>IF($G61&lt;&gt;"",$G61,_xlfn.LET(_xlpm.idx,MATCH(relic!$H61,'-id 配置说明'!$A:$A,0),_xlpm.desc,INDEX('-id 配置说明'!$J:$J,_xlpm.idx),IFERROR(_xlpm.desc,"")))</f>
        <v/>
      </c>
      <c r="D61" s="16" t="str">
        <f t="shared" si="3"/>
        <v/>
      </c>
      <c r="E61" s="16" t="str">
        <f t="shared" si="1"/>
        <v/>
      </c>
      <c r="F61" s="15" t="str" cm="1">
        <f t="array" ref="F61">IF($G61&lt;&gt;"",$G61,_xlfn.LET(_xlpm.idx,MATCH(relic!$H61,'-id 配置说明'!$A:$A,0),_xlpm.desc,INDEX('-id 配置说明'!$F:$F,_xlpm.idx),_xlpm.tp,INDEX('-id 配置说明'!$B:$B,_xlpm.idx),_xlpm.expr,RIGHT(_xlpm.desc,LEN(_xlpm.desc)-FIND("=",_xlpm.desc))&amp;" + "&amp;_xlfn.SWITCH(_xlpm.tp,"pts",TEXT($J61/1000,"0%"),"add",$J61),IFERROR(_xlpm.expr,"")))</f>
        <v/>
      </c>
    </row>
    <row r="62" spans="1:11">
      <c r="A62" s="31">
        <v>301031</v>
      </c>
      <c r="B62" s="15" t="str">
        <f>IF($G62&lt;&gt;"",$G62,_xlfn.LET(_xlpm.idx,MATCH(relic!$H62,'-id 配置说明'!$A:$A,0),_xlpm.desc,INDEX('-id 配置说明'!$J:$J,_xlpm.idx),IFERROR(_xlpm.desc,"")))</f>
        <v/>
      </c>
      <c r="D62" s="16" t="str">
        <f t="shared" si="3"/>
        <v>relic_name_301031</v>
      </c>
      <c r="E62" s="16" t="str">
        <f t="shared" si="1"/>
        <v>relic_desc_301031</v>
      </c>
      <c r="F62" s="15" t="str" cm="1">
        <f t="array" ref="F62">IF($G62&lt;&gt;"",$G62,_xlfn.LET(_xlpm.idx,MATCH(relic!$H62,'-id 配置说明'!$A:$A,0),_xlpm.desc,INDEX('-id 配置说明'!$F:$F,_xlpm.idx),_xlpm.tp,INDEX('-id 配置说明'!$B:$B,_xlpm.idx),_xlpm.expr,RIGHT(_xlpm.desc,LEN(_xlpm.desc)-FIND("=",_xlpm.desc))&amp;" + "&amp;_xlfn.SWITCH(_xlpm.tp,"pts",TEXT($J62/1000,"0%"),"add",$J62),IFERROR(_xlpm.expr,"")))</f>
        <v/>
      </c>
      <c r="H62" s="32" t="s">
        <v>54</v>
      </c>
      <c r="I62" s="15" t="s">
        <v>52</v>
      </c>
      <c r="J62" s="14">
        <v>100</v>
      </c>
      <c r="K62" s="17" t="s">
        <v>67</v>
      </c>
    </row>
    <row r="63" spans="1:11">
      <c r="A63" s="31">
        <v>301032</v>
      </c>
      <c r="B63" s="15" t="str">
        <f>IF($G63&lt;&gt;"",$G63,_xlfn.LET(_xlpm.idx,MATCH(relic!$H63,'-id 配置说明'!$A:$A,0),_xlpm.desc,INDEX('-id 配置说明'!$J:$J,_xlpm.idx),IFERROR(_xlpm.desc,"")))</f>
        <v/>
      </c>
      <c r="D63" s="16" t="str">
        <f t="shared" si="3"/>
        <v>relic_name_301032</v>
      </c>
      <c r="E63" s="16" t="str">
        <f t="shared" si="1"/>
        <v>relic_desc_301032</v>
      </c>
      <c r="F63" s="15" t="str" cm="1">
        <f t="array" ref="F63">IF($G63&lt;&gt;"",$G63,_xlfn.LET(_xlpm.idx,MATCH(relic!$H63,'-id 配置说明'!$A:$A,0),_xlpm.desc,INDEX('-id 配置说明'!$F:$F,_xlpm.idx),_xlpm.tp,INDEX('-id 配置说明'!$B:$B,_xlpm.idx),_xlpm.expr,RIGHT(_xlpm.desc,LEN(_xlpm.desc)-FIND("=",_xlpm.desc))&amp;" + "&amp;_xlfn.SWITCH(_xlpm.tp,"pts",TEXT($J63/1000,"0%"),"add",$J63),IFERROR(_xlpm.expr,"")))</f>
        <v/>
      </c>
      <c r="H63" s="32" t="s">
        <v>54</v>
      </c>
      <c r="I63" s="15" t="s">
        <v>52</v>
      </c>
      <c r="J63" s="14">
        <v>200</v>
      </c>
      <c r="K63" s="17" t="s">
        <v>67</v>
      </c>
    </row>
    <row r="64" spans="1:11">
      <c r="A64" s="31">
        <v>301033</v>
      </c>
      <c r="B64" s="15" t="str">
        <f>IF($G64&lt;&gt;"",$G64,_xlfn.LET(_xlpm.idx,MATCH(relic!$H64,'-id 配置说明'!$A:$A,0),_xlpm.desc,INDEX('-id 配置说明'!$J:$J,_xlpm.idx),IFERROR(_xlpm.desc,"")))</f>
        <v/>
      </c>
      <c r="D64" s="16" t="str">
        <f t="shared" si="3"/>
        <v>relic_name_301033</v>
      </c>
      <c r="E64" s="16" t="str">
        <f t="shared" si="1"/>
        <v>relic_desc_301033</v>
      </c>
      <c r="F64" s="15" t="str" cm="1">
        <f t="array" ref="F64">IF($G64&lt;&gt;"",$G64,_xlfn.LET(_xlpm.idx,MATCH(relic!$H64,'-id 配置说明'!$A:$A,0),_xlpm.desc,INDEX('-id 配置说明'!$F:$F,_xlpm.idx),_xlpm.tp,INDEX('-id 配置说明'!$B:$B,_xlpm.idx),_xlpm.expr,RIGHT(_xlpm.desc,LEN(_xlpm.desc)-FIND("=",_xlpm.desc))&amp;" + "&amp;_xlfn.SWITCH(_xlpm.tp,"pts",TEXT($J64/1000,"0%"),"add",$J64),IFERROR(_xlpm.expr,"")))</f>
        <v/>
      </c>
      <c r="H64" s="32" t="s">
        <v>54</v>
      </c>
      <c r="I64" s="15" t="s">
        <v>52</v>
      </c>
      <c r="J64" s="14">
        <v>300</v>
      </c>
      <c r="K64" s="17" t="s">
        <v>67</v>
      </c>
    </row>
    <row r="65" spans="1:6">
      <c r="A65" s="31"/>
      <c r="B65" s="15" t="str">
        <f>IF($G65&lt;&gt;"",$G65,_xlfn.LET(_xlpm.idx,MATCH(relic!$H65,'-id 配置说明'!$A:$A,0),_xlpm.desc,INDEX('-id 配置说明'!$J:$J,_xlpm.idx),IFERROR(_xlpm.desc,"")))</f>
        <v/>
      </c>
      <c r="D65" s="16" t="str">
        <f t="shared" si="3"/>
        <v/>
      </c>
      <c r="E65" s="16" t="str">
        <f t="shared" si="1"/>
        <v/>
      </c>
      <c r="F65" s="15" t="str" cm="1">
        <f t="array" ref="F65">IF($G65&lt;&gt;"",$G65,_xlfn.LET(_xlpm.idx,MATCH(relic!$H65,'-id 配置说明'!$A:$A,0),_xlpm.desc,INDEX('-id 配置说明'!$F:$F,_xlpm.idx),_xlpm.tp,INDEX('-id 配置说明'!$B:$B,_xlpm.idx),_xlpm.expr,RIGHT(_xlpm.desc,LEN(_xlpm.desc)-FIND("=",_xlpm.desc))&amp;" + "&amp;_xlfn.SWITCH(_xlpm.tp,"pts",TEXT($J65/1000,"0%"),"add",$J65),IFERROR(_xlpm.expr,"")))</f>
        <v/>
      </c>
    </row>
    <row r="66" spans="1:11">
      <c r="A66" s="31">
        <v>301041</v>
      </c>
      <c r="B66" s="15" t="str">
        <f>IF($G66&lt;&gt;"",$G66,_xlfn.LET(_xlpm.idx,MATCH(relic!$H66,'-id 配置说明'!$A:$A,0),_xlpm.desc,INDEX('-id 配置说明'!$J:$J,_xlpm.idx),IFERROR(_xlpm.desc,"")))</f>
        <v/>
      </c>
      <c r="D66" s="16" t="str">
        <f t="shared" si="3"/>
        <v>relic_name_301041</v>
      </c>
      <c r="E66" s="16" t="str">
        <f t="shared" si="1"/>
        <v>relic_desc_301041</v>
      </c>
      <c r="F66" s="15" t="str" cm="1">
        <f t="array" ref="F66">IF($G66&lt;&gt;"",$G66,_xlfn.LET(_xlpm.idx,MATCH(relic!$H66,'-id 配置说明'!$A:$A,0),_xlpm.desc,INDEX('-id 配置说明'!$F:$F,_xlpm.idx),_xlpm.tp,INDEX('-id 配置说明'!$B:$B,_xlpm.idx),_xlpm.expr,RIGHT(_xlpm.desc,LEN(_xlpm.desc)-FIND("=",_xlpm.desc))&amp;" + "&amp;_xlfn.SWITCH(_xlpm.tp,"pts",TEXT($J66/1000,"0%"),"add",$J66),IFERROR(_xlpm.expr,"")))</f>
        <v/>
      </c>
      <c r="H66" s="32" t="s">
        <v>54</v>
      </c>
      <c r="J66" s="14">
        <v>200</v>
      </c>
      <c r="K66" s="17" t="s">
        <v>68</v>
      </c>
    </row>
    <row r="67" spans="1:11">
      <c r="A67" s="31">
        <v>301042</v>
      </c>
      <c r="B67" s="15" t="str">
        <f>IF($G67&lt;&gt;"",$G67,_xlfn.LET(_xlpm.idx,MATCH(relic!$H67,'-id 配置说明'!$A:$A,0),_xlpm.desc,INDEX('-id 配置说明'!$J:$J,_xlpm.idx),IFERROR(_xlpm.desc,"")))</f>
        <v/>
      </c>
      <c r="D67" s="16" t="str">
        <f t="shared" si="3"/>
        <v>relic_name_301042</v>
      </c>
      <c r="E67" s="16" t="str">
        <f t="shared" si="1"/>
        <v>relic_desc_301042</v>
      </c>
      <c r="F67" s="15" t="str" cm="1">
        <f t="array" ref="F67">IF($G67&lt;&gt;"",$G67,_xlfn.LET(_xlpm.idx,MATCH(relic!$H67,'-id 配置说明'!$A:$A,0),_xlpm.desc,INDEX('-id 配置说明'!$F:$F,_xlpm.idx),_xlpm.tp,INDEX('-id 配置说明'!$B:$B,_xlpm.idx),_xlpm.expr,RIGHT(_xlpm.desc,LEN(_xlpm.desc)-FIND("=",_xlpm.desc))&amp;" + "&amp;_xlfn.SWITCH(_xlpm.tp,"pts",TEXT($J67/1000,"0%"),"add",$J67),IFERROR(_xlpm.expr,"")))</f>
        <v/>
      </c>
      <c r="H67" s="32" t="s">
        <v>54</v>
      </c>
      <c r="J67" s="14">
        <v>400</v>
      </c>
      <c r="K67" s="17" t="s">
        <v>68</v>
      </c>
    </row>
    <row r="68" spans="1:11">
      <c r="A68" s="31">
        <v>301043</v>
      </c>
      <c r="B68" s="15" t="str">
        <f>IF($G68&lt;&gt;"",$G68,_xlfn.LET(_xlpm.idx,MATCH(relic!$H68,'-id 配置说明'!$A:$A,0),_xlpm.desc,INDEX('-id 配置说明'!$J:$J,_xlpm.idx),IFERROR(_xlpm.desc,"")))</f>
        <v/>
      </c>
      <c r="D68" s="16" t="str">
        <f t="shared" si="3"/>
        <v>relic_name_301043</v>
      </c>
      <c r="E68" s="16" t="str">
        <f t="shared" si="1"/>
        <v>relic_desc_301043</v>
      </c>
      <c r="F68" s="15" t="str" cm="1">
        <f t="array" ref="F68">IF($G68&lt;&gt;"",$G68,_xlfn.LET(_xlpm.idx,MATCH(relic!$H68,'-id 配置说明'!$A:$A,0),_xlpm.desc,INDEX('-id 配置说明'!$F:$F,_xlpm.idx),_xlpm.tp,INDEX('-id 配置说明'!$B:$B,_xlpm.idx),_xlpm.expr,RIGHT(_xlpm.desc,LEN(_xlpm.desc)-FIND("=",_xlpm.desc))&amp;" + "&amp;_xlfn.SWITCH(_xlpm.tp,"pts",TEXT($J68/1000,"0%"),"add",$J68),IFERROR(_xlpm.expr,"")))</f>
        <v/>
      </c>
      <c r="H68" s="32" t="s">
        <v>54</v>
      </c>
      <c r="J68" s="14">
        <v>600</v>
      </c>
      <c r="K68" s="17" t="s">
        <v>68</v>
      </c>
    </row>
    <row r="69" spans="1:6">
      <c r="A69" s="31"/>
      <c r="B69" s="15" t="str">
        <f>IF($G69&lt;&gt;"",$G69,_xlfn.LET(_xlpm.idx,MATCH(relic!$H69,'-id 配置说明'!$A:$A,0),_xlpm.desc,INDEX('-id 配置说明'!$J:$J,_xlpm.idx),IFERROR(_xlpm.desc,"")))</f>
        <v/>
      </c>
      <c r="D69" s="16" t="str">
        <f t="shared" si="3"/>
        <v/>
      </c>
      <c r="E69" s="16" t="str">
        <f t="shared" si="1"/>
        <v/>
      </c>
      <c r="F69" s="15" t="str" cm="1">
        <f t="array" ref="F69">IF($G69&lt;&gt;"",$G69,_xlfn.LET(_xlpm.idx,MATCH(relic!$H69,'-id 配置说明'!$A:$A,0),_xlpm.desc,INDEX('-id 配置说明'!$F:$F,_xlpm.idx),_xlpm.tp,INDEX('-id 配置说明'!$B:$B,_xlpm.idx),_xlpm.expr,RIGHT(_xlpm.desc,LEN(_xlpm.desc)-FIND("=",_xlpm.desc))&amp;" + "&amp;_xlfn.SWITCH(_xlpm.tp,"pts",TEXT($J69/1000,"0%"),"add",$J69),IFERROR(_xlpm.expr,"")))</f>
        <v/>
      </c>
    </row>
    <row r="70" spans="1:11">
      <c r="A70" s="31">
        <v>301051</v>
      </c>
      <c r="B70" s="15" t="str">
        <f>IF($G70&lt;&gt;"",$G70,_xlfn.LET(_xlpm.idx,MATCH(relic!$H70,'-id 配置说明'!$A:$A,0),_xlpm.desc,INDEX('-id 配置说明'!$J:$J,_xlpm.idx),IFERROR(_xlpm.desc,"")))</f>
        <v/>
      </c>
      <c r="D70" s="16" t="str">
        <f t="shared" si="3"/>
        <v>relic_name_301051</v>
      </c>
      <c r="E70" s="16" t="str">
        <f t="shared" si="1"/>
        <v>relic_desc_301051</v>
      </c>
      <c r="F70" s="15" t="str" cm="1">
        <f t="array" ref="F70">IF($G70&lt;&gt;"",$G70,_xlfn.LET(_xlpm.idx,MATCH(relic!$H70,'-id 配置说明'!$A:$A,0),_xlpm.desc,INDEX('-id 配置说明'!$F:$F,_xlpm.idx),_xlpm.tp,INDEX('-id 配置说明'!$B:$B,_xlpm.idx),_xlpm.expr,RIGHT(_xlpm.desc,LEN(_xlpm.desc)-FIND("=",_xlpm.desc))&amp;" + "&amp;_xlfn.SWITCH(_xlpm.tp,"pts",TEXT($J70/1000,"0%"),"add",$J70),IFERROR(_xlpm.expr,"")))</f>
        <v/>
      </c>
      <c r="H70" s="32" t="s">
        <v>54</v>
      </c>
      <c r="J70" s="14">
        <v>100</v>
      </c>
      <c r="K70" s="17" t="s">
        <v>69</v>
      </c>
    </row>
    <row r="71" spans="1:11">
      <c r="A71" s="31">
        <v>301052</v>
      </c>
      <c r="B71" s="15" t="str">
        <f>IF($G71&lt;&gt;"",$G71,_xlfn.LET(_xlpm.idx,MATCH(relic!$H71,'-id 配置说明'!$A:$A,0),_xlpm.desc,INDEX('-id 配置说明'!$J:$J,_xlpm.idx),IFERROR(_xlpm.desc,"")))</f>
        <v/>
      </c>
      <c r="D71" s="16" t="str">
        <f t="shared" si="3"/>
        <v>relic_name_301052</v>
      </c>
      <c r="E71" s="16" t="str">
        <f t="shared" si="1"/>
        <v>relic_desc_301052</v>
      </c>
      <c r="F71" s="15" t="str" cm="1">
        <f t="array" ref="F71">IF($G71&lt;&gt;"",$G71,_xlfn.LET(_xlpm.idx,MATCH(relic!$H71,'-id 配置说明'!$A:$A,0),_xlpm.desc,INDEX('-id 配置说明'!$F:$F,_xlpm.idx),_xlpm.tp,INDEX('-id 配置说明'!$B:$B,_xlpm.idx),_xlpm.expr,RIGHT(_xlpm.desc,LEN(_xlpm.desc)-FIND("=",_xlpm.desc))&amp;" + "&amp;_xlfn.SWITCH(_xlpm.tp,"pts",TEXT($J71/1000,"0%"),"add",$J71),IFERROR(_xlpm.expr,"")))</f>
        <v/>
      </c>
      <c r="H71" s="32" t="s">
        <v>54</v>
      </c>
      <c r="J71" s="14">
        <v>200</v>
      </c>
      <c r="K71" s="17" t="s">
        <v>69</v>
      </c>
    </row>
    <row r="72" spans="1:11">
      <c r="A72" s="31">
        <v>301053</v>
      </c>
      <c r="B72" s="15" t="str">
        <f>IF($G72&lt;&gt;"",$G72,_xlfn.LET(_xlpm.idx,MATCH(relic!$H72,'-id 配置说明'!$A:$A,0),_xlpm.desc,INDEX('-id 配置说明'!$J:$J,_xlpm.idx),IFERROR(_xlpm.desc,"")))</f>
        <v/>
      </c>
      <c r="D72" s="16" t="str">
        <f t="shared" si="3"/>
        <v>relic_name_301053</v>
      </c>
      <c r="E72" s="16" t="str">
        <f t="shared" si="1"/>
        <v>relic_desc_301053</v>
      </c>
      <c r="F72" s="15" t="str" cm="1">
        <f t="array" ref="F72">IF($G72&lt;&gt;"",$G72,_xlfn.LET(_xlpm.idx,MATCH(relic!$H72,'-id 配置说明'!$A:$A,0),_xlpm.desc,INDEX('-id 配置说明'!$F:$F,_xlpm.idx),_xlpm.tp,INDEX('-id 配置说明'!$B:$B,_xlpm.idx),_xlpm.expr,RIGHT(_xlpm.desc,LEN(_xlpm.desc)-FIND("=",_xlpm.desc))&amp;" + "&amp;_xlfn.SWITCH(_xlpm.tp,"pts",TEXT($J72/1000,"0%"),"add",$J72),IFERROR(_xlpm.expr,"")))</f>
        <v/>
      </c>
      <c r="H72" s="32" t="s">
        <v>54</v>
      </c>
      <c r="J72" s="14">
        <v>300</v>
      </c>
      <c r="K72" s="17" t="s">
        <v>69</v>
      </c>
    </row>
    <row r="73" spans="1:6">
      <c r="A73" s="31"/>
      <c r="B73" s="15" t="str">
        <f>IF($G73&lt;&gt;"",$G73,_xlfn.LET(_xlpm.idx,MATCH(relic!$H73,'-id 配置说明'!$A:$A,0),_xlpm.desc,INDEX('-id 配置说明'!$J:$J,_xlpm.idx),IFERROR(_xlpm.desc,"")))</f>
        <v/>
      </c>
      <c r="D73" s="16" t="str">
        <f t="shared" si="3"/>
        <v/>
      </c>
      <c r="E73" s="16" t="str">
        <f t="shared" si="1"/>
        <v/>
      </c>
      <c r="F73" s="15" t="str" cm="1">
        <f t="array" ref="F73">IF($G73&lt;&gt;"",$G73,_xlfn.LET(_xlpm.idx,MATCH(relic!$H73,'-id 配置说明'!$A:$A,0),_xlpm.desc,INDEX('-id 配置说明'!$F:$F,_xlpm.idx),_xlpm.tp,INDEX('-id 配置说明'!$B:$B,_xlpm.idx),_xlpm.expr,RIGHT(_xlpm.desc,LEN(_xlpm.desc)-FIND("=",_xlpm.desc))&amp;" + "&amp;_xlfn.SWITCH(_xlpm.tp,"pts",TEXT($J73/1000,"0%"),"add",$J73),IFERROR(_xlpm.expr,"")))</f>
        <v/>
      </c>
    </row>
    <row r="74" spans="1:11">
      <c r="A74" s="31">
        <v>301061</v>
      </c>
      <c r="B74" s="15" t="str">
        <f>IF($G74&lt;&gt;"",$G74,_xlfn.LET(_xlpm.idx,MATCH(relic!$H74,'-id 配置说明'!$A:$A,0),_xlpm.desc,INDEX('-id 配置说明'!$J:$J,_xlpm.idx),IFERROR(_xlpm.desc,"")))</f>
        <v/>
      </c>
      <c r="D74" s="16" t="str">
        <f t="shared" si="3"/>
        <v>relic_name_301061</v>
      </c>
      <c r="E74" s="16" t="str">
        <f t="shared" si="1"/>
        <v>relic_desc_301061</v>
      </c>
      <c r="F74" s="15" t="str" cm="1">
        <f t="array" ref="F74">IF($G74&lt;&gt;"",$G74,_xlfn.LET(_xlpm.idx,MATCH(relic!$H74,'-id 配置说明'!$A:$A,0),_xlpm.desc,INDEX('-id 配置说明'!$F:$F,_xlpm.idx),_xlpm.tp,INDEX('-id 配置说明'!$B:$B,_xlpm.idx),_xlpm.expr,RIGHT(_xlpm.desc,LEN(_xlpm.desc)-FIND("=",_xlpm.desc))&amp;" + "&amp;_xlfn.SWITCH(_xlpm.tp,"pts",TEXT($J74/1000,"0%"),"add",$J74),IFERROR(_xlpm.expr,"")))</f>
        <v/>
      </c>
      <c r="H74" s="32" t="s">
        <v>54</v>
      </c>
      <c r="I74" s="15" t="s">
        <v>60</v>
      </c>
      <c r="J74" s="14">
        <v>200</v>
      </c>
      <c r="K74" s="17" t="s">
        <v>70</v>
      </c>
    </row>
    <row r="75" spans="1:11">
      <c r="A75" s="31">
        <v>301062</v>
      </c>
      <c r="B75" s="15" t="str">
        <f>IF($G75&lt;&gt;"",$G75,_xlfn.LET(_xlpm.idx,MATCH(relic!$H75,'-id 配置说明'!$A:$A,0),_xlpm.desc,INDEX('-id 配置说明'!$J:$J,_xlpm.idx),IFERROR(_xlpm.desc,"")))</f>
        <v/>
      </c>
      <c r="D75" s="16" t="str">
        <f t="shared" si="3"/>
        <v>relic_name_301062</v>
      </c>
      <c r="E75" s="16" t="str">
        <f t="shared" si="1"/>
        <v>relic_desc_301062</v>
      </c>
      <c r="F75" s="15" t="str" cm="1">
        <f t="array" ref="F75">IF($G75&lt;&gt;"",$G75,_xlfn.LET(_xlpm.idx,MATCH(relic!$H75,'-id 配置说明'!$A:$A,0),_xlpm.desc,INDEX('-id 配置说明'!$F:$F,_xlpm.idx),_xlpm.tp,INDEX('-id 配置说明'!$B:$B,_xlpm.idx),_xlpm.expr,RIGHT(_xlpm.desc,LEN(_xlpm.desc)-FIND("=",_xlpm.desc))&amp;" + "&amp;_xlfn.SWITCH(_xlpm.tp,"pts",TEXT($J75/1000,"0%"),"add",$J75),IFERROR(_xlpm.expr,"")))</f>
        <v/>
      </c>
      <c r="H75" s="32" t="s">
        <v>54</v>
      </c>
      <c r="I75" s="15" t="s">
        <v>60</v>
      </c>
      <c r="J75" s="14">
        <v>400</v>
      </c>
      <c r="K75" s="17" t="s">
        <v>70</v>
      </c>
    </row>
    <row r="76" spans="1:11">
      <c r="A76" s="31">
        <v>301063</v>
      </c>
      <c r="B76" s="15" t="str">
        <f>IF($G76&lt;&gt;"",$G76,_xlfn.LET(_xlpm.idx,MATCH(relic!$H76,'-id 配置说明'!$A:$A,0),_xlpm.desc,INDEX('-id 配置说明'!$J:$J,_xlpm.idx),IFERROR(_xlpm.desc,"")))</f>
        <v/>
      </c>
      <c r="D76" s="16" t="str">
        <f t="shared" si="3"/>
        <v>relic_name_301063</v>
      </c>
      <c r="E76" s="16" t="str">
        <f t="shared" si="1"/>
        <v>relic_desc_301063</v>
      </c>
      <c r="F76" s="15" t="str" cm="1">
        <f t="array" ref="F76">IF($G76&lt;&gt;"",$G76,_xlfn.LET(_xlpm.idx,MATCH(relic!$H76,'-id 配置说明'!$A:$A,0),_xlpm.desc,INDEX('-id 配置说明'!$F:$F,_xlpm.idx),_xlpm.tp,INDEX('-id 配置说明'!$B:$B,_xlpm.idx),_xlpm.expr,RIGHT(_xlpm.desc,LEN(_xlpm.desc)-FIND("=",_xlpm.desc))&amp;" + "&amp;_xlfn.SWITCH(_xlpm.tp,"pts",TEXT($J76/1000,"0%"),"add",$J76),IFERROR(_xlpm.expr,"")))</f>
        <v/>
      </c>
      <c r="H76" s="32" t="s">
        <v>54</v>
      </c>
      <c r="I76" s="15" t="s">
        <v>60</v>
      </c>
      <c r="J76" s="14">
        <v>600</v>
      </c>
      <c r="K76" s="17" t="s">
        <v>70</v>
      </c>
    </row>
    <row r="77" spans="1:6">
      <c r="A77" s="31"/>
      <c r="B77" s="15" t="str">
        <f>IF($G77&lt;&gt;"",$G77,_xlfn.LET(_xlpm.idx,MATCH(relic!$H77,'-id 配置说明'!$A:$A,0),_xlpm.desc,INDEX('-id 配置说明'!$J:$J,_xlpm.idx),IFERROR(_xlpm.desc,"")))</f>
        <v/>
      </c>
      <c r="D77" s="16" t="str">
        <f t="shared" ref="D77:D88" si="4">IF(A77&lt;&gt;"","relic_name_"&amp;$A77,"")</f>
        <v/>
      </c>
      <c r="E77" s="16" t="str">
        <f t="shared" si="1"/>
        <v/>
      </c>
      <c r="F77" s="15" t="str" cm="1">
        <f t="array" ref="F77">IF($G77&lt;&gt;"",$G77,_xlfn.LET(_xlpm.idx,MATCH(relic!$H77,'-id 配置说明'!$A:$A,0),_xlpm.desc,INDEX('-id 配置说明'!$F:$F,_xlpm.idx),_xlpm.tp,INDEX('-id 配置说明'!$B:$B,_xlpm.idx),_xlpm.expr,RIGHT(_xlpm.desc,LEN(_xlpm.desc)-FIND("=",_xlpm.desc))&amp;" + "&amp;_xlfn.SWITCH(_xlpm.tp,"pts",TEXT($J77/1000,"0%"),"add",$J77),IFERROR(_xlpm.expr,"")))</f>
        <v/>
      </c>
    </row>
    <row r="78" spans="1:11">
      <c r="A78" s="31">
        <v>301211</v>
      </c>
      <c r="B78" s="15" t="str">
        <f>IF($G78&lt;&gt;"",$G78,_xlfn.LET(_xlpm.idx,MATCH(relic!$H78,'-id 配置说明'!$A:$A,0),_xlpm.desc,INDEX('-id 配置说明'!$J:$J,_xlpm.idx),IFERROR(_xlpm.desc,"")))</f>
        <v/>
      </c>
      <c r="D78" s="16" t="str">
        <f t="shared" si="4"/>
        <v>relic_name_301211</v>
      </c>
      <c r="E78" s="16" t="str">
        <f t="shared" si="1"/>
        <v>relic_desc_301211</v>
      </c>
      <c r="F78" s="15" t="str" cm="1">
        <f t="array" ref="F78">IF($G78&lt;&gt;"",$G78,_xlfn.LET(_xlpm.idx,MATCH(relic!$H78,'-id 配置说明'!$A:$A,0),_xlpm.desc,INDEX('-id 配置说明'!$F:$F,_xlpm.idx),_xlpm.tp,INDEX('-id 配置说明'!$B:$B,_xlpm.idx),_xlpm.expr,RIGHT(_xlpm.desc,LEN(_xlpm.desc)-FIND("=",_xlpm.desc))&amp;" + "&amp;_xlfn.SWITCH(_xlpm.tp,"pts",TEXT($J78/1000,"0%"),"add",$J78),IFERROR(_xlpm.expr,"")))</f>
        <v/>
      </c>
      <c r="H78" s="32" t="s">
        <v>54</v>
      </c>
      <c r="J78" s="14">
        <v>200</v>
      </c>
      <c r="K78" s="17" t="s">
        <v>71</v>
      </c>
    </row>
    <row r="79" spans="1:11">
      <c r="A79" s="31">
        <v>301212</v>
      </c>
      <c r="B79" s="15" t="str">
        <f>IF($G79&lt;&gt;"",$G79,_xlfn.LET(_xlpm.idx,MATCH(relic!$H79,'-id 配置说明'!$A:$A,0),_xlpm.desc,INDEX('-id 配置说明'!$J:$J,_xlpm.idx),IFERROR(_xlpm.desc,"")))</f>
        <v/>
      </c>
      <c r="D79" s="16" t="str">
        <f t="shared" si="4"/>
        <v>relic_name_301212</v>
      </c>
      <c r="E79" s="16" t="str">
        <f t="shared" si="1"/>
        <v>relic_desc_301212</v>
      </c>
      <c r="F79" s="15" t="str" cm="1">
        <f t="array" ref="F79">IF($G79&lt;&gt;"",$G79,_xlfn.LET(_xlpm.idx,MATCH(relic!$H79,'-id 配置说明'!$A:$A,0),_xlpm.desc,INDEX('-id 配置说明'!$F:$F,_xlpm.idx),_xlpm.tp,INDEX('-id 配置说明'!$B:$B,_xlpm.idx),_xlpm.expr,RIGHT(_xlpm.desc,LEN(_xlpm.desc)-FIND("=",_xlpm.desc))&amp;" + "&amp;_xlfn.SWITCH(_xlpm.tp,"pts",TEXT($J79/1000,"0%"),"add",$J79),IFERROR(_xlpm.expr,"")))</f>
        <v/>
      </c>
      <c r="H79" s="32" t="s">
        <v>54</v>
      </c>
      <c r="J79" s="14">
        <v>400</v>
      </c>
      <c r="K79" s="17" t="s">
        <v>71</v>
      </c>
    </row>
    <row r="80" spans="1:11">
      <c r="A80" s="31">
        <v>301213</v>
      </c>
      <c r="B80" s="15" t="str">
        <f>IF($G80&lt;&gt;"",$G80,_xlfn.LET(_xlpm.idx,MATCH(relic!$H80,'-id 配置说明'!$A:$A,0),_xlpm.desc,INDEX('-id 配置说明'!$J:$J,_xlpm.idx),IFERROR(_xlpm.desc,"")))</f>
        <v/>
      </c>
      <c r="D80" s="16" t="str">
        <f t="shared" si="4"/>
        <v>relic_name_301213</v>
      </c>
      <c r="E80" s="16" t="str">
        <f t="shared" si="1"/>
        <v>relic_desc_301213</v>
      </c>
      <c r="F80" s="15" t="str" cm="1">
        <f t="array" ref="F80">IF($G80&lt;&gt;"",$G80,_xlfn.LET(_xlpm.idx,MATCH(relic!$H80,'-id 配置说明'!$A:$A,0),_xlpm.desc,INDEX('-id 配置说明'!$F:$F,_xlpm.idx),_xlpm.tp,INDEX('-id 配置说明'!$B:$B,_xlpm.idx),_xlpm.expr,RIGHT(_xlpm.desc,LEN(_xlpm.desc)-FIND("=",_xlpm.desc))&amp;" + "&amp;_xlfn.SWITCH(_xlpm.tp,"pts",TEXT($J80/1000,"0%"),"add",$J80),IFERROR(_xlpm.expr,"")))</f>
        <v/>
      </c>
      <c r="H80" s="32" t="s">
        <v>54</v>
      </c>
      <c r="J80" s="14">
        <v>600</v>
      </c>
      <c r="K80" s="17" t="s">
        <v>71</v>
      </c>
    </row>
    <row r="81" spans="1:6">
      <c r="A81" s="31"/>
      <c r="B81" s="15" t="str">
        <f>IF($G81&lt;&gt;"",$G81,_xlfn.LET(_xlpm.idx,MATCH(relic!$H81,'-id 配置说明'!$A:$A,0),_xlpm.desc,INDEX('-id 配置说明'!$J:$J,_xlpm.idx),IFERROR(_xlpm.desc,"")))</f>
        <v/>
      </c>
      <c r="D81" s="16" t="str">
        <f t="shared" si="4"/>
        <v/>
      </c>
      <c r="E81" s="16" t="str">
        <f t="shared" si="1"/>
        <v/>
      </c>
      <c r="F81" s="15" t="str" cm="1">
        <f t="array" ref="F81">IF($G81&lt;&gt;"",$G81,_xlfn.LET(_xlpm.idx,MATCH(relic!$H81,'-id 配置说明'!$A:$A,0),_xlpm.desc,INDEX('-id 配置说明'!$F:$F,_xlpm.idx),_xlpm.tp,INDEX('-id 配置说明'!$B:$B,_xlpm.idx),_xlpm.expr,RIGHT(_xlpm.desc,LEN(_xlpm.desc)-FIND("=",_xlpm.desc))&amp;" + "&amp;_xlfn.SWITCH(_xlpm.tp,"pts",TEXT($J81/1000,"0%"),"add",$J81),IFERROR(_xlpm.expr,"")))</f>
        <v/>
      </c>
    </row>
    <row r="82" spans="1:11">
      <c r="A82" s="31">
        <v>301221</v>
      </c>
      <c r="B82" s="15" t="str">
        <f>IF($G82&lt;&gt;"",$G82,_xlfn.LET(_xlpm.idx,MATCH(relic!$H82,'-id 配置说明'!$A:$A,0),_xlpm.desc,INDEX('-id 配置说明'!$J:$J,_xlpm.idx),IFERROR(_xlpm.desc,"")))</f>
        <v/>
      </c>
      <c r="D82" s="16" t="str">
        <f t="shared" si="4"/>
        <v>relic_name_301221</v>
      </c>
      <c r="E82" s="16" t="str">
        <f t="shared" si="1"/>
        <v>relic_desc_301221</v>
      </c>
      <c r="F82" s="15" t="str" cm="1">
        <f t="array" ref="F82">IF($G82&lt;&gt;"",$G82,_xlfn.LET(_xlpm.idx,MATCH(relic!$H82,'-id 配置说明'!$A:$A,0),_xlpm.desc,INDEX('-id 配置说明'!$F:$F,_xlpm.idx),_xlpm.tp,INDEX('-id 配置说明'!$B:$B,_xlpm.idx),_xlpm.expr,RIGHT(_xlpm.desc,LEN(_xlpm.desc)-FIND("=",_xlpm.desc))&amp;" + "&amp;_xlfn.SWITCH(_xlpm.tp,"pts",TEXT($J82/1000,"0%"),"add",$J82),IFERROR(_xlpm.expr,"")))</f>
        <v/>
      </c>
      <c r="H82" s="32" t="s">
        <v>54</v>
      </c>
      <c r="J82" s="14">
        <v>150</v>
      </c>
      <c r="K82" s="17" t="s">
        <v>72</v>
      </c>
    </row>
    <row r="83" spans="1:11">
      <c r="A83" s="31">
        <v>301222</v>
      </c>
      <c r="B83" s="15" t="str">
        <f>IF($G83&lt;&gt;"",$G83,_xlfn.LET(_xlpm.idx,MATCH(relic!$H83,'-id 配置说明'!$A:$A,0),_xlpm.desc,INDEX('-id 配置说明'!$J:$J,_xlpm.idx),IFERROR(_xlpm.desc,"")))</f>
        <v/>
      </c>
      <c r="D83" s="16" t="str">
        <f t="shared" si="4"/>
        <v>relic_name_301222</v>
      </c>
      <c r="E83" s="16" t="str">
        <f t="shared" si="1"/>
        <v>relic_desc_301222</v>
      </c>
      <c r="F83" s="15" t="str" cm="1">
        <f t="array" ref="F83">IF($G83&lt;&gt;"",$G83,_xlfn.LET(_xlpm.idx,MATCH(relic!$H83,'-id 配置说明'!$A:$A,0),_xlpm.desc,INDEX('-id 配置说明'!$F:$F,_xlpm.idx),_xlpm.tp,INDEX('-id 配置说明'!$B:$B,_xlpm.idx),_xlpm.expr,RIGHT(_xlpm.desc,LEN(_xlpm.desc)-FIND("=",_xlpm.desc))&amp;" + "&amp;_xlfn.SWITCH(_xlpm.tp,"pts",TEXT($J83/1000,"0%"),"add",$J83),IFERROR(_xlpm.expr,"")))</f>
        <v/>
      </c>
      <c r="H83" s="32" t="s">
        <v>54</v>
      </c>
      <c r="J83" s="14">
        <v>300</v>
      </c>
      <c r="K83" s="17" t="s">
        <v>72</v>
      </c>
    </row>
    <row r="84" spans="1:11">
      <c r="A84" s="31">
        <v>301223</v>
      </c>
      <c r="B84" s="15" t="str">
        <f>IF($G84&lt;&gt;"",$G84,_xlfn.LET(_xlpm.idx,MATCH(relic!$H84,'-id 配置说明'!$A:$A,0),_xlpm.desc,INDEX('-id 配置说明'!$J:$J,_xlpm.idx),IFERROR(_xlpm.desc,"")))</f>
        <v/>
      </c>
      <c r="D84" s="16" t="str">
        <f t="shared" si="4"/>
        <v>relic_name_301223</v>
      </c>
      <c r="E84" s="16" t="str">
        <f t="shared" si="1"/>
        <v>relic_desc_301223</v>
      </c>
      <c r="F84" s="15" t="str" cm="1">
        <f t="array" ref="F84">IF($G84&lt;&gt;"",$G84,_xlfn.LET(_xlpm.idx,MATCH(relic!$H84,'-id 配置说明'!$A:$A,0),_xlpm.desc,INDEX('-id 配置说明'!$F:$F,_xlpm.idx),_xlpm.tp,INDEX('-id 配置说明'!$B:$B,_xlpm.idx),_xlpm.expr,RIGHT(_xlpm.desc,LEN(_xlpm.desc)-FIND("=",_xlpm.desc))&amp;" + "&amp;_xlfn.SWITCH(_xlpm.tp,"pts",TEXT($J84/1000,"0%"),"add",$J84),IFERROR(_xlpm.expr,"")))</f>
        <v/>
      </c>
      <c r="H84" s="32" t="s">
        <v>54</v>
      </c>
      <c r="J84" s="14">
        <v>450</v>
      </c>
      <c r="K84" s="17" t="s">
        <v>72</v>
      </c>
    </row>
    <row r="85" spans="1:6">
      <c r="A85" s="31"/>
      <c r="B85" s="15" t="str">
        <f>IF($G85&lt;&gt;"",$G85,_xlfn.LET(_xlpm.idx,MATCH(relic!$H85,'-id 配置说明'!$A:$A,0),_xlpm.desc,INDEX('-id 配置说明'!$J:$J,_xlpm.idx),IFERROR(_xlpm.desc,"")))</f>
        <v/>
      </c>
      <c r="D85" s="16" t="str">
        <f t="shared" si="4"/>
        <v/>
      </c>
      <c r="E85" s="16" t="str">
        <f t="shared" si="1"/>
        <v/>
      </c>
      <c r="F85" s="15" t="str" cm="1">
        <f t="array" ref="F85">IF($G85&lt;&gt;"",$G85,_xlfn.LET(_xlpm.idx,MATCH(relic!$H85,'-id 配置说明'!$A:$A,0),_xlpm.desc,INDEX('-id 配置说明'!$F:$F,_xlpm.idx),_xlpm.tp,INDEX('-id 配置说明'!$B:$B,_xlpm.idx),_xlpm.expr,RIGHT(_xlpm.desc,LEN(_xlpm.desc)-FIND("=",_xlpm.desc))&amp;" + "&amp;_xlfn.SWITCH(_xlpm.tp,"pts",TEXT($J85/1000,"0%"),"add",$J85),IFERROR(_xlpm.expr,"")))</f>
        <v/>
      </c>
    </row>
    <row r="86" spans="1:11">
      <c r="A86" s="31">
        <v>301231</v>
      </c>
      <c r="B86" s="15" t="str">
        <f>IF($G86&lt;&gt;"",$G86,_xlfn.LET(_xlpm.idx,MATCH(relic!$H86,'-id 配置说明'!$A:$A,0),_xlpm.desc,INDEX('-id 配置说明'!$J:$J,_xlpm.idx),IFERROR(_xlpm.desc,"")))</f>
        <v/>
      </c>
      <c r="D86" s="16" t="str">
        <f t="shared" si="4"/>
        <v>relic_name_301231</v>
      </c>
      <c r="E86" s="16" t="str">
        <f t="shared" si="1"/>
        <v>relic_desc_301231</v>
      </c>
      <c r="F86" s="15" t="str" cm="1">
        <f t="array" ref="F86">IF($G86&lt;&gt;"",$G86,_xlfn.LET(_xlpm.idx,MATCH(relic!$H86,'-id 配置说明'!$A:$A,0),_xlpm.desc,INDEX('-id 配置说明'!$F:$F,_xlpm.idx),_xlpm.tp,INDEX('-id 配置说明'!$B:$B,_xlpm.idx),_xlpm.expr,RIGHT(_xlpm.desc,LEN(_xlpm.desc)-FIND("=",_xlpm.desc))&amp;" + "&amp;_xlfn.SWITCH(_xlpm.tp,"pts",TEXT($J86/1000,"0%"),"add",$J86),IFERROR(_xlpm.expr,"")))</f>
        <v/>
      </c>
      <c r="H86" s="32" t="s">
        <v>54</v>
      </c>
      <c r="J86" s="14">
        <v>200</v>
      </c>
      <c r="K86" s="17" t="s">
        <v>73</v>
      </c>
    </row>
    <row r="87" spans="1:11">
      <c r="A87" s="31">
        <v>301232</v>
      </c>
      <c r="B87" s="15" t="str">
        <f>IF($G87&lt;&gt;"",$G87,_xlfn.LET(_xlpm.idx,MATCH(relic!$H87,'-id 配置说明'!$A:$A,0),_xlpm.desc,INDEX('-id 配置说明'!$J:$J,_xlpm.idx),IFERROR(_xlpm.desc,"")))</f>
        <v/>
      </c>
      <c r="D87" s="16" t="str">
        <f t="shared" si="4"/>
        <v>relic_name_301232</v>
      </c>
      <c r="E87" s="16" t="str">
        <f t="shared" si="1"/>
        <v>relic_desc_301232</v>
      </c>
      <c r="F87" s="15" t="str" cm="1">
        <f t="array" ref="F87">IF($G87&lt;&gt;"",$G87,_xlfn.LET(_xlpm.idx,MATCH(relic!$H87,'-id 配置说明'!$A:$A,0),_xlpm.desc,INDEX('-id 配置说明'!$F:$F,_xlpm.idx),_xlpm.tp,INDEX('-id 配置说明'!$B:$B,_xlpm.idx),_xlpm.expr,RIGHT(_xlpm.desc,LEN(_xlpm.desc)-FIND("=",_xlpm.desc))&amp;" + "&amp;_xlfn.SWITCH(_xlpm.tp,"pts",TEXT($J87/1000,"0%"),"add",$J87),IFERROR(_xlpm.expr,"")))</f>
        <v/>
      </c>
      <c r="H87" s="32" t="s">
        <v>54</v>
      </c>
      <c r="J87" s="14">
        <v>400</v>
      </c>
      <c r="K87" s="17" t="s">
        <v>73</v>
      </c>
    </row>
    <row r="88" spans="1:11">
      <c r="A88" s="31">
        <v>301233</v>
      </c>
      <c r="B88" s="15" t="str">
        <f>IF($G88&lt;&gt;"",$G88,_xlfn.LET(_xlpm.idx,MATCH(relic!$H88,'-id 配置说明'!$A:$A,0),_xlpm.desc,INDEX('-id 配置说明'!$J:$J,_xlpm.idx),IFERROR(_xlpm.desc,"")))</f>
        <v/>
      </c>
      <c r="D88" s="16" t="str">
        <f t="shared" si="4"/>
        <v>relic_name_301233</v>
      </c>
      <c r="E88" s="16" t="str">
        <f t="shared" si="1"/>
        <v>relic_desc_301233</v>
      </c>
      <c r="F88" s="15" t="str" cm="1">
        <f t="array" ref="F88">IF($G88&lt;&gt;"",$G88,_xlfn.LET(_xlpm.idx,MATCH(relic!$H88,'-id 配置说明'!$A:$A,0),_xlpm.desc,INDEX('-id 配置说明'!$F:$F,_xlpm.idx),_xlpm.tp,INDEX('-id 配置说明'!$B:$B,_xlpm.idx),_xlpm.expr,RIGHT(_xlpm.desc,LEN(_xlpm.desc)-FIND("=",_xlpm.desc))&amp;" + "&amp;_xlfn.SWITCH(_xlpm.tp,"pts",TEXT($J88/1000,"0%"),"add",$J88),IFERROR(_xlpm.expr,"")))</f>
        <v/>
      </c>
      <c r="H88" s="32" t="s">
        <v>54</v>
      </c>
      <c r="J88" s="14">
        <v>600</v>
      </c>
      <c r="K88" s="17" t="s">
        <v>73</v>
      </c>
    </row>
    <row r="89" spans="1:6">
      <c r="A89" s="31"/>
      <c r="B89" s="15" t="str">
        <f>IF($G89&lt;&gt;"",$G89,_xlfn.LET(_xlpm.idx,MATCH(relic!$H89,'-id 配置说明'!$A:$A,0),_xlpm.desc,INDEX('-id 配置说明'!$J:$J,_xlpm.idx),IFERROR(_xlpm.desc,"")))</f>
        <v/>
      </c>
      <c r="D89" s="16" t="str">
        <f t="shared" ref="D89:D90" si="5">IF(A89&lt;&gt;"","relic_name_"&amp;$A89,"")</f>
        <v/>
      </c>
      <c r="E89" s="16" t="str">
        <f t="shared" si="1"/>
        <v/>
      </c>
      <c r="F89" s="15" t="str" cm="1">
        <f t="array" ref="F89">IF($G89&lt;&gt;"",$G89,_xlfn.LET(_xlpm.idx,MATCH(relic!$H89,'-id 配置说明'!$A:$A,0),_xlpm.desc,INDEX('-id 配置说明'!$F:$F,_xlpm.idx),_xlpm.tp,INDEX('-id 配置说明'!$B:$B,_xlpm.idx),_xlpm.expr,RIGHT(_xlpm.desc,LEN(_xlpm.desc)-FIND("=",_xlpm.desc))&amp;" + "&amp;_xlfn.SWITCH(_xlpm.tp,"pts",TEXT($J89/1000,"0%"),"add",$J89),IFERROR(_xlpm.expr,"")))</f>
        <v/>
      </c>
    </row>
    <row r="90" spans="1:11">
      <c r="A90" s="31">
        <v>302011</v>
      </c>
      <c r="B90" s="15" t="str">
        <f>IF($G90&lt;&gt;"",$G90,_xlfn.LET(_xlpm.idx,MATCH(relic!$H90,'-id 配置说明'!$A:$A,0),_xlpm.desc,INDEX('-id 配置说明'!$J:$J,_xlpm.idx),IFERROR(_xlpm.desc,"")))</f>
        <v/>
      </c>
      <c r="D90" s="16" t="str">
        <f t="shared" si="5"/>
        <v>relic_name_302011</v>
      </c>
      <c r="E90" s="16" t="str">
        <f t="shared" si="1"/>
        <v>relic_desc_302011</v>
      </c>
      <c r="F90" s="15" t="str" cm="1">
        <f t="array" ref="F90">IF($G90&lt;&gt;"",$G90,_xlfn.LET(_xlpm.idx,MATCH(relic!$H90,'-id 配置说明'!$A:$A,0),_xlpm.desc,INDEX('-id 配置说明'!$F:$F,_xlpm.idx),_xlpm.tp,INDEX('-id 配置说明'!$B:$B,_xlpm.idx),_xlpm.expr,RIGHT(_xlpm.desc,LEN(_xlpm.desc)-FIND("=",_xlpm.desc))&amp;" + "&amp;_xlfn.SWITCH(_xlpm.tp,"pts",TEXT($J90/1000,"0%"),"add",$J90),IFERROR(_xlpm.expr,"")))</f>
        <v/>
      </c>
      <c r="H90" s="32" t="s">
        <v>54</v>
      </c>
      <c r="J90" s="14">
        <v>250</v>
      </c>
      <c r="K90" s="17" t="s">
        <v>74</v>
      </c>
    </row>
    <row r="91" spans="1:11">
      <c r="A91" s="31">
        <v>302012</v>
      </c>
      <c r="B91" s="15" t="str">
        <f>IF($G91&lt;&gt;"",$G91,_xlfn.LET(_xlpm.idx,MATCH(relic!$H91,'-id 配置说明'!$A:$A,0),_xlpm.desc,INDEX('-id 配置说明'!$J:$J,_xlpm.idx),IFERROR(_xlpm.desc,"")))</f>
        <v/>
      </c>
      <c r="D91" s="16" t="str">
        <f t="shared" ref="D91:D144" si="6">IF(A91&lt;&gt;"","relic_name_"&amp;$A91,"")</f>
        <v>relic_name_302012</v>
      </c>
      <c r="E91" s="16" t="str">
        <f t="shared" si="1"/>
        <v>relic_desc_302012</v>
      </c>
      <c r="F91" s="15" t="str" cm="1">
        <f t="array" ref="F91">IF($G91&lt;&gt;"",$G91,_xlfn.LET(_xlpm.idx,MATCH(relic!$H91,'-id 配置说明'!$A:$A,0),_xlpm.desc,INDEX('-id 配置说明'!$F:$F,_xlpm.idx),_xlpm.tp,INDEX('-id 配置说明'!$B:$B,_xlpm.idx),_xlpm.expr,RIGHT(_xlpm.desc,LEN(_xlpm.desc)-FIND("=",_xlpm.desc))&amp;" + "&amp;_xlfn.SWITCH(_xlpm.tp,"pts",TEXT($J91/1000,"0%"),"add",$J91),IFERROR(_xlpm.expr,"")))</f>
        <v/>
      </c>
      <c r="H91" s="32" t="s">
        <v>54</v>
      </c>
      <c r="J91" s="14">
        <v>500</v>
      </c>
      <c r="K91" s="17" t="s">
        <v>74</v>
      </c>
    </row>
    <row r="92" spans="1:11">
      <c r="A92" s="31">
        <v>302013</v>
      </c>
      <c r="B92" s="15" t="str">
        <f>IF($G92&lt;&gt;"",$G92,_xlfn.LET(_xlpm.idx,MATCH(relic!$H92,'-id 配置说明'!$A:$A,0),_xlpm.desc,INDEX('-id 配置说明'!$J:$J,_xlpm.idx),IFERROR(_xlpm.desc,"")))</f>
        <v/>
      </c>
      <c r="D92" s="16" t="str">
        <f t="shared" si="6"/>
        <v>relic_name_302013</v>
      </c>
      <c r="E92" s="16" t="str">
        <f t="shared" si="1"/>
        <v>relic_desc_302013</v>
      </c>
      <c r="F92" s="15" t="str" cm="1">
        <f t="array" ref="F92">IF($G92&lt;&gt;"",$G92,_xlfn.LET(_xlpm.idx,MATCH(relic!$H92,'-id 配置说明'!$A:$A,0),_xlpm.desc,INDEX('-id 配置说明'!$F:$F,_xlpm.idx),_xlpm.tp,INDEX('-id 配置说明'!$B:$B,_xlpm.idx),_xlpm.expr,RIGHT(_xlpm.desc,LEN(_xlpm.desc)-FIND("=",_xlpm.desc))&amp;" + "&amp;_xlfn.SWITCH(_xlpm.tp,"pts",TEXT($J92/1000,"0%"),"add",$J92),IFERROR(_xlpm.expr,"")))</f>
        <v/>
      </c>
      <c r="H92" s="32" t="s">
        <v>54</v>
      </c>
      <c r="J92" s="14">
        <v>750</v>
      </c>
      <c r="K92" s="17" t="s">
        <v>74</v>
      </c>
    </row>
    <row r="93" spans="1:6">
      <c r="A93" s="31"/>
      <c r="B93" s="15" t="str">
        <f>IF($G93&lt;&gt;"",$G93,_xlfn.LET(_xlpm.idx,MATCH(relic!$H93,'-id 配置说明'!$A:$A,0),_xlpm.desc,INDEX('-id 配置说明'!$J:$J,_xlpm.idx),IFERROR(_xlpm.desc,"")))</f>
        <v/>
      </c>
      <c r="D93" s="16" t="str">
        <f t="shared" si="6"/>
        <v/>
      </c>
      <c r="E93" s="16" t="str">
        <f t="shared" si="1"/>
        <v/>
      </c>
      <c r="F93" s="15" t="str" cm="1">
        <f t="array" ref="F93">IF($G93&lt;&gt;"",$G93,_xlfn.LET(_xlpm.idx,MATCH(relic!$H93,'-id 配置说明'!$A:$A,0),_xlpm.desc,INDEX('-id 配置说明'!$F:$F,_xlpm.idx),_xlpm.tp,INDEX('-id 配置说明'!$B:$B,_xlpm.idx),_xlpm.expr,RIGHT(_xlpm.desc,LEN(_xlpm.desc)-FIND("=",_xlpm.desc))&amp;" + "&amp;_xlfn.SWITCH(_xlpm.tp,"pts",TEXT($J93/1000,"0%"),"add",$J93),IFERROR(_xlpm.expr,"")))</f>
        <v/>
      </c>
    </row>
    <row r="94" spans="1:11">
      <c r="A94" s="31">
        <v>302021</v>
      </c>
      <c r="B94" s="15" t="str">
        <f>IF($G94&lt;&gt;"",$G94,_xlfn.LET(_xlpm.idx,MATCH(relic!$H94,'-id 配置说明'!$A:$A,0),_xlpm.desc,INDEX('-id 配置说明'!$J:$J,_xlpm.idx),IFERROR(_xlpm.desc,"")))</f>
        <v/>
      </c>
      <c r="D94" s="16" t="str">
        <f t="shared" si="6"/>
        <v>relic_name_302021</v>
      </c>
      <c r="E94" s="16" t="str">
        <f t="shared" si="1"/>
        <v>relic_desc_302021</v>
      </c>
      <c r="F94" s="15" t="str" cm="1">
        <f t="array" ref="F94">IF($G94&lt;&gt;"",$G94,_xlfn.LET(_xlpm.idx,MATCH(relic!$H94,'-id 配置说明'!$A:$A,0),_xlpm.desc,INDEX('-id 配置说明'!$F:$F,_xlpm.idx),_xlpm.tp,INDEX('-id 配置说明'!$B:$B,_xlpm.idx),_xlpm.expr,RIGHT(_xlpm.desc,LEN(_xlpm.desc)-FIND("=",_xlpm.desc))&amp;" + "&amp;_xlfn.SWITCH(_xlpm.tp,"pts",TEXT($J94/1000,"0%"),"add",$J94),IFERROR(_xlpm.expr,"")))</f>
        <v/>
      </c>
      <c r="H94" s="32" t="s">
        <v>54</v>
      </c>
      <c r="J94" s="14">
        <v>2</v>
      </c>
      <c r="K94" s="17" t="s">
        <v>75</v>
      </c>
    </row>
    <row r="95" spans="1:11">
      <c r="A95" s="31">
        <v>302022</v>
      </c>
      <c r="B95" s="15" t="str">
        <f>IF($G95&lt;&gt;"",$G95,_xlfn.LET(_xlpm.idx,MATCH(relic!$H95,'-id 配置说明'!$A:$A,0),_xlpm.desc,INDEX('-id 配置说明'!$J:$J,_xlpm.idx),IFERROR(_xlpm.desc,"")))</f>
        <v/>
      </c>
      <c r="D95" s="16" t="str">
        <f t="shared" si="6"/>
        <v>relic_name_302022</v>
      </c>
      <c r="E95" s="16" t="str">
        <f t="shared" ref="E95:E98" si="7">IF($A95&lt;&gt;"","relic_desc_"&amp;$A95,"")</f>
        <v>relic_desc_302022</v>
      </c>
      <c r="F95" s="15" t="str" cm="1">
        <f t="array" ref="F95">IF($G95&lt;&gt;"",$G95,_xlfn.LET(_xlpm.idx,MATCH(relic!$H95,'-id 配置说明'!$A:$A,0),_xlpm.desc,INDEX('-id 配置说明'!$F:$F,_xlpm.idx),_xlpm.tp,INDEX('-id 配置说明'!$B:$B,_xlpm.idx),_xlpm.expr,RIGHT(_xlpm.desc,LEN(_xlpm.desc)-FIND("=",_xlpm.desc))&amp;" + "&amp;_xlfn.SWITCH(_xlpm.tp,"pts",TEXT($J95/1000,"0%"),"add",$J95),IFERROR(_xlpm.expr,"")))</f>
        <v/>
      </c>
      <c r="H95" s="32" t="s">
        <v>54</v>
      </c>
      <c r="J95" s="14">
        <v>4</v>
      </c>
      <c r="K95" s="17" t="s">
        <v>75</v>
      </c>
    </row>
    <row r="96" spans="1:11">
      <c r="A96" s="31">
        <v>302023</v>
      </c>
      <c r="B96" s="15" t="str">
        <f>IF($G96&lt;&gt;"",$G96,_xlfn.LET(_xlpm.idx,MATCH(relic!$H96,'-id 配置说明'!$A:$A,0),_xlpm.desc,INDEX('-id 配置说明'!$J:$J,_xlpm.idx),IFERROR(_xlpm.desc,"")))</f>
        <v/>
      </c>
      <c r="D96" s="16" t="str">
        <f t="shared" si="6"/>
        <v>relic_name_302023</v>
      </c>
      <c r="E96" s="16" t="str">
        <f t="shared" si="7"/>
        <v>relic_desc_302023</v>
      </c>
      <c r="F96" s="15" t="str" cm="1">
        <f t="array" ref="F96">IF($G96&lt;&gt;"",$G96,_xlfn.LET(_xlpm.idx,MATCH(relic!$H96,'-id 配置说明'!$A:$A,0),_xlpm.desc,INDEX('-id 配置说明'!$F:$F,_xlpm.idx),_xlpm.tp,INDEX('-id 配置说明'!$B:$B,_xlpm.idx),_xlpm.expr,RIGHT(_xlpm.desc,LEN(_xlpm.desc)-FIND("=",_xlpm.desc))&amp;" + "&amp;_xlfn.SWITCH(_xlpm.tp,"pts",TEXT($J96/1000,"0%"),"add",$J96),IFERROR(_xlpm.expr,"")))</f>
        <v/>
      </c>
      <c r="H96" s="32" t="s">
        <v>54</v>
      </c>
      <c r="J96" s="14">
        <v>6</v>
      </c>
      <c r="K96" s="17" t="s">
        <v>75</v>
      </c>
    </row>
    <row r="97" spans="1:6">
      <c r="A97" s="31"/>
      <c r="B97" s="15" t="str">
        <f>IF($G97&lt;&gt;"",$G97,_xlfn.LET(_xlpm.idx,MATCH(relic!$H97,'-id 配置说明'!$A:$A,0),_xlpm.desc,INDEX('-id 配置说明'!$J:$J,_xlpm.idx),IFERROR(_xlpm.desc,"")))</f>
        <v/>
      </c>
      <c r="D97" s="16" t="str">
        <f t="shared" si="6"/>
        <v/>
      </c>
      <c r="E97" s="16" t="str">
        <f t="shared" si="7"/>
        <v/>
      </c>
      <c r="F97" s="15" t="str" cm="1">
        <f t="array" ref="F97">IF($G97&lt;&gt;"",$G97,_xlfn.LET(_xlpm.idx,MATCH(relic!$H97,'-id 配置说明'!$A:$A,0),_xlpm.desc,INDEX('-id 配置说明'!$F:$F,_xlpm.idx),_xlpm.tp,INDEX('-id 配置说明'!$B:$B,_xlpm.idx),_xlpm.expr,RIGHT(_xlpm.desc,LEN(_xlpm.desc)-FIND("=",_xlpm.desc))&amp;" + "&amp;_xlfn.SWITCH(_xlpm.tp,"pts",TEXT($J97/1000,"0%"),"add",$J97),IFERROR(_xlpm.expr,"")))</f>
        <v/>
      </c>
    </row>
    <row r="98" spans="1:11">
      <c r="A98" s="31">
        <v>302031</v>
      </c>
      <c r="B98" s="15" t="str">
        <f>IF($G98&lt;&gt;"",$G98,_xlfn.LET(_xlpm.idx,MATCH(relic!$H98,'-id 配置说明'!$A:$A,0),_xlpm.desc,INDEX('-id 配置说明'!$J:$J,_xlpm.idx),IFERROR(_xlpm.desc,"")))</f>
        <v/>
      </c>
      <c r="D98" s="16" t="str">
        <f t="shared" si="6"/>
        <v>relic_name_302031</v>
      </c>
      <c r="E98" s="16" t="str">
        <f t="shared" si="7"/>
        <v>relic_desc_302031</v>
      </c>
      <c r="F98" s="15" t="str" cm="1">
        <f t="array" ref="F98">IF($G98&lt;&gt;"",$G98,_xlfn.LET(_xlpm.idx,MATCH(relic!$H98,'-id 配置说明'!$A:$A,0),_xlpm.desc,INDEX('-id 配置说明'!$F:$F,_xlpm.idx),_xlpm.tp,INDEX('-id 配置说明'!$B:$B,_xlpm.idx),_xlpm.expr,RIGHT(_xlpm.desc,LEN(_xlpm.desc)-FIND("=",_xlpm.desc))&amp;" + "&amp;_xlfn.SWITCH(_xlpm.tp,"pts",TEXT($J98/1000,"0%"),"add",$J98),IFERROR(_xlpm.expr,"")))</f>
        <v/>
      </c>
      <c r="H98" s="32" t="s">
        <v>54</v>
      </c>
      <c r="I98" s="15" t="s">
        <v>52</v>
      </c>
      <c r="J98" s="14">
        <v>100</v>
      </c>
      <c r="K98" s="17" t="s">
        <v>76</v>
      </c>
    </row>
    <row r="99" spans="1:11">
      <c r="A99" s="31">
        <v>302032</v>
      </c>
      <c r="B99" s="15" t="str">
        <f>IF($G99&lt;&gt;"",$G99,_xlfn.LET(_xlpm.idx,MATCH(relic!$H99,'-id 配置说明'!$A:$A,0),_xlpm.desc,INDEX('-id 配置说明'!$J:$J,_xlpm.idx),IFERROR(_xlpm.desc,"")))</f>
        <v/>
      </c>
      <c r="D99" s="16" t="str">
        <f t="shared" si="6"/>
        <v>relic_name_302032</v>
      </c>
      <c r="E99" s="16" t="str">
        <f t="shared" ref="E99:E101" si="8">IF($A99&lt;&gt;"","relic_desc_"&amp;$A99,"")</f>
        <v>relic_desc_302032</v>
      </c>
      <c r="F99" s="15" t="str" cm="1">
        <f t="array" ref="F99">IF($G99&lt;&gt;"",$G99,_xlfn.LET(_xlpm.idx,MATCH(relic!$H99,'-id 配置说明'!$A:$A,0),_xlpm.desc,INDEX('-id 配置说明'!$F:$F,_xlpm.idx),_xlpm.tp,INDEX('-id 配置说明'!$B:$B,_xlpm.idx),_xlpm.expr,RIGHT(_xlpm.desc,LEN(_xlpm.desc)-FIND("=",_xlpm.desc))&amp;" + "&amp;_xlfn.SWITCH(_xlpm.tp,"pts",TEXT($J99/1000,"0%"),"add",$J99),IFERROR(_xlpm.expr,"")))</f>
        <v/>
      </c>
      <c r="H99" s="32" t="s">
        <v>54</v>
      </c>
      <c r="I99" s="15" t="s">
        <v>52</v>
      </c>
      <c r="J99" s="14">
        <v>200</v>
      </c>
      <c r="K99" s="17" t="s">
        <v>76</v>
      </c>
    </row>
    <row r="100" spans="1:11">
      <c r="A100" s="31">
        <v>302033</v>
      </c>
      <c r="B100" s="15" t="str">
        <f>IF($G100&lt;&gt;"",$G100,_xlfn.LET(_xlpm.idx,MATCH(relic!$H100,'-id 配置说明'!$A:$A,0),_xlpm.desc,INDEX('-id 配置说明'!$J:$J,_xlpm.idx),IFERROR(_xlpm.desc,"")))</f>
        <v/>
      </c>
      <c r="D100" s="16" t="str">
        <f t="shared" si="6"/>
        <v>relic_name_302033</v>
      </c>
      <c r="E100" s="16" t="str">
        <f t="shared" si="8"/>
        <v>relic_desc_302033</v>
      </c>
      <c r="F100" s="15" t="str" cm="1">
        <f t="array" ref="F100">IF($G100&lt;&gt;"",$G100,_xlfn.LET(_xlpm.idx,MATCH(relic!$H100,'-id 配置说明'!$A:$A,0),_xlpm.desc,INDEX('-id 配置说明'!$F:$F,_xlpm.idx),_xlpm.tp,INDEX('-id 配置说明'!$B:$B,_xlpm.idx),_xlpm.expr,RIGHT(_xlpm.desc,LEN(_xlpm.desc)-FIND("=",_xlpm.desc))&amp;" + "&amp;_xlfn.SWITCH(_xlpm.tp,"pts",TEXT($J100/1000,"0%"),"add",$J100),IFERROR(_xlpm.expr,"")))</f>
        <v/>
      </c>
      <c r="H100" s="32" t="s">
        <v>54</v>
      </c>
      <c r="I100" s="15" t="s">
        <v>52</v>
      </c>
      <c r="J100" s="14">
        <v>300</v>
      </c>
      <c r="K100" s="17" t="s">
        <v>76</v>
      </c>
    </row>
    <row r="101" spans="1:6">
      <c r="A101" s="31"/>
      <c r="B101" s="15" t="str">
        <f>IF($G101&lt;&gt;"",$G101,_xlfn.LET(_xlpm.idx,MATCH(relic!$H101,'-id 配置说明'!$A:$A,0),_xlpm.desc,INDEX('-id 配置说明'!$J:$J,_xlpm.idx),IFERROR(_xlpm.desc,"")))</f>
        <v/>
      </c>
      <c r="D101" s="16" t="str">
        <f t="shared" si="6"/>
        <v/>
      </c>
      <c r="E101" s="16" t="str">
        <f t="shared" si="8"/>
        <v/>
      </c>
      <c r="F101" s="15" t="str" cm="1">
        <f t="array" ref="F101">IF($G101&lt;&gt;"",$G101,_xlfn.LET(_xlpm.idx,MATCH(relic!$H101,'-id 配置说明'!$A:$A,0),_xlpm.desc,INDEX('-id 配置说明'!$F:$F,_xlpm.idx),_xlpm.tp,INDEX('-id 配置说明'!$B:$B,_xlpm.idx),_xlpm.expr,RIGHT(_xlpm.desc,LEN(_xlpm.desc)-FIND("=",_xlpm.desc))&amp;" + "&amp;_xlfn.SWITCH(_xlpm.tp,"pts",TEXT($J101/1000,"0%"),"add",$J101),IFERROR(_xlpm.expr,"")))</f>
        <v/>
      </c>
    </row>
    <row r="102" spans="1:11">
      <c r="A102" s="31">
        <v>302041</v>
      </c>
      <c r="B102" s="15" t="str">
        <f>IF($G102&lt;&gt;"",$G102,_xlfn.LET(_xlpm.idx,MATCH(relic!$H102,'-id 配置说明'!$A:$A,0),_xlpm.desc,INDEX('-id 配置说明'!$J:$J,_xlpm.idx),IFERROR(_xlpm.desc,"")))</f>
        <v/>
      </c>
      <c r="D102" s="16" t="str">
        <f t="shared" si="6"/>
        <v>relic_name_302041</v>
      </c>
      <c r="E102" s="16" t="str">
        <f t="shared" ref="E102:E113" si="9">IF($A102&lt;&gt;"","relic_desc_"&amp;$A102,"")</f>
        <v>relic_desc_302041</v>
      </c>
      <c r="F102" s="15" t="str" cm="1">
        <f t="array" ref="F102">IF($G102&lt;&gt;"",$G102,_xlfn.LET(_xlpm.idx,MATCH(relic!$H102,'-id 配置说明'!$A:$A,0),_xlpm.desc,INDEX('-id 配置说明'!$F:$F,_xlpm.idx),_xlpm.tp,INDEX('-id 配置说明'!$B:$B,_xlpm.idx),_xlpm.expr,RIGHT(_xlpm.desc,LEN(_xlpm.desc)-FIND("=",_xlpm.desc))&amp;" + "&amp;_xlfn.SWITCH(_xlpm.tp,"pts",TEXT($J102/1000,"0%"),"add",$J102),IFERROR(_xlpm.expr,"")))</f>
        <v/>
      </c>
      <c r="H102" s="32" t="s">
        <v>54</v>
      </c>
      <c r="J102" s="14">
        <v>200</v>
      </c>
      <c r="K102" s="17" t="s">
        <v>77</v>
      </c>
    </row>
    <row r="103" spans="1:11">
      <c r="A103" s="31">
        <v>302042</v>
      </c>
      <c r="B103" s="15" t="str">
        <f>IF($G103&lt;&gt;"",$G103,_xlfn.LET(_xlpm.idx,MATCH(relic!$H103,'-id 配置说明'!$A:$A,0),_xlpm.desc,INDEX('-id 配置说明'!$J:$J,_xlpm.idx),IFERROR(_xlpm.desc,"")))</f>
        <v/>
      </c>
      <c r="D103" s="16" t="str">
        <f t="shared" si="6"/>
        <v>relic_name_302042</v>
      </c>
      <c r="E103" s="16" t="str">
        <f t="shared" si="9"/>
        <v>relic_desc_302042</v>
      </c>
      <c r="F103" s="15" t="str" cm="1">
        <f t="array" ref="F103">IF($G103&lt;&gt;"",$G103,_xlfn.LET(_xlpm.idx,MATCH(relic!$H103,'-id 配置说明'!$A:$A,0),_xlpm.desc,INDEX('-id 配置说明'!$F:$F,_xlpm.idx),_xlpm.tp,INDEX('-id 配置说明'!$B:$B,_xlpm.idx),_xlpm.expr,RIGHT(_xlpm.desc,LEN(_xlpm.desc)-FIND("=",_xlpm.desc))&amp;" + "&amp;_xlfn.SWITCH(_xlpm.tp,"pts",TEXT($J103/1000,"0%"),"add",$J103),IFERROR(_xlpm.expr,"")))</f>
        <v/>
      </c>
      <c r="H103" s="32" t="s">
        <v>54</v>
      </c>
      <c r="J103" s="14">
        <v>400</v>
      </c>
      <c r="K103" s="17" t="s">
        <v>77</v>
      </c>
    </row>
    <row r="104" spans="1:11">
      <c r="A104" s="31">
        <v>302043</v>
      </c>
      <c r="B104" s="15" t="str">
        <f>IF($G104&lt;&gt;"",$G104,_xlfn.LET(_xlpm.idx,MATCH(relic!$H104,'-id 配置说明'!$A:$A,0),_xlpm.desc,INDEX('-id 配置说明'!$J:$J,_xlpm.idx),IFERROR(_xlpm.desc,"")))</f>
        <v/>
      </c>
      <c r="D104" s="16" t="str">
        <f t="shared" si="6"/>
        <v>relic_name_302043</v>
      </c>
      <c r="E104" s="16" t="str">
        <f t="shared" si="9"/>
        <v>relic_desc_302043</v>
      </c>
      <c r="F104" s="15" t="str" cm="1">
        <f t="array" ref="F104">IF($G104&lt;&gt;"",$G104,_xlfn.LET(_xlpm.idx,MATCH(relic!$H104,'-id 配置说明'!$A:$A,0),_xlpm.desc,INDEX('-id 配置说明'!$F:$F,_xlpm.idx),_xlpm.tp,INDEX('-id 配置说明'!$B:$B,_xlpm.idx),_xlpm.expr,RIGHT(_xlpm.desc,LEN(_xlpm.desc)-FIND("=",_xlpm.desc))&amp;" + "&amp;_xlfn.SWITCH(_xlpm.tp,"pts",TEXT($J104/1000,"0%"),"add",$J104),IFERROR(_xlpm.expr,"")))</f>
        <v/>
      </c>
      <c r="H104" s="32" t="s">
        <v>54</v>
      </c>
      <c r="J104" s="14">
        <v>600</v>
      </c>
      <c r="K104" s="17" t="s">
        <v>77</v>
      </c>
    </row>
    <row r="105" spans="1:6">
      <c r="A105" s="31"/>
      <c r="B105" s="15" t="str">
        <f>IF($G105&lt;&gt;"",$G105,_xlfn.LET(_xlpm.idx,MATCH(relic!$H105,'-id 配置说明'!$A:$A,0),_xlpm.desc,INDEX('-id 配置说明'!$J:$J,_xlpm.idx),IFERROR(_xlpm.desc,"")))</f>
        <v/>
      </c>
      <c r="D105" s="16" t="str">
        <f t="shared" si="6"/>
        <v/>
      </c>
      <c r="E105" s="16" t="str">
        <f t="shared" si="9"/>
        <v/>
      </c>
      <c r="F105" s="15" t="str" cm="1">
        <f t="array" ref="F105">IF($G105&lt;&gt;"",$G105,_xlfn.LET(_xlpm.idx,MATCH(relic!$H105,'-id 配置说明'!$A:$A,0),_xlpm.desc,INDEX('-id 配置说明'!$F:$F,_xlpm.idx),_xlpm.tp,INDEX('-id 配置说明'!$B:$B,_xlpm.idx),_xlpm.expr,RIGHT(_xlpm.desc,LEN(_xlpm.desc)-FIND("=",_xlpm.desc))&amp;" + "&amp;_xlfn.SWITCH(_xlpm.tp,"pts",TEXT($J105/1000,"0%"),"add",$J105),IFERROR(_xlpm.expr,"")))</f>
        <v/>
      </c>
    </row>
    <row r="106" spans="1:11">
      <c r="A106" s="31">
        <v>302051</v>
      </c>
      <c r="B106" s="15" t="str">
        <f>IF($G106&lt;&gt;"",$G106,_xlfn.LET(_xlpm.idx,MATCH(relic!$H106,'-id 配置说明'!$A:$A,0),_xlpm.desc,INDEX('-id 配置说明'!$J:$J,_xlpm.idx),IFERROR(_xlpm.desc,"")))</f>
        <v/>
      </c>
      <c r="D106" s="16" t="str">
        <f t="shared" si="6"/>
        <v>relic_name_302051</v>
      </c>
      <c r="E106" s="16" t="str">
        <f t="shared" si="9"/>
        <v>relic_desc_302051</v>
      </c>
      <c r="F106" s="15" t="str" cm="1">
        <f t="array" ref="F106">IF($G106&lt;&gt;"",$G106,_xlfn.LET(_xlpm.idx,MATCH(relic!$H106,'-id 配置说明'!$A:$A,0),_xlpm.desc,INDEX('-id 配置说明'!$F:$F,_xlpm.idx),_xlpm.tp,INDEX('-id 配置说明'!$B:$B,_xlpm.idx),_xlpm.expr,RIGHT(_xlpm.desc,LEN(_xlpm.desc)-FIND("=",_xlpm.desc))&amp;" + "&amp;_xlfn.SWITCH(_xlpm.tp,"pts",TEXT($J106/1000,"0%"),"add",$J106),IFERROR(_xlpm.expr,"")))</f>
        <v/>
      </c>
      <c r="H106" s="32" t="s">
        <v>54</v>
      </c>
      <c r="J106" s="14">
        <v>100</v>
      </c>
      <c r="K106" s="17" t="s">
        <v>78</v>
      </c>
    </row>
    <row r="107" spans="1:11">
      <c r="A107" s="31">
        <v>302052</v>
      </c>
      <c r="B107" s="15" t="str">
        <f>IF($G107&lt;&gt;"",$G107,_xlfn.LET(_xlpm.idx,MATCH(relic!$H107,'-id 配置说明'!$A:$A,0),_xlpm.desc,INDEX('-id 配置说明'!$J:$J,_xlpm.idx),IFERROR(_xlpm.desc,"")))</f>
        <v/>
      </c>
      <c r="D107" s="16" t="str">
        <f t="shared" si="6"/>
        <v>relic_name_302052</v>
      </c>
      <c r="E107" s="16" t="str">
        <f t="shared" si="9"/>
        <v>relic_desc_302052</v>
      </c>
      <c r="F107" s="15" t="str" cm="1">
        <f t="array" ref="F107">IF($G107&lt;&gt;"",$G107,_xlfn.LET(_xlpm.idx,MATCH(relic!$H107,'-id 配置说明'!$A:$A,0),_xlpm.desc,INDEX('-id 配置说明'!$F:$F,_xlpm.idx),_xlpm.tp,INDEX('-id 配置说明'!$B:$B,_xlpm.idx),_xlpm.expr,RIGHT(_xlpm.desc,LEN(_xlpm.desc)-FIND("=",_xlpm.desc))&amp;" + "&amp;_xlfn.SWITCH(_xlpm.tp,"pts",TEXT($J107/1000,"0%"),"add",$J107),IFERROR(_xlpm.expr,"")))</f>
        <v/>
      </c>
      <c r="H107" s="32" t="s">
        <v>54</v>
      </c>
      <c r="J107" s="14">
        <v>200</v>
      </c>
      <c r="K107" s="17" t="s">
        <v>78</v>
      </c>
    </row>
    <row r="108" spans="1:11">
      <c r="A108" s="31">
        <v>302053</v>
      </c>
      <c r="B108" s="15" t="str">
        <f>IF($G108&lt;&gt;"",$G108,_xlfn.LET(_xlpm.idx,MATCH(relic!$H108,'-id 配置说明'!$A:$A,0),_xlpm.desc,INDEX('-id 配置说明'!$J:$J,_xlpm.idx),IFERROR(_xlpm.desc,"")))</f>
        <v/>
      </c>
      <c r="D108" s="16" t="str">
        <f t="shared" si="6"/>
        <v>relic_name_302053</v>
      </c>
      <c r="E108" s="16" t="str">
        <f t="shared" si="9"/>
        <v>relic_desc_302053</v>
      </c>
      <c r="F108" s="15" t="str" cm="1">
        <f t="array" ref="F108">IF($G108&lt;&gt;"",$G108,_xlfn.LET(_xlpm.idx,MATCH(relic!$H108,'-id 配置说明'!$A:$A,0),_xlpm.desc,INDEX('-id 配置说明'!$F:$F,_xlpm.idx),_xlpm.tp,INDEX('-id 配置说明'!$B:$B,_xlpm.idx),_xlpm.expr,RIGHT(_xlpm.desc,LEN(_xlpm.desc)-FIND("=",_xlpm.desc))&amp;" + "&amp;_xlfn.SWITCH(_xlpm.tp,"pts",TEXT($J108/1000,"0%"),"add",$J108),IFERROR(_xlpm.expr,"")))</f>
        <v/>
      </c>
      <c r="H108" s="32" t="s">
        <v>54</v>
      </c>
      <c r="J108" s="14">
        <v>300</v>
      </c>
      <c r="K108" s="17" t="s">
        <v>78</v>
      </c>
    </row>
    <row r="109" spans="1:6">
      <c r="A109" s="31"/>
      <c r="B109" s="15" t="str">
        <f>IF($G109&lt;&gt;"",$G109,_xlfn.LET(_xlpm.idx,MATCH(relic!$H109,'-id 配置说明'!$A:$A,0),_xlpm.desc,INDEX('-id 配置说明'!$J:$J,_xlpm.idx),IFERROR(_xlpm.desc,"")))</f>
        <v/>
      </c>
      <c r="D109" s="16" t="str">
        <f t="shared" si="6"/>
        <v/>
      </c>
      <c r="E109" s="16" t="str">
        <f t="shared" si="9"/>
        <v/>
      </c>
      <c r="F109" s="15" t="str" cm="1">
        <f t="array" ref="F109">IF($G109&lt;&gt;"",$G109,_xlfn.LET(_xlpm.idx,MATCH(relic!$H109,'-id 配置说明'!$A:$A,0),_xlpm.desc,INDEX('-id 配置说明'!$F:$F,_xlpm.idx),_xlpm.tp,INDEX('-id 配置说明'!$B:$B,_xlpm.idx),_xlpm.expr,RIGHT(_xlpm.desc,LEN(_xlpm.desc)-FIND("=",_xlpm.desc))&amp;" + "&amp;_xlfn.SWITCH(_xlpm.tp,"pts",TEXT($J109/1000,"0%"),"add",$J109),IFERROR(_xlpm.expr,"")))</f>
        <v/>
      </c>
    </row>
    <row r="110" spans="1:11">
      <c r="A110" s="31">
        <v>302061</v>
      </c>
      <c r="B110" s="15" t="str">
        <f>IF($G110&lt;&gt;"",$G110,_xlfn.LET(_xlpm.idx,MATCH(relic!$H110,'-id 配置说明'!$A:$A,0),_xlpm.desc,INDEX('-id 配置说明'!$J:$J,_xlpm.idx),IFERROR(_xlpm.desc,"")))</f>
        <v/>
      </c>
      <c r="D110" s="16" t="str">
        <f t="shared" si="6"/>
        <v>relic_name_302061</v>
      </c>
      <c r="E110" s="16" t="str">
        <f t="shared" si="9"/>
        <v>relic_desc_302061</v>
      </c>
      <c r="F110" s="15" t="str" cm="1">
        <f t="array" ref="F110">IF($G110&lt;&gt;"",$G110,_xlfn.LET(_xlpm.idx,MATCH(relic!$H110,'-id 配置说明'!$A:$A,0),_xlpm.desc,INDEX('-id 配置说明'!$F:$F,_xlpm.idx),_xlpm.tp,INDEX('-id 配置说明'!$B:$B,_xlpm.idx),_xlpm.expr,RIGHT(_xlpm.desc,LEN(_xlpm.desc)-FIND("=",_xlpm.desc))&amp;" + "&amp;_xlfn.SWITCH(_xlpm.tp,"pts",TEXT($J110/1000,"0%"),"add",$J110),IFERROR(_xlpm.expr,"")))</f>
        <v/>
      </c>
      <c r="H110" s="32" t="s">
        <v>54</v>
      </c>
      <c r="I110" s="15" t="s">
        <v>60</v>
      </c>
      <c r="J110" s="14">
        <v>200</v>
      </c>
      <c r="K110" s="17" t="s">
        <v>79</v>
      </c>
    </row>
    <row r="111" spans="1:11">
      <c r="A111" s="31">
        <v>302062</v>
      </c>
      <c r="B111" s="15" t="str">
        <f>IF($G111&lt;&gt;"",$G111,_xlfn.LET(_xlpm.idx,MATCH(relic!$H111,'-id 配置说明'!$A:$A,0),_xlpm.desc,INDEX('-id 配置说明'!$J:$J,_xlpm.idx),IFERROR(_xlpm.desc,"")))</f>
        <v/>
      </c>
      <c r="D111" s="16" t="str">
        <f t="shared" si="6"/>
        <v>relic_name_302062</v>
      </c>
      <c r="E111" s="16" t="str">
        <f t="shared" si="9"/>
        <v>relic_desc_302062</v>
      </c>
      <c r="F111" s="15" t="str" cm="1">
        <f t="array" ref="F111">IF($G111&lt;&gt;"",$G111,_xlfn.LET(_xlpm.idx,MATCH(relic!$H111,'-id 配置说明'!$A:$A,0),_xlpm.desc,INDEX('-id 配置说明'!$F:$F,_xlpm.idx),_xlpm.tp,INDEX('-id 配置说明'!$B:$B,_xlpm.idx),_xlpm.expr,RIGHT(_xlpm.desc,LEN(_xlpm.desc)-FIND("=",_xlpm.desc))&amp;" + "&amp;_xlfn.SWITCH(_xlpm.tp,"pts",TEXT($J111/1000,"0%"),"add",$J111),IFERROR(_xlpm.expr,"")))</f>
        <v/>
      </c>
      <c r="H111" s="32" t="s">
        <v>54</v>
      </c>
      <c r="I111" s="15" t="s">
        <v>60</v>
      </c>
      <c r="J111" s="14">
        <v>400</v>
      </c>
      <c r="K111" s="17" t="s">
        <v>79</v>
      </c>
    </row>
    <row r="112" spans="1:11">
      <c r="A112" s="31">
        <v>302063</v>
      </c>
      <c r="B112" s="15" t="str">
        <f>IF($G112&lt;&gt;"",$G112,_xlfn.LET(_xlpm.idx,MATCH(relic!$H112,'-id 配置说明'!$A:$A,0),_xlpm.desc,INDEX('-id 配置说明'!$J:$J,_xlpm.idx),IFERROR(_xlpm.desc,"")))</f>
        <v/>
      </c>
      <c r="D112" s="16" t="str">
        <f t="shared" si="6"/>
        <v>relic_name_302063</v>
      </c>
      <c r="E112" s="16" t="str">
        <f t="shared" si="9"/>
        <v>relic_desc_302063</v>
      </c>
      <c r="F112" s="15" t="str" cm="1">
        <f t="array" ref="F112">IF($G112&lt;&gt;"",$G112,_xlfn.LET(_xlpm.idx,MATCH(relic!$H112,'-id 配置说明'!$A:$A,0),_xlpm.desc,INDEX('-id 配置说明'!$F:$F,_xlpm.idx),_xlpm.tp,INDEX('-id 配置说明'!$B:$B,_xlpm.idx),_xlpm.expr,RIGHT(_xlpm.desc,LEN(_xlpm.desc)-FIND("=",_xlpm.desc))&amp;" + "&amp;_xlfn.SWITCH(_xlpm.tp,"pts",TEXT($J112/1000,"0%"),"add",$J112),IFERROR(_xlpm.expr,"")))</f>
        <v/>
      </c>
      <c r="H112" s="32" t="s">
        <v>54</v>
      </c>
      <c r="I112" s="15" t="s">
        <v>60</v>
      </c>
      <c r="J112" s="14">
        <v>600</v>
      </c>
      <c r="K112" s="17" t="s">
        <v>79</v>
      </c>
    </row>
    <row r="113" spans="1:6">
      <c r="A113" s="31"/>
      <c r="B113" s="15" t="str">
        <f>IF($G113&lt;&gt;"",$G113,_xlfn.LET(_xlpm.idx,MATCH(relic!$H113,'-id 配置说明'!$A:$A,0),_xlpm.desc,INDEX('-id 配置说明'!$J:$J,_xlpm.idx),IFERROR(_xlpm.desc,"")))</f>
        <v/>
      </c>
      <c r="D113" s="16" t="str">
        <f t="shared" si="6"/>
        <v/>
      </c>
      <c r="E113" s="16" t="str">
        <f t="shared" si="9"/>
        <v/>
      </c>
      <c r="F113" s="15" t="str" cm="1">
        <f t="array" ref="F113">IF($G113&lt;&gt;"",$G113,_xlfn.LET(_xlpm.idx,MATCH(relic!$H113,'-id 配置说明'!$A:$A,0),_xlpm.desc,INDEX('-id 配置说明'!$F:$F,_xlpm.idx),_xlpm.tp,INDEX('-id 配置说明'!$B:$B,_xlpm.idx),_xlpm.expr,RIGHT(_xlpm.desc,LEN(_xlpm.desc)-FIND("=",_xlpm.desc))&amp;" + "&amp;_xlfn.SWITCH(_xlpm.tp,"pts",TEXT($J113/1000,"0%"),"add",$J113),IFERROR(_xlpm.expr,"")))</f>
        <v/>
      </c>
    </row>
    <row r="114" spans="1:11">
      <c r="A114" s="31">
        <v>302211</v>
      </c>
      <c r="B114" s="15" t="str">
        <f>IF($G114&lt;&gt;"",$G114,_xlfn.LET(_xlpm.idx,MATCH(relic!$H114,'-id 配置说明'!$A:$A,0),_xlpm.desc,INDEX('-id 配置说明'!$J:$J,_xlpm.idx),IFERROR(_xlpm.desc,"")))</f>
        <v/>
      </c>
      <c r="D114" s="16" t="str">
        <f t="shared" si="6"/>
        <v>relic_name_302211</v>
      </c>
      <c r="E114" s="16" t="str">
        <f t="shared" ref="E114:E133" si="10">IF($A114&lt;&gt;"","relic_desc_"&amp;$A114,"")</f>
        <v>relic_desc_302211</v>
      </c>
      <c r="F114" s="15" t="str" cm="1">
        <f t="array" ref="F114">IF($G114&lt;&gt;"",$G114,_xlfn.LET(_xlpm.idx,MATCH(relic!$H114,'-id 配置说明'!$A:$A,0),_xlpm.desc,INDEX('-id 配置说明'!$F:$F,_xlpm.idx),_xlpm.tp,INDEX('-id 配置说明'!$B:$B,_xlpm.idx),_xlpm.expr,RIGHT(_xlpm.desc,LEN(_xlpm.desc)-FIND("=",_xlpm.desc))&amp;" + "&amp;_xlfn.SWITCH(_xlpm.tp,"pts",TEXT($J114/1000,"0%"),"add",$J114),IFERROR(_xlpm.expr,"")))</f>
        <v/>
      </c>
      <c r="H114" s="32" t="s">
        <v>54</v>
      </c>
      <c r="J114" s="14">
        <v>200</v>
      </c>
      <c r="K114" s="17" t="s">
        <v>80</v>
      </c>
    </row>
    <row r="115" spans="1:11">
      <c r="A115" s="31">
        <v>302212</v>
      </c>
      <c r="B115" s="15" t="str">
        <f>IF($G115&lt;&gt;"",$G115,_xlfn.LET(_xlpm.idx,MATCH(relic!$H115,'-id 配置说明'!$A:$A,0),_xlpm.desc,INDEX('-id 配置说明'!$J:$J,_xlpm.idx),IFERROR(_xlpm.desc,"")))</f>
        <v/>
      </c>
      <c r="D115" s="16" t="str">
        <f t="shared" si="6"/>
        <v>relic_name_302212</v>
      </c>
      <c r="E115" s="16" t="str">
        <f t="shared" si="10"/>
        <v>relic_desc_302212</v>
      </c>
      <c r="F115" s="15" t="str" cm="1">
        <f t="array" ref="F115">IF($G115&lt;&gt;"",$G115,_xlfn.LET(_xlpm.idx,MATCH(relic!$H115,'-id 配置说明'!$A:$A,0),_xlpm.desc,INDEX('-id 配置说明'!$F:$F,_xlpm.idx),_xlpm.tp,INDEX('-id 配置说明'!$B:$B,_xlpm.idx),_xlpm.expr,RIGHT(_xlpm.desc,LEN(_xlpm.desc)-FIND("=",_xlpm.desc))&amp;" + "&amp;_xlfn.SWITCH(_xlpm.tp,"pts",TEXT($J115/1000,"0%"),"add",$J115),IFERROR(_xlpm.expr,"")))</f>
        <v/>
      </c>
      <c r="H115" s="32" t="s">
        <v>54</v>
      </c>
      <c r="J115" s="14">
        <v>400</v>
      </c>
      <c r="K115" s="17" t="s">
        <v>80</v>
      </c>
    </row>
    <row r="116" spans="1:11">
      <c r="A116" s="31">
        <v>302213</v>
      </c>
      <c r="B116" s="15" t="str">
        <f>IF($G116&lt;&gt;"",$G116,_xlfn.LET(_xlpm.idx,MATCH(relic!$H116,'-id 配置说明'!$A:$A,0),_xlpm.desc,INDEX('-id 配置说明'!$J:$J,_xlpm.idx),IFERROR(_xlpm.desc,"")))</f>
        <v/>
      </c>
      <c r="D116" s="16" t="str">
        <f t="shared" si="6"/>
        <v>relic_name_302213</v>
      </c>
      <c r="E116" s="16" t="str">
        <f t="shared" si="10"/>
        <v>relic_desc_302213</v>
      </c>
      <c r="F116" s="15" t="str" cm="1">
        <f t="array" ref="F116">IF($G116&lt;&gt;"",$G116,_xlfn.LET(_xlpm.idx,MATCH(relic!$H116,'-id 配置说明'!$A:$A,0),_xlpm.desc,INDEX('-id 配置说明'!$F:$F,_xlpm.idx),_xlpm.tp,INDEX('-id 配置说明'!$B:$B,_xlpm.idx),_xlpm.expr,RIGHT(_xlpm.desc,LEN(_xlpm.desc)-FIND("=",_xlpm.desc))&amp;" + "&amp;_xlfn.SWITCH(_xlpm.tp,"pts",TEXT($J116/1000,"0%"),"add",$J116),IFERROR(_xlpm.expr,"")))</f>
        <v/>
      </c>
      <c r="H116" s="32" t="s">
        <v>54</v>
      </c>
      <c r="J116" s="14">
        <v>600</v>
      </c>
      <c r="K116" s="17" t="s">
        <v>80</v>
      </c>
    </row>
    <row r="117" spans="1:6">
      <c r="A117" s="31"/>
      <c r="B117" s="15" t="str">
        <f>IF($G117&lt;&gt;"",$G117,_xlfn.LET(_xlpm.idx,MATCH(relic!$H117,'-id 配置说明'!$A:$A,0),_xlpm.desc,INDEX('-id 配置说明'!$J:$J,_xlpm.idx),IFERROR(_xlpm.desc,"")))</f>
        <v/>
      </c>
      <c r="D117" s="16" t="str">
        <f t="shared" si="6"/>
        <v/>
      </c>
      <c r="E117" s="16" t="str">
        <f t="shared" si="10"/>
        <v/>
      </c>
      <c r="F117" s="15" t="str" cm="1">
        <f t="array" ref="F117">IF($G117&lt;&gt;"",$G117,_xlfn.LET(_xlpm.idx,MATCH(relic!$H117,'-id 配置说明'!$A:$A,0),_xlpm.desc,INDEX('-id 配置说明'!$F:$F,_xlpm.idx),_xlpm.tp,INDEX('-id 配置说明'!$B:$B,_xlpm.idx),_xlpm.expr,RIGHT(_xlpm.desc,LEN(_xlpm.desc)-FIND("=",_xlpm.desc))&amp;" + "&amp;_xlfn.SWITCH(_xlpm.tp,"pts",TEXT($J117/1000,"0%"),"add",$J117),IFERROR(_xlpm.expr,"")))</f>
        <v/>
      </c>
    </row>
    <row r="118" spans="1:11">
      <c r="A118" s="31">
        <v>302221</v>
      </c>
      <c r="B118" s="15" t="str">
        <f>IF($G118&lt;&gt;"",$G118,_xlfn.LET(_xlpm.idx,MATCH(relic!$H118,'-id 配置说明'!$A:$A,0),_xlpm.desc,INDEX('-id 配置说明'!$J:$J,_xlpm.idx),IFERROR(_xlpm.desc,"")))</f>
        <v/>
      </c>
      <c r="D118" s="16" t="str">
        <f t="shared" si="6"/>
        <v>relic_name_302221</v>
      </c>
      <c r="E118" s="16" t="str">
        <f t="shared" si="10"/>
        <v>relic_desc_302221</v>
      </c>
      <c r="F118" s="15" t="str" cm="1">
        <f t="array" ref="F118">IF($G118&lt;&gt;"",$G118,_xlfn.LET(_xlpm.idx,MATCH(relic!$H118,'-id 配置说明'!$A:$A,0),_xlpm.desc,INDEX('-id 配置说明'!$F:$F,_xlpm.idx),_xlpm.tp,INDEX('-id 配置说明'!$B:$B,_xlpm.idx),_xlpm.expr,RIGHT(_xlpm.desc,LEN(_xlpm.desc)-FIND("=",_xlpm.desc))&amp;" + "&amp;_xlfn.SWITCH(_xlpm.tp,"pts",TEXT($J118/1000,"0%"),"add",$J118),IFERROR(_xlpm.expr,"")))</f>
        <v/>
      </c>
      <c r="H118" s="32" t="s">
        <v>54</v>
      </c>
      <c r="J118" s="14">
        <v>200</v>
      </c>
      <c r="K118" s="17" t="s">
        <v>81</v>
      </c>
    </row>
    <row r="119" spans="1:11">
      <c r="A119" s="31">
        <v>302222</v>
      </c>
      <c r="B119" s="15" t="str">
        <f>IF($G119&lt;&gt;"",$G119,_xlfn.LET(_xlpm.idx,MATCH(relic!$H119,'-id 配置说明'!$A:$A,0),_xlpm.desc,INDEX('-id 配置说明'!$J:$J,_xlpm.idx),IFERROR(_xlpm.desc,"")))</f>
        <v/>
      </c>
      <c r="D119" s="16" t="str">
        <f t="shared" si="6"/>
        <v>relic_name_302222</v>
      </c>
      <c r="E119" s="16" t="str">
        <f t="shared" si="10"/>
        <v>relic_desc_302222</v>
      </c>
      <c r="F119" s="15" t="str" cm="1">
        <f t="array" ref="F119">IF($G119&lt;&gt;"",$G119,_xlfn.LET(_xlpm.idx,MATCH(relic!$H119,'-id 配置说明'!$A:$A,0),_xlpm.desc,INDEX('-id 配置说明'!$F:$F,_xlpm.idx),_xlpm.tp,INDEX('-id 配置说明'!$B:$B,_xlpm.idx),_xlpm.expr,RIGHT(_xlpm.desc,LEN(_xlpm.desc)-FIND("=",_xlpm.desc))&amp;" + "&amp;_xlfn.SWITCH(_xlpm.tp,"pts",TEXT($J119/1000,"0%"),"add",$J119),IFERROR(_xlpm.expr,"")))</f>
        <v/>
      </c>
      <c r="H119" s="32" t="s">
        <v>54</v>
      </c>
      <c r="J119" s="14">
        <v>400</v>
      </c>
      <c r="K119" s="17" t="s">
        <v>81</v>
      </c>
    </row>
    <row r="120" spans="1:11">
      <c r="A120" s="31">
        <v>302223</v>
      </c>
      <c r="B120" s="15" t="str">
        <f>IF($G120&lt;&gt;"",$G120,_xlfn.LET(_xlpm.idx,MATCH(relic!$H120,'-id 配置说明'!$A:$A,0),_xlpm.desc,INDEX('-id 配置说明'!$J:$J,_xlpm.idx),IFERROR(_xlpm.desc,"")))</f>
        <v/>
      </c>
      <c r="D120" s="16" t="str">
        <f t="shared" si="6"/>
        <v>relic_name_302223</v>
      </c>
      <c r="E120" s="16" t="str">
        <f t="shared" si="10"/>
        <v>relic_desc_302223</v>
      </c>
      <c r="F120" s="15" t="str" cm="1">
        <f t="array" ref="F120">IF($G120&lt;&gt;"",$G120,_xlfn.LET(_xlpm.idx,MATCH(relic!$H120,'-id 配置说明'!$A:$A,0),_xlpm.desc,INDEX('-id 配置说明'!$F:$F,_xlpm.idx),_xlpm.tp,INDEX('-id 配置说明'!$B:$B,_xlpm.idx),_xlpm.expr,RIGHT(_xlpm.desc,LEN(_xlpm.desc)-FIND("=",_xlpm.desc))&amp;" + "&amp;_xlfn.SWITCH(_xlpm.tp,"pts",TEXT($J120/1000,"0%"),"add",$J120),IFERROR(_xlpm.expr,"")))</f>
        <v/>
      </c>
      <c r="H120" s="32" t="s">
        <v>54</v>
      </c>
      <c r="J120" s="14">
        <v>600</v>
      </c>
      <c r="K120" s="17" t="s">
        <v>81</v>
      </c>
    </row>
    <row r="121" spans="1:6">
      <c r="A121" s="31"/>
      <c r="B121" s="15" t="str">
        <f>IF($G121&lt;&gt;"",$G121,_xlfn.LET(_xlpm.idx,MATCH(relic!$H121,'-id 配置说明'!$A:$A,0),_xlpm.desc,INDEX('-id 配置说明'!$J:$J,_xlpm.idx),IFERROR(_xlpm.desc,"")))</f>
        <v/>
      </c>
      <c r="D121" s="16" t="str">
        <f t="shared" si="6"/>
        <v/>
      </c>
      <c r="E121" s="16" t="str">
        <f t="shared" si="10"/>
        <v/>
      </c>
      <c r="F121" s="15" t="str" cm="1">
        <f t="array" ref="F121">IF($G121&lt;&gt;"",$G121,_xlfn.LET(_xlpm.idx,MATCH(relic!$H121,'-id 配置说明'!$A:$A,0),_xlpm.desc,INDEX('-id 配置说明'!$F:$F,_xlpm.idx),_xlpm.tp,INDEX('-id 配置说明'!$B:$B,_xlpm.idx),_xlpm.expr,RIGHT(_xlpm.desc,LEN(_xlpm.desc)-FIND("=",_xlpm.desc))&amp;" + "&amp;_xlfn.SWITCH(_xlpm.tp,"pts",TEXT($J121/1000,"0%"),"add",$J121),IFERROR(_xlpm.expr,"")))</f>
        <v/>
      </c>
    </row>
    <row r="122" spans="1:11">
      <c r="A122" s="31">
        <v>302231</v>
      </c>
      <c r="B122" s="15" t="str">
        <f>IF($G122&lt;&gt;"",$G122,_xlfn.LET(_xlpm.idx,MATCH(relic!$H122,'-id 配置说明'!$A:$A,0),_xlpm.desc,INDEX('-id 配置说明'!$J:$J,_xlpm.idx),IFERROR(_xlpm.desc,"")))</f>
        <v/>
      </c>
      <c r="D122" s="16" t="str">
        <f t="shared" si="6"/>
        <v>relic_name_302231</v>
      </c>
      <c r="E122" s="16" t="str">
        <f t="shared" si="10"/>
        <v>relic_desc_302231</v>
      </c>
      <c r="F122" s="15" t="str" cm="1">
        <f t="array" ref="F122">IF($G122&lt;&gt;"",$G122,_xlfn.LET(_xlpm.idx,MATCH(relic!$H122,'-id 配置说明'!$A:$A,0),_xlpm.desc,INDEX('-id 配置说明'!$F:$F,_xlpm.idx),_xlpm.tp,INDEX('-id 配置说明'!$B:$B,_xlpm.idx),_xlpm.expr,RIGHT(_xlpm.desc,LEN(_xlpm.desc)-FIND("=",_xlpm.desc))&amp;" + "&amp;_xlfn.SWITCH(_xlpm.tp,"pts",TEXT($J122/1000,"0%"),"add",$J122),IFERROR(_xlpm.expr,"")))</f>
        <v/>
      </c>
      <c r="H122" s="32" t="s">
        <v>54</v>
      </c>
      <c r="J122" s="14">
        <v>1</v>
      </c>
      <c r="K122" s="17" t="s">
        <v>82</v>
      </c>
    </row>
    <row r="123" spans="1:11">
      <c r="A123" s="31">
        <v>302232</v>
      </c>
      <c r="B123" s="15" t="str">
        <f>IF($G123&lt;&gt;"",$G123,_xlfn.LET(_xlpm.idx,MATCH(relic!$H123,'-id 配置说明'!$A:$A,0),_xlpm.desc,INDEX('-id 配置说明'!$J:$J,_xlpm.idx),IFERROR(_xlpm.desc,"")))</f>
        <v/>
      </c>
      <c r="D123" s="16" t="str">
        <f t="shared" si="6"/>
        <v>relic_name_302232</v>
      </c>
      <c r="E123" s="16" t="str">
        <f t="shared" si="10"/>
        <v>relic_desc_302232</v>
      </c>
      <c r="F123" s="15" t="str" cm="1">
        <f t="array" ref="F123">IF($G123&lt;&gt;"",$G123,_xlfn.LET(_xlpm.idx,MATCH(relic!$H123,'-id 配置说明'!$A:$A,0),_xlpm.desc,INDEX('-id 配置说明'!$F:$F,_xlpm.idx),_xlpm.tp,INDEX('-id 配置说明'!$B:$B,_xlpm.idx),_xlpm.expr,RIGHT(_xlpm.desc,LEN(_xlpm.desc)-FIND("=",_xlpm.desc))&amp;" + "&amp;_xlfn.SWITCH(_xlpm.tp,"pts",TEXT($J123/1000,"0%"),"add",$J123),IFERROR(_xlpm.expr,"")))</f>
        <v/>
      </c>
      <c r="H123" s="32" t="s">
        <v>54</v>
      </c>
      <c r="J123" s="14">
        <v>2</v>
      </c>
      <c r="K123" s="17" t="s">
        <v>82</v>
      </c>
    </row>
    <row r="124" spans="1:11">
      <c r="A124" s="31">
        <v>302233</v>
      </c>
      <c r="B124" s="15" t="str">
        <f>IF($G124&lt;&gt;"",$G124,_xlfn.LET(_xlpm.idx,MATCH(relic!$H124,'-id 配置说明'!$A:$A,0),_xlpm.desc,INDEX('-id 配置说明'!$J:$J,_xlpm.idx),IFERROR(_xlpm.desc,"")))</f>
        <v/>
      </c>
      <c r="D124" s="16" t="str">
        <f t="shared" si="6"/>
        <v>relic_name_302233</v>
      </c>
      <c r="E124" s="16" t="str">
        <f t="shared" si="10"/>
        <v>relic_desc_302233</v>
      </c>
      <c r="F124" s="15" t="str" cm="1">
        <f t="array" ref="F124">IF($G124&lt;&gt;"",$G124,_xlfn.LET(_xlpm.idx,MATCH(relic!$H124,'-id 配置说明'!$A:$A,0),_xlpm.desc,INDEX('-id 配置说明'!$F:$F,_xlpm.idx),_xlpm.tp,INDEX('-id 配置说明'!$B:$B,_xlpm.idx),_xlpm.expr,RIGHT(_xlpm.desc,LEN(_xlpm.desc)-FIND("=",_xlpm.desc))&amp;" + "&amp;_xlfn.SWITCH(_xlpm.tp,"pts",TEXT($J124/1000,"0%"),"add",$J124),IFERROR(_xlpm.expr,"")))</f>
        <v/>
      </c>
      <c r="H124" s="32" t="s">
        <v>54</v>
      </c>
      <c r="J124" s="14">
        <v>3</v>
      </c>
      <c r="K124" s="17" t="s">
        <v>82</v>
      </c>
    </row>
    <row r="125" spans="1:6">
      <c r="A125" s="31"/>
      <c r="B125" s="15" t="str">
        <f>IF($G125&lt;&gt;"",$G125,_xlfn.LET(_xlpm.idx,MATCH(relic!$H125,'-id 配置说明'!$A:$A,0),_xlpm.desc,INDEX('-id 配置说明'!$J:$J,_xlpm.idx),IFERROR(_xlpm.desc,"")))</f>
        <v/>
      </c>
      <c r="D125" s="16" t="str">
        <f t="shared" ref="D125:D133" si="11">IF(A125&lt;&gt;"","relic_name_"&amp;$A125,"")</f>
        <v/>
      </c>
      <c r="E125" s="16" t="str">
        <f t="shared" si="10"/>
        <v/>
      </c>
      <c r="F125" s="15" t="str" cm="1">
        <f t="array" ref="F125">IF($G125&lt;&gt;"",$G125,_xlfn.LET(_xlpm.idx,MATCH(relic!$H125,'-id 配置说明'!$A:$A,0),_xlpm.desc,INDEX('-id 配置说明'!$F:$F,_xlpm.idx),_xlpm.tp,INDEX('-id 配置说明'!$B:$B,_xlpm.idx),_xlpm.expr,RIGHT(_xlpm.desc,LEN(_xlpm.desc)-FIND("=",_xlpm.desc))&amp;" + "&amp;_xlfn.SWITCH(_xlpm.tp,"pts",TEXT($J125/1000,"0%"),"add",$J125),IFERROR(_xlpm.expr,"")))</f>
        <v/>
      </c>
    </row>
    <row r="126" spans="1:11">
      <c r="A126" s="31">
        <v>302311</v>
      </c>
      <c r="B126" s="15" t="str">
        <f>IF($G126&lt;&gt;"",$G126,_xlfn.LET(_xlpm.idx,MATCH(relic!$H126,'-id 配置说明'!$A:$A,0),_xlpm.desc,INDEX('-id 配置说明'!$J:$J,_xlpm.idx),IFERROR(_xlpm.desc,"")))</f>
        <v/>
      </c>
      <c r="D126" s="16" t="str">
        <f t="shared" si="11"/>
        <v>relic_name_302311</v>
      </c>
      <c r="E126" s="16" t="str">
        <f t="shared" si="10"/>
        <v>relic_desc_302311</v>
      </c>
      <c r="F126" s="15" t="str" cm="1">
        <f t="array" ref="F126">IF($G126&lt;&gt;"",$G126,_xlfn.LET(_xlpm.idx,MATCH(relic!$H126,'-id 配置说明'!$A:$A,0),_xlpm.desc,INDEX('-id 配置说明'!$F:$F,_xlpm.idx),_xlpm.tp,INDEX('-id 配置说明'!$B:$B,_xlpm.idx),_xlpm.expr,RIGHT(_xlpm.desc,LEN(_xlpm.desc)-FIND("=",_xlpm.desc))&amp;" + "&amp;_xlfn.SWITCH(_xlpm.tp,"pts",TEXT($J126/1000,"0%"),"add",$J126),IFERROR(_xlpm.expr,"")))</f>
        <v/>
      </c>
      <c r="H126" s="32" t="s">
        <v>54</v>
      </c>
      <c r="J126" s="14">
        <v>1</v>
      </c>
      <c r="K126" s="17" t="s">
        <v>83</v>
      </c>
    </row>
    <row r="127" spans="1:11">
      <c r="A127" s="31">
        <v>302312</v>
      </c>
      <c r="B127" s="15" t="str">
        <f>IF($G127&lt;&gt;"",$G127,_xlfn.LET(_xlpm.idx,MATCH(relic!$H127,'-id 配置说明'!$A:$A,0),_xlpm.desc,INDEX('-id 配置说明'!$J:$J,_xlpm.idx),IFERROR(_xlpm.desc,"")))</f>
        <v/>
      </c>
      <c r="D127" s="16" t="str">
        <f t="shared" si="11"/>
        <v>relic_name_302312</v>
      </c>
      <c r="E127" s="16" t="str">
        <f t="shared" si="10"/>
        <v>relic_desc_302312</v>
      </c>
      <c r="F127" s="15" t="str" cm="1">
        <f t="array" ref="F127">IF($G127&lt;&gt;"",$G127,_xlfn.LET(_xlpm.idx,MATCH(relic!$H127,'-id 配置说明'!$A:$A,0),_xlpm.desc,INDEX('-id 配置说明'!$F:$F,_xlpm.idx),_xlpm.tp,INDEX('-id 配置说明'!$B:$B,_xlpm.idx),_xlpm.expr,RIGHT(_xlpm.desc,LEN(_xlpm.desc)-FIND("=",_xlpm.desc))&amp;" + "&amp;_xlfn.SWITCH(_xlpm.tp,"pts",TEXT($J127/1000,"0%"),"add",$J127),IFERROR(_xlpm.expr,"")))</f>
        <v/>
      </c>
      <c r="H127" s="32" t="s">
        <v>54</v>
      </c>
      <c r="J127" s="14">
        <v>2</v>
      </c>
      <c r="K127" s="17" t="s">
        <v>83</v>
      </c>
    </row>
    <row r="128" spans="1:11">
      <c r="A128" s="31">
        <v>302313</v>
      </c>
      <c r="B128" s="15" t="str">
        <f>IF($G128&lt;&gt;"",$G128,_xlfn.LET(_xlpm.idx,MATCH(relic!$H128,'-id 配置说明'!$A:$A,0),_xlpm.desc,INDEX('-id 配置说明'!$J:$J,_xlpm.idx),IFERROR(_xlpm.desc,"")))</f>
        <v/>
      </c>
      <c r="D128" s="16" t="str">
        <f t="shared" si="11"/>
        <v>relic_name_302313</v>
      </c>
      <c r="E128" s="16" t="str">
        <f t="shared" si="10"/>
        <v>relic_desc_302313</v>
      </c>
      <c r="F128" s="15" t="str" cm="1">
        <f t="array" ref="F128">IF($G128&lt;&gt;"",$G128,_xlfn.LET(_xlpm.idx,MATCH(relic!$H128,'-id 配置说明'!$A:$A,0),_xlpm.desc,INDEX('-id 配置说明'!$F:$F,_xlpm.idx),_xlpm.tp,INDEX('-id 配置说明'!$B:$B,_xlpm.idx),_xlpm.expr,RIGHT(_xlpm.desc,LEN(_xlpm.desc)-FIND("=",_xlpm.desc))&amp;" + "&amp;_xlfn.SWITCH(_xlpm.tp,"pts",TEXT($J128/1000,"0%"),"add",$J128),IFERROR(_xlpm.expr,"")))</f>
        <v/>
      </c>
      <c r="H128" s="32" t="s">
        <v>54</v>
      </c>
      <c r="J128" s="14">
        <v>3</v>
      </c>
      <c r="K128" s="17" t="s">
        <v>83</v>
      </c>
    </row>
    <row r="129" spans="1:6">
      <c r="A129" s="31"/>
      <c r="B129" s="15" t="str">
        <f>IF($G129&lt;&gt;"",$G129,_xlfn.LET(_xlpm.idx,MATCH(relic!$H129,'-id 配置说明'!$A:$A,0),_xlpm.desc,INDEX('-id 配置说明'!$J:$J,_xlpm.idx),IFERROR(_xlpm.desc,"")))</f>
        <v/>
      </c>
      <c r="D129" s="16" t="str">
        <f t="shared" si="11"/>
        <v/>
      </c>
      <c r="E129" s="16" t="str">
        <f t="shared" si="10"/>
        <v/>
      </c>
      <c r="F129" s="15" t="str" cm="1">
        <f t="array" ref="F129">IF($G129&lt;&gt;"",$G129,_xlfn.LET(_xlpm.idx,MATCH(relic!$H129,'-id 配置说明'!$A:$A,0),_xlpm.desc,INDEX('-id 配置说明'!$F:$F,_xlpm.idx),_xlpm.tp,INDEX('-id 配置说明'!$B:$B,_xlpm.idx),_xlpm.expr,RIGHT(_xlpm.desc,LEN(_xlpm.desc)-FIND("=",_xlpm.desc))&amp;" + "&amp;_xlfn.SWITCH(_xlpm.tp,"pts",TEXT($J129/1000,"0%"),"add",$J129),IFERROR(_xlpm.expr,"")))</f>
        <v/>
      </c>
    </row>
    <row r="130" spans="1:11">
      <c r="A130" s="31">
        <v>302321</v>
      </c>
      <c r="B130" s="15" t="str">
        <f>IF($G130&lt;&gt;"",$G130,_xlfn.LET(_xlpm.idx,MATCH(relic!$H130,'-id 配置说明'!$A:$A,0),_xlpm.desc,INDEX('-id 配置说明'!$J:$J,_xlpm.idx),IFERROR(_xlpm.desc,"")))</f>
        <v/>
      </c>
      <c r="D130" s="16" t="str">
        <f t="shared" si="11"/>
        <v>relic_name_302321</v>
      </c>
      <c r="E130" s="16" t="str">
        <f t="shared" si="10"/>
        <v>relic_desc_302321</v>
      </c>
      <c r="F130" s="15" t="str" cm="1">
        <f t="array" ref="F130">IF($G130&lt;&gt;"",$G130,_xlfn.LET(_xlpm.idx,MATCH(relic!$H130,'-id 配置说明'!$A:$A,0),_xlpm.desc,INDEX('-id 配置说明'!$F:$F,_xlpm.idx),_xlpm.tp,INDEX('-id 配置说明'!$B:$B,_xlpm.idx),_xlpm.expr,RIGHT(_xlpm.desc,LEN(_xlpm.desc)-FIND("=",_xlpm.desc))&amp;" + "&amp;_xlfn.SWITCH(_xlpm.tp,"pts",TEXT($J130/1000,"0%"),"add",$J130),IFERROR(_xlpm.expr,"")))</f>
        <v/>
      </c>
      <c r="H130" s="32" t="s">
        <v>54</v>
      </c>
      <c r="J130" s="14">
        <v>500</v>
      </c>
      <c r="K130" s="17" t="s">
        <v>84</v>
      </c>
    </row>
    <row r="131" spans="1:11">
      <c r="A131" s="31">
        <v>302322</v>
      </c>
      <c r="B131" s="15" t="str">
        <f>IF($G131&lt;&gt;"",$G131,_xlfn.LET(_xlpm.idx,MATCH(relic!$H131,'-id 配置说明'!$A:$A,0),_xlpm.desc,INDEX('-id 配置说明'!$J:$J,_xlpm.idx),IFERROR(_xlpm.desc,"")))</f>
        <v/>
      </c>
      <c r="D131" s="16" t="str">
        <f t="shared" si="11"/>
        <v>relic_name_302322</v>
      </c>
      <c r="E131" s="16" t="str">
        <f t="shared" si="10"/>
        <v>relic_desc_302322</v>
      </c>
      <c r="F131" s="15" t="str" cm="1">
        <f t="array" ref="F131">IF($G131&lt;&gt;"",$G131,_xlfn.LET(_xlpm.idx,MATCH(relic!$H131,'-id 配置说明'!$A:$A,0),_xlpm.desc,INDEX('-id 配置说明'!$F:$F,_xlpm.idx),_xlpm.tp,INDEX('-id 配置说明'!$B:$B,_xlpm.idx),_xlpm.expr,RIGHT(_xlpm.desc,LEN(_xlpm.desc)-FIND("=",_xlpm.desc))&amp;" + "&amp;_xlfn.SWITCH(_xlpm.tp,"pts",TEXT($J131/1000,"0%"),"add",$J131),IFERROR(_xlpm.expr,"")))</f>
        <v/>
      </c>
      <c r="H131" s="32" t="s">
        <v>54</v>
      </c>
      <c r="J131" s="14">
        <v>1000</v>
      </c>
      <c r="K131" s="17" t="s">
        <v>84</v>
      </c>
    </row>
    <row r="132" spans="1:11">
      <c r="A132" s="31">
        <v>302323</v>
      </c>
      <c r="B132" s="15" t="str">
        <f>IF($G132&lt;&gt;"",$G132,_xlfn.LET(_xlpm.idx,MATCH(relic!$H132,'-id 配置说明'!$A:$A,0),_xlpm.desc,INDEX('-id 配置说明'!$J:$J,_xlpm.idx),IFERROR(_xlpm.desc,"")))</f>
        <v/>
      </c>
      <c r="D132" s="16" t="str">
        <f t="shared" si="11"/>
        <v>relic_name_302323</v>
      </c>
      <c r="E132" s="16" t="str">
        <f t="shared" si="10"/>
        <v>relic_desc_302323</v>
      </c>
      <c r="F132" s="15" t="str" cm="1">
        <f t="array" ref="F132">IF($G132&lt;&gt;"",$G132,_xlfn.LET(_xlpm.idx,MATCH(relic!$H132,'-id 配置说明'!$A:$A,0),_xlpm.desc,INDEX('-id 配置说明'!$F:$F,_xlpm.idx),_xlpm.tp,INDEX('-id 配置说明'!$B:$B,_xlpm.idx),_xlpm.expr,RIGHT(_xlpm.desc,LEN(_xlpm.desc)-FIND("=",_xlpm.desc))&amp;" + "&amp;_xlfn.SWITCH(_xlpm.tp,"pts",TEXT($J132/1000,"0%"),"add",$J132),IFERROR(_xlpm.expr,"")))</f>
        <v/>
      </c>
      <c r="H132" s="32" t="s">
        <v>54</v>
      </c>
      <c r="J132" s="14">
        <v>1500</v>
      </c>
      <c r="K132" s="17" t="s">
        <v>84</v>
      </c>
    </row>
    <row r="133" spans="1:6">
      <c r="A133" s="31"/>
      <c r="B133" s="15" t="str">
        <f>IF($G133&lt;&gt;"",$G133,_xlfn.LET(_xlpm.idx,MATCH(relic!$H133,'-id 配置说明'!$A:$A,0),_xlpm.desc,INDEX('-id 配置说明'!$J:$J,_xlpm.idx),IFERROR(_xlpm.desc,"")))</f>
        <v/>
      </c>
      <c r="D133" s="16" t="str">
        <f t="shared" si="11"/>
        <v/>
      </c>
      <c r="E133" s="16" t="str">
        <f t="shared" si="10"/>
        <v/>
      </c>
      <c r="F133" s="15" t="str" cm="1">
        <f t="array" ref="F133">IF($G133&lt;&gt;"",$G133,_xlfn.LET(_xlpm.idx,MATCH(relic!$H133,'-id 配置说明'!$A:$A,0),_xlpm.desc,INDEX('-id 配置说明'!$F:$F,_xlpm.idx),_xlpm.tp,INDEX('-id 配置说明'!$B:$B,_xlpm.idx),_xlpm.expr,RIGHT(_xlpm.desc,LEN(_xlpm.desc)-FIND("=",_xlpm.desc))&amp;" + "&amp;_xlfn.SWITCH(_xlpm.tp,"pts",TEXT($J133/1000,"0%"),"add",$J133),IFERROR(_xlpm.expr,"")))</f>
        <v/>
      </c>
    </row>
    <row r="134" spans="1:11">
      <c r="A134" s="31">
        <v>303211</v>
      </c>
      <c r="B134" s="15" t="str">
        <f>IF($G134&lt;&gt;"",$G134,_xlfn.LET(_xlpm.idx,MATCH(relic!$H134,'-id 配置说明'!$A:$A,0),_xlpm.desc,INDEX('-id 配置说明'!$J:$J,_xlpm.idx),IFERROR(_xlpm.desc,"")))</f>
        <v/>
      </c>
      <c r="D134" s="16" t="str">
        <f t="shared" si="6"/>
        <v>relic_name_303211</v>
      </c>
      <c r="E134" s="16" t="str">
        <f t="shared" ref="E134:E160" si="12">IF($A134&lt;&gt;"","relic_desc_"&amp;$A134,"")</f>
        <v>relic_desc_303211</v>
      </c>
      <c r="F134" s="15" t="str" cm="1">
        <f t="array" ref="F134">IF($G134&lt;&gt;"",$G134,_xlfn.LET(_xlpm.idx,MATCH(relic!$H134,'-id 配置说明'!$A:$A,0),_xlpm.desc,INDEX('-id 配置说明'!$F:$F,_xlpm.idx),_xlpm.tp,INDEX('-id 配置说明'!$B:$B,_xlpm.idx),_xlpm.expr,RIGHT(_xlpm.desc,LEN(_xlpm.desc)-FIND("=",_xlpm.desc))&amp;" + "&amp;_xlfn.SWITCH(_xlpm.tp,"pts",TEXT($J134/1000,"0%"),"add",$J134),IFERROR(_xlpm.expr,"")))</f>
        <v/>
      </c>
      <c r="H134" s="32" t="s">
        <v>54</v>
      </c>
      <c r="J134" s="14">
        <v>1</v>
      </c>
      <c r="K134" s="17" t="s">
        <v>85</v>
      </c>
    </row>
    <row r="135" spans="1:11">
      <c r="A135" s="31">
        <v>303212</v>
      </c>
      <c r="B135" s="15" t="str">
        <f>IF($G135&lt;&gt;"",$G135,_xlfn.LET(_xlpm.idx,MATCH(relic!$H135,'-id 配置说明'!$A:$A,0),_xlpm.desc,INDEX('-id 配置说明'!$J:$J,_xlpm.idx),IFERROR(_xlpm.desc,"")))</f>
        <v/>
      </c>
      <c r="D135" s="16" t="str">
        <f t="shared" si="6"/>
        <v>relic_name_303212</v>
      </c>
      <c r="E135" s="16" t="str">
        <f t="shared" si="12"/>
        <v>relic_desc_303212</v>
      </c>
      <c r="F135" s="15" t="str" cm="1">
        <f t="array" ref="F135">IF($G135&lt;&gt;"",$G135,_xlfn.LET(_xlpm.idx,MATCH(relic!$H135,'-id 配置说明'!$A:$A,0),_xlpm.desc,INDEX('-id 配置说明'!$F:$F,_xlpm.idx),_xlpm.tp,INDEX('-id 配置说明'!$B:$B,_xlpm.idx),_xlpm.expr,RIGHT(_xlpm.desc,LEN(_xlpm.desc)-FIND("=",_xlpm.desc))&amp;" + "&amp;_xlfn.SWITCH(_xlpm.tp,"pts",TEXT($J135/1000,"0%"),"add",$J135),IFERROR(_xlpm.expr,"")))</f>
        <v/>
      </c>
      <c r="H135" s="32" t="s">
        <v>54</v>
      </c>
      <c r="J135" s="14">
        <v>2</v>
      </c>
      <c r="K135" s="17" t="s">
        <v>85</v>
      </c>
    </row>
    <row r="136" spans="1:11">
      <c r="A136" s="31">
        <v>303213</v>
      </c>
      <c r="B136" s="15" t="str">
        <f>IF($G136&lt;&gt;"",$G136,_xlfn.LET(_xlpm.idx,MATCH(relic!$H136,'-id 配置说明'!$A:$A,0),_xlpm.desc,INDEX('-id 配置说明'!$J:$J,_xlpm.idx),IFERROR(_xlpm.desc,"")))</f>
        <v/>
      </c>
      <c r="D136" s="16" t="str">
        <f t="shared" si="6"/>
        <v>relic_name_303213</v>
      </c>
      <c r="E136" s="16" t="str">
        <f t="shared" si="12"/>
        <v>relic_desc_303213</v>
      </c>
      <c r="F136" s="15" t="str" cm="1">
        <f t="array" ref="F136">IF($G136&lt;&gt;"",$G136,_xlfn.LET(_xlpm.idx,MATCH(relic!$H136,'-id 配置说明'!$A:$A,0),_xlpm.desc,INDEX('-id 配置说明'!$F:$F,_xlpm.idx),_xlpm.tp,INDEX('-id 配置说明'!$B:$B,_xlpm.idx),_xlpm.expr,RIGHT(_xlpm.desc,LEN(_xlpm.desc)-FIND("=",_xlpm.desc))&amp;" + "&amp;_xlfn.SWITCH(_xlpm.tp,"pts",TEXT($J136/1000,"0%"),"add",$J136),IFERROR(_xlpm.expr,"")))</f>
        <v/>
      </c>
      <c r="H136" s="32" t="s">
        <v>54</v>
      </c>
      <c r="J136" s="14">
        <v>3</v>
      </c>
      <c r="K136" s="17" t="s">
        <v>85</v>
      </c>
    </row>
    <row r="137" spans="1:6">
      <c r="A137" s="31"/>
      <c r="B137" s="15" t="str">
        <f>IF($G137&lt;&gt;"",$G137,_xlfn.LET(_xlpm.idx,MATCH(relic!$H137,'-id 配置说明'!$A:$A,0),_xlpm.desc,INDEX('-id 配置说明'!$J:$J,_xlpm.idx),IFERROR(_xlpm.desc,"")))</f>
        <v/>
      </c>
      <c r="D137" s="16" t="str">
        <f t="shared" si="6"/>
        <v/>
      </c>
      <c r="E137" s="16" t="str">
        <f t="shared" si="12"/>
        <v/>
      </c>
      <c r="F137" s="15" t="str" cm="1">
        <f t="array" ref="F137">IF($G137&lt;&gt;"",$G137,_xlfn.LET(_xlpm.idx,MATCH(relic!$H137,'-id 配置说明'!$A:$A,0),_xlpm.desc,INDEX('-id 配置说明'!$F:$F,_xlpm.idx),_xlpm.tp,INDEX('-id 配置说明'!$B:$B,_xlpm.idx),_xlpm.expr,RIGHT(_xlpm.desc,LEN(_xlpm.desc)-FIND("=",_xlpm.desc))&amp;" + "&amp;_xlfn.SWITCH(_xlpm.tp,"pts",TEXT($J137/1000,"0%"),"add",$J137),IFERROR(_xlpm.expr,"")))</f>
        <v/>
      </c>
    </row>
    <row r="138" spans="1:11">
      <c r="A138" s="31">
        <v>303221</v>
      </c>
      <c r="B138" s="15" t="str">
        <f>IF($G138&lt;&gt;"",$G138,_xlfn.LET(_xlpm.idx,MATCH(relic!$H138,'-id 配置说明'!$A:$A,0),_xlpm.desc,INDEX('-id 配置说明'!$J:$J,_xlpm.idx),IFERROR(_xlpm.desc,"")))</f>
        <v/>
      </c>
      <c r="D138" s="16" t="str">
        <f t="shared" si="6"/>
        <v>relic_name_303221</v>
      </c>
      <c r="E138" s="16" t="str">
        <f t="shared" si="12"/>
        <v>relic_desc_303221</v>
      </c>
      <c r="F138" s="15" t="str" cm="1">
        <f t="array" ref="F138">IF($G138&lt;&gt;"",$G138,_xlfn.LET(_xlpm.idx,MATCH(relic!$H138,'-id 配置说明'!$A:$A,0),_xlpm.desc,INDEX('-id 配置说明'!$F:$F,_xlpm.idx),_xlpm.tp,INDEX('-id 配置说明'!$B:$B,_xlpm.idx),_xlpm.expr,RIGHT(_xlpm.desc,LEN(_xlpm.desc)-FIND("=",_xlpm.desc))&amp;" + "&amp;_xlfn.SWITCH(_xlpm.tp,"pts",TEXT($J138/1000,"0%"),"add",$J138),IFERROR(_xlpm.expr,"")))</f>
        <v/>
      </c>
      <c r="H138" s="32" t="s">
        <v>54</v>
      </c>
      <c r="J138" s="14">
        <v>150</v>
      </c>
      <c r="K138" s="17" t="s">
        <v>86</v>
      </c>
    </row>
    <row r="139" spans="1:11">
      <c r="A139" s="31">
        <v>303222</v>
      </c>
      <c r="B139" s="15" t="str">
        <f>IF($G139&lt;&gt;"",$G139,_xlfn.LET(_xlpm.idx,MATCH(relic!$H139,'-id 配置说明'!$A:$A,0),_xlpm.desc,INDEX('-id 配置说明'!$J:$J,_xlpm.idx),IFERROR(_xlpm.desc,"")))</f>
        <v/>
      </c>
      <c r="D139" s="16" t="str">
        <f t="shared" si="6"/>
        <v>relic_name_303222</v>
      </c>
      <c r="E139" s="16" t="str">
        <f t="shared" si="12"/>
        <v>relic_desc_303222</v>
      </c>
      <c r="F139" s="15" t="str" cm="1">
        <f t="array" ref="F139">IF($G139&lt;&gt;"",$G139,_xlfn.LET(_xlpm.idx,MATCH(relic!$H139,'-id 配置说明'!$A:$A,0),_xlpm.desc,INDEX('-id 配置说明'!$F:$F,_xlpm.idx),_xlpm.tp,INDEX('-id 配置说明'!$B:$B,_xlpm.idx),_xlpm.expr,RIGHT(_xlpm.desc,LEN(_xlpm.desc)-FIND("=",_xlpm.desc))&amp;" + "&amp;_xlfn.SWITCH(_xlpm.tp,"pts",TEXT($J139/1000,"0%"),"add",$J139),IFERROR(_xlpm.expr,"")))</f>
        <v/>
      </c>
      <c r="H139" s="32" t="s">
        <v>54</v>
      </c>
      <c r="J139" s="14">
        <v>300</v>
      </c>
      <c r="K139" s="17" t="s">
        <v>86</v>
      </c>
    </row>
    <row r="140" spans="1:11">
      <c r="A140" s="31">
        <v>303223</v>
      </c>
      <c r="B140" s="15" t="str">
        <f>IF($G140&lt;&gt;"",$G140,_xlfn.LET(_xlpm.idx,MATCH(relic!$H140,'-id 配置说明'!$A:$A,0),_xlpm.desc,INDEX('-id 配置说明'!$J:$J,_xlpm.idx),IFERROR(_xlpm.desc,"")))</f>
        <v/>
      </c>
      <c r="D140" s="16" t="str">
        <f t="shared" si="6"/>
        <v>relic_name_303223</v>
      </c>
      <c r="E140" s="16" t="str">
        <f t="shared" si="12"/>
        <v>relic_desc_303223</v>
      </c>
      <c r="F140" s="15" t="str" cm="1">
        <f t="array" ref="F140">IF($G140&lt;&gt;"",$G140,_xlfn.LET(_xlpm.idx,MATCH(relic!$H140,'-id 配置说明'!$A:$A,0),_xlpm.desc,INDEX('-id 配置说明'!$F:$F,_xlpm.idx),_xlpm.tp,INDEX('-id 配置说明'!$B:$B,_xlpm.idx),_xlpm.expr,RIGHT(_xlpm.desc,LEN(_xlpm.desc)-FIND("=",_xlpm.desc))&amp;" + "&amp;_xlfn.SWITCH(_xlpm.tp,"pts",TEXT($J140/1000,"0%"),"add",$J140),IFERROR(_xlpm.expr,"")))</f>
        <v/>
      </c>
      <c r="H140" s="32" t="s">
        <v>54</v>
      </c>
      <c r="J140" s="14">
        <v>450</v>
      </c>
      <c r="K140" s="17" t="s">
        <v>86</v>
      </c>
    </row>
    <row r="141" spans="1:6">
      <c r="A141" s="31"/>
      <c r="B141" s="15" t="str">
        <f>IF($G141&lt;&gt;"",$G141,_xlfn.LET(_xlpm.idx,MATCH(relic!$H141,'-id 配置说明'!$A:$A,0),_xlpm.desc,INDEX('-id 配置说明'!$J:$J,_xlpm.idx),IFERROR(_xlpm.desc,"")))</f>
        <v/>
      </c>
      <c r="D141" s="16" t="str">
        <f t="shared" si="6"/>
        <v/>
      </c>
      <c r="E141" s="16" t="str">
        <f t="shared" si="12"/>
        <v/>
      </c>
      <c r="F141" s="15" t="str" cm="1">
        <f t="array" ref="F141">IF($G141&lt;&gt;"",$G141,_xlfn.LET(_xlpm.idx,MATCH(relic!$H141,'-id 配置说明'!$A:$A,0),_xlpm.desc,INDEX('-id 配置说明'!$F:$F,_xlpm.idx),_xlpm.tp,INDEX('-id 配置说明'!$B:$B,_xlpm.idx),_xlpm.expr,RIGHT(_xlpm.desc,LEN(_xlpm.desc)-FIND("=",_xlpm.desc))&amp;" + "&amp;_xlfn.SWITCH(_xlpm.tp,"pts",TEXT($J141/1000,"0%"),"add",$J141),IFERROR(_xlpm.expr,"")))</f>
        <v/>
      </c>
    </row>
    <row r="142" spans="1:11">
      <c r="A142" s="31">
        <v>303231</v>
      </c>
      <c r="B142" s="15" t="str">
        <f>IF($G142&lt;&gt;"",$G142,_xlfn.LET(_xlpm.idx,MATCH(relic!$H142,'-id 配置说明'!$A:$A,0),_xlpm.desc,INDEX('-id 配置说明'!$J:$J,_xlpm.idx),IFERROR(_xlpm.desc,"")))</f>
        <v/>
      </c>
      <c r="D142" s="16" t="str">
        <f t="shared" si="6"/>
        <v>relic_name_303231</v>
      </c>
      <c r="E142" s="16" t="str">
        <f t="shared" si="12"/>
        <v>relic_desc_303231</v>
      </c>
      <c r="F142" s="15" t="str" cm="1">
        <f t="array" ref="F142">IF($G142&lt;&gt;"",$G142,_xlfn.LET(_xlpm.idx,MATCH(relic!$H142,'-id 配置说明'!$A:$A,0),_xlpm.desc,INDEX('-id 配置说明'!$F:$F,_xlpm.idx),_xlpm.tp,INDEX('-id 配置说明'!$B:$B,_xlpm.idx),_xlpm.expr,RIGHT(_xlpm.desc,LEN(_xlpm.desc)-FIND("=",_xlpm.desc))&amp;" + "&amp;_xlfn.SWITCH(_xlpm.tp,"pts",TEXT($J142/1000,"0%"),"add",$J142),IFERROR(_xlpm.expr,"")))</f>
        <v/>
      </c>
      <c r="H142" s="32" t="s">
        <v>54</v>
      </c>
      <c r="J142" s="14">
        <v>120</v>
      </c>
      <c r="K142" s="17" t="s">
        <v>87</v>
      </c>
    </row>
    <row r="143" spans="1:11">
      <c r="A143" s="31">
        <v>303232</v>
      </c>
      <c r="B143" s="15" t="str">
        <f>IF($G143&lt;&gt;"",$G143,_xlfn.LET(_xlpm.idx,MATCH(relic!$H143,'-id 配置说明'!$A:$A,0),_xlpm.desc,INDEX('-id 配置说明'!$J:$J,_xlpm.idx),IFERROR(_xlpm.desc,"")))</f>
        <v/>
      </c>
      <c r="D143" s="16" t="str">
        <f t="shared" si="6"/>
        <v>relic_name_303232</v>
      </c>
      <c r="E143" s="16" t="str">
        <f t="shared" si="12"/>
        <v>relic_desc_303232</v>
      </c>
      <c r="F143" s="15" t="str" cm="1">
        <f t="array" ref="F143">IF($G143&lt;&gt;"",$G143,_xlfn.LET(_xlpm.idx,MATCH(relic!$H143,'-id 配置说明'!$A:$A,0),_xlpm.desc,INDEX('-id 配置说明'!$F:$F,_xlpm.idx),_xlpm.tp,INDEX('-id 配置说明'!$B:$B,_xlpm.idx),_xlpm.expr,RIGHT(_xlpm.desc,LEN(_xlpm.desc)-FIND("=",_xlpm.desc))&amp;" + "&amp;_xlfn.SWITCH(_xlpm.tp,"pts",TEXT($J143/1000,"0%"),"add",$J143),IFERROR(_xlpm.expr,"")))</f>
        <v/>
      </c>
      <c r="H143" s="32" t="s">
        <v>54</v>
      </c>
      <c r="J143" s="14">
        <v>240</v>
      </c>
      <c r="K143" s="17" t="s">
        <v>87</v>
      </c>
    </row>
    <row r="144" spans="1:11">
      <c r="A144" s="31">
        <v>303233</v>
      </c>
      <c r="B144" s="15" t="str">
        <f>IF($G144&lt;&gt;"",$G144,_xlfn.LET(_xlpm.idx,MATCH(relic!$H144,'-id 配置说明'!$A:$A,0),_xlpm.desc,INDEX('-id 配置说明'!$J:$J,_xlpm.idx),IFERROR(_xlpm.desc,"")))</f>
        <v/>
      </c>
      <c r="D144" s="16" t="str">
        <f t="shared" si="6"/>
        <v>relic_name_303233</v>
      </c>
      <c r="E144" s="16" t="str">
        <f t="shared" si="12"/>
        <v>relic_desc_303233</v>
      </c>
      <c r="F144" s="15" t="str" cm="1">
        <f t="array" ref="F144">IF($G144&lt;&gt;"",$G144,_xlfn.LET(_xlpm.idx,MATCH(relic!$H144,'-id 配置说明'!$A:$A,0),_xlpm.desc,INDEX('-id 配置说明'!$F:$F,_xlpm.idx),_xlpm.tp,INDEX('-id 配置说明'!$B:$B,_xlpm.idx),_xlpm.expr,RIGHT(_xlpm.desc,LEN(_xlpm.desc)-FIND("=",_xlpm.desc))&amp;" + "&amp;_xlfn.SWITCH(_xlpm.tp,"pts",TEXT($J144/1000,"0%"),"add",$J144),IFERROR(_xlpm.expr,"")))</f>
        <v/>
      </c>
      <c r="H144" s="32" t="s">
        <v>54</v>
      </c>
      <c r="J144" s="14">
        <v>360</v>
      </c>
      <c r="K144" s="17" t="s">
        <v>87</v>
      </c>
    </row>
    <row r="145" spans="1:6">
      <c r="A145" s="31"/>
      <c r="B145" s="15" t="str">
        <f>IF($G145&lt;&gt;"",$G145,_xlfn.LET(_xlpm.idx,MATCH(relic!$H145,'-id 配置说明'!$A:$A,0),_xlpm.desc,INDEX('-id 配置说明'!$J:$J,_xlpm.idx),IFERROR(_xlpm.desc,"")))</f>
        <v/>
      </c>
      <c r="D145" s="16" t="str">
        <f t="shared" ref="D145:D148" si="13">IF(A145&lt;&gt;"","relic_name_"&amp;$A145,"")</f>
        <v/>
      </c>
      <c r="E145" s="16" t="str">
        <f t="shared" si="12"/>
        <v/>
      </c>
      <c r="F145" s="15" t="str" cm="1">
        <f t="array" ref="F145">IF($G145&lt;&gt;"",$G145,_xlfn.LET(_xlpm.idx,MATCH(relic!$H145,'-id 配置说明'!$A:$A,0),_xlpm.desc,INDEX('-id 配置说明'!$F:$F,_xlpm.idx),_xlpm.tp,INDEX('-id 配置说明'!$B:$B,_xlpm.idx),_xlpm.expr,RIGHT(_xlpm.desc,LEN(_xlpm.desc)-FIND("=",_xlpm.desc))&amp;" + "&amp;_xlfn.SWITCH(_xlpm.tp,"pts",TEXT($J145/1000,"0%"),"add",$J145),IFERROR(_xlpm.expr,"")))</f>
        <v/>
      </c>
    </row>
    <row r="146" spans="1:11">
      <c r="A146" s="31">
        <v>303241</v>
      </c>
      <c r="B146" s="15" t="str">
        <f>IF($G146&lt;&gt;"",$G146,_xlfn.LET(_xlpm.idx,MATCH(relic!$H146,'-id 配置说明'!$A:$A,0),_xlpm.desc,INDEX('-id 配置说明'!$J:$J,_xlpm.idx),IFERROR(_xlpm.desc,"")))</f>
        <v/>
      </c>
      <c r="D146" s="16" t="str">
        <f t="shared" si="13"/>
        <v>relic_name_303241</v>
      </c>
      <c r="E146" s="16" t="str">
        <f t="shared" si="12"/>
        <v>relic_desc_303241</v>
      </c>
      <c r="F146" s="15" t="str" cm="1">
        <f t="array" ref="F146">IF($G146&lt;&gt;"",$G146,_xlfn.LET(_xlpm.idx,MATCH(relic!$H146,'-id 配置说明'!$A:$A,0),_xlpm.desc,INDEX('-id 配置说明'!$F:$F,_xlpm.idx),_xlpm.tp,INDEX('-id 配置说明'!$B:$B,_xlpm.idx),_xlpm.expr,RIGHT(_xlpm.desc,LEN(_xlpm.desc)-FIND("=",_xlpm.desc))&amp;" + "&amp;_xlfn.SWITCH(_xlpm.tp,"pts",TEXT($J146/1000,"0%"),"add",$J146),IFERROR(_xlpm.expr,"")))</f>
        <v/>
      </c>
      <c r="H146" s="32" t="s">
        <v>54</v>
      </c>
      <c r="J146" s="14">
        <v>80</v>
      </c>
      <c r="K146" s="17" t="s">
        <v>88</v>
      </c>
    </row>
    <row r="147" spans="1:11">
      <c r="A147" s="31">
        <v>303242</v>
      </c>
      <c r="B147" s="15" t="str">
        <f>IF($G147&lt;&gt;"",$G147,_xlfn.LET(_xlpm.idx,MATCH(relic!$H147,'-id 配置说明'!$A:$A,0),_xlpm.desc,INDEX('-id 配置说明'!$J:$J,_xlpm.idx),IFERROR(_xlpm.desc,"")))</f>
        <v/>
      </c>
      <c r="D147" s="16" t="str">
        <f t="shared" si="13"/>
        <v>relic_name_303242</v>
      </c>
      <c r="E147" s="16" t="str">
        <f t="shared" si="12"/>
        <v>relic_desc_303242</v>
      </c>
      <c r="F147" s="15" t="str" cm="1">
        <f t="array" ref="F147">IF($G147&lt;&gt;"",$G147,_xlfn.LET(_xlpm.idx,MATCH(relic!$H147,'-id 配置说明'!$A:$A,0),_xlpm.desc,INDEX('-id 配置说明'!$F:$F,_xlpm.idx),_xlpm.tp,INDEX('-id 配置说明'!$B:$B,_xlpm.idx),_xlpm.expr,RIGHT(_xlpm.desc,LEN(_xlpm.desc)-FIND("=",_xlpm.desc))&amp;" + "&amp;_xlfn.SWITCH(_xlpm.tp,"pts",TEXT($J147/1000,"0%"),"add",$J147),IFERROR(_xlpm.expr,"")))</f>
        <v/>
      </c>
      <c r="H147" s="32" t="s">
        <v>54</v>
      </c>
      <c r="J147" s="14">
        <v>160</v>
      </c>
      <c r="K147" s="17" t="s">
        <v>88</v>
      </c>
    </row>
    <row r="148" spans="1:11">
      <c r="A148" s="31">
        <v>303243</v>
      </c>
      <c r="B148" s="15" t="str">
        <f>IF($G148&lt;&gt;"",$G148,_xlfn.LET(_xlpm.idx,MATCH(relic!$H148,'-id 配置说明'!$A:$A,0),_xlpm.desc,INDEX('-id 配置说明'!$J:$J,_xlpm.idx),IFERROR(_xlpm.desc,"")))</f>
        <v/>
      </c>
      <c r="D148" s="16" t="str">
        <f t="shared" si="13"/>
        <v>relic_name_303243</v>
      </c>
      <c r="E148" s="16" t="str">
        <f t="shared" si="12"/>
        <v>relic_desc_303243</v>
      </c>
      <c r="F148" s="15" t="str" cm="1">
        <f t="array" ref="F148">IF($G148&lt;&gt;"",$G148,_xlfn.LET(_xlpm.idx,MATCH(relic!$H148,'-id 配置说明'!$A:$A,0),_xlpm.desc,INDEX('-id 配置说明'!$F:$F,_xlpm.idx),_xlpm.tp,INDEX('-id 配置说明'!$B:$B,_xlpm.idx),_xlpm.expr,RIGHT(_xlpm.desc,LEN(_xlpm.desc)-FIND("=",_xlpm.desc))&amp;" + "&amp;_xlfn.SWITCH(_xlpm.tp,"pts",TEXT($J148/1000,"0%"),"add",$J148),IFERROR(_xlpm.expr,"")))</f>
        <v/>
      </c>
      <c r="H148" s="32" t="s">
        <v>54</v>
      </c>
      <c r="J148" s="14">
        <v>240</v>
      </c>
      <c r="K148" s="17" t="s">
        <v>88</v>
      </c>
    </row>
    <row r="149" spans="1:6">
      <c r="A149" s="31"/>
      <c r="B149" s="15" t="str">
        <f>IF($G149&lt;&gt;"",$G149,_xlfn.LET(_xlpm.idx,MATCH(relic!$H149,'-id 配置说明'!$A:$A,0),_xlpm.desc,INDEX('-id 配置说明'!$J:$J,_xlpm.idx),IFERROR(_xlpm.desc,"")))</f>
        <v/>
      </c>
      <c r="D149" s="16" t="str">
        <f t="shared" ref="D149:D160" si="14">IF(A149&lt;&gt;"","relic_name_"&amp;$A149,"")</f>
        <v/>
      </c>
      <c r="E149" s="16" t="str">
        <f t="shared" si="12"/>
        <v/>
      </c>
      <c r="F149" s="15" t="str" cm="1">
        <f t="array" ref="F149">IF($G149&lt;&gt;"",$G149,_xlfn.LET(_xlpm.idx,MATCH(relic!$H149,'-id 配置说明'!$A:$A,0),_xlpm.desc,INDEX('-id 配置说明'!$F:$F,_xlpm.idx),_xlpm.tp,INDEX('-id 配置说明'!$B:$B,_xlpm.idx),_xlpm.expr,RIGHT(_xlpm.desc,LEN(_xlpm.desc)-FIND("=",_xlpm.desc))&amp;" + "&amp;_xlfn.SWITCH(_xlpm.tp,"pts",TEXT($J149/1000,"0%"),"add",$J149),IFERROR(_xlpm.expr,"")))</f>
        <v/>
      </c>
    </row>
    <row r="150" spans="1:11">
      <c r="A150" s="31">
        <v>306211</v>
      </c>
      <c r="B150" s="15" t="str">
        <f>IF($G150&lt;&gt;"",$G150,_xlfn.LET(_xlpm.idx,MATCH(relic!$H150,'-id 配置说明'!$A:$A,0),_xlpm.desc,INDEX('-id 配置说明'!$J:$J,_xlpm.idx),IFERROR(_xlpm.desc,"")))</f>
        <v/>
      </c>
      <c r="D150" s="16" t="str">
        <f t="shared" si="14"/>
        <v>relic_name_306211</v>
      </c>
      <c r="E150" s="16" t="str">
        <f t="shared" si="12"/>
        <v>relic_desc_306211</v>
      </c>
      <c r="F150" s="15" t="str" cm="1">
        <f t="array" ref="F150">IF($G150&lt;&gt;"",$G150,_xlfn.LET(_xlpm.idx,MATCH(relic!$H150,'-id 配置说明'!$A:$A,0),_xlpm.desc,INDEX('-id 配置说明'!$F:$F,_xlpm.idx),_xlpm.tp,INDEX('-id 配置说明'!$B:$B,_xlpm.idx),_xlpm.expr,RIGHT(_xlpm.desc,LEN(_xlpm.desc)-FIND("=",_xlpm.desc))&amp;" + "&amp;_xlfn.SWITCH(_xlpm.tp,"pts",TEXT($J150/1000,"0%"),"add",$J150),IFERROR(_xlpm.expr,"")))</f>
        <v/>
      </c>
      <c r="H150" s="32" t="s">
        <v>54</v>
      </c>
      <c r="J150" s="14">
        <v>300</v>
      </c>
      <c r="K150" s="17" t="s">
        <v>89</v>
      </c>
    </row>
    <row r="151" spans="1:11">
      <c r="A151" s="31">
        <v>306212</v>
      </c>
      <c r="B151" s="15" t="str">
        <f>IF($G151&lt;&gt;"",$G151,_xlfn.LET(_xlpm.idx,MATCH(relic!$H151,'-id 配置说明'!$A:$A,0),_xlpm.desc,INDEX('-id 配置说明'!$J:$J,_xlpm.idx),IFERROR(_xlpm.desc,"")))</f>
        <v/>
      </c>
      <c r="D151" s="16" t="str">
        <f t="shared" si="14"/>
        <v>relic_name_306212</v>
      </c>
      <c r="E151" s="16" t="str">
        <f t="shared" si="12"/>
        <v>relic_desc_306212</v>
      </c>
      <c r="F151" s="15" t="str" cm="1">
        <f t="array" ref="F151">IF($G151&lt;&gt;"",$G151,_xlfn.LET(_xlpm.idx,MATCH(relic!$H151,'-id 配置说明'!$A:$A,0),_xlpm.desc,INDEX('-id 配置说明'!$F:$F,_xlpm.idx),_xlpm.tp,INDEX('-id 配置说明'!$B:$B,_xlpm.idx),_xlpm.expr,RIGHT(_xlpm.desc,LEN(_xlpm.desc)-FIND("=",_xlpm.desc))&amp;" + "&amp;_xlfn.SWITCH(_xlpm.tp,"pts",TEXT($J151/1000,"0%"),"add",$J151),IFERROR(_xlpm.expr,"")))</f>
        <v/>
      </c>
      <c r="H151" s="32" t="s">
        <v>54</v>
      </c>
      <c r="J151" s="14">
        <v>600</v>
      </c>
      <c r="K151" s="17" t="s">
        <v>89</v>
      </c>
    </row>
    <row r="152" spans="1:11">
      <c r="A152" s="31">
        <v>306213</v>
      </c>
      <c r="B152" s="15" t="str">
        <f>IF($G152&lt;&gt;"",$G152,_xlfn.LET(_xlpm.idx,MATCH(relic!$H152,'-id 配置说明'!$A:$A,0),_xlpm.desc,INDEX('-id 配置说明'!$J:$J,_xlpm.idx),IFERROR(_xlpm.desc,"")))</f>
        <v/>
      </c>
      <c r="D152" s="16" t="str">
        <f t="shared" si="14"/>
        <v>relic_name_306213</v>
      </c>
      <c r="E152" s="16" t="str">
        <f t="shared" si="12"/>
        <v>relic_desc_306213</v>
      </c>
      <c r="F152" s="15" t="str" cm="1">
        <f t="array" ref="F152">IF($G152&lt;&gt;"",$G152,_xlfn.LET(_xlpm.idx,MATCH(relic!$H152,'-id 配置说明'!$A:$A,0),_xlpm.desc,INDEX('-id 配置说明'!$F:$F,_xlpm.idx),_xlpm.tp,INDEX('-id 配置说明'!$B:$B,_xlpm.idx),_xlpm.expr,RIGHT(_xlpm.desc,LEN(_xlpm.desc)-FIND("=",_xlpm.desc))&amp;" + "&amp;_xlfn.SWITCH(_xlpm.tp,"pts",TEXT($J152/1000,"0%"),"add",$J152),IFERROR(_xlpm.expr,"")))</f>
        <v/>
      </c>
      <c r="H152" s="32" t="s">
        <v>54</v>
      </c>
      <c r="J152" s="14">
        <v>900</v>
      </c>
      <c r="K152" s="17" t="s">
        <v>89</v>
      </c>
    </row>
    <row r="153" spans="1:6">
      <c r="A153" s="31"/>
      <c r="B153" s="15" t="str">
        <f>IF($G153&lt;&gt;"",$G153,_xlfn.LET(_xlpm.idx,MATCH(relic!$H153,'-id 配置说明'!$A:$A,0),_xlpm.desc,INDEX('-id 配置说明'!$J:$J,_xlpm.idx),IFERROR(_xlpm.desc,"")))</f>
        <v/>
      </c>
      <c r="D153" s="16" t="str">
        <f t="shared" si="14"/>
        <v/>
      </c>
      <c r="E153" s="16" t="str">
        <f t="shared" si="12"/>
        <v/>
      </c>
      <c r="F153" s="15" t="str" cm="1">
        <f t="array" ref="F153">IF($G153&lt;&gt;"",$G153,_xlfn.LET(_xlpm.idx,MATCH(relic!$H153,'-id 配置说明'!$A:$A,0),_xlpm.desc,INDEX('-id 配置说明'!$F:$F,_xlpm.idx),_xlpm.tp,INDEX('-id 配置说明'!$B:$B,_xlpm.idx),_xlpm.expr,RIGHT(_xlpm.desc,LEN(_xlpm.desc)-FIND("=",_xlpm.desc))&amp;" + "&amp;_xlfn.SWITCH(_xlpm.tp,"pts",TEXT($J153/1000,"0%"),"add",$J153),IFERROR(_xlpm.expr,"")))</f>
        <v/>
      </c>
    </row>
    <row r="154" spans="1:11">
      <c r="A154" s="31">
        <v>306221</v>
      </c>
      <c r="B154" s="15" t="str">
        <f>IF($G154&lt;&gt;"",$G154,_xlfn.LET(_xlpm.idx,MATCH(relic!$H154,'-id 配置说明'!$A:$A,0),_xlpm.desc,INDEX('-id 配置说明'!$J:$J,_xlpm.idx),IFERROR(_xlpm.desc,"")))</f>
        <v/>
      </c>
      <c r="D154" s="16" t="str">
        <f t="shared" si="14"/>
        <v>relic_name_306221</v>
      </c>
      <c r="E154" s="16" t="str">
        <f t="shared" si="12"/>
        <v>relic_desc_306221</v>
      </c>
      <c r="F154" s="15" t="str" cm="1">
        <f t="array" ref="F154">IF($G154&lt;&gt;"",$G154,_xlfn.LET(_xlpm.idx,MATCH(relic!$H154,'-id 配置说明'!$A:$A,0),_xlpm.desc,INDEX('-id 配置说明'!$F:$F,_xlpm.idx),_xlpm.tp,INDEX('-id 配置说明'!$B:$B,_xlpm.idx),_xlpm.expr,RIGHT(_xlpm.desc,LEN(_xlpm.desc)-FIND("=",_xlpm.desc))&amp;" + "&amp;_xlfn.SWITCH(_xlpm.tp,"pts",TEXT($J154/1000,"0%"),"add",$J154),IFERROR(_xlpm.expr,"")))</f>
        <v/>
      </c>
      <c r="H154" s="32" t="s">
        <v>54</v>
      </c>
      <c r="J154" s="14">
        <v>150</v>
      </c>
      <c r="K154" s="17" t="s">
        <v>90</v>
      </c>
    </row>
    <row r="155" spans="1:11">
      <c r="A155" s="31">
        <v>306222</v>
      </c>
      <c r="B155" s="15" t="str">
        <f>IF($G155&lt;&gt;"",$G155,_xlfn.LET(_xlpm.idx,MATCH(relic!$H155,'-id 配置说明'!$A:$A,0),_xlpm.desc,INDEX('-id 配置说明'!$J:$J,_xlpm.idx),IFERROR(_xlpm.desc,"")))</f>
        <v/>
      </c>
      <c r="D155" s="16" t="str">
        <f t="shared" si="14"/>
        <v>relic_name_306222</v>
      </c>
      <c r="E155" s="16" t="str">
        <f t="shared" si="12"/>
        <v>relic_desc_306222</v>
      </c>
      <c r="F155" s="15" t="str" cm="1">
        <f t="array" ref="F155">IF($G155&lt;&gt;"",$G155,_xlfn.LET(_xlpm.idx,MATCH(relic!$H155,'-id 配置说明'!$A:$A,0),_xlpm.desc,INDEX('-id 配置说明'!$F:$F,_xlpm.idx),_xlpm.tp,INDEX('-id 配置说明'!$B:$B,_xlpm.idx),_xlpm.expr,RIGHT(_xlpm.desc,LEN(_xlpm.desc)-FIND("=",_xlpm.desc))&amp;" + "&amp;_xlfn.SWITCH(_xlpm.tp,"pts",TEXT($J155/1000,"0%"),"add",$J155),IFERROR(_xlpm.expr,"")))</f>
        <v/>
      </c>
      <c r="H155" s="32" t="s">
        <v>54</v>
      </c>
      <c r="J155" s="14">
        <v>300</v>
      </c>
      <c r="K155" s="17" t="s">
        <v>90</v>
      </c>
    </row>
    <row r="156" spans="1:11">
      <c r="A156" s="31">
        <v>306223</v>
      </c>
      <c r="B156" s="15" t="str">
        <f>IF($G156&lt;&gt;"",$G156,_xlfn.LET(_xlpm.idx,MATCH(relic!$H156,'-id 配置说明'!$A:$A,0),_xlpm.desc,INDEX('-id 配置说明'!$J:$J,_xlpm.idx),IFERROR(_xlpm.desc,"")))</f>
        <v/>
      </c>
      <c r="D156" s="16" t="str">
        <f t="shared" si="14"/>
        <v>relic_name_306223</v>
      </c>
      <c r="E156" s="16" t="str">
        <f t="shared" si="12"/>
        <v>relic_desc_306223</v>
      </c>
      <c r="F156" s="15" t="str" cm="1">
        <f t="array" ref="F156">IF($G156&lt;&gt;"",$G156,_xlfn.LET(_xlpm.idx,MATCH(relic!$H156,'-id 配置说明'!$A:$A,0),_xlpm.desc,INDEX('-id 配置说明'!$F:$F,_xlpm.idx),_xlpm.tp,INDEX('-id 配置说明'!$B:$B,_xlpm.idx),_xlpm.expr,RIGHT(_xlpm.desc,LEN(_xlpm.desc)-FIND("=",_xlpm.desc))&amp;" + "&amp;_xlfn.SWITCH(_xlpm.tp,"pts",TEXT($J156/1000,"0%"),"add",$J156),IFERROR(_xlpm.expr,"")))</f>
        <v/>
      </c>
      <c r="H156" s="32" t="s">
        <v>54</v>
      </c>
      <c r="J156" s="14">
        <v>450</v>
      </c>
      <c r="K156" s="17" t="s">
        <v>90</v>
      </c>
    </row>
    <row r="157" spans="1:6">
      <c r="A157" s="31"/>
      <c r="B157" s="15" t="str">
        <f>IF($G157&lt;&gt;"",$G157,_xlfn.LET(_xlpm.idx,MATCH(relic!$H157,'-id 配置说明'!$A:$A,0),_xlpm.desc,INDEX('-id 配置说明'!$J:$J,_xlpm.idx),IFERROR(_xlpm.desc,"")))</f>
        <v/>
      </c>
      <c r="D157" s="16" t="str">
        <f t="shared" si="14"/>
        <v/>
      </c>
      <c r="E157" s="16" t="str">
        <f t="shared" si="12"/>
        <v/>
      </c>
      <c r="F157" s="15" t="str" cm="1">
        <f t="array" ref="F157">IF($G157&lt;&gt;"",$G157,_xlfn.LET(_xlpm.idx,MATCH(relic!$H157,'-id 配置说明'!$A:$A,0),_xlpm.desc,INDEX('-id 配置说明'!$F:$F,_xlpm.idx),_xlpm.tp,INDEX('-id 配置说明'!$B:$B,_xlpm.idx),_xlpm.expr,RIGHT(_xlpm.desc,LEN(_xlpm.desc)-FIND("=",_xlpm.desc))&amp;" + "&amp;_xlfn.SWITCH(_xlpm.tp,"pts",TEXT($J157/1000,"0%"),"add",$J157),IFERROR(_xlpm.expr,"")))</f>
        <v/>
      </c>
    </row>
    <row r="158" spans="1:11">
      <c r="A158" s="31">
        <v>306231</v>
      </c>
      <c r="B158" s="15" t="str">
        <f>IF($G158&lt;&gt;"",$G158,_xlfn.LET(_xlpm.idx,MATCH(relic!$H158,'-id 配置说明'!$A:$A,0),_xlpm.desc,INDEX('-id 配置说明'!$J:$J,_xlpm.idx),IFERROR(_xlpm.desc,"")))</f>
        <v/>
      </c>
      <c r="D158" s="16" t="str">
        <f t="shared" si="14"/>
        <v>relic_name_306231</v>
      </c>
      <c r="E158" s="16" t="str">
        <f t="shared" si="12"/>
        <v>relic_desc_306231</v>
      </c>
      <c r="F158" s="15" t="str" cm="1">
        <f t="array" ref="F158">IF($G158&lt;&gt;"",$G158,_xlfn.LET(_xlpm.idx,MATCH(relic!$H158,'-id 配置说明'!$A:$A,0),_xlpm.desc,INDEX('-id 配置说明'!$F:$F,_xlpm.idx),_xlpm.tp,INDEX('-id 配置说明'!$B:$B,_xlpm.idx),_xlpm.expr,RIGHT(_xlpm.desc,LEN(_xlpm.desc)-FIND("=",_xlpm.desc))&amp;" + "&amp;_xlfn.SWITCH(_xlpm.tp,"pts",TEXT($J158/1000,"0%"),"add",$J158),IFERROR(_xlpm.expr,"")))</f>
        <v/>
      </c>
      <c r="H158" s="32" t="s">
        <v>54</v>
      </c>
      <c r="J158" s="14">
        <v>200</v>
      </c>
      <c r="K158" s="17" t="s">
        <v>91</v>
      </c>
    </row>
    <row r="159" spans="1:11">
      <c r="A159" s="31">
        <v>306232</v>
      </c>
      <c r="B159" s="15" t="str">
        <f>IF($G159&lt;&gt;"",$G159,_xlfn.LET(_xlpm.idx,MATCH(relic!$H159,'-id 配置说明'!$A:$A,0),_xlpm.desc,INDEX('-id 配置说明'!$J:$J,_xlpm.idx),IFERROR(_xlpm.desc,"")))</f>
        <v/>
      </c>
      <c r="D159" s="16" t="str">
        <f t="shared" si="14"/>
        <v>relic_name_306232</v>
      </c>
      <c r="E159" s="16" t="str">
        <f t="shared" si="12"/>
        <v>relic_desc_306232</v>
      </c>
      <c r="F159" s="15" t="str" cm="1">
        <f t="array" ref="F159">IF($G159&lt;&gt;"",$G159,_xlfn.LET(_xlpm.idx,MATCH(relic!$H159,'-id 配置说明'!$A:$A,0),_xlpm.desc,INDEX('-id 配置说明'!$F:$F,_xlpm.idx),_xlpm.tp,INDEX('-id 配置说明'!$B:$B,_xlpm.idx),_xlpm.expr,RIGHT(_xlpm.desc,LEN(_xlpm.desc)-FIND("=",_xlpm.desc))&amp;" + "&amp;_xlfn.SWITCH(_xlpm.tp,"pts",TEXT($J159/1000,"0%"),"add",$J159),IFERROR(_xlpm.expr,"")))</f>
        <v/>
      </c>
      <c r="H159" s="32" t="s">
        <v>54</v>
      </c>
      <c r="J159" s="14">
        <v>400</v>
      </c>
      <c r="K159" s="17" t="s">
        <v>91</v>
      </c>
    </row>
    <row r="160" spans="1:11">
      <c r="A160" s="31">
        <v>306233</v>
      </c>
      <c r="B160" s="15" t="str">
        <f>IF($G160&lt;&gt;"",$G160,_xlfn.LET(_xlpm.idx,MATCH(relic!$H160,'-id 配置说明'!$A:$A,0),_xlpm.desc,INDEX('-id 配置说明'!$J:$J,_xlpm.idx),IFERROR(_xlpm.desc,"")))</f>
        <v/>
      </c>
      <c r="D160" s="16" t="str">
        <f t="shared" si="14"/>
        <v>relic_name_306233</v>
      </c>
      <c r="E160" s="16" t="str">
        <f t="shared" si="12"/>
        <v>relic_desc_306233</v>
      </c>
      <c r="F160" s="15" t="str" cm="1">
        <f t="array" ref="F160">IF($G160&lt;&gt;"",$G160,_xlfn.LET(_xlpm.idx,MATCH(relic!$H160,'-id 配置说明'!$A:$A,0),_xlpm.desc,INDEX('-id 配置说明'!$F:$F,_xlpm.idx),_xlpm.tp,INDEX('-id 配置说明'!$B:$B,_xlpm.idx),_xlpm.expr,RIGHT(_xlpm.desc,LEN(_xlpm.desc)-FIND("=",_xlpm.desc))&amp;" + "&amp;_xlfn.SWITCH(_xlpm.tp,"pts",TEXT($J160/1000,"0%"),"add",$J160),IFERROR(_xlpm.expr,"")))</f>
        <v/>
      </c>
      <c r="H160" s="32" t="s">
        <v>54</v>
      </c>
      <c r="J160" s="14">
        <v>600</v>
      </c>
      <c r="K160" s="17" t="s">
        <v>91</v>
      </c>
    </row>
  </sheetData>
  <sortState ref="A4:C6">
    <sortCondition ref="A4:A6"/>
  </sortState>
  <conditionalFormatting sqref="A$1:A$1048576">
    <cfRule type="duplicateValues" dxfId="0" priority="1"/>
  </conditionalFormatting>
  <pageMargins left="0.75" right="0.75" top="1" bottom="1" header="0.5" footer="0.5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51"/>
  <sheetViews>
    <sheetView workbookViewId="0">
      <selection activeCell="O12" sqref="O12"/>
    </sheetView>
  </sheetViews>
  <sheetFormatPr defaultColWidth="12.5" defaultRowHeight="14.25"/>
  <cols>
    <col min="1" max="1" width="29.625" style="2" customWidth="1"/>
    <col min="2" max="2" width="12.5" style="2"/>
    <col min="3" max="3" width="12.5" style="3"/>
    <col min="4" max="8" width="12.5" style="2"/>
    <col min="9" max="9" width="2.5" style="4" customWidth="1"/>
    <col min="10" max="10" width="13.625" style="5" customWidth="1"/>
    <col min="11" max="11" width="37.875" style="5" customWidth="1"/>
    <col min="12" max="12" width="40.625" style="5" customWidth="1"/>
    <col min="13" max="13" width="2.5" style="6" customWidth="1"/>
    <col min="14" max="16384" width="12.5" style="2"/>
  </cols>
  <sheetData>
    <row r="1" s="1" customFormat="1" spans="1:13">
      <c r="A1" s="1" t="s">
        <v>92</v>
      </c>
      <c r="B1" s="1" t="s">
        <v>93</v>
      </c>
      <c r="C1" s="7" t="s">
        <v>94</v>
      </c>
      <c r="D1" s="1" t="s">
        <v>95</v>
      </c>
      <c r="E1" s="1" t="s">
        <v>96</v>
      </c>
      <c r="F1" s="1" t="s">
        <v>97</v>
      </c>
      <c r="G1" s="1" t="s">
        <v>98</v>
      </c>
      <c r="H1" s="1" t="s">
        <v>99</v>
      </c>
      <c r="I1" s="8"/>
      <c r="J1" s="9" t="s">
        <v>100</v>
      </c>
      <c r="K1" s="9" t="s">
        <v>101</v>
      </c>
      <c r="L1" s="9" t="s">
        <v>102</v>
      </c>
      <c r="M1" s="10"/>
    </row>
    <row r="2" spans="1:11">
      <c r="A2" s="2" t="s">
        <v>103</v>
      </c>
      <c r="B2" s="2" t="s">
        <v>104</v>
      </c>
      <c r="C2" s="2" t="s">
        <v>105</v>
      </c>
      <c r="E2" s="2" t="s">
        <v>106</v>
      </c>
      <c r="F2" s="2" t="s">
        <v>107</v>
      </c>
      <c r="H2" s="2" t="s">
        <v>11</v>
      </c>
      <c r="J2" s="5" t="s">
        <v>108</v>
      </c>
      <c r="K2" s="5" t="s">
        <v>109</v>
      </c>
    </row>
    <row r="3" spans="1:10">
      <c r="A3" s="2" t="s">
        <v>110</v>
      </c>
      <c r="B3" s="2" t="s">
        <v>111</v>
      </c>
      <c r="F3" s="2" t="s">
        <v>112</v>
      </c>
      <c r="J3" s="5" t="s">
        <v>113</v>
      </c>
    </row>
    <row r="4" spans="1:10">
      <c r="A4" s="2" t="s">
        <v>51</v>
      </c>
      <c r="B4" s="2" t="s">
        <v>104</v>
      </c>
      <c r="F4" s="2" t="s">
        <v>114</v>
      </c>
      <c r="J4" s="5" t="s">
        <v>115</v>
      </c>
    </row>
    <row r="5" spans="1:10">
      <c r="A5" s="2" t="s">
        <v>116</v>
      </c>
      <c r="B5" s="2" t="s">
        <v>104</v>
      </c>
      <c r="F5" s="2" t="s">
        <v>117</v>
      </c>
      <c r="J5" s="5" t="s">
        <v>118</v>
      </c>
    </row>
    <row r="6" spans="1:12">
      <c r="A6" s="2" t="s">
        <v>119</v>
      </c>
      <c r="B6" s="2" t="s">
        <v>104</v>
      </c>
      <c r="F6" s="2" t="s">
        <v>120</v>
      </c>
      <c r="J6" s="5" t="s">
        <v>121</v>
      </c>
      <c r="L6" s="5" t="s">
        <v>122</v>
      </c>
    </row>
    <row r="7" spans="1:10">
      <c r="A7" s="2" t="s">
        <v>123</v>
      </c>
      <c r="B7" s="2" t="s">
        <v>111</v>
      </c>
      <c r="F7" s="2" t="s">
        <v>124</v>
      </c>
      <c r="J7" s="5" t="s">
        <v>125</v>
      </c>
    </row>
    <row r="9" spans="1:12">
      <c r="A9" s="2" t="s">
        <v>126</v>
      </c>
      <c r="B9" s="2" t="s">
        <v>111</v>
      </c>
      <c r="F9" s="2" t="s">
        <v>127</v>
      </c>
      <c r="J9" s="5" t="s">
        <v>128</v>
      </c>
      <c r="L9" s="5" t="s">
        <v>122</v>
      </c>
    </row>
    <row r="10" spans="1:10">
      <c r="A10" s="2" t="s">
        <v>129</v>
      </c>
      <c r="B10" s="2" t="s">
        <v>104</v>
      </c>
      <c r="F10" s="2" t="s">
        <v>130</v>
      </c>
      <c r="J10" s="5" t="s">
        <v>131</v>
      </c>
    </row>
    <row r="11" spans="1:10">
      <c r="A11" s="2" t="s">
        <v>132</v>
      </c>
      <c r="B11" s="2" t="s">
        <v>111</v>
      </c>
      <c r="F11" s="2" t="s">
        <v>133</v>
      </c>
      <c r="J11" s="5" t="s">
        <v>134</v>
      </c>
    </row>
    <row r="13" spans="1:12">
      <c r="A13" s="2" t="s">
        <v>135</v>
      </c>
      <c r="B13" s="2" t="s">
        <v>104</v>
      </c>
      <c r="E13" s="2" t="s">
        <v>136</v>
      </c>
      <c r="F13" s="2" t="s">
        <v>137</v>
      </c>
      <c r="J13" s="5" t="s">
        <v>138</v>
      </c>
      <c r="K13" s="5" t="s">
        <v>139</v>
      </c>
      <c r="L13" s="5" t="s">
        <v>140</v>
      </c>
    </row>
    <row r="14" spans="1:12">
      <c r="A14" s="2" t="s">
        <v>141</v>
      </c>
      <c r="B14" s="2" t="s">
        <v>111</v>
      </c>
      <c r="F14" s="2" t="s">
        <v>142</v>
      </c>
      <c r="J14" s="5" t="s">
        <v>143</v>
      </c>
      <c r="K14" s="5" t="s">
        <v>139</v>
      </c>
      <c r="L14" s="5" t="s">
        <v>140</v>
      </c>
    </row>
    <row r="15" spans="1:12">
      <c r="A15" s="2" t="s">
        <v>144</v>
      </c>
      <c r="B15" s="2" t="s">
        <v>104</v>
      </c>
      <c r="F15" s="2" t="s">
        <v>145</v>
      </c>
      <c r="J15" s="5" t="s">
        <v>146</v>
      </c>
      <c r="K15" s="5" t="s">
        <v>139</v>
      </c>
      <c r="L15" s="5" t="s">
        <v>140</v>
      </c>
    </row>
    <row r="16" spans="1:12">
      <c r="A16" s="2" t="s">
        <v>147</v>
      </c>
      <c r="B16" s="2" t="s">
        <v>104</v>
      </c>
      <c r="F16" s="2" t="s">
        <v>148</v>
      </c>
      <c r="J16" s="5" t="s">
        <v>149</v>
      </c>
      <c r="K16" s="5" t="s">
        <v>139</v>
      </c>
      <c r="L16" s="5" t="s">
        <v>140</v>
      </c>
    </row>
    <row r="17" spans="1:12">
      <c r="A17" s="2" t="s">
        <v>150</v>
      </c>
      <c r="B17" s="2" t="s">
        <v>104</v>
      </c>
      <c r="F17" s="2" t="s">
        <v>151</v>
      </c>
      <c r="J17" s="5" t="s">
        <v>152</v>
      </c>
      <c r="K17" s="5" t="s">
        <v>139</v>
      </c>
      <c r="L17" s="5" t="s">
        <v>153</v>
      </c>
    </row>
    <row r="18" spans="1:12">
      <c r="A18" s="2" t="s">
        <v>154</v>
      </c>
      <c r="B18" s="2" t="s">
        <v>111</v>
      </c>
      <c r="F18" s="2" t="s">
        <v>155</v>
      </c>
      <c r="J18" s="5" t="s">
        <v>156</v>
      </c>
      <c r="K18" s="5" t="s">
        <v>139</v>
      </c>
      <c r="L18" s="5" t="s">
        <v>140</v>
      </c>
    </row>
    <row r="20" spans="1:12">
      <c r="A20" s="2" t="s">
        <v>157</v>
      </c>
      <c r="B20" s="2" t="s">
        <v>104</v>
      </c>
      <c r="F20" s="2" t="s">
        <v>158</v>
      </c>
      <c r="J20" s="5" t="s">
        <v>159</v>
      </c>
      <c r="K20" s="5" t="s">
        <v>160</v>
      </c>
      <c r="L20" s="5" t="s">
        <v>161</v>
      </c>
    </row>
    <row r="21" spans="1:12">
      <c r="A21" s="2" t="s">
        <v>162</v>
      </c>
      <c r="B21" s="2" t="s">
        <v>104</v>
      </c>
      <c r="F21" s="2" t="s">
        <v>163</v>
      </c>
      <c r="J21" s="5" t="s">
        <v>164</v>
      </c>
      <c r="K21" s="5" t="s">
        <v>165</v>
      </c>
      <c r="L21" s="5" t="s">
        <v>161</v>
      </c>
    </row>
    <row r="22" spans="1:12">
      <c r="A22" s="2" t="s">
        <v>166</v>
      </c>
      <c r="B22" s="2" t="s">
        <v>104</v>
      </c>
      <c r="F22" s="2" t="s">
        <v>167</v>
      </c>
      <c r="J22" s="5" t="s">
        <v>168</v>
      </c>
      <c r="L22" s="5" t="s">
        <v>161</v>
      </c>
    </row>
    <row r="24" spans="6:12">
      <c r="F24" s="2" t="s">
        <v>169</v>
      </c>
      <c r="J24" s="5" t="s">
        <v>170</v>
      </c>
      <c r="K24" s="5" t="s">
        <v>171</v>
      </c>
      <c r="L24" s="5" t="s">
        <v>172</v>
      </c>
    </row>
    <row r="25" spans="10:10">
      <c r="J25" s="5" t="s">
        <v>173</v>
      </c>
    </row>
    <row r="26" spans="1:10">
      <c r="A26" s="2" t="s">
        <v>174</v>
      </c>
      <c r="B26" s="2" t="s">
        <v>104</v>
      </c>
      <c r="E26" s="2" t="s">
        <v>175</v>
      </c>
      <c r="F26" s="2" t="s">
        <v>176</v>
      </c>
      <c r="J26" s="5" t="s">
        <v>177</v>
      </c>
    </row>
    <row r="27" spans="1:10">
      <c r="A27" s="2" t="s">
        <v>178</v>
      </c>
      <c r="B27" s="2" t="s">
        <v>111</v>
      </c>
      <c r="F27" s="2" t="s">
        <v>179</v>
      </c>
      <c r="J27" s="5" t="s">
        <v>180</v>
      </c>
    </row>
    <row r="28" spans="1:10">
      <c r="A28" s="2" t="s">
        <v>181</v>
      </c>
      <c r="B28" s="2" t="s">
        <v>104</v>
      </c>
      <c r="F28" s="2" t="s">
        <v>182</v>
      </c>
      <c r="J28" s="5" t="s">
        <v>183</v>
      </c>
    </row>
    <row r="29" spans="1:10">
      <c r="A29" s="2" t="s">
        <v>184</v>
      </c>
      <c r="B29" s="2" t="s">
        <v>104</v>
      </c>
      <c r="F29" s="2" t="s">
        <v>185</v>
      </c>
      <c r="J29" s="5" t="s">
        <v>186</v>
      </c>
    </row>
    <row r="30" spans="1:12">
      <c r="A30" s="2" t="s">
        <v>187</v>
      </c>
      <c r="B30" s="2" t="s">
        <v>104</v>
      </c>
      <c r="F30" s="2" t="s">
        <v>188</v>
      </c>
      <c r="J30" s="5" t="s">
        <v>189</v>
      </c>
      <c r="L30" s="5" t="s">
        <v>122</v>
      </c>
    </row>
    <row r="31" spans="1:10">
      <c r="A31" s="2" t="s">
        <v>190</v>
      </c>
      <c r="B31" s="2" t="s">
        <v>111</v>
      </c>
      <c r="F31" s="2" t="s">
        <v>191</v>
      </c>
      <c r="J31" s="5" t="s">
        <v>192</v>
      </c>
    </row>
    <row r="33" spans="1:10">
      <c r="A33" s="2" t="s">
        <v>193</v>
      </c>
      <c r="B33" s="2" t="s">
        <v>104</v>
      </c>
      <c r="F33" s="2" t="s">
        <v>194</v>
      </c>
      <c r="J33" s="5" t="s">
        <v>195</v>
      </c>
    </row>
    <row r="34" spans="1:10">
      <c r="A34" s="2" t="s">
        <v>196</v>
      </c>
      <c r="B34" s="2" t="s">
        <v>104</v>
      </c>
      <c r="F34" s="2" t="s">
        <v>197</v>
      </c>
      <c r="J34" s="5" t="s">
        <v>198</v>
      </c>
    </row>
    <row r="35" spans="1:12">
      <c r="A35" s="2" t="s">
        <v>32</v>
      </c>
      <c r="B35" s="2" t="s">
        <v>111</v>
      </c>
      <c r="F35" s="2" t="s">
        <v>199</v>
      </c>
      <c r="J35" s="5" t="s">
        <v>200</v>
      </c>
      <c r="L35" s="5" t="s">
        <v>201</v>
      </c>
    </row>
    <row r="37" spans="1:12">
      <c r="A37" s="2" t="s">
        <v>202</v>
      </c>
      <c r="B37" s="2" t="s">
        <v>111</v>
      </c>
      <c r="F37" s="2" t="s">
        <v>203</v>
      </c>
      <c r="J37" s="5" t="s">
        <v>204</v>
      </c>
      <c r="K37" s="5" t="s">
        <v>205</v>
      </c>
      <c r="L37" s="5" t="s">
        <v>172</v>
      </c>
    </row>
    <row r="38" spans="1:12">
      <c r="A38" s="2" t="s">
        <v>24</v>
      </c>
      <c r="B38" s="2" t="s">
        <v>104</v>
      </c>
      <c r="F38" s="2" t="s">
        <v>206</v>
      </c>
      <c r="J38" s="5" t="s">
        <v>207</v>
      </c>
      <c r="K38" s="5" t="s">
        <v>208</v>
      </c>
      <c r="L38" s="5" t="s">
        <v>172</v>
      </c>
    </row>
    <row r="40" spans="1:12">
      <c r="A40" s="2" t="s">
        <v>209</v>
      </c>
      <c r="B40" s="2" t="s">
        <v>111</v>
      </c>
      <c r="E40" s="2" t="s">
        <v>210</v>
      </c>
      <c r="F40" s="2" t="s">
        <v>211</v>
      </c>
      <c r="J40" s="5" t="s">
        <v>212</v>
      </c>
      <c r="L40" s="5" t="s">
        <v>213</v>
      </c>
    </row>
    <row r="41" spans="1:12">
      <c r="A41" s="2" t="s">
        <v>214</v>
      </c>
      <c r="B41" s="2" t="s">
        <v>104</v>
      </c>
      <c r="F41" s="2" t="s">
        <v>215</v>
      </c>
      <c r="J41" s="5" t="s">
        <v>216</v>
      </c>
      <c r="L41" s="5" t="s">
        <v>122</v>
      </c>
    </row>
    <row r="42" spans="1:12">
      <c r="A42" s="2" t="s">
        <v>217</v>
      </c>
      <c r="B42" s="2" t="s">
        <v>104</v>
      </c>
      <c r="F42" s="2" t="s">
        <v>218</v>
      </c>
      <c r="J42" s="5" t="s">
        <v>219</v>
      </c>
      <c r="L42" s="5" t="s">
        <v>122</v>
      </c>
    </row>
    <row r="43" spans="1:12">
      <c r="A43" s="2" t="s">
        <v>220</v>
      </c>
      <c r="B43" s="2" t="s">
        <v>104</v>
      </c>
      <c r="F43" s="2" t="s">
        <v>221</v>
      </c>
      <c r="J43" s="5" t="s">
        <v>222</v>
      </c>
      <c r="L43" s="5" t="s">
        <v>213</v>
      </c>
    </row>
    <row r="45" spans="5:5">
      <c r="E45" s="2" t="s">
        <v>223</v>
      </c>
    </row>
    <row r="47" spans="5:5">
      <c r="E47" s="2" t="s">
        <v>224</v>
      </c>
    </row>
    <row r="49" spans="1:12">
      <c r="A49" s="2" t="s">
        <v>225</v>
      </c>
      <c r="B49" s="2" t="s">
        <v>104</v>
      </c>
      <c r="E49" s="2" t="s">
        <v>226</v>
      </c>
      <c r="F49" s="2" t="s">
        <v>227</v>
      </c>
      <c r="J49" s="5" t="s">
        <v>228</v>
      </c>
      <c r="K49" s="5" t="s">
        <v>229</v>
      </c>
      <c r="L49" s="5" t="s">
        <v>122</v>
      </c>
    </row>
    <row r="50" spans="1:11">
      <c r="A50" s="2" t="s">
        <v>230</v>
      </c>
      <c r="B50" s="2" t="s">
        <v>104</v>
      </c>
      <c r="F50" s="2" t="s">
        <v>231</v>
      </c>
      <c r="J50" s="5" t="s">
        <v>232</v>
      </c>
      <c r="K50" s="5" t="s">
        <v>233</v>
      </c>
    </row>
    <row r="51" spans="1:11">
      <c r="A51" s="2" t="s">
        <v>234</v>
      </c>
      <c r="B51" s="2" t="s">
        <v>104</v>
      </c>
      <c r="F51" s="2" t="s">
        <v>235</v>
      </c>
      <c r="J51" s="5" t="s">
        <v>236</v>
      </c>
      <c r="K51" s="5" t="s">
        <v>233</v>
      </c>
    </row>
  </sheetData>
  <mergeCells count="38">
    <mergeCell ref="C2:D2"/>
    <mergeCell ref="F2:G2"/>
    <mergeCell ref="F3:G3"/>
    <mergeCell ref="F4:G4"/>
    <mergeCell ref="F5:G5"/>
    <mergeCell ref="F6:G6"/>
    <mergeCell ref="F7:G7"/>
    <mergeCell ref="F9:G9"/>
    <mergeCell ref="F10:G10"/>
    <mergeCell ref="F11:G11"/>
    <mergeCell ref="F13:G13"/>
    <mergeCell ref="F14:G14"/>
    <mergeCell ref="F15:G15"/>
    <mergeCell ref="F16:G16"/>
    <mergeCell ref="F17:G17"/>
    <mergeCell ref="F18:G18"/>
    <mergeCell ref="F20:G20"/>
    <mergeCell ref="F21:G21"/>
    <mergeCell ref="F22:G22"/>
    <mergeCell ref="F24:G24"/>
    <mergeCell ref="F26:G26"/>
    <mergeCell ref="F27:G27"/>
    <mergeCell ref="F28:G28"/>
    <mergeCell ref="F29:G29"/>
    <mergeCell ref="F30:G30"/>
    <mergeCell ref="F31:G31"/>
    <mergeCell ref="F33:G33"/>
    <mergeCell ref="F34:G34"/>
    <mergeCell ref="F35:G35"/>
    <mergeCell ref="F37:G37"/>
    <mergeCell ref="F38:G38"/>
    <mergeCell ref="F40:G40"/>
    <mergeCell ref="F41:G41"/>
    <mergeCell ref="F42:G42"/>
    <mergeCell ref="F43:G43"/>
    <mergeCell ref="F49:G49"/>
    <mergeCell ref="F50:G50"/>
    <mergeCell ref="F51:G51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relic</vt:lpstr>
      <vt:lpstr>-id 配置说明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Wayne</dc:creator>
  <cp:lastModifiedBy>辰</cp:lastModifiedBy>
  <dcterms:created xsi:type="dcterms:W3CDTF">2015-06-05T18:19:00Z</dcterms:created>
  <dcterms:modified xsi:type="dcterms:W3CDTF">2025-05-13T07:29:28Z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3C74A27F2FB748ED9AFFF5EE5A04D3FA</vt:lpwstr>
  </property>
  <property fmtid="{D5CDD505-2E9C-101B-9397-08002B2CF9AE}" pid="3" name="KSOProductBuildVer">
    <vt:lpwstr>2052-12.1.0.20784</vt:lpwstr>
  </property>
</Properties>
</file>