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EC9E38B7-C86B-481F-B951-801CB951B0B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ole" sheetId="3" r:id="rId1"/>
    <sheet name="properties" sheetId="5" r:id="rId2"/>
    <sheet name="-id 配置说明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 a="1"/>
  <c r="G5" i="5" s="1"/>
  <c r="G6" i="5" a="1"/>
  <c r="G6" i="5" s="1"/>
  <c r="G7" i="5" a="1"/>
  <c r="G7" i="5" s="1"/>
  <c r="G8" i="5" a="1"/>
  <c r="G8" i="5"/>
  <c r="G9" i="5" a="1"/>
  <c r="G9" i="5" s="1"/>
  <c r="G10" i="5" a="1"/>
  <c r="G10" i="5" s="1"/>
  <c r="G11" i="5" a="1"/>
  <c r="G11" i="5" s="1"/>
  <c r="G12" i="5" a="1"/>
  <c r="G12" i="5"/>
  <c r="G13" i="5" a="1"/>
  <c r="G13" i="5" s="1"/>
  <c r="G14" i="5" a="1"/>
  <c r="G14" i="5" s="1"/>
  <c r="G15" i="5" a="1"/>
  <c r="G15" i="5" s="1"/>
  <c r="G16" i="5" a="1"/>
  <c r="G16" i="5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4" i="5" a="1"/>
  <c r="G4" i="5" s="1"/>
  <c r="F70" i="3"/>
  <c r="F71" i="3"/>
  <c r="F72" i="3"/>
  <c r="F69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4" i="3"/>
  <c r="E72" i="3"/>
  <c r="E71" i="3"/>
  <c r="E70" i="3"/>
  <c r="E69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4" i="3"/>
  <c r="I4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H69" i="3" l="1" a="1"/>
  <c r="H69" i="3" s="1"/>
  <c r="B69" i="3"/>
  <c r="B4" i="5" l="1"/>
  <c r="I74" i="5"/>
  <c r="I73" i="5"/>
  <c r="I72" i="5"/>
  <c r="F74" i="5"/>
  <c r="B74" i="5"/>
  <c r="F73" i="5"/>
  <c r="B73" i="5"/>
  <c r="F72" i="5"/>
  <c r="B72" i="5"/>
  <c r="F70" i="5"/>
  <c r="B70" i="5"/>
  <c r="F69" i="5"/>
  <c r="B69" i="5"/>
  <c r="F68" i="5"/>
  <c r="B68" i="5"/>
  <c r="F66" i="5"/>
  <c r="B66" i="5"/>
  <c r="F65" i="5"/>
  <c r="B65" i="5"/>
  <c r="F64" i="5"/>
  <c r="B64" i="5"/>
  <c r="F62" i="5"/>
  <c r="B62" i="5"/>
  <c r="F61" i="5"/>
  <c r="B61" i="5"/>
  <c r="F60" i="5"/>
  <c r="B60" i="5"/>
  <c r="F58" i="5"/>
  <c r="B58" i="5"/>
  <c r="F57" i="5"/>
  <c r="B57" i="5"/>
  <c r="F56" i="5"/>
  <c r="B56" i="5"/>
  <c r="F54" i="5"/>
  <c r="B54" i="5"/>
  <c r="F53" i="5"/>
  <c r="B53" i="5"/>
  <c r="F52" i="5"/>
  <c r="B52" i="5"/>
  <c r="F50" i="5"/>
  <c r="B50" i="5"/>
  <c r="F49" i="5"/>
  <c r="B49" i="5"/>
  <c r="F48" i="5"/>
  <c r="B48" i="5"/>
  <c r="B38" i="5" l="1"/>
  <c r="F38" i="5"/>
  <c r="B39" i="5"/>
  <c r="F39" i="5"/>
  <c r="B41" i="5"/>
  <c r="F41" i="5"/>
  <c r="B42" i="5"/>
  <c r="F42" i="5"/>
  <c r="B44" i="5"/>
  <c r="F44" i="5"/>
  <c r="B45" i="5"/>
  <c r="F45" i="5"/>
  <c r="B47" i="5"/>
  <c r="F47" i="5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70" i="3" a="1"/>
  <c r="H70" i="3" s="1"/>
  <c r="H71" i="3" a="1"/>
  <c r="H71" i="3" s="1"/>
  <c r="H72" i="3" a="1"/>
  <c r="H72" i="3" s="1"/>
  <c r="H4" i="3" a="1"/>
  <c r="H4" i="3" s="1"/>
  <c r="F76" i="5"/>
  <c r="F77" i="5"/>
  <c r="F78" i="5"/>
  <c r="F79" i="5"/>
  <c r="F80" i="5"/>
  <c r="F81" i="5"/>
  <c r="F82" i="5"/>
  <c r="F83" i="5"/>
  <c r="F84" i="5"/>
  <c r="F85" i="5"/>
  <c r="B76" i="5"/>
  <c r="B77" i="5"/>
  <c r="B78" i="5"/>
  <c r="B79" i="5"/>
  <c r="B80" i="5"/>
  <c r="B81" i="5"/>
  <c r="B82" i="5"/>
  <c r="B83" i="5"/>
  <c r="B84" i="5"/>
  <c r="B85" i="5"/>
  <c r="B71" i="3"/>
  <c r="B72" i="3"/>
  <c r="B70" i="3"/>
  <c r="F36" i="5"/>
  <c r="B36" i="5"/>
  <c r="F35" i="5"/>
  <c r="B35" i="5"/>
  <c r="F34" i="5"/>
  <c r="B34" i="5"/>
  <c r="F33" i="5"/>
  <c r="B33" i="5"/>
  <c r="F32" i="5"/>
  <c r="B32" i="5"/>
  <c r="F31" i="5"/>
  <c r="B31" i="5"/>
  <c r="F30" i="5"/>
  <c r="B30" i="5"/>
  <c r="F29" i="5"/>
  <c r="B29" i="5"/>
  <c r="F28" i="5"/>
  <c r="B28" i="5"/>
  <c r="F27" i="5"/>
  <c r="B27" i="5"/>
  <c r="F26" i="5"/>
  <c r="B26" i="5"/>
  <c r="F24" i="5"/>
  <c r="F23" i="5"/>
  <c r="F22" i="5"/>
  <c r="B24" i="5"/>
  <c r="B23" i="5"/>
  <c r="B22" i="5"/>
  <c r="F21" i="5"/>
  <c r="B21" i="5"/>
  <c r="F20" i="5"/>
  <c r="B20" i="5"/>
  <c r="F19" i="5"/>
  <c r="B19" i="5"/>
  <c r="F18" i="5"/>
  <c r="B18" i="5"/>
  <c r="F17" i="5"/>
  <c r="F16" i="5"/>
  <c r="F15" i="5"/>
  <c r="F14" i="5"/>
  <c r="B17" i="5"/>
  <c r="B16" i="5"/>
  <c r="B15" i="5"/>
  <c r="B14" i="5"/>
  <c r="F12" i="5" l="1"/>
  <c r="B12" i="5"/>
  <c r="F11" i="5"/>
  <c r="B11" i="5"/>
  <c r="F10" i="5"/>
  <c r="B10" i="5"/>
  <c r="F9" i="5" l="1"/>
  <c r="B9" i="5"/>
  <c r="F8" i="5"/>
  <c r="B8" i="5"/>
  <c r="F7" i="5"/>
  <c r="B7" i="5"/>
  <c r="F6" i="5"/>
  <c r="B6" i="5"/>
  <c r="F5" i="5"/>
  <c r="B5" i="5"/>
  <c r="F4" i="5"/>
  <c r="B67" i="3" l="1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<sst xmlns="http://schemas.openxmlformats.org/spreadsheetml/2006/main" count="420" uniqueCount="295">
  <si>
    <t>id</t>
  </si>
  <si>
    <t>properties</t>
  </si>
  <si>
    <t>uint key</t>
  </si>
  <si>
    <t>string</t>
  </si>
  <si>
    <t>uint[]</t>
  </si>
  <si>
    <r>
      <rPr>
        <b/>
        <sz val="11"/>
        <color theme="1"/>
        <rFont val="等线"/>
        <family val="3"/>
        <charset val="134"/>
        <scheme val="minor"/>
      </rPr>
      <t>人物名称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localization表id</t>
    </r>
  </si>
  <si>
    <t>防暴队员</t>
  </si>
  <si>
    <t>roles[role_portrait_31]</t>
  </si>
  <si>
    <t>测试角色33</t>
  </si>
  <si>
    <t>roles[role_portrait_32]</t>
  </si>
  <si>
    <t>测试角色34</t>
  </si>
  <si>
    <t>roles[role_portrait_33]</t>
  </si>
  <si>
    <t>测试角色35</t>
  </si>
  <si>
    <t>roles[role_portrait_34]</t>
  </si>
  <si>
    <t>测试角色36</t>
  </si>
  <si>
    <t>roles[role_portrait_35]</t>
  </si>
  <si>
    <t>测试角色37</t>
  </si>
  <si>
    <t>roles[role_portrait_36]</t>
  </si>
  <si>
    <t>测试角色38</t>
  </si>
  <si>
    <t>roles[role_portrait_37]</t>
  </si>
  <si>
    <t>测试角色39</t>
  </si>
  <si>
    <t>roles[role_portrait_38]</t>
  </si>
  <si>
    <t>测试角色40</t>
  </si>
  <si>
    <t>roles[role_portrait_39]</t>
  </si>
  <si>
    <t>测试角色41</t>
  </si>
  <si>
    <t>roles[role_portrait_40]</t>
  </si>
  <si>
    <t>测试角色42</t>
  </si>
  <si>
    <t>roles[role_portrait_41]</t>
  </si>
  <si>
    <t>测试角色43</t>
  </si>
  <si>
    <t>roles[role_portrait_42]</t>
  </si>
  <si>
    <t>测试角色44</t>
  </si>
  <si>
    <t>roles[role_portrait_43]</t>
  </si>
  <si>
    <t>测试角色45</t>
  </si>
  <si>
    <t>roles[role_portrait_44]</t>
  </si>
  <si>
    <t>测试角色46</t>
  </si>
  <si>
    <t>roles[role_portrait_45]</t>
  </si>
  <si>
    <t>测试角色47</t>
  </si>
  <si>
    <t>roles[role_portrait_46]</t>
  </si>
  <si>
    <t>测试角色48</t>
  </si>
  <si>
    <t>roles[role_portrait_47]</t>
  </si>
  <si>
    <t>测试角色49</t>
  </si>
  <si>
    <t>roles[role_portrait_48]</t>
  </si>
  <si>
    <t>测试角色50</t>
  </si>
  <si>
    <t>roles[role_portrait_49]</t>
  </si>
  <si>
    <t>测试角色51</t>
  </si>
  <si>
    <t>roles[role_portrait_50]</t>
  </si>
  <si>
    <t>测试角色52</t>
  </si>
  <si>
    <t>roles[role_portrait_51]</t>
  </si>
  <si>
    <t>测试角色53</t>
  </si>
  <si>
    <t>roles[role_portrait_52]</t>
  </si>
  <si>
    <t>测试角色54</t>
  </si>
  <si>
    <t>roles[role_portrait_53]</t>
  </si>
  <si>
    <t>测试角色55</t>
  </si>
  <si>
    <t>roles[role_portrait_54]</t>
  </si>
  <si>
    <t>测试角色56</t>
  </si>
  <si>
    <t>roles[role_portrait_55]</t>
  </si>
  <si>
    <t>测试角色57</t>
  </si>
  <si>
    <t>roles[role_portrait_56]</t>
  </si>
  <si>
    <t>测试角色58</t>
  </si>
  <si>
    <t>roles[role_portrait_57]</t>
  </si>
  <si>
    <t>测试角色59</t>
  </si>
  <si>
    <t>roles[role_portrait_58]</t>
  </si>
  <si>
    <t>测试角色60</t>
  </si>
  <si>
    <t>roles[role_portrait_59]</t>
  </si>
  <si>
    <t>测试角色61</t>
  </si>
  <si>
    <t>roles[role_portrait_60]</t>
  </si>
  <si>
    <t>测试角色62</t>
  </si>
  <si>
    <t>roles[role_portrait_61]</t>
  </si>
  <si>
    <t>测试角色63</t>
  </si>
  <si>
    <t>roles[role_portrait_62]</t>
  </si>
  <si>
    <t>测试角色64</t>
  </si>
  <si>
    <t>roles[role_portrait_63]</t>
  </si>
  <si>
    <t>rank</t>
  </si>
  <si>
    <t>negative</t>
  </si>
  <si>
    <t>int</t>
  </si>
  <si>
    <t>bool</t>
  </si>
  <si>
    <r>
      <rPr>
        <b/>
        <sz val="11"/>
        <color theme="1"/>
        <rFont val="等线"/>
        <family val="3"/>
        <charset val="134"/>
        <scheme val="minor"/>
      </rPr>
      <t>词条名称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localization表id</t>
    </r>
  </si>
  <si>
    <t>词条等级</t>
  </si>
  <si>
    <t>负面特性</t>
  </si>
  <si>
    <r>
      <rPr>
        <b/>
        <sz val="11"/>
        <color theme="1"/>
        <rFont val="等线"/>
        <family val="3"/>
        <charset val="134"/>
        <scheme val="minor"/>
      </rPr>
      <t>词条描述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localization表id</t>
    </r>
  </si>
  <si>
    <t>职业杀手</t>
  </si>
  <si>
    <t>猎人</t>
  </si>
  <si>
    <t>士兵</t>
  </si>
  <si>
    <t>脚本</t>
    <phoneticPr fontId="7" type="noConversion"/>
  </si>
  <si>
    <t>string</t>
    <phoneticPr fontId="7" type="noConversion"/>
  </si>
  <si>
    <t>script</t>
    <phoneticPr fontId="7" type="noConversion"/>
  </si>
  <si>
    <t>int[]</t>
    <phoneticPr fontId="7" type="noConversion"/>
  </si>
  <si>
    <t>int_parms</t>
    <phoneticPr fontId="7" type="noConversion"/>
  </si>
  <si>
    <t>CP_Device_Skilled</t>
    <phoneticPr fontId="7" type="noConversion"/>
  </si>
  <si>
    <t>第1位</t>
  </si>
  <si>
    <t>第2位</t>
  </si>
  <si>
    <t>第3位</t>
  </si>
  <si>
    <t>第4位</t>
  </si>
  <si>
    <t>第5位</t>
  </si>
  <si>
    <t>第6位</t>
  </si>
  <si>
    <t>第7位</t>
  </si>
  <si>
    <t>16 = properties</t>
    <phoneticPr fontId="12" type="noConversion"/>
  </si>
  <si>
    <t>15 = role</t>
    <phoneticPr fontId="12" type="noConversion"/>
  </si>
  <si>
    <t>9 = 特殊词条</t>
    <phoneticPr fontId="12" type="noConversion"/>
  </si>
  <si>
    <t>0~8 = 普通</t>
    <phoneticPr fontId="12" type="noConversion"/>
  </si>
  <si>
    <t>03 = 设备禁用</t>
    <phoneticPr fontId="12" type="noConversion"/>
  </si>
  <si>
    <t>04 = 杀敌心情修正</t>
    <phoneticPr fontId="12" type="noConversion"/>
  </si>
  <si>
    <t>01~99 编号</t>
    <phoneticPr fontId="12" type="noConversion"/>
  </si>
  <si>
    <t>9 = 特殊角色</t>
    <phoneticPr fontId="12" type="noConversion"/>
  </si>
  <si>
    <t>0 = 前期测试</t>
    <phoneticPr fontId="12" type="noConversion"/>
  </si>
  <si>
    <t>1~8 = 普通</t>
    <phoneticPr fontId="12" type="noConversion"/>
  </si>
  <si>
    <t>手枪</t>
  </si>
  <si>
    <t>备注2</t>
    <phoneticPr fontId="7" type="noConversion"/>
  </si>
  <si>
    <t>备注
词条名称</t>
    <phoneticPr fontId="7" type="noConversion"/>
  </si>
  <si>
    <t>vlookup</t>
    <phoneticPr fontId="12" type="noConversion"/>
  </si>
  <si>
    <t>CP_Device_Skilled</t>
    <phoneticPr fontId="12" type="noConversion"/>
  </si>
  <si>
    <t>车轮</t>
  </si>
  <si>
    <t>近战武器</t>
  </si>
  <si>
    <t>刀剑</t>
  </si>
  <si>
    <t>长矛</t>
  </si>
  <si>
    <t>棍棒</t>
  </si>
  <si>
    <t>斧钺</t>
  </si>
  <si>
    <t>远程武器</t>
  </si>
  <si>
    <t>枪械</t>
  </si>
  <si>
    <t>霰弹枪</t>
  </si>
  <si>
    <t>大型枪械</t>
  </si>
  <si>
    <t>弓箭</t>
  </si>
  <si>
    <t>弩</t>
  </si>
  <si>
    <t>独特设备</t>
  </si>
  <si>
    <t>盾牌</t>
  </si>
  <si>
    <t>钩索</t>
  </si>
  <si>
    <t>撞角</t>
  </si>
  <si>
    <t>冷兵器</t>
  </si>
  <si>
    <t>tag_id</t>
    <phoneticPr fontId="12" type="noConversion"/>
  </si>
  <si>
    <t>tag_name</t>
    <phoneticPr fontId="12" type="noConversion"/>
  </si>
  <si>
    <t>古代士兵</t>
    <phoneticPr fontId="7" type="noConversion"/>
  </si>
  <si>
    <t>兵击格斗家</t>
    <phoneticPr fontId="7" type="noConversion"/>
  </si>
  <si>
    <t>强壮格斗家</t>
    <phoneticPr fontId="7" type="noConversion"/>
  </si>
  <si>
    <t>近战武器大师</t>
    <phoneticPr fontId="7" type="noConversion"/>
  </si>
  <si>
    <t>远程武器大师</t>
    <phoneticPr fontId="7" type="noConversion"/>
  </si>
  <si>
    <t>float_parms</t>
    <phoneticPr fontId="7" type="noConversion"/>
  </si>
  <si>
    <t>float[]</t>
    <phoneticPr fontId="7" type="noConversion"/>
  </si>
  <si>
    <t>参数列表
int</t>
    <phoneticPr fontId="7" type="noConversion"/>
  </si>
  <si>
    <t>参数列表
float</t>
    <phoneticPr fontId="7" type="noConversion"/>
  </si>
  <si>
    <t>霰弹枪笨拙</t>
  </si>
  <si>
    <t>棍棒笨拙</t>
  </si>
  <si>
    <t>弓箭笨拙</t>
  </si>
  <si>
    <t>盾牌笨拙</t>
  </si>
  <si>
    <t>刀剑笨拙</t>
  </si>
  <si>
    <t>长矛笨拙</t>
  </si>
  <si>
    <t>斧钺笨拙</t>
  </si>
  <si>
    <t>手枪笨拙</t>
  </si>
  <si>
    <t>大型枪械笨拙</t>
  </si>
  <si>
    <t>钩索笨拙</t>
  </si>
  <si>
    <t>撞角笨拙</t>
  </si>
  <si>
    <t>长矛白痴</t>
  </si>
  <si>
    <t>棍棒白痴</t>
  </si>
  <si>
    <t>斧钺白痴</t>
  </si>
  <si>
    <t>手枪白痴</t>
  </si>
  <si>
    <t>霰弹枪白痴</t>
  </si>
  <si>
    <t>大型枪械白痴</t>
  </si>
  <si>
    <t>弓箭白痴</t>
  </si>
  <si>
    <t>盾牌白痴</t>
  </si>
  <si>
    <t>钩索白痴</t>
  </si>
  <si>
    <t>撞角白痴</t>
  </si>
  <si>
    <t>刀剑白痴</t>
  </si>
  <si>
    <t>CP_Device_Disabled</t>
    <phoneticPr fontId="7" type="noConversion"/>
  </si>
  <si>
    <t>CP_Device_Disabled</t>
    <phoneticPr fontId="12" type="noConversion"/>
  </si>
  <si>
    <t>01 = 设备熟练度</t>
    <phoneticPr fontId="12" type="noConversion"/>
  </si>
  <si>
    <t>02 = 设备熟练度（负修正）</t>
    <phoneticPr fontId="12" type="noConversion"/>
  </si>
  <si>
    <t>响当当</t>
    <phoneticPr fontId="12" type="noConversion"/>
  </si>
  <si>
    <t>阿飞</t>
    <phoneticPr fontId="12" type="noConversion"/>
  </si>
  <si>
    <t>古神</t>
    <phoneticPr fontId="12" type="noConversion"/>
  </si>
  <si>
    <r>
      <t xml:space="preserve">固有人物特性
</t>
    </r>
    <r>
      <rPr>
        <i/>
        <sz val="11"/>
        <color theme="1"/>
        <rFont val="等线"/>
        <family val="3"/>
        <charset val="134"/>
        <scheme val="minor"/>
      </rPr>
      <t>基础特性</t>
    </r>
    <phoneticPr fontId="12" type="noConversion"/>
  </si>
  <si>
    <t>0001~9999 编号</t>
    <phoneticPr fontId="12" type="noConversion"/>
  </si>
  <si>
    <t>特殊:机关傀儡</t>
  </si>
  <si>
    <t>特殊:窃贼</t>
  </si>
  <si>
    <t>特殊:工匠</t>
  </si>
  <si>
    <t>特殊:孩童</t>
  </si>
  <si>
    <t>特殊:工头</t>
  </si>
  <si>
    <t>特殊:亚当</t>
  </si>
  <si>
    <t>特殊:夏娃</t>
  </si>
  <si>
    <t>特殊:量产型小绿人</t>
  </si>
  <si>
    <t>特殊:人贩子</t>
  </si>
  <si>
    <t>name</t>
    <phoneticPr fontId="7" type="noConversion"/>
  </si>
  <si>
    <t>desc</t>
    <phoneticPr fontId="7" type="noConversion"/>
  </si>
  <si>
    <t>1690002;1690009;1690010</t>
    <phoneticPr fontId="12" type="noConversion"/>
  </si>
  <si>
    <t>properties_rnd</t>
    <phoneticPr fontId="12" type="noConversion"/>
  </si>
  <si>
    <t>properties_num</t>
    <phoneticPr fontId="12" type="noConversion"/>
  </si>
  <si>
    <t>portrait_small</t>
    <phoneticPr fontId="12" type="noConversion"/>
  </si>
  <si>
    <t>portrait_big</t>
    <phoneticPr fontId="12" type="noConversion"/>
  </si>
  <si>
    <r>
      <rPr>
        <b/>
        <sz val="11"/>
        <color theme="1"/>
        <rFont val="等线"/>
        <family val="3"/>
        <charset val="134"/>
        <scheme val="minor"/>
      </rPr>
      <t>人物头像 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配置资源包名称
出现在工牌上</t>
    </r>
    <phoneticPr fontId="12" type="noConversion"/>
  </si>
  <si>
    <r>
      <rPr>
        <b/>
        <sz val="11"/>
        <color theme="1"/>
        <rFont val="等线"/>
        <family val="3"/>
        <charset val="134"/>
        <scheme val="minor"/>
      </rPr>
      <t>人物头像 小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配置资源包名称
出现在设备工位上</t>
    </r>
    <phoneticPr fontId="12" type="noConversion"/>
  </si>
  <si>
    <t>name</t>
    <phoneticPr fontId="12" type="noConversion"/>
  </si>
  <si>
    <t>string</t>
    <phoneticPr fontId="12" type="noConversion"/>
  </si>
  <si>
    <t>备注1
名称</t>
    <phoneticPr fontId="12" type="noConversion"/>
  </si>
  <si>
    <t>玛格丽特</t>
    <phoneticPr fontId="12" type="noConversion"/>
  </si>
  <si>
    <t>铁锈疤</t>
    <phoneticPr fontId="12" type="noConversion"/>
  </si>
  <si>
    <t>锈斑莉莉</t>
    <phoneticPr fontId="12" type="noConversion"/>
  </si>
  <si>
    <t>霓虹鸢</t>
    <phoneticPr fontId="12" type="noConversion"/>
  </si>
  <si>
    <t>碎骨</t>
    <phoneticPr fontId="12" type="noConversion"/>
  </si>
  <si>
    <t>艾吉奥</t>
    <phoneticPr fontId="12" type="noConversion"/>
  </si>
  <si>
    <t>RX-47</t>
    <phoneticPr fontId="12" type="noConversion"/>
  </si>
  <si>
    <t>老酒</t>
    <phoneticPr fontId="12" type="noConversion"/>
  </si>
  <si>
    <t>灰鼠</t>
    <phoneticPr fontId="12" type="noConversion"/>
  </si>
  <si>
    <t>玄青子</t>
    <phoneticPr fontId="12" type="noConversion"/>
  </si>
  <si>
    <t>uint[]</t>
    <phoneticPr fontId="12" type="noConversion"/>
  </si>
  <si>
    <r>
      <t xml:space="preserve">随机特性 池
</t>
    </r>
    <r>
      <rPr>
        <i/>
        <sz val="11"/>
        <color theme="1"/>
        <rFont val="等线"/>
        <family val="3"/>
        <charset val="134"/>
        <scheme val="minor"/>
      </rPr>
      <t>随机特性</t>
    </r>
    <phoneticPr fontId="12" type="noConversion"/>
  </si>
  <si>
    <t>1600101;1600102;1600103;1600104;1600105;1600106;1600107;1600108;1600109;1600201;1600202;1600203;1600204;1600205;1600206;1600207;1600208;1600209;1600210;1600211;1600301;1600302;1600303;1600304;1600305;1600306;1600307;1600308;1600309;1600310;1600311</t>
  </si>
  <si>
    <t>和平主义者</t>
    <phoneticPr fontId="7" type="noConversion"/>
  </si>
  <si>
    <t>暴力狂</t>
    <phoneticPr fontId="7" type="noConversion"/>
  </si>
  <si>
    <t>CP_Mood_After_Killing</t>
    <phoneticPr fontId="7" type="noConversion"/>
  </si>
  <si>
    <t>CP_Mood_After_Killing</t>
    <phoneticPr fontId="12" type="noConversion"/>
  </si>
  <si>
    <t>CP_Mood_After_Working</t>
  </si>
  <si>
    <t>CP_Mood_After_Working</t>
    <phoneticPr fontId="12" type="noConversion"/>
  </si>
  <si>
    <t>CP_Mood_After_Resting</t>
    <phoneticPr fontId="12" type="noConversion"/>
  </si>
  <si>
    <t>05 = 工作心情修正</t>
    <phoneticPr fontId="12" type="noConversion"/>
  </si>
  <si>
    <t>06 = 休息心情修正</t>
    <phoneticPr fontId="12" type="noConversion"/>
  </si>
  <si>
    <t>CP_Big_Eater</t>
    <phoneticPr fontId="12" type="noConversion"/>
  </si>
  <si>
    <t>CP_Food_Saver</t>
    <phoneticPr fontId="12" type="noConversion"/>
  </si>
  <si>
    <t>10 = 高速代谢</t>
    <phoneticPr fontId="12" type="noConversion"/>
  </si>
  <si>
    <t>11 = 慢速代谢</t>
    <phoneticPr fontId="12" type="noConversion"/>
  </si>
  <si>
    <t>12 = 极慢代谢</t>
    <phoneticPr fontId="12" type="noConversion"/>
  </si>
  <si>
    <t>20 = 孤僻症</t>
    <phoneticPr fontId="12" type="noConversion"/>
  </si>
  <si>
    <t>21 = 社牛</t>
    <phoneticPr fontId="12" type="noConversion"/>
  </si>
  <si>
    <t>CP_Metabolism_Fast</t>
    <phoneticPr fontId="12" type="noConversion"/>
  </si>
  <si>
    <t>CP_Metabolism_Slow</t>
    <phoneticPr fontId="12" type="noConversion"/>
  </si>
  <si>
    <t>CP_Metabolism_None</t>
    <phoneticPr fontId="12" type="noConversion"/>
  </si>
  <si>
    <t>CP_Social_Phobia</t>
    <phoneticPr fontId="12" type="noConversion"/>
  </si>
  <si>
    <t>CP_Gregarious</t>
    <phoneticPr fontId="12" type="noConversion"/>
  </si>
  <si>
    <t>度假爱好者</t>
  </si>
  <si>
    <t>充满干劲</t>
  </si>
  <si>
    <t>怠惰</t>
  </si>
  <si>
    <t>习惯工作</t>
  </si>
  <si>
    <t>CP_Mood_After_Resting</t>
    <phoneticPr fontId="7" type="noConversion"/>
  </si>
  <si>
    <t>大胃王</t>
    <phoneticPr fontId="7" type="noConversion"/>
  </si>
  <si>
    <t>CP_Big_Eater</t>
    <phoneticPr fontId="7" type="noConversion"/>
  </si>
  <si>
    <t>超级大胃王</t>
    <phoneticPr fontId="7" type="noConversion"/>
  </si>
  <si>
    <t>节约食物</t>
    <phoneticPr fontId="7" type="noConversion"/>
  </si>
  <si>
    <t>节约食物 2</t>
    <phoneticPr fontId="7" type="noConversion"/>
  </si>
  <si>
    <t>节约食物 3</t>
    <phoneticPr fontId="7" type="noConversion"/>
  </si>
  <si>
    <t>CP_Food_Saver</t>
    <phoneticPr fontId="7" type="noConversion"/>
  </si>
  <si>
    <t>高速代谢</t>
    <phoneticPr fontId="7" type="noConversion"/>
  </si>
  <si>
    <t>高速代谢 2</t>
    <phoneticPr fontId="7" type="noConversion"/>
  </si>
  <si>
    <t>高速代谢 3</t>
    <phoneticPr fontId="7" type="noConversion"/>
  </si>
  <si>
    <t>CP_Metabolism_Fast</t>
    <phoneticPr fontId="7" type="noConversion"/>
  </si>
  <si>
    <t>CP_Metabolism_Slow</t>
    <phoneticPr fontId="7" type="noConversion"/>
  </si>
  <si>
    <t>慢速代谢</t>
    <phoneticPr fontId="7" type="noConversion"/>
  </si>
  <si>
    <t>慢速代谢 2</t>
    <phoneticPr fontId="7" type="noConversion"/>
  </si>
  <si>
    <t>慢速代谢 3</t>
    <phoneticPr fontId="7" type="noConversion"/>
  </si>
  <si>
    <t>极慢代谢</t>
    <phoneticPr fontId="7" type="noConversion"/>
  </si>
  <si>
    <t>极慢代谢 2</t>
    <phoneticPr fontId="7" type="noConversion"/>
  </si>
  <si>
    <t>极慢代谢 3</t>
    <phoneticPr fontId="7" type="noConversion"/>
  </si>
  <si>
    <t>CP_Metabolism_None</t>
    <phoneticPr fontId="7" type="noConversion"/>
  </si>
  <si>
    <t>孤僻症</t>
    <phoneticPr fontId="7" type="noConversion"/>
  </si>
  <si>
    <t>孤僻症 2</t>
    <phoneticPr fontId="7" type="noConversion"/>
  </si>
  <si>
    <t>孤僻症 3</t>
    <phoneticPr fontId="7" type="noConversion"/>
  </si>
  <si>
    <t>CP_Social_Phobia</t>
    <phoneticPr fontId="7" type="noConversion"/>
  </si>
  <si>
    <t>15;15;-20;-10</t>
    <phoneticPr fontId="7" type="noConversion"/>
  </si>
  <si>
    <t>社交爱好者</t>
    <phoneticPr fontId="7" type="noConversion"/>
  </si>
  <si>
    <t>社交爱好者 2</t>
    <phoneticPr fontId="7" type="noConversion"/>
  </si>
  <si>
    <t>社交爱好者 3</t>
    <phoneticPr fontId="7" type="noConversion"/>
  </si>
  <si>
    <t>CP_Gregarious</t>
    <phoneticPr fontId="7" type="noConversion"/>
  </si>
  <si>
    <t>07 = 饭桶</t>
    <phoneticPr fontId="12" type="noConversion"/>
  </si>
  <si>
    <t>饭桶</t>
    <phoneticPr fontId="7" type="noConversion"/>
  </si>
  <si>
    <t>超级饭桶</t>
    <phoneticPr fontId="7" type="noConversion"/>
  </si>
  <si>
    <t>08 = 节约食物</t>
    <phoneticPr fontId="12" type="noConversion"/>
  </si>
  <si>
    <t>(int,int)</t>
    <phoneticPr fontId="12" type="noConversion"/>
  </si>
  <si>
    <r>
      <t xml:space="preserve">随机特性 数量
</t>
    </r>
    <r>
      <rPr>
        <i/>
        <sz val="11"/>
        <color theme="1"/>
        <rFont val="等线"/>
        <family val="3"/>
        <charset val="134"/>
        <scheme val="minor"/>
      </rPr>
      <t>[min, max]</t>
    </r>
    <phoneticPr fontId="12" type="noConversion"/>
  </si>
  <si>
    <t>阿比盖尔</t>
    <phoneticPr fontId="12" type="noConversion"/>
  </si>
  <si>
    <t>焦油指</t>
    <phoneticPr fontId="12" type="noConversion"/>
  </si>
  <si>
    <t>铁舌张</t>
    <phoneticPr fontId="12" type="noConversion"/>
  </si>
  <si>
    <t>渡鸦骨</t>
    <phoneticPr fontId="12" type="noConversion"/>
  </si>
  <si>
    <t>青蚨子</t>
    <phoneticPr fontId="12" type="noConversion"/>
  </si>
  <si>
    <t>锡罐吉姆</t>
    <phoneticPr fontId="12" type="noConversion"/>
  </si>
  <si>
    <t>三瞳薇奥拉</t>
    <phoneticPr fontId="12" type="noConversion"/>
  </si>
  <si>
    <t>琉璃蝎</t>
    <phoneticPr fontId="12" type="noConversion"/>
  </si>
  <si>
    <t>线偶玛莎</t>
    <phoneticPr fontId="12" type="noConversion"/>
  </si>
  <si>
    <t>脉冲</t>
    <phoneticPr fontId="12" type="noConversion"/>
  </si>
  <si>
    <t>触须之拥</t>
    <phoneticPr fontId="12" type="noConversion"/>
  </si>
  <si>
    <t>骨哨</t>
    <phoneticPr fontId="12" type="noConversion"/>
  </si>
  <si>
    <t>镜渊</t>
    <phoneticPr fontId="12" type="noConversion"/>
  </si>
  <si>
    <t>阿努比斯</t>
    <phoneticPr fontId="12" type="noConversion"/>
  </si>
  <si>
    <t>bug-092</t>
    <phoneticPr fontId="12" type="noConversion"/>
  </si>
  <si>
    <t>柴刀巫女</t>
    <phoneticPr fontId="12" type="noConversion"/>
  </si>
  <si>
    <t>小町</t>
    <phoneticPr fontId="12" type="noConversion"/>
  </si>
  <si>
    <t>实验体λ</t>
    <phoneticPr fontId="12" type="noConversion"/>
  </si>
  <si>
    <t>波波</t>
    <phoneticPr fontId="12" type="noConversion"/>
  </si>
  <si>
    <t>黑山羊</t>
    <phoneticPr fontId="12" type="noConversion"/>
  </si>
  <si>
    <t>NO.666</t>
    <phoneticPr fontId="12" type="noConversion"/>
  </si>
  <si>
    <t>密教信徒</t>
    <phoneticPr fontId="12" type="noConversion"/>
  </si>
  <si>
    <t>Hero?</t>
    <phoneticPr fontId="12" type="noConversion"/>
  </si>
  <si>
    <t>特殊:大厨</t>
    <phoneticPr fontId="7" type="noConversion"/>
  </si>
  <si>
    <t>热兵器</t>
  </si>
  <si>
    <t>1420212;1420213</t>
  </si>
  <si>
    <t>1420102;1420221</t>
  </si>
  <si>
    <t>1420101;1420102;1420103</t>
  </si>
  <si>
    <t>1420102;1420103;1420104</t>
  </si>
  <si>
    <t>1420212;1420400</t>
  </si>
  <si>
    <t>1420102;1420400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</si>
</sst>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\-0\-00\-00"/>
  </numFmts>
  <fonts count="18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8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0" borderId="0" xfId="0" applyFont="1"/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14" fillId="4" borderId="0" xfId="3" applyFont="1" applyFill="1" applyAlignment="1">
      <alignment horizontal="center" vertical="center"/>
    </xf>
    <xf numFmtId="0" fontId="15" fillId="0" borderId="0" xfId="0" applyFont="1"/>
    <xf numFmtId="0" fontId="13" fillId="0" borderId="1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14" fillId="5" borderId="0" xfId="3" applyFont="1" applyFill="1" applyAlignment="1">
      <alignment horizontal="center" vertical="center"/>
    </xf>
    <xf numFmtId="0" fontId="14" fillId="5" borderId="1" xfId="3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0" fillId="6" borderId="0" xfId="0" applyFill="1"/>
    <xf numFmtId="0" fontId="5" fillId="0" borderId="0" xfId="0" applyFont="1"/>
    <xf numFmtId="0" fontId="5" fillId="6" borderId="0" xfId="0" applyFont="1" applyFill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 vertical="center" wrapText="1"/>
    </xf>
    <xf numFmtId="0" fontId="17" fillId="0" borderId="0" xfId="0" applyFont="1"/>
    <xf numFmtId="0" fontId="8" fillId="7" borderId="0" xfId="0" applyFont="1" applyFill="1" applyAlignment="1">
      <alignment horizontal="center"/>
    </xf>
    <xf numFmtId="0" fontId="15" fillId="7" borderId="0" xfId="0" applyFont="1" applyFill="1"/>
    <xf numFmtId="0" fontId="14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FF1964BE-3CBD-43B7-A347-BBA99320FA52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74</xdr:row>
      <xdr:rowOff>142875</xdr:rowOff>
    </xdr:from>
    <xdr:to>
      <xdr:col>16</xdr:col>
      <xdr:colOff>589508</xdr:colOff>
      <xdr:row>92</xdr:row>
      <xdr:rowOff>111852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4F1956C-BAC3-EA76-13E0-5E85A05EB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4300" y="18240375"/>
          <a:ext cx="7371308" cy="322652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495300</xdr:colOff>
      <xdr:row>4</xdr:row>
      <xdr:rowOff>0</xdr:rowOff>
    </xdr:from>
    <xdr:to>
      <xdr:col>13</xdr:col>
      <xdr:colOff>371230</xdr:colOff>
      <xdr:row>31</xdr:row>
      <xdr:rowOff>56532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71A3551-D9FB-CD79-BD3D-9EF12E65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35100" y="904875"/>
          <a:ext cx="1961905" cy="49428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E6C85-F4D9-4004-AE9B-EC595DDACA3A}" name="table_tag" displayName="table_tag" ref="M16:N42" totalsRowShown="0" headerRowDxfId="3" dataDxfId="2" headerRowCellStyle="常规 2 3" dataCellStyle="常规 2 3">
  <autoFilter ref="M16:N42" xr:uid="{51CE6C85-F4D9-4004-AE9B-EC595DDACA3A}"/>
  <tableColumns count="2">
    <tableColumn id="1" xr3:uid="{665BAB69-B136-4823-B1A8-F5BF928D39B5}" name="tag_id" dataDxfId="1" dataCellStyle="常规 2 3"/>
    <tableColumn id="2" xr3:uid="{14B5698F-CA44-469B-B5AC-866BE3A3384C}" name="tag_name" dataDxfId="0" dataCellStyle="常规 2 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>
      <pane ySplit="3" topLeftCell="A31" activePane="bottomLeft" state="frozen"/>
      <selection pane="bottomLeft" activeCell="H76" sqref="H76"/>
    </sheetView>
  </sheetViews>
  <sheetFormatPr defaultColWidth="9.125" defaultRowHeight="14.25" x14ac:dyDescent="0.2"/>
  <cols>
    <col min="1" max="1" width="8.375" style="4" customWidth="1"/>
    <col min="2" max="2" width="12.75" style="4" customWidth="1"/>
    <col min="3" max="3" width="11.625" style="5" customWidth="1"/>
    <col min="4" max="4" width="9.5" style="39" bestFit="1" customWidth="1"/>
    <col min="5" max="5" width="23.625" style="4" bestFit="1" customWidth="1"/>
    <col min="6" max="6" width="30" style="4" bestFit="1" customWidth="1"/>
    <col min="7" max="7" width="24.75" style="4" bestFit="1" customWidth="1"/>
    <col min="8" max="8" width="34.375" style="19" bestFit="1" customWidth="1"/>
    <col min="9" max="9" width="14.75" style="4" bestFit="1" customWidth="1"/>
    <col min="10" max="10" width="234.875" customWidth="1"/>
  </cols>
  <sheetData>
    <row r="1" spans="1:10" s="1" customFormat="1" x14ac:dyDescent="0.2">
      <c r="A1" s="1" t="s">
        <v>0</v>
      </c>
      <c r="B1" s="11" t="s">
        <v>188</v>
      </c>
      <c r="C1" s="6"/>
      <c r="D1" s="36"/>
      <c r="E1" s="11" t="s">
        <v>185</v>
      </c>
      <c r="F1" s="11" t="s">
        <v>184</v>
      </c>
      <c r="G1" s="1" t="s">
        <v>1</v>
      </c>
      <c r="H1" s="27"/>
      <c r="I1" s="11" t="s">
        <v>183</v>
      </c>
      <c r="J1" s="11" t="s">
        <v>182</v>
      </c>
    </row>
    <row r="2" spans="1:10" s="2" customFormat="1" x14ac:dyDescent="0.2">
      <c r="A2" s="2" t="s">
        <v>2</v>
      </c>
      <c r="B2" s="10" t="s">
        <v>189</v>
      </c>
      <c r="C2" s="7"/>
      <c r="D2" s="37"/>
      <c r="E2" s="2" t="s">
        <v>3</v>
      </c>
      <c r="F2" s="2" t="s">
        <v>3</v>
      </c>
      <c r="G2" s="2" t="s">
        <v>4</v>
      </c>
      <c r="H2" s="28"/>
      <c r="I2" s="2" t="s">
        <v>262</v>
      </c>
      <c r="J2" s="10" t="s">
        <v>201</v>
      </c>
    </row>
    <row r="3" spans="1:10" s="3" customFormat="1" ht="39.75" x14ac:dyDescent="0.2">
      <c r="A3" s="8" t="s">
        <v>0</v>
      </c>
      <c r="B3" s="9" t="s">
        <v>5</v>
      </c>
      <c r="C3" s="16" t="s">
        <v>190</v>
      </c>
      <c r="D3" s="38" t="s">
        <v>286</v>
      </c>
      <c r="E3" s="30" t="s">
        <v>186</v>
      </c>
      <c r="F3" s="30" t="s">
        <v>187</v>
      </c>
      <c r="G3" s="26" t="s">
        <v>168</v>
      </c>
      <c r="H3" s="29"/>
      <c r="I3" s="35" t="s">
        <v>263</v>
      </c>
      <c r="J3" s="26" t="s">
        <v>202</v>
      </c>
    </row>
    <row r="4" spans="1:10" x14ac:dyDescent="0.2">
      <c r="A4" s="4">
        <v>15001</v>
      </c>
      <c r="B4" s="4" t="str">
        <f>_xlfn.TEXTJOIN("_",1,"role",A4)</f>
        <v>role_15001</v>
      </c>
      <c r="C4" s="19" t="s">
        <v>192</v>
      </c>
      <c r="E4" s="40" t="str">
        <f>_xlfn.LET(_xlpm._type,IF($D4,"hero","npc"),
_xlfn.CONCAT("profile_",_xlpm._type,"[profile-",_xlpm._type,"_",VALUE(RIGHT($A4-1,2)),"]"))</f>
        <v>profile_npc[profile-npc_0]</v>
      </c>
      <c r="F4" s="40" t="str">
        <f>_xlfn.LET(_xlpm._type,IF($D4,"hero","npc"),
_xlfn.CONCAT("namecard_",_xlpm._type,"[namecard-",_xlpm._type,"_",VALUE(RIGHT($A4-1,2)),"]"))</f>
        <v>namecard_npc[namecard-npc_0]</v>
      </c>
      <c r="H4" s="19" t="str" cm="1">
        <f t="array" ref="H4">_xlfn.TEXTJOIN("，",1,IFERROR(VLOOKUP(VALUE(_xlfn.TEXTSPLIT(G4,";")),properties!A:C,3),""))</f>
        <v/>
      </c>
      <c r="I4" s="34" t="str">
        <f>MIN(INT(SQRT(ROW()*0.9)-1.5),4)&amp;"~"&amp;MIN(4,INT(ROW()*1/5+0.5))</f>
        <v>0~1</v>
      </c>
      <c r="J4" t="s">
        <v>203</v>
      </c>
    </row>
    <row r="5" spans="1:10" x14ac:dyDescent="0.2">
      <c r="A5" s="4">
        <v>15002</v>
      </c>
      <c r="B5" s="4" t="str">
        <f t="shared" ref="B5:B67" si="0">_xlfn.TEXTJOIN("_",1,"role",A5)</f>
        <v>role_15002</v>
      </c>
      <c r="C5" s="19" t="s">
        <v>195</v>
      </c>
      <c r="E5" s="40" t="str">
        <f t="shared" ref="E5:E34" si="1">_xlfn.LET(_xlpm._type,IF($D5,"hero","npc"),
_xlfn.CONCAT("profile_",_xlpm._type,"[profile-",_xlpm._type,"_",VALUE(RIGHT($A5-1,2)),"]"))</f>
        <v>profile_npc[profile-npc_1]</v>
      </c>
      <c r="F5" s="40" t="str">
        <f t="shared" ref="F5:F34" si="2">_xlfn.LET(_xlpm._type,IF($D5,"hero","npc"),
_xlfn.CONCAT("namecard_",_xlpm._type,"[namecard-",_xlpm._type,"_",VALUE(RIGHT($A5-1,2)),"]"))</f>
        <v>namecard_npc[namecard-npc_1]</v>
      </c>
      <c r="H5" s="19" t="str" cm="1">
        <f t="array" ref="H5">_xlfn.TEXTJOIN("，",1,IFERROR(VLOOKUP(VALUE(_xlfn.TEXTSPLIT(G5,";")),properties!A:C,3),""))</f>
        <v/>
      </c>
      <c r="I5" s="34" t="str">
        <f t="shared" ref="I5:I34" si="3">MIN(INT(SQRT(ROW()*0.9)-1.5),4)&amp;"~"&amp;MIN(4,INT(ROW()*1/5+0.5))</f>
        <v>0~1</v>
      </c>
      <c r="J5" t="s">
        <v>203</v>
      </c>
    </row>
    <row r="6" spans="1:10" x14ac:dyDescent="0.2">
      <c r="A6" s="4">
        <v>15003</v>
      </c>
      <c r="B6" s="4" t="str">
        <f t="shared" si="0"/>
        <v>role_15003</v>
      </c>
      <c r="C6" s="19" t="s">
        <v>193</v>
      </c>
      <c r="E6" s="40" t="str">
        <f t="shared" si="1"/>
        <v>profile_npc[profile-npc_2]</v>
      </c>
      <c r="F6" s="40" t="str">
        <f t="shared" si="2"/>
        <v>namecard_npc[namecard-npc_2]</v>
      </c>
      <c r="H6" s="19" t="str" cm="1">
        <f t="array" ref="H6">_xlfn.TEXTJOIN("，",1,IFERROR(VLOOKUP(VALUE(_xlfn.TEXTSPLIT(G6,";")),properties!A:C,3),""))</f>
        <v/>
      </c>
      <c r="I6" s="34" t="str">
        <f t="shared" si="3"/>
        <v>0~1</v>
      </c>
      <c r="J6" t="s">
        <v>203</v>
      </c>
    </row>
    <row r="7" spans="1:10" x14ac:dyDescent="0.2">
      <c r="A7" s="4">
        <v>15004</v>
      </c>
      <c r="B7" s="4" t="str">
        <f t="shared" si="0"/>
        <v>role_15004</v>
      </c>
      <c r="C7" s="19" t="s">
        <v>194</v>
      </c>
      <c r="E7" s="40" t="str">
        <f t="shared" si="1"/>
        <v>profile_npc[profile-npc_3]</v>
      </c>
      <c r="F7" s="40" t="str">
        <f t="shared" si="2"/>
        <v>namecard_npc[namecard-npc_3]</v>
      </c>
      <c r="H7" s="19" t="str" cm="1">
        <f t="array" ref="H7">_xlfn.TEXTJOIN("，",1,IFERROR(VLOOKUP(VALUE(_xlfn.TEXTSPLIT(G7,";")),properties!A:C,3),""))</f>
        <v/>
      </c>
      <c r="I7" s="34" t="str">
        <f t="shared" si="3"/>
        <v>1~1</v>
      </c>
      <c r="J7" t="s">
        <v>203</v>
      </c>
    </row>
    <row r="8" spans="1:10" x14ac:dyDescent="0.2">
      <c r="A8" s="4">
        <v>15005</v>
      </c>
      <c r="B8" s="4" t="str">
        <f t="shared" si="0"/>
        <v>role_15005</v>
      </c>
      <c r="C8" s="19" t="s">
        <v>196</v>
      </c>
      <c r="E8" s="40" t="str">
        <f t="shared" si="1"/>
        <v>profile_npc[profile-npc_4]</v>
      </c>
      <c r="F8" s="40" t="str">
        <f t="shared" si="2"/>
        <v>namecard_npc[namecard-npc_4]</v>
      </c>
      <c r="H8" s="19" t="str" cm="1">
        <f t="array" ref="H8">_xlfn.TEXTJOIN("，",1,IFERROR(VLOOKUP(VALUE(_xlfn.TEXTSPLIT(G8,";")),properties!A:C,3),""))</f>
        <v/>
      </c>
      <c r="I8" s="34" t="str">
        <f t="shared" si="3"/>
        <v>1~2</v>
      </c>
      <c r="J8" t="s">
        <v>203</v>
      </c>
    </row>
    <row r="9" spans="1:10" x14ac:dyDescent="0.2">
      <c r="A9" s="4">
        <v>15006</v>
      </c>
      <c r="B9" s="4" t="str">
        <f t="shared" si="0"/>
        <v>role_15006</v>
      </c>
      <c r="C9" s="19" t="s">
        <v>197</v>
      </c>
      <c r="E9" s="40" t="str">
        <f t="shared" si="1"/>
        <v>profile_npc[profile-npc_5]</v>
      </c>
      <c r="F9" s="40" t="str">
        <f t="shared" si="2"/>
        <v>namecard_npc[namecard-npc_5]</v>
      </c>
      <c r="H9" s="19" t="str" cm="1">
        <f t="array" ref="H9">_xlfn.TEXTJOIN("，",1,IFERROR(VLOOKUP(VALUE(_xlfn.TEXTSPLIT(G9,";")),properties!A:C,3),""))</f>
        <v/>
      </c>
      <c r="I9" s="34" t="str">
        <f t="shared" si="3"/>
        <v>1~2</v>
      </c>
      <c r="J9" t="s">
        <v>203</v>
      </c>
    </row>
    <row r="10" spans="1:10" x14ac:dyDescent="0.2">
      <c r="A10" s="4">
        <v>15007</v>
      </c>
      <c r="B10" s="4" t="str">
        <f t="shared" si="0"/>
        <v>role_15007</v>
      </c>
      <c r="C10" s="19" t="s">
        <v>198</v>
      </c>
      <c r="E10" s="40" t="str">
        <f t="shared" si="1"/>
        <v>profile_npc[profile-npc_6]</v>
      </c>
      <c r="F10" s="40" t="str">
        <f t="shared" si="2"/>
        <v>namecard_npc[namecard-npc_6]</v>
      </c>
      <c r="H10" s="19" t="str" cm="1">
        <f t="array" ref="H10">_xlfn.TEXTJOIN("，",1,IFERROR(VLOOKUP(VALUE(_xlfn.TEXTSPLIT(G10,";")),properties!A:C,3),""))</f>
        <v/>
      </c>
      <c r="I10" s="34" t="str">
        <f t="shared" si="3"/>
        <v>1~2</v>
      </c>
      <c r="J10" t="s">
        <v>203</v>
      </c>
    </row>
    <row r="11" spans="1:10" x14ac:dyDescent="0.2">
      <c r="A11" s="4">
        <v>15008</v>
      </c>
      <c r="B11" s="4" t="str">
        <f t="shared" si="0"/>
        <v>role_15008</v>
      </c>
      <c r="C11" s="19" t="s">
        <v>191</v>
      </c>
      <c r="E11" s="40" t="str">
        <f t="shared" si="1"/>
        <v>profile_npc[profile-npc_7]</v>
      </c>
      <c r="F11" s="40" t="str">
        <f t="shared" si="2"/>
        <v>namecard_npc[namecard-npc_7]</v>
      </c>
      <c r="H11" s="19" t="str" cm="1">
        <f t="array" ref="H11">_xlfn.TEXTJOIN("，",1,IFERROR(VLOOKUP(VALUE(_xlfn.TEXTSPLIT(G11,";")),properties!A:C,3),""))</f>
        <v/>
      </c>
      <c r="I11" s="34" t="str">
        <f t="shared" si="3"/>
        <v>1~2</v>
      </c>
      <c r="J11" t="s">
        <v>203</v>
      </c>
    </row>
    <row r="12" spans="1:10" x14ac:dyDescent="0.2">
      <c r="A12" s="4">
        <v>15009</v>
      </c>
      <c r="B12" s="4" t="str">
        <f t="shared" si="0"/>
        <v>role_15009</v>
      </c>
      <c r="C12" s="19" t="s">
        <v>200</v>
      </c>
      <c r="E12" s="40" t="str">
        <f t="shared" si="1"/>
        <v>profile_npc[profile-npc_8]</v>
      </c>
      <c r="F12" s="40" t="str">
        <f t="shared" si="2"/>
        <v>namecard_npc[namecard-npc_8]</v>
      </c>
      <c r="H12" s="19" t="str" cm="1">
        <f t="array" ref="H12">_xlfn.TEXTJOIN("，",1,IFERROR(VLOOKUP(VALUE(_xlfn.TEXTSPLIT(G12,";")),properties!A:C,3),""))</f>
        <v/>
      </c>
      <c r="I12" s="34" t="str">
        <f t="shared" si="3"/>
        <v>1~2</v>
      </c>
      <c r="J12" t="s">
        <v>203</v>
      </c>
    </row>
    <row r="13" spans="1:10" x14ac:dyDescent="0.2">
      <c r="A13" s="4">
        <v>15010</v>
      </c>
      <c r="B13" s="4" t="str">
        <f t="shared" si="0"/>
        <v>role_15010</v>
      </c>
      <c r="C13" s="19" t="s">
        <v>199</v>
      </c>
      <c r="E13" s="40" t="str">
        <f t="shared" si="1"/>
        <v>profile_npc[profile-npc_9]</v>
      </c>
      <c r="F13" s="40" t="str">
        <f t="shared" si="2"/>
        <v>namecard_npc[namecard-npc_9]</v>
      </c>
      <c r="H13" s="19" t="str" cm="1">
        <f t="array" ref="H13">_xlfn.TEXTJOIN("，",1,IFERROR(VLOOKUP(VALUE(_xlfn.TEXTSPLIT(G13,";")),properties!A:C,3),""))</f>
        <v/>
      </c>
      <c r="I13" s="34" t="str">
        <f t="shared" si="3"/>
        <v>1~3</v>
      </c>
      <c r="J13" t="s">
        <v>203</v>
      </c>
    </row>
    <row r="14" spans="1:10" x14ac:dyDescent="0.2">
      <c r="A14" s="4">
        <v>15011</v>
      </c>
      <c r="B14" s="4" t="str">
        <f t="shared" si="0"/>
        <v>role_15011</v>
      </c>
      <c r="C14" s="5" t="s">
        <v>265</v>
      </c>
      <c r="E14" s="40" t="str">
        <f t="shared" si="1"/>
        <v>profile_npc[profile-npc_10]</v>
      </c>
      <c r="F14" s="40" t="str">
        <f t="shared" si="2"/>
        <v>namecard_npc[namecard-npc_10]</v>
      </c>
      <c r="I14" s="34" t="str">
        <f t="shared" si="3"/>
        <v>2~3</v>
      </c>
      <c r="J14" t="s">
        <v>203</v>
      </c>
    </row>
    <row r="15" spans="1:10" x14ac:dyDescent="0.2">
      <c r="A15" s="4">
        <v>15012</v>
      </c>
      <c r="B15" s="4" t="str">
        <f t="shared" si="0"/>
        <v>role_15012</v>
      </c>
      <c r="C15" s="5" t="s">
        <v>266</v>
      </c>
      <c r="E15" s="40" t="str">
        <f t="shared" si="1"/>
        <v>profile_npc[profile-npc_11]</v>
      </c>
      <c r="F15" s="40" t="str">
        <f t="shared" si="2"/>
        <v>namecard_npc[namecard-npc_11]</v>
      </c>
      <c r="I15" s="34" t="str">
        <f t="shared" si="3"/>
        <v>2~3</v>
      </c>
      <c r="J15" t="s">
        <v>203</v>
      </c>
    </row>
    <row r="16" spans="1:10" x14ac:dyDescent="0.2">
      <c r="A16" s="4">
        <v>15013</v>
      </c>
      <c r="B16" s="4" t="str">
        <f t="shared" si="0"/>
        <v>role_15013</v>
      </c>
      <c r="C16" s="5" t="s">
        <v>267</v>
      </c>
      <c r="E16" s="40" t="str">
        <f t="shared" si="1"/>
        <v>profile_npc[profile-npc_12]</v>
      </c>
      <c r="F16" s="40" t="str">
        <f t="shared" si="2"/>
        <v>namecard_npc[namecard-npc_12]</v>
      </c>
      <c r="I16" s="34" t="str">
        <f t="shared" si="3"/>
        <v>2~3</v>
      </c>
      <c r="J16" t="s">
        <v>203</v>
      </c>
    </row>
    <row r="17" spans="1:10" x14ac:dyDescent="0.2">
      <c r="A17" s="4">
        <v>15014</v>
      </c>
      <c r="B17" s="4" t="str">
        <f t="shared" si="0"/>
        <v>role_15014</v>
      </c>
      <c r="C17" s="5" t="s">
        <v>273</v>
      </c>
      <c r="E17" s="40" t="str">
        <f t="shared" si="1"/>
        <v>profile_npc[profile-npc_13]</v>
      </c>
      <c r="F17" s="40" t="str">
        <f t="shared" si="2"/>
        <v>namecard_npc[namecard-npc_13]</v>
      </c>
      <c r="I17" s="34" t="str">
        <f t="shared" si="3"/>
        <v>2~3</v>
      </c>
      <c r="J17" t="s">
        <v>203</v>
      </c>
    </row>
    <row r="18" spans="1:10" x14ac:dyDescent="0.2">
      <c r="A18" s="4">
        <v>15015</v>
      </c>
      <c r="B18" s="4" t="str">
        <f t="shared" si="0"/>
        <v>role_15015</v>
      </c>
      <c r="C18" s="5" t="s">
        <v>268</v>
      </c>
      <c r="E18" s="40" t="str">
        <f t="shared" si="1"/>
        <v>profile_npc[profile-npc_14]</v>
      </c>
      <c r="F18" s="40" t="str">
        <f t="shared" si="2"/>
        <v>namecard_npc[namecard-npc_14]</v>
      </c>
      <c r="I18" s="34" t="str">
        <f t="shared" si="3"/>
        <v>2~4</v>
      </c>
      <c r="J18" t="s">
        <v>203</v>
      </c>
    </row>
    <row r="19" spans="1:10" x14ac:dyDescent="0.2">
      <c r="A19" s="4">
        <v>15016</v>
      </c>
      <c r="B19" s="4" t="str">
        <f t="shared" si="0"/>
        <v>role_15016</v>
      </c>
      <c r="C19" s="5" t="s">
        <v>269</v>
      </c>
      <c r="E19" s="40" t="str">
        <f t="shared" si="1"/>
        <v>profile_npc[profile-npc_15]</v>
      </c>
      <c r="F19" s="40" t="str">
        <f t="shared" si="2"/>
        <v>namecard_npc[namecard-npc_15]</v>
      </c>
      <c r="I19" s="34" t="str">
        <f t="shared" si="3"/>
        <v>2~4</v>
      </c>
      <c r="J19" t="s">
        <v>203</v>
      </c>
    </row>
    <row r="20" spans="1:10" x14ac:dyDescent="0.2">
      <c r="A20" s="4">
        <v>15017</v>
      </c>
      <c r="B20" s="4" t="str">
        <f t="shared" si="0"/>
        <v>role_15017</v>
      </c>
      <c r="C20" s="5" t="s">
        <v>271</v>
      </c>
      <c r="E20" s="40" t="str">
        <f t="shared" si="1"/>
        <v>profile_npc[profile-npc_16]</v>
      </c>
      <c r="F20" s="40" t="str">
        <f t="shared" si="2"/>
        <v>namecard_npc[namecard-npc_16]</v>
      </c>
      <c r="I20" s="34" t="str">
        <f t="shared" si="3"/>
        <v>2~4</v>
      </c>
      <c r="J20" t="s">
        <v>203</v>
      </c>
    </row>
    <row r="21" spans="1:10" x14ac:dyDescent="0.2">
      <c r="A21" s="4">
        <v>15018</v>
      </c>
      <c r="B21" s="4" t="str">
        <f t="shared" si="0"/>
        <v>role_15018</v>
      </c>
      <c r="C21" s="5" t="s">
        <v>274</v>
      </c>
      <c r="E21" s="40" t="str">
        <f t="shared" si="1"/>
        <v>profile_npc[profile-npc_17]</v>
      </c>
      <c r="F21" s="40" t="str">
        <f t="shared" si="2"/>
        <v>namecard_npc[namecard-npc_17]</v>
      </c>
      <c r="I21" s="34" t="str">
        <f t="shared" si="3"/>
        <v>2~4</v>
      </c>
      <c r="J21" t="s">
        <v>203</v>
      </c>
    </row>
    <row r="22" spans="1:10" x14ac:dyDescent="0.2">
      <c r="A22" s="4">
        <v>15019</v>
      </c>
      <c r="B22" s="4" t="str">
        <f t="shared" si="0"/>
        <v>role_15019</v>
      </c>
      <c r="C22" s="5" t="s">
        <v>272</v>
      </c>
      <c r="E22" s="40" t="str">
        <f t="shared" si="1"/>
        <v>profile_npc[profile-npc_18]</v>
      </c>
      <c r="F22" s="40" t="str">
        <f t="shared" si="2"/>
        <v>namecard_npc[namecard-npc_18]</v>
      </c>
      <c r="I22" s="34" t="str">
        <f t="shared" si="3"/>
        <v>2~4</v>
      </c>
      <c r="J22" t="s">
        <v>203</v>
      </c>
    </row>
    <row r="23" spans="1:10" x14ac:dyDescent="0.2">
      <c r="A23" s="4">
        <v>15020</v>
      </c>
      <c r="B23" s="4" t="str">
        <f t="shared" si="0"/>
        <v>role_15020</v>
      </c>
      <c r="C23" s="5" t="s">
        <v>270</v>
      </c>
      <c r="E23" s="40" t="str">
        <f t="shared" si="1"/>
        <v>profile_npc[profile-npc_19]</v>
      </c>
      <c r="F23" s="40" t="str">
        <f t="shared" si="2"/>
        <v>namecard_npc[namecard-npc_19]</v>
      </c>
      <c r="I23" s="34" t="str">
        <f t="shared" si="3"/>
        <v>3~4</v>
      </c>
      <c r="J23" t="s">
        <v>203</v>
      </c>
    </row>
    <row r="24" spans="1:10" x14ac:dyDescent="0.2">
      <c r="A24" s="4">
        <v>15021</v>
      </c>
      <c r="B24" s="4" t="str">
        <f t="shared" si="0"/>
        <v>role_15021</v>
      </c>
      <c r="C24" s="5" t="s">
        <v>275</v>
      </c>
      <c r="E24" s="40" t="str">
        <f t="shared" si="1"/>
        <v>profile_npc[profile-npc_20]</v>
      </c>
      <c r="F24" s="40" t="str">
        <f t="shared" si="2"/>
        <v>namecard_npc[namecard-npc_20]</v>
      </c>
      <c r="I24" s="34" t="str">
        <f t="shared" si="3"/>
        <v>3~4</v>
      </c>
      <c r="J24" t="s">
        <v>203</v>
      </c>
    </row>
    <row r="25" spans="1:10" x14ac:dyDescent="0.2">
      <c r="A25" s="4">
        <v>15022</v>
      </c>
      <c r="B25" s="4" t="str">
        <f t="shared" si="0"/>
        <v>role_15022</v>
      </c>
      <c r="C25" s="5" t="s">
        <v>276</v>
      </c>
      <c r="E25" s="40" t="str">
        <f t="shared" si="1"/>
        <v>profile_npc[profile-npc_21]</v>
      </c>
      <c r="F25" s="40" t="str">
        <f t="shared" si="2"/>
        <v>namecard_npc[namecard-npc_21]</v>
      </c>
      <c r="I25" s="34" t="str">
        <f t="shared" si="3"/>
        <v>3~4</v>
      </c>
      <c r="J25" t="s">
        <v>203</v>
      </c>
    </row>
    <row r="26" spans="1:10" x14ac:dyDescent="0.2">
      <c r="A26" s="4">
        <v>15023</v>
      </c>
      <c r="B26" s="4" t="str">
        <f t="shared" si="0"/>
        <v>role_15023</v>
      </c>
      <c r="C26" s="5" t="s">
        <v>277</v>
      </c>
      <c r="E26" s="40" t="str">
        <f t="shared" si="1"/>
        <v>profile_npc[profile-npc_22]</v>
      </c>
      <c r="F26" s="40" t="str">
        <f t="shared" si="2"/>
        <v>namecard_npc[namecard-npc_22]</v>
      </c>
      <c r="I26" s="34" t="str">
        <f t="shared" si="3"/>
        <v>3~4</v>
      </c>
      <c r="J26" t="s">
        <v>203</v>
      </c>
    </row>
    <row r="27" spans="1:10" x14ac:dyDescent="0.2">
      <c r="A27" s="4">
        <v>15024</v>
      </c>
      <c r="B27" s="4" t="str">
        <f t="shared" si="0"/>
        <v>role_15024</v>
      </c>
      <c r="C27" s="5" t="s">
        <v>285</v>
      </c>
      <c r="E27" s="40" t="str">
        <f t="shared" si="1"/>
        <v>profile_npc[profile-npc_23]</v>
      </c>
      <c r="F27" s="40" t="str">
        <f t="shared" si="2"/>
        <v>namecard_npc[namecard-npc_23]</v>
      </c>
      <c r="I27" s="34" t="str">
        <f t="shared" si="3"/>
        <v>3~4</v>
      </c>
      <c r="J27" t="s">
        <v>203</v>
      </c>
    </row>
    <row r="28" spans="1:10" x14ac:dyDescent="0.2">
      <c r="A28" s="4">
        <v>15025</v>
      </c>
      <c r="B28" s="4" t="str">
        <f t="shared" si="0"/>
        <v>role_15025</v>
      </c>
      <c r="C28" s="5" t="s">
        <v>278</v>
      </c>
      <c r="E28" s="40" t="str">
        <f t="shared" si="1"/>
        <v>profile_npc[profile-npc_24]</v>
      </c>
      <c r="F28" s="40" t="str">
        <f t="shared" si="2"/>
        <v>namecard_npc[namecard-npc_24]</v>
      </c>
      <c r="I28" s="34" t="str">
        <f t="shared" si="3"/>
        <v>3~4</v>
      </c>
      <c r="J28" t="s">
        <v>203</v>
      </c>
    </row>
    <row r="29" spans="1:10" x14ac:dyDescent="0.2">
      <c r="A29" s="4">
        <v>15026</v>
      </c>
      <c r="B29" s="4" t="str">
        <f t="shared" si="0"/>
        <v>role_15026</v>
      </c>
      <c r="C29" s="5" t="s">
        <v>279</v>
      </c>
      <c r="E29" s="40" t="str">
        <f t="shared" si="1"/>
        <v>profile_npc[profile-npc_25]</v>
      </c>
      <c r="F29" s="40" t="str">
        <f t="shared" si="2"/>
        <v>namecard_npc[namecard-npc_25]</v>
      </c>
      <c r="I29" s="34" t="str">
        <f t="shared" si="3"/>
        <v>3~4</v>
      </c>
      <c r="J29" t="s">
        <v>203</v>
      </c>
    </row>
    <row r="30" spans="1:10" x14ac:dyDescent="0.2">
      <c r="A30" s="4">
        <v>15027</v>
      </c>
      <c r="B30" s="4" t="str">
        <f t="shared" si="0"/>
        <v>role_15027</v>
      </c>
      <c r="C30" s="5" t="s">
        <v>281</v>
      </c>
      <c r="E30" s="40" t="str">
        <f t="shared" si="1"/>
        <v>profile_npc[profile-npc_26]</v>
      </c>
      <c r="F30" s="40" t="str">
        <f t="shared" si="2"/>
        <v>namecard_npc[namecard-npc_26]</v>
      </c>
      <c r="I30" s="34" t="str">
        <f t="shared" si="3"/>
        <v>3~4</v>
      </c>
      <c r="J30" t="s">
        <v>203</v>
      </c>
    </row>
    <row r="31" spans="1:10" x14ac:dyDescent="0.2">
      <c r="A31" s="4">
        <v>15028</v>
      </c>
      <c r="B31" s="4" t="str">
        <f t="shared" si="0"/>
        <v>role_15028</v>
      </c>
      <c r="C31" s="5" t="s">
        <v>282</v>
      </c>
      <c r="E31" s="40" t="str">
        <f t="shared" si="1"/>
        <v>profile_npc[profile-npc_27]</v>
      </c>
      <c r="F31" s="40" t="str">
        <f t="shared" si="2"/>
        <v>namecard_npc[namecard-npc_27]</v>
      </c>
      <c r="I31" s="34" t="str">
        <f t="shared" si="3"/>
        <v>3~4</v>
      </c>
      <c r="J31" t="s">
        <v>203</v>
      </c>
    </row>
    <row r="32" spans="1:10" x14ac:dyDescent="0.2">
      <c r="A32" s="4">
        <v>15029</v>
      </c>
      <c r="B32" s="4" t="str">
        <f t="shared" si="0"/>
        <v>role_15029</v>
      </c>
      <c r="C32" s="5" t="s">
        <v>283</v>
      </c>
      <c r="E32" s="40" t="str">
        <f t="shared" si="1"/>
        <v>profile_npc[profile-npc_28]</v>
      </c>
      <c r="F32" s="40" t="str">
        <f t="shared" si="2"/>
        <v>namecard_npc[namecard-npc_28]</v>
      </c>
      <c r="I32" s="34" t="str">
        <f t="shared" si="3"/>
        <v>3~4</v>
      </c>
      <c r="J32" t="s">
        <v>203</v>
      </c>
    </row>
    <row r="33" spans="1:10" x14ac:dyDescent="0.2">
      <c r="A33" s="4">
        <v>15030</v>
      </c>
      <c r="B33" s="4" t="str">
        <f t="shared" si="0"/>
        <v>role_15030</v>
      </c>
      <c r="C33" s="5" t="s">
        <v>280</v>
      </c>
      <c r="E33" s="40" t="str">
        <f t="shared" si="1"/>
        <v>profile_npc[profile-npc_29]</v>
      </c>
      <c r="F33" s="40" t="str">
        <f t="shared" si="2"/>
        <v>namecard_npc[namecard-npc_29]</v>
      </c>
      <c r="I33" s="34" t="str">
        <f t="shared" si="3"/>
        <v>3~4</v>
      </c>
      <c r="J33" t="s">
        <v>203</v>
      </c>
    </row>
    <row r="34" spans="1:10" x14ac:dyDescent="0.2">
      <c r="A34" s="4">
        <v>15031</v>
      </c>
      <c r="B34" s="4" t="str">
        <f t="shared" si="0"/>
        <v>role_15031</v>
      </c>
      <c r="C34" s="5" t="s">
        <v>284</v>
      </c>
      <c r="E34" s="40" t="str">
        <f t="shared" si="1"/>
        <v>profile_npc[profile-npc_30]</v>
      </c>
      <c r="F34" s="40" t="str">
        <f t="shared" si="2"/>
        <v>namecard_npc[namecard-npc_30]</v>
      </c>
      <c r="I34" s="34" t="str">
        <f t="shared" si="3"/>
        <v>4~4</v>
      </c>
      <c r="J34" t="s">
        <v>203</v>
      </c>
    </row>
    <row r="35" spans="1:10" x14ac:dyDescent="0.2">
      <c r="A35" s="4">
        <v>15032</v>
      </c>
      <c r="B35" s="4" t="str">
        <f t="shared" si="0"/>
        <v>role_15032</v>
      </c>
      <c r="E35" s="4" t="s">
        <v>7</v>
      </c>
      <c r="F35" s="4" t="s">
        <v>7</v>
      </c>
      <c r="H35" s="19" t="str" cm="1">
        <f t="array" ref="H35">_xlfn.TEXTJOIN("，",1,IFERROR(VLOOKUP(VALUE(_xlfn.TEXTSPLIT(G35,";")),properties!A:C,3),""))</f>
        <v/>
      </c>
    </row>
    <row r="36" spans="1:10" x14ac:dyDescent="0.2">
      <c r="A36" s="4">
        <v>15033</v>
      </c>
      <c r="B36" s="4" t="str">
        <f t="shared" si="0"/>
        <v>role_15033</v>
      </c>
      <c r="C36" s="5" t="s">
        <v>8</v>
      </c>
      <c r="E36" s="4" t="s">
        <v>9</v>
      </c>
      <c r="F36" s="4" t="s">
        <v>9</v>
      </c>
      <c r="H36" s="19" t="str" cm="1">
        <f t="array" ref="H36">_xlfn.TEXTJOIN("，",1,IFERROR(VLOOKUP(VALUE(_xlfn.TEXTSPLIT(G36,";")),properties!A:C,3),""))</f>
        <v/>
      </c>
    </row>
    <row r="37" spans="1:10" x14ac:dyDescent="0.2">
      <c r="A37" s="4">
        <v>15034</v>
      </c>
      <c r="B37" s="4" t="str">
        <f t="shared" si="0"/>
        <v>role_15034</v>
      </c>
      <c r="C37" s="5" t="s">
        <v>10</v>
      </c>
      <c r="E37" s="4" t="s">
        <v>11</v>
      </c>
      <c r="F37" s="4" t="s">
        <v>11</v>
      </c>
      <c r="H37" s="19" t="str" cm="1">
        <f t="array" ref="H37">_xlfn.TEXTJOIN("，",1,IFERROR(VLOOKUP(VALUE(_xlfn.TEXTSPLIT(G37,";")),properties!A:C,3),""))</f>
        <v/>
      </c>
    </row>
    <row r="38" spans="1:10" x14ac:dyDescent="0.2">
      <c r="A38" s="4">
        <v>15035</v>
      </c>
      <c r="B38" s="4" t="str">
        <f t="shared" si="0"/>
        <v>role_15035</v>
      </c>
      <c r="C38" s="5" t="s">
        <v>12</v>
      </c>
      <c r="E38" s="4" t="s">
        <v>13</v>
      </c>
      <c r="F38" s="4" t="s">
        <v>13</v>
      </c>
      <c r="H38" s="19" t="str" cm="1">
        <f t="array" ref="H38">_xlfn.TEXTJOIN("，",1,IFERROR(VLOOKUP(VALUE(_xlfn.TEXTSPLIT(G38,";")),properties!A:C,3),""))</f>
        <v/>
      </c>
    </row>
    <row r="39" spans="1:10" x14ac:dyDescent="0.2">
      <c r="A39" s="4">
        <v>15036</v>
      </c>
      <c r="B39" s="4" t="str">
        <f t="shared" si="0"/>
        <v>role_15036</v>
      </c>
      <c r="C39" s="5" t="s">
        <v>14</v>
      </c>
      <c r="E39" s="4" t="s">
        <v>15</v>
      </c>
      <c r="F39" s="4" t="s">
        <v>15</v>
      </c>
      <c r="H39" s="19" t="str" cm="1">
        <f t="array" ref="H39">_xlfn.TEXTJOIN("，",1,IFERROR(VLOOKUP(VALUE(_xlfn.TEXTSPLIT(G39,";")),properties!A:C,3),""))</f>
        <v/>
      </c>
    </row>
    <row r="40" spans="1:10" x14ac:dyDescent="0.2">
      <c r="A40" s="4">
        <v>15037</v>
      </c>
      <c r="B40" s="4" t="str">
        <f t="shared" si="0"/>
        <v>role_15037</v>
      </c>
      <c r="C40" s="5" t="s">
        <v>16</v>
      </c>
      <c r="E40" s="4" t="s">
        <v>17</v>
      </c>
      <c r="F40" s="4" t="s">
        <v>17</v>
      </c>
      <c r="H40" s="19" t="str" cm="1">
        <f t="array" ref="H40">_xlfn.TEXTJOIN("，",1,IFERROR(VLOOKUP(VALUE(_xlfn.TEXTSPLIT(G40,";")),properties!A:C,3),""))</f>
        <v/>
      </c>
    </row>
    <row r="41" spans="1:10" x14ac:dyDescent="0.2">
      <c r="A41" s="4">
        <v>15038</v>
      </c>
      <c r="B41" s="4" t="str">
        <f t="shared" si="0"/>
        <v>role_15038</v>
      </c>
      <c r="C41" s="5" t="s">
        <v>18</v>
      </c>
      <c r="E41" s="4" t="s">
        <v>19</v>
      </c>
      <c r="F41" s="4" t="s">
        <v>19</v>
      </c>
      <c r="H41" s="19" t="str" cm="1">
        <f t="array" ref="H41">_xlfn.TEXTJOIN("，",1,IFERROR(VLOOKUP(VALUE(_xlfn.TEXTSPLIT(G41,";")),properties!A:C,3),""))</f>
        <v/>
      </c>
    </row>
    <row r="42" spans="1:10" x14ac:dyDescent="0.2">
      <c r="A42" s="4">
        <v>15039</v>
      </c>
      <c r="B42" s="4" t="str">
        <f t="shared" si="0"/>
        <v>role_15039</v>
      </c>
      <c r="C42" s="5" t="s">
        <v>20</v>
      </c>
      <c r="E42" s="4" t="s">
        <v>21</v>
      </c>
      <c r="F42" s="4" t="s">
        <v>21</v>
      </c>
      <c r="H42" s="19" t="str" cm="1">
        <f t="array" ref="H42">_xlfn.TEXTJOIN("，",1,IFERROR(VLOOKUP(VALUE(_xlfn.TEXTSPLIT(G42,";")),properties!A:C,3),""))</f>
        <v/>
      </c>
    </row>
    <row r="43" spans="1:10" x14ac:dyDescent="0.2">
      <c r="A43" s="4">
        <v>15040</v>
      </c>
      <c r="B43" s="4" t="str">
        <f t="shared" si="0"/>
        <v>role_15040</v>
      </c>
      <c r="C43" s="5" t="s">
        <v>22</v>
      </c>
      <c r="E43" s="4" t="s">
        <v>23</v>
      </c>
      <c r="F43" s="4" t="s">
        <v>23</v>
      </c>
      <c r="H43" s="19" t="str" cm="1">
        <f t="array" ref="H43">_xlfn.TEXTJOIN("，",1,IFERROR(VLOOKUP(VALUE(_xlfn.TEXTSPLIT(G43,";")),properties!A:C,3),""))</f>
        <v/>
      </c>
    </row>
    <row r="44" spans="1:10" x14ac:dyDescent="0.2">
      <c r="A44" s="4">
        <v>15041</v>
      </c>
      <c r="B44" s="4" t="str">
        <f t="shared" si="0"/>
        <v>role_15041</v>
      </c>
      <c r="C44" s="5" t="s">
        <v>24</v>
      </c>
      <c r="E44" s="4" t="s">
        <v>25</v>
      </c>
      <c r="F44" s="4" t="s">
        <v>25</v>
      </c>
      <c r="H44" s="19" t="str" cm="1">
        <f t="array" ref="H44">_xlfn.TEXTJOIN("，",1,IFERROR(VLOOKUP(VALUE(_xlfn.TEXTSPLIT(G44,";")),properties!A:C,3),""))</f>
        <v/>
      </c>
    </row>
    <row r="45" spans="1:10" x14ac:dyDescent="0.2">
      <c r="A45" s="4">
        <v>15042</v>
      </c>
      <c r="B45" s="4" t="str">
        <f t="shared" si="0"/>
        <v>role_15042</v>
      </c>
      <c r="C45" s="5" t="s">
        <v>26</v>
      </c>
      <c r="E45" s="4" t="s">
        <v>27</v>
      </c>
      <c r="F45" s="4" t="s">
        <v>27</v>
      </c>
      <c r="H45" s="19" t="str" cm="1">
        <f t="array" ref="H45">_xlfn.TEXTJOIN("，",1,IFERROR(VLOOKUP(VALUE(_xlfn.TEXTSPLIT(G45,";")),properties!A:C,3),""))</f>
        <v/>
      </c>
    </row>
    <row r="46" spans="1:10" x14ac:dyDescent="0.2">
      <c r="A46" s="4">
        <v>15043</v>
      </c>
      <c r="B46" s="4" t="str">
        <f t="shared" si="0"/>
        <v>role_15043</v>
      </c>
      <c r="C46" s="5" t="s">
        <v>28</v>
      </c>
      <c r="E46" s="4" t="s">
        <v>29</v>
      </c>
      <c r="F46" s="4" t="s">
        <v>29</v>
      </c>
      <c r="H46" s="19" t="str" cm="1">
        <f t="array" ref="H46">_xlfn.TEXTJOIN("，",1,IFERROR(VLOOKUP(VALUE(_xlfn.TEXTSPLIT(G46,";")),properties!A:C,3),""))</f>
        <v/>
      </c>
    </row>
    <row r="47" spans="1:10" x14ac:dyDescent="0.2">
      <c r="A47" s="4">
        <v>15044</v>
      </c>
      <c r="B47" s="4" t="str">
        <f t="shared" si="0"/>
        <v>role_15044</v>
      </c>
      <c r="C47" s="5" t="s">
        <v>30</v>
      </c>
      <c r="E47" s="4" t="s">
        <v>31</v>
      </c>
      <c r="F47" s="4" t="s">
        <v>31</v>
      </c>
      <c r="H47" s="19" t="str" cm="1">
        <f t="array" ref="H47">_xlfn.TEXTJOIN("，",1,IFERROR(VLOOKUP(VALUE(_xlfn.TEXTSPLIT(G47,";")),properties!A:C,3),""))</f>
        <v/>
      </c>
    </row>
    <row r="48" spans="1:10" x14ac:dyDescent="0.2">
      <c r="A48" s="4">
        <v>15045</v>
      </c>
      <c r="B48" s="4" t="str">
        <f t="shared" si="0"/>
        <v>role_15045</v>
      </c>
      <c r="C48" s="5" t="s">
        <v>32</v>
      </c>
      <c r="E48" s="4" t="s">
        <v>33</v>
      </c>
      <c r="F48" s="4" t="s">
        <v>33</v>
      </c>
      <c r="H48" s="19" t="str" cm="1">
        <f t="array" ref="H48">_xlfn.TEXTJOIN("，",1,IFERROR(VLOOKUP(VALUE(_xlfn.TEXTSPLIT(G48,";")),properties!A:C,3),""))</f>
        <v/>
      </c>
    </row>
    <row r="49" spans="1:8" x14ac:dyDescent="0.2">
      <c r="A49" s="4">
        <v>15046</v>
      </c>
      <c r="B49" s="4" t="str">
        <f t="shared" si="0"/>
        <v>role_15046</v>
      </c>
      <c r="C49" s="5" t="s">
        <v>34</v>
      </c>
      <c r="E49" s="4" t="s">
        <v>35</v>
      </c>
      <c r="F49" s="4" t="s">
        <v>35</v>
      </c>
      <c r="H49" s="19" t="str" cm="1">
        <f t="array" ref="H49">_xlfn.TEXTJOIN("，",1,IFERROR(VLOOKUP(VALUE(_xlfn.TEXTSPLIT(G49,";")),properties!A:C,3),""))</f>
        <v/>
      </c>
    </row>
    <row r="50" spans="1:8" x14ac:dyDescent="0.2">
      <c r="A50" s="4">
        <v>15047</v>
      </c>
      <c r="B50" s="4" t="str">
        <f t="shared" si="0"/>
        <v>role_15047</v>
      </c>
      <c r="C50" s="5" t="s">
        <v>36</v>
      </c>
      <c r="E50" s="4" t="s">
        <v>37</v>
      </c>
      <c r="F50" s="4" t="s">
        <v>37</v>
      </c>
      <c r="H50" s="19" t="str" cm="1">
        <f t="array" ref="H50">_xlfn.TEXTJOIN("，",1,IFERROR(VLOOKUP(VALUE(_xlfn.TEXTSPLIT(G50,";")),properties!A:C,3),""))</f>
        <v/>
      </c>
    </row>
    <row r="51" spans="1:8" x14ac:dyDescent="0.2">
      <c r="A51" s="4">
        <v>15048</v>
      </c>
      <c r="B51" s="4" t="str">
        <f t="shared" si="0"/>
        <v>role_15048</v>
      </c>
      <c r="C51" s="5" t="s">
        <v>38</v>
      </c>
      <c r="E51" s="4" t="s">
        <v>39</v>
      </c>
      <c r="F51" s="4" t="s">
        <v>39</v>
      </c>
      <c r="H51" s="19" t="str" cm="1">
        <f t="array" ref="H51">_xlfn.TEXTJOIN("，",1,IFERROR(VLOOKUP(VALUE(_xlfn.TEXTSPLIT(G51,";")),properties!A:C,3),""))</f>
        <v/>
      </c>
    </row>
    <row r="52" spans="1:8" x14ac:dyDescent="0.2">
      <c r="A52" s="4">
        <v>15049</v>
      </c>
      <c r="B52" s="4" t="str">
        <f t="shared" si="0"/>
        <v>role_15049</v>
      </c>
      <c r="C52" s="5" t="s">
        <v>40</v>
      </c>
      <c r="E52" s="4" t="s">
        <v>41</v>
      </c>
      <c r="F52" s="4" t="s">
        <v>41</v>
      </c>
      <c r="H52" s="19" t="str" cm="1">
        <f t="array" ref="H52">_xlfn.TEXTJOIN("，",1,IFERROR(VLOOKUP(VALUE(_xlfn.TEXTSPLIT(G52,";")),properties!A:C,3),""))</f>
        <v/>
      </c>
    </row>
    <row r="53" spans="1:8" x14ac:dyDescent="0.2">
      <c r="A53" s="4">
        <v>15050</v>
      </c>
      <c r="B53" s="4" t="str">
        <f t="shared" si="0"/>
        <v>role_15050</v>
      </c>
      <c r="C53" s="5" t="s">
        <v>42</v>
      </c>
      <c r="E53" s="4" t="s">
        <v>43</v>
      </c>
      <c r="F53" s="4" t="s">
        <v>43</v>
      </c>
      <c r="H53" s="19" t="str" cm="1">
        <f t="array" ref="H53">_xlfn.TEXTJOIN("，",1,IFERROR(VLOOKUP(VALUE(_xlfn.TEXTSPLIT(G53,";")),properties!A:C,3),""))</f>
        <v/>
      </c>
    </row>
    <row r="54" spans="1:8" x14ac:dyDescent="0.2">
      <c r="A54" s="4">
        <v>15051</v>
      </c>
      <c r="B54" s="4" t="str">
        <f t="shared" si="0"/>
        <v>role_15051</v>
      </c>
      <c r="C54" s="5" t="s">
        <v>44</v>
      </c>
      <c r="E54" s="4" t="s">
        <v>45</v>
      </c>
      <c r="F54" s="4" t="s">
        <v>45</v>
      </c>
      <c r="H54" s="19" t="str" cm="1">
        <f t="array" ref="H54">_xlfn.TEXTJOIN("，",1,IFERROR(VLOOKUP(VALUE(_xlfn.TEXTSPLIT(G54,";")),properties!A:C,3),""))</f>
        <v/>
      </c>
    </row>
    <row r="55" spans="1:8" x14ac:dyDescent="0.2">
      <c r="A55" s="4">
        <v>15052</v>
      </c>
      <c r="B55" s="4" t="str">
        <f t="shared" si="0"/>
        <v>role_15052</v>
      </c>
      <c r="C55" s="5" t="s">
        <v>46</v>
      </c>
      <c r="E55" s="4" t="s">
        <v>47</v>
      </c>
      <c r="F55" s="4" t="s">
        <v>47</v>
      </c>
      <c r="H55" s="19" t="str" cm="1">
        <f t="array" ref="H55">_xlfn.TEXTJOIN("，",1,IFERROR(VLOOKUP(VALUE(_xlfn.TEXTSPLIT(G55,";")),properties!A:C,3),""))</f>
        <v/>
      </c>
    </row>
    <row r="56" spans="1:8" x14ac:dyDescent="0.2">
      <c r="A56" s="4">
        <v>15053</v>
      </c>
      <c r="B56" s="4" t="str">
        <f t="shared" si="0"/>
        <v>role_15053</v>
      </c>
      <c r="C56" s="5" t="s">
        <v>48</v>
      </c>
      <c r="E56" s="4" t="s">
        <v>49</v>
      </c>
      <c r="F56" s="4" t="s">
        <v>49</v>
      </c>
      <c r="H56" s="19" t="str" cm="1">
        <f t="array" ref="H56">_xlfn.TEXTJOIN("，",1,IFERROR(VLOOKUP(VALUE(_xlfn.TEXTSPLIT(G56,";")),properties!A:C,3),""))</f>
        <v/>
      </c>
    </row>
    <row r="57" spans="1:8" x14ac:dyDescent="0.2">
      <c r="A57" s="4">
        <v>15054</v>
      </c>
      <c r="B57" s="4" t="str">
        <f t="shared" si="0"/>
        <v>role_15054</v>
      </c>
      <c r="C57" s="5" t="s">
        <v>50</v>
      </c>
      <c r="E57" s="4" t="s">
        <v>51</v>
      </c>
      <c r="F57" s="4" t="s">
        <v>51</v>
      </c>
      <c r="H57" s="19" t="str" cm="1">
        <f t="array" ref="H57">_xlfn.TEXTJOIN("，",1,IFERROR(VLOOKUP(VALUE(_xlfn.TEXTSPLIT(G57,";")),properties!A:C,3),""))</f>
        <v/>
      </c>
    </row>
    <row r="58" spans="1:8" x14ac:dyDescent="0.2">
      <c r="A58" s="4">
        <v>15055</v>
      </c>
      <c r="B58" s="4" t="str">
        <f t="shared" si="0"/>
        <v>role_15055</v>
      </c>
      <c r="C58" s="5" t="s">
        <v>52</v>
      </c>
      <c r="E58" s="4" t="s">
        <v>53</v>
      </c>
      <c r="F58" s="4" t="s">
        <v>53</v>
      </c>
      <c r="H58" s="19" t="str" cm="1">
        <f t="array" ref="H58">_xlfn.TEXTJOIN("，",1,IFERROR(VLOOKUP(VALUE(_xlfn.TEXTSPLIT(G58,";")),properties!A:C,3),""))</f>
        <v/>
      </c>
    </row>
    <row r="59" spans="1:8" x14ac:dyDescent="0.2">
      <c r="A59" s="4">
        <v>15056</v>
      </c>
      <c r="B59" s="4" t="str">
        <f t="shared" si="0"/>
        <v>role_15056</v>
      </c>
      <c r="C59" s="5" t="s">
        <v>54</v>
      </c>
      <c r="E59" s="4" t="s">
        <v>55</v>
      </c>
      <c r="F59" s="4" t="s">
        <v>55</v>
      </c>
      <c r="H59" s="19" t="str" cm="1">
        <f t="array" ref="H59">_xlfn.TEXTJOIN("，",1,IFERROR(VLOOKUP(VALUE(_xlfn.TEXTSPLIT(G59,";")),properties!A:C,3),""))</f>
        <v/>
      </c>
    </row>
    <row r="60" spans="1:8" x14ac:dyDescent="0.2">
      <c r="A60" s="4">
        <v>15057</v>
      </c>
      <c r="B60" s="4" t="str">
        <f t="shared" si="0"/>
        <v>role_15057</v>
      </c>
      <c r="C60" s="5" t="s">
        <v>56</v>
      </c>
      <c r="E60" s="4" t="s">
        <v>57</v>
      </c>
      <c r="F60" s="4" t="s">
        <v>57</v>
      </c>
      <c r="H60" s="19" t="str" cm="1">
        <f t="array" ref="H60">_xlfn.TEXTJOIN("，",1,IFERROR(VLOOKUP(VALUE(_xlfn.TEXTSPLIT(G60,";")),properties!A:C,3),""))</f>
        <v/>
      </c>
    </row>
    <row r="61" spans="1:8" x14ac:dyDescent="0.2">
      <c r="A61" s="4">
        <v>15058</v>
      </c>
      <c r="B61" s="4" t="str">
        <f t="shared" si="0"/>
        <v>role_15058</v>
      </c>
      <c r="C61" s="5" t="s">
        <v>58</v>
      </c>
      <c r="E61" s="4" t="s">
        <v>59</v>
      </c>
      <c r="F61" s="4" t="s">
        <v>59</v>
      </c>
      <c r="H61" s="19" t="str" cm="1">
        <f t="array" ref="H61">_xlfn.TEXTJOIN("，",1,IFERROR(VLOOKUP(VALUE(_xlfn.TEXTSPLIT(G61,";")),properties!A:C,3),""))</f>
        <v/>
      </c>
    </row>
    <row r="62" spans="1:8" x14ac:dyDescent="0.2">
      <c r="A62" s="4">
        <v>15059</v>
      </c>
      <c r="B62" s="4" t="str">
        <f t="shared" si="0"/>
        <v>role_15059</v>
      </c>
      <c r="C62" s="5" t="s">
        <v>60</v>
      </c>
      <c r="E62" s="4" t="s">
        <v>61</v>
      </c>
      <c r="F62" s="4" t="s">
        <v>61</v>
      </c>
      <c r="H62" s="19" t="str" cm="1">
        <f t="array" ref="H62">_xlfn.TEXTJOIN("，",1,IFERROR(VLOOKUP(VALUE(_xlfn.TEXTSPLIT(G62,";")),properties!A:C,3),""))</f>
        <v/>
      </c>
    </row>
    <row r="63" spans="1:8" x14ac:dyDescent="0.2">
      <c r="A63" s="4">
        <v>15060</v>
      </c>
      <c r="B63" s="4" t="str">
        <f t="shared" si="0"/>
        <v>role_15060</v>
      </c>
      <c r="C63" s="5" t="s">
        <v>62</v>
      </c>
      <c r="E63" s="4" t="s">
        <v>63</v>
      </c>
      <c r="F63" s="4" t="s">
        <v>63</v>
      </c>
      <c r="H63" s="19" t="str" cm="1">
        <f t="array" ref="H63">_xlfn.TEXTJOIN("，",1,IFERROR(VLOOKUP(VALUE(_xlfn.TEXTSPLIT(G63,";")),properties!A:C,3),""))</f>
        <v/>
      </c>
    </row>
    <row r="64" spans="1:8" x14ac:dyDescent="0.2">
      <c r="A64" s="4">
        <v>15061</v>
      </c>
      <c r="B64" s="4" t="str">
        <f t="shared" si="0"/>
        <v>role_15061</v>
      </c>
      <c r="C64" s="5" t="s">
        <v>64</v>
      </c>
      <c r="E64" s="4" t="s">
        <v>65</v>
      </c>
      <c r="F64" s="4" t="s">
        <v>65</v>
      </c>
      <c r="H64" s="19" t="str" cm="1">
        <f t="array" ref="H64">_xlfn.TEXTJOIN("，",1,IFERROR(VLOOKUP(VALUE(_xlfn.TEXTSPLIT(G64,";")),properties!A:C,3),""))</f>
        <v/>
      </c>
    </row>
    <row r="65" spans="1:8" x14ac:dyDescent="0.2">
      <c r="A65" s="4">
        <v>15062</v>
      </c>
      <c r="B65" s="4" t="str">
        <f t="shared" si="0"/>
        <v>role_15062</v>
      </c>
      <c r="C65" s="5" t="s">
        <v>66</v>
      </c>
      <c r="E65" s="4" t="s">
        <v>67</v>
      </c>
      <c r="F65" s="4" t="s">
        <v>67</v>
      </c>
      <c r="H65" s="19" t="str" cm="1">
        <f t="array" ref="H65">_xlfn.TEXTJOIN("，",1,IFERROR(VLOOKUP(VALUE(_xlfn.TEXTSPLIT(G65,";")),properties!A:C,3),""))</f>
        <v/>
      </c>
    </row>
    <row r="66" spans="1:8" x14ac:dyDescent="0.2">
      <c r="A66" s="4">
        <v>15063</v>
      </c>
      <c r="B66" s="4" t="str">
        <f t="shared" si="0"/>
        <v>role_15063</v>
      </c>
      <c r="C66" s="5" t="s">
        <v>68</v>
      </c>
      <c r="E66" s="4" t="s">
        <v>69</v>
      </c>
      <c r="F66" s="4" t="s">
        <v>69</v>
      </c>
      <c r="H66" s="19" t="str" cm="1">
        <f t="array" ref="H66">_xlfn.TEXTJOIN("，",1,IFERROR(VLOOKUP(VALUE(_xlfn.TEXTSPLIT(G66,";")),properties!A:C,3),""))</f>
        <v/>
      </c>
    </row>
    <row r="67" spans="1:8" x14ac:dyDescent="0.2">
      <c r="A67" s="4">
        <v>15064</v>
      </c>
      <c r="B67" s="4" t="str">
        <f t="shared" si="0"/>
        <v>role_15064</v>
      </c>
      <c r="C67" s="5" t="s">
        <v>70</v>
      </c>
      <c r="E67" s="4" t="s">
        <v>71</v>
      </c>
      <c r="F67" s="4" t="s">
        <v>71</v>
      </c>
      <c r="H67" s="19" t="str" cm="1">
        <f t="array" ref="H67">_xlfn.TEXTJOIN("，",1,IFERROR(VLOOKUP(VALUE(_xlfn.TEXTSPLIT(G67,";")),properties!A:C,3),""))</f>
        <v/>
      </c>
    </row>
    <row r="68" spans="1:8" x14ac:dyDescent="0.2">
      <c r="H68" s="19" t="str" cm="1">
        <f t="array" ref="H68">_xlfn.TEXTJOIN("，",1,IFERROR(VLOOKUP(VALUE(_xlfn.TEXTSPLIT(G68,";")),properties!A:C,3),""))</f>
        <v/>
      </c>
    </row>
    <row r="69" spans="1:8" x14ac:dyDescent="0.2">
      <c r="A69" s="4">
        <v>15901</v>
      </c>
      <c r="B69" s="4" t="str">
        <f t="shared" ref="B69" si="4">_xlfn.TEXTJOIN("_",1,"role",A69)</f>
        <v>role_15901</v>
      </c>
      <c r="C69" s="5" t="s">
        <v>264</v>
      </c>
      <c r="D69" s="39" t="b">
        <v>1</v>
      </c>
      <c r="E69" s="40" t="str">
        <f t="shared" ref="E69:E72" si="5">_xlfn.LET(_xlpm._type,IF($D69,"hero","npc"),
_xlfn.CONCAT("profile_",_xlpm._type,"[profile-",_xlpm._type,"_",VALUE(RIGHT($A69-1,2)),"]"))</f>
        <v>profile_hero[profile-hero_0]</v>
      </c>
      <c r="F69" s="40" t="str">
        <f t="shared" ref="F69:F72" si="6">_xlfn.LET(_xlpm._type,IF($D69,"hero","npc"),
_xlfn.CONCAT("namecard_",_xlpm._type,"[namecard-",_xlpm._type,"_",VALUE(RIGHT($A69-1,2)),"]"))</f>
        <v>namecard_hero[namecard-hero_0]</v>
      </c>
      <c r="G69" s="25"/>
      <c r="H69" s="19" t="str" cm="1">
        <f t="array" ref="H69">_xlfn.TEXTJOIN("，",1,IFERROR(VLOOKUP(VALUE(_xlfn.TEXTSPLIT(G69,";")),properties!A:C,3),""))</f>
        <v/>
      </c>
    </row>
    <row r="70" spans="1:8" x14ac:dyDescent="0.2">
      <c r="A70" s="4">
        <v>15902</v>
      </c>
      <c r="B70" s="4" t="str">
        <f t="shared" ref="B70" si="7">_xlfn.TEXTJOIN("_",1,"role",A70)</f>
        <v>role_15902</v>
      </c>
      <c r="C70" s="19" t="s">
        <v>166</v>
      </c>
      <c r="D70" s="39" t="b">
        <v>1</v>
      </c>
      <c r="E70" s="40" t="str">
        <f t="shared" si="5"/>
        <v>profile_hero[profile-hero_1]</v>
      </c>
      <c r="F70" s="40" t="str">
        <f t="shared" si="6"/>
        <v>namecard_hero[namecard-hero_1]</v>
      </c>
      <c r="G70" s="4">
        <v>1690002</v>
      </c>
      <c r="H70" s="19" t="str" cm="1">
        <f t="array" ref="H70">_xlfn.TEXTJOIN("，",1,IFERROR(VLOOKUP(VALUE(_xlfn.TEXTSPLIT(G70,";")),properties!A:C,3),""))</f>
        <v>特殊:窃贼</v>
      </c>
    </row>
    <row r="71" spans="1:8" x14ac:dyDescent="0.2">
      <c r="A71" s="4">
        <v>15903</v>
      </c>
      <c r="B71" s="4" t="str">
        <f t="shared" ref="B71" si="8">_xlfn.TEXTJOIN("_",1,"role",A71)</f>
        <v>role_15903</v>
      </c>
      <c r="C71" s="19" t="s">
        <v>167</v>
      </c>
      <c r="D71" s="39" t="b">
        <v>1</v>
      </c>
      <c r="E71" s="40" t="str">
        <f t="shared" si="5"/>
        <v>profile_hero[profile-hero_2]</v>
      </c>
      <c r="F71" s="40" t="str">
        <f t="shared" si="6"/>
        <v>namecard_hero[namecard-hero_2]</v>
      </c>
      <c r="H71" s="19" t="str" cm="1">
        <f t="array" ref="H71">_xlfn.TEXTJOIN("，",1,IFERROR(VLOOKUP(VALUE(_xlfn.TEXTSPLIT(G71,";")),properties!A:C,3),""))</f>
        <v/>
      </c>
    </row>
    <row r="72" spans="1:8" x14ac:dyDescent="0.2">
      <c r="A72" s="4">
        <v>15904</v>
      </c>
      <c r="B72" s="4" t="str">
        <f t="shared" ref="B72" si="9">_xlfn.TEXTJOIN("_",1,"role",A72)</f>
        <v>role_15904</v>
      </c>
      <c r="C72" s="19" t="s">
        <v>165</v>
      </c>
      <c r="D72" s="39" t="b">
        <v>1</v>
      </c>
      <c r="E72" s="40" t="str">
        <f t="shared" si="5"/>
        <v>profile_hero[profile-hero_3]</v>
      </c>
      <c r="F72" s="40" t="str">
        <f t="shared" si="6"/>
        <v>namecard_hero[namecard-hero_3]</v>
      </c>
      <c r="G72" s="25" t="s">
        <v>181</v>
      </c>
      <c r="H72" s="19" t="str" cm="1">
        <f t="array" ref="H72">_xlfn.TEXTJOIN("，",1,IFERROR(VLOOKUP(VALUE(_xlfn.TEXTSPLIT(G72,";")),properties!A:C,3),""))</f>
        <v>特殊:窃贼，特殊:大厨，特殊:人贩子</v>
      </c>
    </row>
  </sheetData>
  <sortState xmlns:xlrd2="http://schemas.microsoft.com/office/spreadsheetml/2017/richdata2" ref="A4:D6">
    <sortCondition ref="A4:A6"/>
  </sortState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workbookViewId="0">
      <pane ySplit="3" topLeftCell="A4" activePane="bottomLeft" state="frozen"/>
      <selection pane="bottomLeft" activeCell="P17" sqref="P17"/>
    </sheetView>
  </sheetViews>
  <sheetFormatPr defaultColWidth="9.125" defaultRowHeight="14.25" x14ac:dyDescent="0.2"/>
  <cols>
    <col min="1" max="1" width="11.625" style="4" bestFit="1" customWidth="1"/>
    <col min="2" max="2" width="16.5" style="4" customWidth="1"/>
    <col min="3" max="3" width="18.125" style="5" bestFit="1" customWidth="1"/>
    <col min="4" max="5" width="9.125" style="4"/>
    <col min="6" max="6" width="15.5" style="4" customWidth="1"/>
    <col min="7" max="7" width="46.875" style="5" customWidth="1"/>
    <col min="8" max="8" width="23" bestFit="1" customWidth="1"/>
    <col min="9" max="9" width="24.75" style="4" bestFit="1" customWidth="1"/>
    <col min="10" max="10" width="11.125" style="4" bestFit="1" customWidth="1"/>
  </cols>
  <sheetData>
    <row r="1" spans="1:10" s="1" customFormat="1" x14ac:dyDescent="0.2">
      <c r="A1" s="1" t="s">
        <v>0</v>
      </c>
      <c r="B1" s="11" t="s">
        <v>179</v>
      </c>
      <c r="C1" s="6"/>
      <c r="D1" s="1" t="s">
        <v>72</v>
      </c>
      <c r="E1" s="1" t="s">
        <v>73</v>
      </c>
      <c r="F1" s="11" t="s">
        <v>180</v>
      </c>
      <c r="G1" s="6"/>
      <c r="H1" s="11" t="s">
        <v>85</v>
      </c>
      <c r="I1" s="11" t="s">
        <v>87</v>
      </c>
      <c r="J1" s="11" t="s">
        <v>135</v>
      </c>
    </row>
    <row r="2" spans="1:10" s="2" customFormat="1" x14ac:dyDescent="0.2">
      <c r="A2" s="2" t="s">
        <v>2</v>
      </c>
      <c r="B2" s="10" t="s">
        <v>84</v>
      </c>
      <c r="C2" s="7"/>
      <c r="D2" s="2" t="s">
        <v>74</v>
      </c>
      <c r="E2" s="2" t="s">
        <v>75</v>
      </c>
      <c r="F2" s="10" t="s">
        <v>84</v>
      </c>
      <c r="G2" s="7"/>
      <c r="H2" s="10" t="s">
        <v>84</v>
      </c>
      <c r="I2" s="10" t="s">
        <v>86</v>
      </c>
      <c r="J2" s="10" t="s">
        <v>136</v>
      </c>
    </row>
    <row r="3" spans="1:10" s="3" customFormat="1" ht="28.5" x14ac:dyDescent="0.2">
      <c r="A3" s="8" t="s">
        <v>0</v>
      </c>
      <c r="B3" s="9" t="s">
        <v>76</v>
      </c>
      <c r="C3" s="16" t="s">
        <v>108</v>
      </c>
      <c r="D3" s="8" t="s">
        <v>77</v>
      </c>
      <c r="E3" s="8" t="s">
        <v>78</v>
      </c>
      <c r="F3" s="9" t="s">
        <v>79</v>
      </c>
      <c r="G3" s="16" t="s">
        <v>107</v>
      </c>
      <c r="H3" s="12" t="s">
        <v>83</v>
      </c>
      <c r="I3" s="26" t="s">
        <v>137</v>
      </c>
      <c r="J3" s="26" t="s">
        <v>138</v>
      </c>
    </row>
    <row r="4" spans="1:10" x14ac:dyDescent="0.2">
      <c r="A4" s="17">
        <v>1600101</v>
      </c>
      <c r="B4" s="4" t="str">
        <f>_xlfn.TEXTJOIN("_",1,"trait_name",$A4)</f>
        <v>trait_name_1600101</v>
      </c>
      <c r="C4" s="5" t="s">
        <v>80</v>
      </c>
      <c r="D4" s="4">
        <v>1</v>
      </c>
      <c r="F4" s="4" t="str">
        <f>_xlfn.TEXTJOIN("_",1,"trait_desc",$A4)</f>
        <v>trait_desc_1600101</v>
      </c>
      <c r="G4" s="41" t="str" cm="1">
        <f t="array" ref="G4">_xlfn.LET(_xlpm.trait_name,$H4,
_xlpm.parms1,$I4,
_xlpm.parms2,$J4,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IFERROR(IF($A4&lt;&gt;"",_xlpm.suffix,""),"//特性描述待配置"))</f>
        <v>操作以下设备时，战斗效率+30: &lt;br&gt;手枪</v>
      </c>
      <c r="H4" s="13" t="s">
        <v>88</v>
      </c>
      <c r="I4" s="4">
        <v>1420211</v>
      </c>
      <c r="J4" s="4">
        <v>30</v>
      </c>
    </row>
    <row r="5" spans="1:10" x14ac:dyDescent="0.2">
      <c r="A5" s="17">
        <v>1600102</v>
      </c>
      <c r="B5" s="4" t="str">
        <f t="shared" ref="B5:B85" si="0">_xlfn.TEXTJOIN("_",1,"trait_name",$A5)</f>
        <v>trait_name_1600102</v>
      </c>
      <c r="C5" s="5" t="s">
        <v>81</v>
      </c>
      <c r="D5" s="4">
        <v>1</v>
      </c>
      <c r="F5" s="4" t="str">
        <f t="shared" ref="F5:F85" si="1">_xlfn.TEXTJOIN("_",1,"trait_desc",$A5)</f>
        <v>trait_desc_1600102</v>
      </c>
      <c r="G5" s="41" t="str" cm="1">
        <f t="array" ref="G5">_xlfn.LET(_xlpm.trait_name,$H5,
_xlpm.parms1,$I5,
_xlpm.parms2,$J5,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IFERROR(IF($A5&lt;&gt;"",_xlpm.suffix,""),"//特性描述待配置"))</f>
        <v>操作以下设备时，战斗效率+30: &lt;br&gt;长矛, &lt;br&gt;弓箭</v>
      </c>
      <c r="H5" s="13" t="s">
        <v>88</v>
      </c>
      <c r="I5" s="25" t="s">
        <v>290</v>
      </c>
      <c r="J5" s="25">
        <v>30</v>
      </c>
    </row>
    <row r="6" spans="1:10" x14ac:dyDescent="0.2">
      <c r="A6" s="17">
        <v>1600103</v>
      </c>
      <c r="B6" s="4" t="str">
        <f t="shared" si="0"/>
        <v>trait_name_1600103</v>
      </c>
      <c r="C6" s="5" t="s">
        <v>6</v>
      </c>
      <c r="D6" s="4">
        <v>1</v>
      </c>
      <c r="F6" s="4" t="str">
        <f t="shared" si="1"/>
        <v>trait_desc_1600103</v>
      </c>
      <c r="G6" s="41" t="str" cm="1">
        <f t="array" ref="G6">_xlfn.LET(_xlpm.trait_name,$H6,
_xlpm.parms1,$I6,
_xlpm.parms2,$J6,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IFERROR(IF($A6&lt;&gt;"",_xlpm.suffix,""),"//特性描述待配置"))</f>
        <v>操作以下设备时，战斗效率+30: &lt;br&gt;霰弹枪, &lt;br&gt;盾牌</v>
      </c>
      <c r="H6" s="13" t="s">
        <v>88</v>
      </c>
      <c r="I6" s="25" t="s">
        <v>293</v>
      </c>
      <c r="J6" s="4">
        <v>30</v>
      </c>
    </row>
    <row r="7" spans="1:10" x14ac:dyDescent="0.2">
      <c r="A7" s="17">
        <v>1600104</v>
      </c>
      <c r="B7" s="4" t="str">
        <f t="shared" si="0"/>
        <v>trait_name_1600104</v>
      </c>
      <c r="C7" s="5" t="s">
        <v>82</v>
      </c>
      <c r="D7" s="4">
        <v>1</v>
      </c>
      <c r="F7" s="4" t="str">
        <f t="shared" si="1"/>
        <v>trait_desc_1600104</v>
      </c>
      <c r="G7" s="41" t="str" cm="1">
        <f t="array" ref="G7">_xlfn.LET(_xlpm.trait_name,$H7,
_xlpm.parms1,$I7,
_xlpm.parms2,$J7,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IFERROR(IF($A7&lt;&gt;"",_xlpm.suffix,""),"//特性描述待配置"))</f>
        <v>操作以下设备时，战斗效率+30: &lt;br&gt;霰弹枪, &lt;br&gt;大型枪械</v>
      </c>
      <c r="H7" s="13" t="s">
        <v>88</v>
      </c>
      <c r="I7" s="25" t="s">
        <v>289</v>
      </c>
      <c r="J7" s="25">
        <v>30</v>
      </c>
    </row>
    <row r="8" spans="1:10" x14ac:dyDescent="0.2">
      <c r="A8" s="17">
        <v>1600105</v>
      </c>
      <c r="B8" s="4" t="str">
        <f t="shared" si="0"/>
        <v>trait_name_1600105</v>
      </c>
      <c r="C8" s="19" t="s">
        <v>130</v>
      </c>
      <c r="D8" s="4">
        <v>1</v>
      </c>
      <c r="F8" s="4" t="str">
        <f t="shared" si="1"/>
        <v>trait_desc_1600105</v>
      </c>
      <c r="G8" s="41" t="str" cm="1">
        <f t="array" ref="G8">_xlfn.LET(_xlpm.trait_name,$H8,
_xlpm.parms1,$I8,
_xlpm.parms2,$J8,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IFERROR(IF($A8&lt;&gt;"",_xlpm.suffix,""),"//特性描述待配置"))</f>
        <v>操作以下设备时，战斗效率+30: &lt;br&gt;长矛, &lt;br&gt;盾牌</v>
      </c>
      <c r="H8" s="13" t="s">
        <v>88</v>
      </c>
      <c r="I8" s="25" t="s">
        <v>294</v>
      </c>
      <c r="J8" s="4">
        <v>30</v>
      </c>
    </row>
    <row r="9" spans="1:10" x14ac:dyDescent="0.2">
      <c r="A9" s="17">
        <v>1600106</v>
      </c>
      <c r="B9" s="4" t="str">
        <f t="shared" si="0"/>
        <v>trait_name_1600106</v>
      </c>
      <c r="C9" s="19" t="s">
        <v>131</v>
      </c>
      <c r="D9" s="4">
        <v>1</v>
      </c>
      <c r="F9" s="4" t="str">
        <f t="shared" si="1"/>
        <v>trait_desc_1600106</v>
      </c>
      <c r="G9" s="41" t="str" cm="1">
        <f t="array" ref="G9">_xlfn.LET(_xlpm.trait_name,$H9,
_xlpm.parms1,$I9,
_xlpm.parms2,$J9,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IFERROR(IF($A9&lt;&gt;"",_xlpm.suffix,""),"//特性描述待配置"))</f>
        <v>操作以下设备时，战斗效率+30: &lt;br&gt;刀剑, &lt;br&gt;长矛, &lt;br&gt;棍棒</v>
      </c>
      <c r="H9" s="13" t="s">
        <v>88</v>
      </c>
      <c r="I9" s="25" t="s">
        <v>291</v>
      </c>
      <c r="J9" s="25">
        <v>30</v>
      </c>
    </row>
    <row r="10" spans="1:10" x14ac:dyDescent="0.2">
      <c r="A10" s="17">
        <v>1600107</v>
      </c>
      <c r="B10" s="4" t="str">
        <f t="shared" si="0"/>
        <v>trait_name_1600107</v>
      </c>
      <c r="C10" s="19" t="s">
        <v>132</v>
      </c>
      <c r="D10" s="4">
        <v>1</v>
      </c>
      <c r="F10" s="4" t="str">
        <f t="shared" si="1"/>
        <v>trait_desc_1600107</v>
      </c>
      <c r="G10" s="41" t="str" cm="1">
        <f t="array" ref="G10">_xlfn.LET(_xlpm.trait_name,$H10,
_xlpm.parms1,$I10,
_xlpm.parms2,$J10,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IFERROR(IF($A10&lt;&gt;"",_xlpm.suffix,""),"//特性描述待配置"))</f>
        <v>操作以下设备时，战斗效率+30: &lt;br&gt;长矛, &lt;br&gt;棍棒, &lt;br&gt;斧钺</v>
      </c>
      <c r="H10" s="13" t="s">
        <v>88</v>
      </c>
      <c r="I10" s="25" t="s">
        <v>292</v>
      </c>
      <c r="J10" s="4">
        <v>30</v>
      </c>
    </row>
    <row r="11" spans="1:10" x14ac:dyDescent="0.2">
      <c r="A11" s="17">
        <v>1600108</v>
      </c>
      <c r="B11" s="4" t="str">
        <f t="shared" si="0"/>
        <v>trait_name_1600108</v>
      </c>
      <c r="C11" s="19" t="s">
        <v>133</v>
      </c>
      <c r="D11" s="4">
        <v>2</v>
      </c>
      <c r="F11" s="4" t="str">
        <f t="shared" si="1"/>
        <v>trait_desc_1600108</v>
      </c>
      <c r="G11" s="41" t="str" cm="1">
        <f t="array" ref="G11">_xlfn.LET(_xlpm.trait_name,$H11,
_xlpm.parms1,$I11,
_xlpm.parms2,$J11,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IFERROR(IF($A11&lt;&gt;"",_xlpm.suffix,""),"//特性描述待配置"))</f>
        <v>操作以下设备时，战斗效率+60: &lt;br&gt;近战武器</v>
      </c>
      <c r="H11" s="13" t="s">
        <v>88</v>
      </c>
      <c r="I11" s="4">
        <v>1420100</v>
      </c>
      <c r="J11" s="25">
        <v>60</v>
      </c>
    </row>
    <row r="12" spans="1:10" x14ac:dyDescent="0.2">
      <c r="A12" s="17">
        <v>1600109</v>
      </c>
      <c r="B12" s="4" t="str">
        <f t="shared" si="0"/>
        <v>trait_name_1600109</v>
      </c>
      <c r="C12" s="19" t="s">
        <v>134</v>
      </c>
      <c r="D12" s="4">
        <v>2</v>
      </c>
      <c r="F12" s="4" t="str">
        <f t="shared" si="1"/>
        <v>trait_desc_1600109</v>
      </c>
      <c r="G12" s="41" t="str" cm="1">
        <f t="array" ref="G12">_xlfn.LET(_xlpm.trait_name,$H12,
_xlpm.parms1,$I12,
_xlpm.parms2,$J12,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IFERROR(IF($A12&lt;&gt;"",_xlpm.suffix,""),"//特性描述待配置"))</f>
        <v>操作以下设备时，战斗效率+60: &lt;br&gt;远程武器</v>
      </c>
      <c r="H12" s="13" t="s">
        <v>88</v>
      </c>
      <c r="I12" s="4">
        <v>1420200</v>
      </c>
      <c r="J12" s="4">
        <v>60</v>
      </c>
    </row>
    <row r="13" spans="1:10" x14ac:dyDescent="0.2">
      <c r="G13" s="41" t="str" cm="1">
        <f t="array" ref="G13">_xlfn.LET(_xlpm.trait_name,$H13,
_xlpm.parms1,$I13,
_xlpm.parms2,$J13,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IFERROR(IF($A13&lt;&gt;"",_xlpm.suffix,""),"//特性描述待配置"))</f>
        <v/>
      </c>
    </row>
    <row r="14" spans="1:10" x14ac:dyDescent="0.2">
      <c r="A14" s="17">
        <v>1600201</v>
      </c>
      <c r="B14" s="4" t="str">
        <f t="shared" si="0"/>
        <v>trait_name_1600201</v>
      </c>
      <c r="C14" s="19" t="s">
        <v>143</v>
      </c>
      <c r="D14" s="4">
        <v>-1</v>
      </c>
      <c r="E14" s="4" t="b">
        <v>1</v>
      </c>
      <c r="F14" s="4" t="str">
        <f t="shared" si="1"/>
        <v>trait_desc_1600201</v>
      </c>
      <c r="G14" s="41" t="str" cm="1">
        <f t="array" ref="G14">_xlfn.LET(_xlpm.trait_name,$H14,
_xlpm.parms1,$I14,
_xlpm.parms2,$J14,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IFERROR(IF($A14&lt;&gt;"",_xlpm.suffix,""),"//特性描述待配置"))</f>
        <v>操作以下设备时，战斗效率-30: &lt;br&gt;刀剑</v>
      </c>
      <c r="H14" s="13" t="s">
        <v>88</v>
      </c>
      <c r="I14" s="25">
        <v>1420101</v>
      </c>
      <c r="J14" s="25">
        <v>-30</v>
      </c>
    </row>
    <row r="15" spans="1:10" x14ac:dyDescent="0.2">
      <c r="A15" s="17">
        <v>1600202</v>
      </c>
      <c r="B15" s="4" t="str">
        <f t="shared" si="0"/>
        <v>trait_name_1600202</v>
      </c>
      <c r="C15" s="19" t="s">
        <v>144</v>
      </c>
      <c r="D15" s="4">
        <v>-1</v>
      </c>
      <c r="E15" s="4" t="b">
        <v>1</v>
      </c>
      <c r="F15" s="4" t="str">
        <f t="shared" si="1"/>
        <v>trait_desc_1600202</v>
      </c>
      <c r="G15" s="41" t="str" cm="1">
        <f t="array" ref="G15">_xlfn.LET(_xlpm.trait_name,$H15,
_xlpm.parms1,$I15,
_xlpm.parms2,$J15,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IFERROR(IF($A15&lt;&gt;"",_xlpm.suffix,""),"//特性描述待配置"))</f>
        <v>操作以下设备时，战斗效率-30: &lt;br&gt;长矛</v>
      </c>
      <c r="H15" s="13" t="s">
        <v>88</v>
      </c>
      <c r="I15" s="25">
        <v>1420102</v>
      </c>
      <c r="J15" s="25">
        <v>-30</v>
      </c>
    </row>
    <row r="16" spans="1:10" x14ac:dyDescent="0.2">
      <c r="A16" s="17">
        <v>1600203</v>
      </c>
      <c r="B16" s="4" t="str">
        <f t="shared" si="0"/>
        <v>trait_name_1600203</v>
      </c>
      <c r="C16" s="19" t="s">
        <v>140</v>
      </c>
      <c r="D16" s="4">
        <v>-1</v>
      </c>
      <c r="E16" s="4" t="b">
        <v>1</v>
      </c>
      <c r="F16" s="4" t="str">
        <f t="shared" si="1"/>
        <v>trait_desc_1600203</v>
      </c>
      <c r="G16" s="41" t="str" cm="1">
        <f t="array" ref="G16">_xlfn.LET(_xlpm.trait_name,$H16,
_xlpm.parms1,$I16,
_xlpm.parms2,$J16,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IFERROR(IF($A16&lt;&gt;"",_xlpm.suffix,""),"//特性描述待配置"))</f>
        <v>操作以下设备时，战斗效率-30: &lt;br&gt;棍棒</v>
      </c>
      <c r="H16" s="13" t="s">
        <v>88</v>
      </c>
      <c r="I16" s="25">
        <v>1420103</v>
      </c>
      <c r="J16" s="25">
        <v>-30</v>
      </c>
    </row>
    <row r="17" spans="1:10" x14ac:dyDescent="0.2">
      <c r="A17" s="17">
        <v>1600204</v>
      </c>
      <c r="B17" s="4" t="str">
        <f t="shared" si="0"/>
        <v>trait_name_1600204</v>
      </c>
      <c r="C17" s="19" t="s">
        <v>145</v>
      </c>
      <c r="D17" s="4">
        <v>-1</v>
      </c>
      <c r="E17" s="4" t="b">
        <v>1</v>
      </c>
      <c r="F17" s="4" t="str">
        <f t="shared" si="1"/>
        <v>trait_desc_1600204</v>
      </c>
      <c r="G17" s="41" t="str" cm="1">
        <f t="array" ref="G17">_xlfn.LET(_xlpm.trait_name,$H17,
_xlpm.parms1,$I17,
_xlpm.parms2,$J17,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IFERROR(IF($A17&lt;&gt;"",_xlpm.suffix,""),"//特性描述待配置"))</f>
        <v>操作以下设备时，战斗效率-30: &lt;br&gt;斧钺</v>
      </c>
      <c r="H17" s="13" t="s">
        <v>88</v>
      </c>
      <c r="I17" s="4">
        <v>1420104</v>
      </c>
      <c r="J17" s="25">
        <v>-30</v>
      </c>
    </row>
    <row r="18" spans="1:10" x14ac:dyDescent="0.2">
      <c r="A18" s="17">
        <v>1600205</v>
      </c>
      <c r="B18" s="4" t="str">
        <f t="shared" si="0"/>
        <v>trait_name_1600205</v>
      </c>
      <c r="C18" s="19" t="s">
        <v>146</v>
      </c>
      <c r="D18" s="4">
        <v>-1</v>
      </c>
      <c r="E18" s="4" t="b">
        <v>1</v>
      </c>
      <c r="F18" s="4" t="str">
        <f t="shared" si="1"/>
        <v>trait_desc_1600205</v>
      </c>
      <c r="G18" s="41" t="str" cm="1">
        <f t="array" ref="G18">_xlfn.LET(_xlpm.trait_name,$H18,
_xlpm.parms1,$I18,
_xlpm.parms2,$J18,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IFERROR(IF($A18&lt;&gt;"",_xlpm.suffix,""),"//特性描述待配置"))</f>
        <v>操作以下设备时，战斗效率-30: &lt;br&gt;手枪</v>
      </c>
      <c r="H18" s="13" t="s">
        <v>88</v>
      </c>
      <c r="I18" s="25">
        <v>1420211</v>
      </c>
      <c r="J18" s="25">
        <v>-30</v>
      </c>
    </row>
    <row r="19" spans="1:10" x14ac:dyDescent="0.2">
      <c r="A19" s="17">
        <v>1600206</v>
      </c>
      <c r="B19" s="4" t="str">
        <f t="shared" si="0"/>
        <v>trait_name_1600206</v>
      </c>
      <c r="C19" s="19" t="s">
        <v>139</v>
      </c>
      <c r="D19" s="4">
        <v>-1</v>
      </c>
      <c r="E19" s="4" t="b">
        <v>1</v>
      </c>
      <c r="F19" s="4" t="str">
        <f t="shared" si="1"/>
        <v>trait_desc_1600206</v>
      </c>
      <c r="G19" s="41" t="str" cm="1">
        <f t="array" ref="G19">_xlfn.LET(_xlpm.trait_name,$H19,
_xlpm.parms1,$I19,
_xlpm.parms2,$J19,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IFERROR(IF($A19&lt;&gt;"",_xlpm.suffix,""),"//特性描述待配置"))</f>
        <v>操作以下设备时，战斗效率-30: &lt;br&gt;霰弹枪</v>
      </c>
      <c r="H19" s="13" t="s">
        <v>88</v>
      </c>
      <c r="I19" s="25">
        <v>1420212</v>
      </c>
      <c r="J19" s="25">
        <v>-30</v>
      </c>
    </row>
    <row r="20" spans="1:10" x14ac:dyDescent="0.2">
      <c r="A20" s="17">
        <v>1600207</v>
      </c>
      <c r="B20" s="4" t="str">
        <f t="shared" si="0"/>
        <v>trait_name_1600207</v>
      </c>
      <c r="C20" s="19" t="s">
        <v>147</v>
      </c>
      <c r="D20" s="4">
        <v>-1</v>
      </c>
      <c r="E20" s="4" t="b">
        <v>1</v>
      </c>
      <c r="F20" s="4" t="str">
        <f t="shared" si="1"/>
        <v>trait_desc_1600207</v>
      </c>
      <c r="G20" s="41" t="str" cm="1">
        <f t="array" ref="G20">_xlfn.LET(_xlpm.trait_name,$H20,
_xlpm.parms1,$I20,
_xlpm.parms2,$J20,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IFERROR(IF($A20&lt;&gt;"",_xlpm.suffix,""),"//特性描述待配置"))</f>
        <v>操作以下设备时，战斗效率-30: &lt;br&gt;大型枪械</v>
      </c>
      <c r="H20" s="13" t="s">
        <v>88</v>
      </c>
      <c r="I20" s="4">
        <v>1420213</v>
      </c>
      <c r="J20" s="25">
        <v>-30</v>
      </c>
    </row>
    <row r="21" spans="1:10" x14ac:dyDescent="0.2">
      <c r="A21" s="17">
        <v>1600208</v>
      </c>
      <c r="B21" s="4" t="str">
        <f t="shared" si="0"/>
        <v>trait_name_1600208</v>
      </c>
      <c r="C21" s="19" t="s">
        <v>141</v>
      </c>
      <c r="D21" s="4">
        <v>-1</v>
      </c>
      <c r="E21" s="4" t="b">
        <v>1</v>
      </c>
      <c r="F21" s="4" t="str">
        <f t="shared" si="1"/>
        <v>trait_desc_1600208</v>
      </c>
      <c r="G21" s="41" t="str" cm="1">
        <f t="array" ref="G21">_xlfn.LET(_xlpm.trait_name,$H21,
_xlpm.parms1,$I21,
_xlpm.parms2,$J21,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IFERROR(IF($A21&lt;&gt;"",_xlpm.suffix,""),"//特性描述待配置"))</f>
        <v>操作以下设备时，战斗效率-30: &lt;br&gt;弓箭</v>
      </c>
      <c r="H21" s="13" t="s">
        <v>88</v>
      </c>
      <c r="I21" s="4">
        <v>1420221</v>
      </c>
      <c r="J21" s="25">
        <v>-30</v>
      </c>
    </row>
    <row r="22" spans="1:10" x14ac:dyDescent="0.2">
      <c r="A22" s="17">
        <v>1600209</v>
      </c>
      <c r="B22" s="4" t="str">
        <f t="shared" si="0"/>
        <v>trait_name_1600209</v>
      </c>
      <c r="C22" s="19" t="s">
        <v>142</v>
      </c>
      <c r="D22" s="4">
        <v>-1</v>
      </c>
      <c r="E22" s="4" t="b">
        <v>1</v>
      </c>
      <c r="F22" s="4" t="str">
        <f t="shared" si="1"/>
        <v>trait_desc_1600209</v>
      </c>
      <c r="G22" s="41" t="str" cm="1">
        <f t="array" ref="G22">_xlfn.LET(_xlpm.trait_name,$H22,
_xlpm.parms1,$I22,
_xlpm.parms2,$J22,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IFERROR(IF($A22&lt;&gt;"",_xlpm.suffix,""),"//特性描述待配置"))</f>
        <v>操作以下设备时，战斗效率-30: &lt;br&gt;盾牌</v>
      </c>
      <c r="H22" s="13" t="s">
        <v>88</v>
      </c>
      <c r="I22" s="4">
        <v>1420400</v>
      </c>
      <c r="J22" s="25">
        <v>-30</v>
      </c>
    </row>
    <row r="23" spans="1:10" x14ac:dyDescent="0.2">
      <c r="A23" s="17">
        <v>1600210</v>
      </c>
      <c r="B23" s="4" t="str">
        <f t="shared" si="0"/>
        <v>trait_name_1600210</v>
      </c>
      <c r="C23" s="19" t="s">
        <v>148</v>
      </c>
      <c r="D23" s="4">
        <v>-1</v>
      </c>
      <c r="E23" s="4" t="b">
        <v>1</v>
      </c>
      <c r="F23" s="4" t="str">
        <f t="shared" si="1"/>
        <v>trait_desc_1600210</v>
      </c>
      <c r="G23" s="41" t="str" cm="1">
        <f t="array" ref="G23">_xlfn.LET(_xlpm.trait_name,$H23,
_xlpm.parms1,$I23,
_xlpm.parms2,$J23,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IFERROR(IF($A23&lt;&gt;"",_xlpm.suffix,""),"//特性描述待配置"))</f>
        <v>操作以下设备时，战斗效率-30: &lt;br&gt;钩索</v>
      </c>
      <c r="H23" s="13" t="s">
        <v>88</v>
      </c>
      <c r="I23" s="4">
        <v>1420500</v>
      </c>
      <c r="J23" s="25">
        <v>-30</v>
      </c>
    </row>
    <row r="24" spans="1:10" x14ac:dyDescent="0.2">
      <c r="A24" s="17">
        <v>1600211</v>
      </c>
      <c r="B24" s="4" t="str">
        <f t="shared" si="0"/>
        <v>trait_name_1600211</v>
      </c>
      <c r="C24" s="19" t="s">
        <v>149</v>
      </c>
      <c r="D24" s="4">
        <v>-1</v>
      </c>
      <c r="E24" s="4" t="b">
        <v>1</v>
      </c>
      <c r="F24" s="4" t="str">
        <f t="shared" si="1"/>
        <v>trait_desc_1600211</v>
      </c>
      <c r="G24" s="41" t="str" cm="1">
        <f t="array" ref="G24">_xlfn.LET(_xlpm.trait_name,$H24,
_xlpm.parms1,$I24,
_xlpm.parms2,$J24,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IFERROR(IF($A24&lt;&gt;"",_xlpm.suffix,""),"//特性描述待配置"))</f>
        <v>操作以下设备时，战斗效率-30: &lt;br&gt;撞角</v>
      </c>
      <c r="H24" s="13" t="s">
        <v>88</v>
      </c>
      <c r="I24" s="4">
        <v>1420600</v>
      </c>
      <c r="J24" s="25">
        <v>-30</v>
      </c>
    </row>
    <row r="25" spans="1:10" x14ac:dyDescent="0.2">
      <c r="G25" s="41" t="str" cm="1">
        <f t="array" ref="G25">_xlfn.LET(_xlpm.trait_name,$H25,
_xlpm.parms1,$I25,
_xlpm.parms2,$J25,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IFERROR(IF($A25&lt;&gt;"",_xlpm.suffix,""),"//特性描述待配置"))</f>
        <v/>
      </c>
    </row>
    <row r="26" spans="1:10" x14ac:dyDescent="0.2">
      <c r="A26" s="17">
        <v>1600301</v>
      </c>
      <c r="B26" s="4" t="str">
        <f t="shared" si="0"/>
        <v>trait_name_1600301</v>
      </c>
      <c r="C26" s="19" t="s">
        <v>160</v>
      </c>
      <c r="D26" s="4">
        <v>-2</v>
      </c>
      <c r="E26" s="4" t="b">
        <v>1</v>
      </c>
      <c r="F26" s="4" t="str">
        <f t="shared" si="1"/>
        <v>trait_desc_1600301</v>
      </c>
      <c r="G26" s="41" t="str" cm="1">
        <f t="array" ref="G26">_xlfn.LET(_xlpm.trait_name,$H26,
_xlpm.parms1,$I26,
_xlpm.parms2,$J26,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IFERROR(IF($A26&lt;&gt;"",_xlpm.suffix,""),"//特性描述待配置"))</f>
        <v>无法操作以下设备：&lt;br&gt;刀剑</v>
      </c>
      <c r="H26" s="13" t="s">
        <v>161</v>
      </c>
      <c r="I26" s="25">
        <v>1420101</v>
      </c>
      <c r="J26" s="25"/>
    </row>
    <row r="27" spans="1:10" x14ac:dyDescent="0.2">
      <c r="A27" s="17">
        <v>1600302</v>
      </c>
      <c r="B27" s="4" t="str">
        <f t="shared" si="0"/>
        <v>trait_name_1600302</v>
      </c>
      <c r="C27" s="19" t="s">
        <v>150</v>
      </c>
      <c r="D27" s="4">
        <v>-2</v>
      </c>
      <c r="E27" s="4" t="b">
        <v>1</v>
      </c>
      <c r="F27" s="4" t="str">
        <f t="shared" si="1"/>
        <v>trait_desc_1600302</v>
      </c>
      <c r="G27" s="41" t="str" cm="1">
        <f t="array" ref="G27">_xlfn.LET(_xlpm.trait_name,$H27,
_xlpm.parms1,$I27,
_xlpm.parms2,$J27,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IFERROR(IF($A27&lt;&gt;"",_xlpm.suffix,""),"//特性描述待配置"))</f>
        <v>无法操作以下设备：&lt;br&gt;长矛</v>
      </c>
      <c r="H27" s="13" t="s">
        <v>161</v>
      </c>
      <c r="I27" s="25">
        <v>1420102</v>
      </c>
      <c r="J27" s="25"/>
    </row>
    <row r="28" spans="1:10" x14ac:dyDescent="0.2">
      <c r="A28" s="17">
        <v>1600303</v>
      </c>
      <c r="B28" s="4" t="str">
        <f t="shared" si="0"/>
        <v>trait_name_1600303</v>
      </c>
      <c r="C28" s="19" t="s">
        <v>151</v>
      </c>
      <c r="D28" s="4">
        <v>-2</v>
      </c>
      <c r="E28" s="4" t="b">
        <v>1</v>
      </c>
      <c r="F28" s="4" t="str">
        <f t="shared" si="1"/>
        <v>trait_desc_1600303</v>
      </c>
      <c r="G28" s="41" t="str" cm="1">
        <f t="array" ref="G28">_xlfn.LET(_xlpm.trait_name,$H28,
_xlpm.parms1,$I28,
_xlpm.parms2,$J28,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IFERROR(IF($A28&lt;&gt;"",_xlpm.suffix,""),"//特性描述待配置"))</f>
        <v>无法操作以下设备：&lt;br&gt;棍棒</v>
      </c>
      <c r="H28" s="13" t="s">
        <v>161</v>
      </c>
      <c r="I28" s="25">
        <v>1420103</v>
      </c>
      <c r="J28" s="25"/>
    </row>
    <row r="29" spans="1:10" x14ac:dyDescent="0.2">
      <c r="A29" s="17">
        <v>1600304</v>
      </c>
      <c r="B29" s="4" t="str">
        <f t="shared" si="0"/>
        <v>trait_name_1600304</v>
      </c>
      <c r="C29" s="19" t="s">
        <v>152</v>
      </c>
      <c r="D29" s="4">
        <v>-2</v>
      </c>
      <c r="E29" s="4" t="b">
        <v>1</v>
      </c>
      <c r="F29" s="4" t="str">
        <f t="shared" si="1"/>
        <v>trait_desc_1600304</v>
      </c>
      <c r="G29" s="41" t="str" cm="1">
        <f t="array" ref="G29">_xlfn.LET(_xlpm.trait_name,$H29,
_xlpm.parms1,$I29,
_xlpm.parms2,$J29,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IFERROR(IF($A29&lt;&gt;"",_xlpm.suffix,""),"//特性描述待配置"))</f>
        <v>无法操作以下设备：&lt;br&gt;斧钺</v>
      </c>
      <c r="H29" s="13" t="s">
        <v>161</v>
      </c>
      <c r="I29" s="4">
        <v>1420104</v>
      </c>
      <c r="J29" s="25"/>
    </row>
    <row r="30" spans="1:10" x14ac:dyDescent="0.2">
      <c r="A30" s="17">
        <v>1600305</v>
      </c>
      <c r="B30" s="4" t="str">
        <f t="shared" si="0"/>
        <v>trait_name_1600305</v>
      </c>
      <c r="C30" s="19" t="s">
        <v>153</v>
      </c>
      <c r="D30" s="4">
        <v>-2</v>
      </c>
      <c r="E30" s="4" t="b">
        <v>1</v>
      </c>
      <c r="F30" s="4" t="str">
        <f t="shared" si="1"/>
        <v>trait_desc_1600305</v>
      </c>
      <c r="G30" s="41" t="str" cm="1">
        <f t="array" ref="G30">_xlfn.LET(_xlpm.trait_name,$H30,
_xlpm.parms1,$I30,
_xlpm.parms2,$J30,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IFERROR(IF($A30&lt;&gt;"",_xlpm.suffix,""),"//特性描述待配置"))</f>
        <v>无法操作以下设备：&lt;br&gt;手枪</v>
      </c>
      <c r="H30" s="13" t="s">
        <v>161</v>
      </c>
      <c r="I30" s="25">
        <v>1420211</v>
      </c>
      <c r="J30" s="25"/>
    </row>
    <row r="31" spans="1:10" x14ac:dyDescent="0.2">
      <c r="A31" s="17">
        <v>1600306</v>
      </c>
      <c r="B31" s="4" t="str">
        <f t="shared" si="0"/>
        <v>trait_name_1600306</v>
      </c>
      <c r="C31" s="19" t="s">
        <v>154</v>
      </c>
      <c r="D31" s="4">
        <v>-2</v>
      </c>
      <c r="E31" s="4" t="b">
        <v>1</v>
      </c>
      <c r="F31" s="4" t="str">
        <f t="shared" si="1"/>
        <v>trait_desc_1600306</v>
      </c>
      <c r="G31" s="41" t="str" cm="1">
        <f t="array" ref="G31">_xlfn.LET(_xlpm.trait_name,$H31,
_xlpm.parms1,$I31,
_xlpm.parms2,$J31,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IFERROR(IF($A31&lt;&gt;"",_xlpm.suffix,""),"//特性描述待配置"))</f>
        <v>无法操作以下设备：&lt;br&gt;霰弹枪</v>
      </c>
      <c r="H31" s="13" t="s">
        <v>161</v>
      </c>
      <c r="I31" s="25">
        <v>1420212</v>
      </c>
      <c r="J31" s="25"/>
    </row>
    <row r="32" spans="1:10" x14ac:dyDescent="0.2">
      <c r="A32" s="17">
        <v>1600307</v>
      </c>
      <c r="B32" s="4" t="str">
        <f t="shared" si="0"/>
        <v>trait_name_1600307</v>
      </c>
      <c r="C32" s="19" t="s">
        <v>155</v>
      </c>
      <c r="D32" s="4">
        <v>-2</v>
      </c>
      <c r="E32" s="4" t="b">
        <v>1</v>
      </c>
      <c r="F32" s="4" t="str">
        <f t="shared" si="1"/>
        <v>trait_desc_1600307</v>
      </c>
      <c r="G32" s="41" t="str" cm="1">
        <f t="array" ref="G32">_xlfn.LET(_xlpm.trait_name,$H32,
_xlpm.parms1,$I32,
_xlpm.parms2,$J32,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IFERROR(IF($A32&lt;&gt;"",_xlpm.suffix,""),"//特性描述待配置"))</f>
        <v>无法操作以下设备：&lt;br&gt;大型枪械</v>
      </c>
      <c r="H32" s="13" t="s">
        <v>161</v>
      </c>
      <c r="I32" s="4">
        <v>1420213</v>
      </c>
      <c r="J32" s="25"/>
    </row>
    <row r="33" spans="1:10" x14ac:dyDescent="0.2">
      <c r="A33" s="17">
        <v>1600308</v>
      </c>
      <c r="B33" s="4" t="str">
        <f t="shared" si="0"/>
        <v>trait_name_1600308</v>
      </c>
      <c r="C33" s="19" t="s">
        <v>156</v>
      </c>
      <c r="D33" s="4">
        <v>-2</v>
      </c>
      <c r="E33" s="4" t="b">
        <v>1</v>
      </c>
      <c r="F33" s="4" t="str">
        <f t="shared" si="1"/>
        <v>trait_desc_1600308</v>
      </c>
      <c r="G33" s="41" t="str" cm="1">
        <f t="array" ref="G33">_xlfn.LET(_xlpm.trait_name,$H33,
_xlpm.parms1,$I33,
_xlpm.parms2,$J33,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IFERROR(IF($A33&lt;&gt;"",_xlpm.suffix,""),"//特性描述待配置"))</f>
        <v>无法操作以下设备：&lt;br&gt;弓箭</v>
      </c>
      <c r="H33" s="13" t="s">
        <v>161</v>
      </c>
      <c r="I33" s="4">
        <v>1420221</v>
      </c>
      <c r="J33" s="25"/>
    </row>
    <row r="34" spans="1:10" x14ac:dyDescent="0.2">
      <c r="A34" s="17">
        <v>1600309</v>
      </c>
      <c r="B34" s="4" t="str">
        <f t="shared" si="0"/>
        <v>trait_name_1600309</v>
      </c>
      <c r="C34" s="19" t="s">
        <v>157</v>
      </c>
      <c r="D34" s="4">
        <v>-2</v>
      </c>
      <c r="E34" s="4" t="b">
        <v>1</v>
      </c>
      <c r="F34" s="4" t="str">
        <f t="shared" si="1"/>
        <v>trait_desc_1600309</v>
      </c>
      <c r="G34" s="41" t="str" cm="1">
        <f t="array" ref="G34">_xlfn.LET(_xlpm.trait_name,$H34,
_xlpm.parms1,$I34,
_xlpm.parms2,$J34,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IFERROR(IF($A34&lt;&gt;"",_xlpm.suffix,""),"//特性描述待配置"))</f>
        <v>无法操作以下设备：&lt;br&gt;盾牌</v>
      </c>
      <c r="H34" s="13" t="s">
        <v>161</v>
      </c>
      <c r="I34" s="4">
        <v>1420400</v>
      </c>
      <c r="J34" s="25"/>
    </row>
    <row r="35" spans="1:10" x14ac:dyDescent="0.2">
      <c r="A35" s="17">
        <v>1600310</v>
      </c>
      <c r="B35" s="4" t="str">
        <f t="shared" si="0"/>
        <v>trait_name_1600310</v>
      </c>
      <c r="C35" s="19" t="s">
        <v>158</v>
      </c>
      <c r="D35" s="4">
        <v>-2</v>
      </c>
      <c r="E35" s="4" t="b">
        <v>1</v>
      </c>
      <c r="F35" s="4" t="str">
        <f t="shared" si="1"/>
        <v>trait_desc_1600310</v>
      </c>
      <c r="G35" s="41" t="str" cm="1">
        <f t="array" ref="G35">_xlfn.LET(_xlpm.trait_name,$H35,
_xlpm.parms1,$I35,
_xlpm.parms2,$J35,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IFERROR(IF($A35&lt;&gt;"",_xlpm.suffix,""),"//特性描述待配置"))</f>
        <v>无法操作以下设备：&lt;br&gt;钩索</v>
      </c>
      <c r="H35" s="13" t="s">
        <v>161</v>
      </c>
      <c r="I35" s="4">
        <v>1420500</v>
      </c>
      <c r="J35" s="25"/>
    </row>
    <row r="36" spans="1:10" x14ac:dyDescent="0.2">
      <c r="A36" s="17">
        <v>1600311</v>
      </c>
      <c r="B36" s="4" t="str">
        <f t="shared" si="0"/>
        <v>trait_name_1600311</v>
      </c>
      <c r="C36" s="19" t="s">
        <v>159</v>
      </c>
      <c r="D36" s="4">
        <v>-2</v>
      </c>
      <c r="E36" s="4" t="b">
        <v>1</v>
      </c>
      <c r="F36" s="4" t="str">
        <f t="shared" si="1"/>
        <v>trait_desc_1600311</v>
      </c>
      <c r="G36" s="41" t="str" cm="1">
        <f t="array" ref="G36">_xlfn.LET(_xlpm.trait_name,$H36,
_xlpm.parms1,$I36,
_xlpm.parms2,$J36,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IFERROR(IF($A36&lt;&gt;"",_xlpm.suffix,""),"//特性描述待配置"))</f>
        <v>无法操作以下设备：&lt;br&gt;撞角</v>
      </c>
      <c r="H36" s="32" t="s">
        <v>161</v>
      </c>
      <c r="I36" s="4">
        <v>1420600</v>
      </c>
      <c r="J36" s="25"/>
    </row>
    <row r="37" spans="1:10" x14ac:dyDescent="0.2">
      <c r="G37" s="41" t="str" cm="1">
        <f t="array" ref="G37">_xlfn.LET(_xlpm.trait_name,$H37,
_xlpm.parms1,$I37,
_xlpm.parms2,$J37,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IFERROR(IF($A37&lt;&gt;"",_xlpm.suffix,""),"//特性描述待配置"))</f>
        <v/>
      </c>
    </row>
    <row r="38" spans="1:10" x14ac:dyDescent="0.2">
      <c r="A38" s="17">
        <v>1600401</v>
      </c>
      <c r="B38" s="4" t="str">
        <f t="shared" si="0"/>
        <v>trait_name_1600401</v>
      </c>
      <c r="C38" s="5" t="s">
        <v>204</v>
      </c>
      <c r="D38" s="4">
        <v>-2</v>
      </c>
      <c r="E38" s="4" t="b">
        <v>1</v>
      </c>
      <c r="F38" s="4" t="str">
        <f t="shared" si="1"/>
        <v>trait_desc_1600401</v>
      </c>
      <c r="G38" s="41" t="str" cm="1">
        <f t="array" ref="G38">_xlfn.LET(_xlpm.trait_name,$H38,
_xlpm.parms1,$I38,
_xlpm.parms2,$J38,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IFERROR(IF($A38&lt;&gt;"",_xlpm.suffix,""),"//特性描述待配置"))</f>
        <v>//特性描述待配置</v>
      </c>
      <c r="H38" s="33" t="s">
        <v>206</v>
      </c>
    </row>
    <row r="39" spans="1:10" x14ac:dyDescent="0.2">
      <c r="A39" s="17">
        <v>1600402</v>
      </c>
      <c r="B39" s="4" t="str">
        <f t="shared" si="0"/>
        <v>trait_name_1600402</v>
      </c>
      <c r="C39" s="5" t="s">
        <v>205</v>
      </c>
      <c r="D39" s="4">
        <v>2</v>
      </c>
      <c r="F39" s="4" t="str">
        <f t="shared" si="1"/>
        <v>trait_desc_1600402</v>
      </c>
      <c r="G39" s="41" t="str" cm="1">
        <f t="array" ref="G39">_xlfn.LET(_xlpm.trait_name,$H39,
_xlpm.parms1,$I39,
_xlpm.parms2,$J39,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IFERROR(IF($A39&lt;&gt;"",_xlpm.suffix,""),"//特性描述待配置"))</f>
        <v>//特性描述待配置</v>
      </c>
      <c r="H39" s="33" t="s">
        <v>206</v>
      </c>
    </row>
    <row r="40" spans="1:10" x14ac:dyDescent="0.2">
      <c r="G40" s="41" t="str" cm="1">
        <f t="array" ref="G40">_xlfn.LET(_xlpm.trait_name,$H40,
_xlpm.parms1,$I40,
_xlpm.parms2,$J40,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IFERROR(IF($A40&lt;&gt;"",_xlpm.suffix,""),"//特性描述待配置"))</f>
        <v/>
      </c>
    </row>
    <row r="41" spans="1:10" x14ac:dyDescent="0.2">
      <c r="A41" s="17">
        <v>1600501</v>
      </c>
      <c r="B41" s="4" t="str">
        <f t="shared" si="0"/>
        <v>trait_name_1600501</v>
      </c>
      <c r="C41" s="5" t="s">
        <v>227</v>
      </c>
      <c r="F41" s="4" t="str">
        <f t="shared" si="1"/>
        <v>trait_desc_1600501</v>
      </c>
      <c r="G41" s="41" t="str" cm="1">
        <f t="array" ref="G41">_xlfn.LET(_xlpm.trait_name,$H41,
_xlpm.parms1,$I41,
_xlpm.parms2,$J41,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IFERROR(IF($A41&lt;&gt;"",_xlpm.suffix,""),"//特性描述待配置"))</f>
        <v>//特性描述待配置</v>
      </c>
      <c r="H41" s="31" t="s">
        <v>208</v>
      </c>
    </row>
    <row r="42" spans="1:10" x14ac:dyDescent="0.2">
      <c r="A42" s="17">
        <v>1600502</v>
      </c>
      <c r="B42" s="4" t="str">
        <f t="shared" si="0"/>
        <v>trait_name_1600502</v>
      </c>
      <c r="C42" s="5" t="s">
        <v>228</v>
      </c>
      <c r="F42" s="4" t="str">
        <f t="shared" si="1"/>
        <v>trait_desc_1600502</v>
      </c>
      <c r="G42" s="41" t="str" cm="1">
        <f t="array" ref="G42">_xlfn.LET(_xlpm.trait_name,$H42,
_xlpm.parms1,$I42,
_xlpm.parms2,$J42,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IFERROR(IF($A42&lt;&gt;"",_xlpm.suffix,""),"//特性描述待配置"))</f>
        <v>//特性描述待配置</v>
      </c>
      <c r="H42" s="31" t="s">
        <v>208</v>
      </c>
    </row>
    <row r="43" spans="1:10" x14ac:dyDescent="0.2">
      <c r="G43" s="41" t="str" cm="1">
        <f t="array" ref="G43">_xlfn.LET(_xlpm.trait_name,$H43,
_xlpm.parms1,$I43,
_xlpm.parms2,$J43,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IFERROR(IF($A43&lt;&gt;"",_xlpm.suffix,""),"//特性描述待配置"))</f>
        <v/>
      </c>
    </row>
    <row r="44" spans="1:10" x14ac:dyDescent="0.2">
      <c r="A44" s="17">
        <v>1600601</v>
      </c>
      <c r="B44" s="4" t="str">
        <f t="shared" si="0"/>
        <v>trait_name_1600601</v>
      </c>
      <c r="C44" s="19" t="s">
        <v>225</v>
      </c>
      <c r="F44" s="4" t="str">
        <f t="shared" si="1"/>
        <v>trait_desc_1600601</v>
      </c>
      <c r="G44" s="41" t="str" cm="1">
        <f t="array" ref="G44">_xlfn.LET(_xlpm.trait_name,$H44,
_xlpm.parms1,$I44,
_xlpm.parms2,$J44,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IFERROR(IF($A44&lt;&gt;"",_xlpm.suffix,""),"//特性描述待配置"))</f>
        <v>//特性描述待配置</v>
      </c>
      <c r="H44" s="33" t="s">
        <v>229</v>
      </c>
    </row>
    <row r="45" spans="1:10" x14ac:dyDescent="0.2">
      <c r="A45" s="17">
        <v>1600602</v>
      </c>
      <c r="B45" s="4" t="str">
        <f t="shared" si="0"/>
        <v>trait_name_1600602</v>
      </c>
      <c r="C45" s="19" t="s">
        <v>226</v>
      </c>
      <c r="F45" s="4" t="str">
        <f t="shared" si="1"/>
        <v>trait_desc_1600602</v>
      </c>
      <c r="G45" s="41" t="str" cm="1">
        <f t="array" ref="G45">_xlfn.LET(_xlpm.trait_name,$H45,
_xlpm.parms1,$I45,
_xlpm.parms2,$J45,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IFERROR(IF($A45&lt;&gt;"",_xlpm.suffix,""),"//特性描述待配置"))</f>
        <v>//特性描述待配置</v>
      </c>
      <c r="H45" s="33" t="s">
        <v>229</v>
      </c>
    </row>
    <row r="46" spans="1:10" x14ac:dyDescent="0.2">
      <c r="G46" s="41" t="str" cm="1">
        <f t="array" ref="G46">_xlfn.LET(_xlpm.trait_name,$H46,
_xlpm.parms1,$I46,
_xlpm.parms2,$J46,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IFERROR(IF($A46&lt;&gt;"",_xlpm.suffix,""),"//特性描述待配置"))</f>
        <v/>
      </c>
    </row>
    <row r="47" spans="1:10" x14ac:dyDescent="0.2">
      <c r="A47" s="17">
        <v>1600701</v>
      </c>
      <c r="B47" s="4" t="str">
        <f t="shared" si="0"/>
        <v>trait_name_1600701</v>
      </c>
      <c r="C47" s="5" t="s">
        <v>230</v>
      </c>
      <c r="F47" s="4" t="str">
        <f t="shared" si="1"/>
        <v>trait_desc_1600701</v>
      </c>
      <c r="G47" s="41" t="str" cm="1">
        <f t="array" ref="G47">_xlfn.LET(_xlpm.trait_name,$H47,
_xlpm.parms1,$I47,
_xlpm.parms2,$J47,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IFERROR(IF($A47&lt;&gt;"",_xlpm.suffix,""),"//特性描述待配置"))</f>
        <v>每次进食消耗2份食物，但进食后心情+10</v>
      </c>
      <c r="H47" s="32" t="s">
        <v>231</v>
      </c>
      <c r="I47" s="4">
        <v>2</v>
      </c>
      <c r="J47" s="4">
        <v>10</v>
      </c>
    </row>
    <row r="48" spans="1:10" x14ac:dyDescent="0.2">
      <c r="A48" s="17">
        <v>1600702</v>
      </c>
      <c r="B48" s="4" t="str">
        <f t="shared" si="0"/>
        <v>trait_name_1600702</v>
      </c>
      <c r="C48" s="5" t="s">
        <v>232</v>
      </c>
      <c r="F48" s="4" t="str">
        <f t="shared" si="1"/>
        <v>trait_desc_1600702</v>
      </c>
      <c r="G48" s="41" t="str" cm="1">
        <f t="array" ref="G48">_xlfn.LET(_xlpm.trait_name,$H48,
_xlpm.parms1,$I48,
_xlpm.parms2,$J48,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IFERROR(IF($A48&lt;&gt;"",_xlpm.suffix,""),"//特性描述待配置"))</f>
        <v>每次进食消耗2份食物，但进食后心情+20</v>
      </c>
      <c r="H48" s="32" t="s">
        <v>231</v>
      </c>
      <c r="I48" s="4">
        <v>2</v>
      </c>
      <c r="J48" s="4">
        <v>20</v>
      </c>
    </row>
    <row r="49" spans="1:10" x14ac:dyDescent="0.2">
      <c r="A49" s="17">
        <v>1600703</v>
      </c>
      <c r="B49" s="4" t="str">
        <f t="shared" si="0"/>
        <v>trait_name_1600703</v>
      </c>
      <c r="C49" s="5" t="s">
        <v>259</v>
      </c>
      <c r="F49" s="4" t="str">
        <f t="shared" si="1"/>
        <v>trait_desc_1600703</v>
      </c>
      <c r="G49" s="41" t="str" cm="1">
        <f t="array" ref="G49">_xlfn.LET(_xlpm.trait_name,$H49,
_xlpm.parms1,$I49,
_xlpm.parms2,$J49,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IFERROR(IF($A49&lt;&gt;"",_xlpm.suffix,""),"//特性描述待配置"))</f>
        <v>每次进食消耗3份食物，但进食后心情+20</v>
      </c>
      <c r="H49" s="32" t="s">
        <v>231</v>
      </c>
      <c r="I49" s="4">
        <v>3</v>
      </c>
      <c r="J49" s="4">
        <v>20</v>
      </c>
    </row>
    <row r="50" spans="1:10" x14ac:dyDescent="0.2">
      <c r="A50" s="17">
        <v>1600704</v>
      </c>
      <c r="B50" s="4" t="str">
        <f t="shared" si="0"/>
        <v>trait_name_1600704</v>
      </c>
      <c r="C50" s="5" t="s">
        <v>260</v>
      </c>
      <c r="F50" s="4" t="str">
        <f t="shared" si="1"/>
        <v>trait_desc_1600704</v>
      </c>
      <c r="G50" s="41" t="str" cm="1">
        <f t="array" ref="G50">_xlfn.LET(_xlpm.trait_name,$H50,
_xlpm.parms1,$I50,
_xlpm.parms2,$J50,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IFERROR(IF($A50&lt;&gt;"",_xlpm.suffix,""),"//特性描述待配置"))</f>
        <v>每次进食消耗3份食物，但进食后心情+30</v>
      </c>
      <c r="H50" s="32" t="s">
        <v>231</v>
      </c>
      <c r="I50" s="4">
        <v>3</v>
      </c>
      <c r="J50" s="4">
        <v>30</v>
      </c>
    </row>
    <row r="51" spans="1:10" x14ac:dyDescent="0.2">
      <c r="G51" s="41" t="str" cm="1">
        <f t="array" ref="G51">_xlfn.LET(_xlpm.trait_name,$H51,
_xlpm.parms1,$I51,
_xlpm.parms2,$J51,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IFERROR(IF($A51&lt;&gt;"",_xlpm.suffix,""),"//特性描述待配置"))</f>
        <v/>
      </c>
    </row>
    <row r="52" spans="1:10" x14ac:dyDescent="0.2">
      <c r="A52" s="17">
        <v>1600801</v>
      </c>
      <c r="B52" s="4" t="str">
        <f t="shared" si="0"/>
        <v>trait_name_1600801</v>
      </c>
      <c r="C52" s="5" t="s">
        <v>233</v>
      </c>
      <c r="F52" s="4" t="str">
        <f t="shared" si="1"/>
        <v>trait_desc_1600801</v>
      </c>
      <c r="G52" s="41" t="str" cm="1">
        <f t="array" ref="G52">_xlfn.LET(_xlpm.trait_name,$H52,
_xlpm.parms1,$I52,
_xlpm.parms2,$J52,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IFERROR(IF($A52&lt;&gt;"",_xlpm.suffix,""),"//特性描述待配置"))</f>
        <v>每次进食有25%的概率不消耗食物</v>
      </c>
      <c r="H52" s="32" t="s">
        <v>236</v>
      </c>
      <c r="I52" s="4">
        <v>250</v>
      </c>
    </row>
    <row r="53" spans="1:10" x14ac:dyDescent="0.2">
      <c r="A53" s="17">
        <v>1600802</v>
      </c>
      <c r="B53" s="4" t="str">
        <f t="shared" si="0"/>
        <v>trait_name_1600802</v>
      </c>
      <c r="C53" s="5" t="s">
        <v>234</v>
      </c>
      <c r="F53" s="4" t="str">
        <f t="shared" si="1"/>
        <v>trait_desc_1600802</v>
      </c>
      <c r="G53" s="41" t="str" cm="1">
        <f t="array" ref="G53">_xlfn.LET(_xlpm.trait_name,$H53,
_xlpm.parms1,$I53,
_xlpm.parms2,$J53,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IFERROR(IF($A53&lt;&gt;"",_xlpm.suffix,""),"//特性描述待配置"))</f>
        <v>每次进食有50%的概率不消耗食物</v>
      </c>
      <c r="H53" s="32" t="s">
        <v>236</v>
      </c>
      <c r="I53" s="4">
        <v>500</v>
      </c>
    </row>
    <row r="54" spans="1:10" x14ac:dyDescent="0.2">
      <c r="A54" s="17">
        <v>1600803</v>
      </c>
      <c r="B54" s="4" t="str">
        <f t="shared" si="0"/>
        <v>trait_name_1600803</v>
      </c>
      <c r="C54" s="5" t="s">
        <v>235</v>
      </c>
      <c r="F54" s="4" t="str">
        <f t="shared" si="1"/>
        <v>trait_desc_1600803</v>
      </c>
      <c r="G54" s="41" t="str" cm="1">
        <f t="array" ref="G54">_xlfn.LET(_xlpm.trait_name,$H54,
_xlpm.parms1,$I54,
_xlpm.parms2,$J54,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IFERROR(IF($A54&lt;&gt;"",_xlpm.suffix,""),"//特性描述待配置"))</f>
        <v>每次进食有75%的概率不消耗食物</v>
      </c>
      <c r="H54" s="32" t="s">
        <v>236</v>
      </c>
      <c r="I54" s="4">
        <v>750</v>
      </c>
    </row>
    <row r="55" spans="1:10" x14ac:dyDescent="0.2">
      <c r="G55" s="41" t="str" cm="1">
        <f t="array" ref="G55">_xlfn.LET(_xlpm.trait_name,$H55,
_xlpm.parms1,$I55,
_xlpm.parms2,$J55,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IFERROR(IF($A55&lt;&gt;"",_xlpm.suffix,""),"//特性描述待配置"))</f>
        <v/>
      </c>
    </row>
    <row r="56" spans="1:10" x14ac:dyDescent="0.2">
      <c r="A56" s="17">
        <v>1601001</v>
      </c>
      <c r="B56" s="4" t="str">
        <f t="shared" si="0"/>
        <v>trait_name_1601001</v>
      </c>
      <c r="C56" s="5" t="s">
        <v>237</v>
      </c>
      <c r="F56" s="4" t="str">
        <f t="shared" si="1"/>
        <v>trait_desc_1601001</v>
      </c>
      <c r="G56" s="41" t="str" cm="1">
        <f t="array" ref="G56">_xlfn.LET(_xlpm.trait_name,$H56,
_xlpm.parms1,$I56,
_xlpm.parms2,$J56,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IFERROR(IF($A56&lt;&gt;"",_xlpm.suffix,""),"//特性描述待配置"))</f>
        <v>//特性描述待配置</v>
      </c>
      <c r="H56" s="33" t="s">
        <v>240</v>
      </c>
      <c r="I56" s="4">
        <v>25</v>
      </c>
    </row>
    <row r="57" spans="1:10" x14ac:dyDescent="0.2">
      <c r="A57" s="17">
        <v>1601002</v>
      </c>
      <c r="B57" s="4" t="str">
        <f t="shared" si="0"/>
        <v>trait_name_1601002</v>
      </c>
      <c r="C57" s="5" t="s">
        <v>238</v>
      </c>
      <c r="F57" s="4" t="str">
        <f t="shared" si="1"/>
        <v>trait_desc_1601002</v>
      </c>
      <c r="G57" s="41" t="str" cm="1">
        <f t="array" ref="G57">_xlfn.LET(_xlpm.trait_name,$H57,
_xlpm.parms1,$I57,
_xlpm.parms2,$J57,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IFERROR(IF($A57&lt;&gt;"",_xlpm.suffix,""),"//特性描述待配置"))</f>
        <v>//特性描述待配置</v>
      </c>
      <c r="H57" s="33" t="s">
        <v>240</v>
      </c>
      <c r="I57" s="4">
        <v>50</v>
      </c>
    </row>
    <row r="58" spans="1:10" x14ac:dyDescent="0.2">
      <c r="A58" s="17">
        <v>1601003</v>
      </c>
      <c r="B58" s="4" t="str">
        <f t="shared" si="0"/>
        <v>trait_name_1601003</v>
      </c>
      <c r="C58" s="5" t="s">
        <v>239</v>
      </c>
      <c r="F58" s="4" t="str">
        <f t="shared" si="1"/>
        <v>trait_desc_1601003</v>
      </c>
      <c r="G58" s="41" t="str" cm="1">
        <f t="array" ref="G58">_xlfn.LET(_xlpm.trait_name,$H58,
_xlpm.parms1,$I58,
_xlpm.parms2,$J58,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IFERROR(IF($A58&lt;&gt;"",_xlpm.suffix,""),"//特性描述待配置"))</f>
        <v>//特性描述待配置</v>
      </c>
      <c r="H58" s="33" t="s">
        <v>240</v>
      </c>
      <c r="I58" s="4">
        <v>75</v>
      </c>
    </row>
    <row r="59" spans="1:10" x14ac:dyDescent="0.2">
      <c r="G59" s="41" t="str" cm="1">
        <f t="array" ref="G59">_xlfn.LET(_xlpm.trait_name,$H59,
_xlpm.parms1,$I59,
_xlpm.parms2,$J59,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IFERROR(IF($A59&lt;&gt;"",_xlpm.suffix,""),"//特性描述待配置"))</f>
        <v/>
      </c>
    </row>
    <row r="60" spans="1:10" x14ac:dyDescent="0.2">
      <c r="A60" s="17">
        <v>1601101</v>
      </c>
      <c r="B60" s="4" t="str">
        <f t="shared" si="0"/>
        <v>trait_name_1601101</v>
      </c>
      <c r="C60" s="5" t="s">
        <v>242</v>
      </c>
      <c r="F60" s="4" t="str">
        <f t="shared" si="1"/>
        <v>trait_desc_1601101</v>
      </c>
      <c r="G60" s="41" t="str" cm="1">
        <f t="array" ref="G60">_xlfn.LET(_xlpm.trait_name,$H60,
_xlpm.parms1,$I60,
_xlpm.parms2,$J60,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IFERROR(IF($A60&lt;&gt;"",_xlpm.suffix,""),"//特性描述待配置"))</f>
        <v>//特性描述待配置</v>
      </c>
      <c r="H60" s="33" t="s">
        <v>241</v>
      </c>
      <c r="I60" s="4">
        <v>-30</v>
      </c>
    </row>
    <row r="61" spans="1:10" x14ac:dyDescent="0.2">
      <c r="A61" s="17">
        <v>1601102</v>
      </c>
      <c r="B61" s="4" t="str">
        <f t="shared" si="0"/>
        <v>trait_name_1601102</v>
      </c>
      <c r="C61" s="5" t="s">
        <v>243</v>
      </c>
      <c r="F61" s="4" t="str">
        <f t="shared" si="1"/>
        <v>trait_desc_1601102</v>
      </c>
      <c r="G61" s="41" t="str" cm="1">
        <f t="array" ref="G61">_xlfn.LET(_xlpm.trait_name,$H61,
_xlpm.parms1,$I61,
_xlpm.parms2,$J61,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IFERROR(IF($A61&lt;&gt;"",_xlpm.suffix,""),"//特性描述待配置"))</f>
        <v>//特性描述待配置</v>
      </c>
      <c r="H61" s="33" t="s">
        <v>241</v>
      </c>
      <c r="I61" s="4">
        <v>-20</v>
      </c>
    </row>
    <row r="62" spans="1:10" x14ac:dyDescent="0.2">
      <c r="A62" s="17">
        <v>1601103</v>
      </c>
      <c r="B62" s="4" t="str">
        <f t="shared" si="0"/>
        <v>trait_name_1601103</v>
      </c>
      <c r="C62" s="5" t="s">
        <v>244</v>
      </c>
      <c r="F62" s="4" t="str">
        <f t="shared" si="1"/>
        <v>trait_desc_1601103</v>
      </c>
      <c r="G62" s="41" t="str" cm="1">
        <f t="array" ref="G62">_xlfn.LET(_xlpm.trait_name,$H62,
_xlpm.parms1,$I62,
_xlpm.parms2,$J62,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IFERROR(IF($A62&lt;&gt;"",_xlpm.suffix,""),"//特性描述待配置"))</f>
        <v>//特性描述待配置</v>
      </c>
      <c r="H62" s="33" t="s">
        <v>241</v>
      </c>
      <c r="I62" s="4">
        <v>-10</v>
      </c>
    </row>
    <row r="63" spans="1:10" x14ac:dyDescent="0.2">
      <c r="G63" s="41" t="str" cm="1">
        <f t="array" ref="G63">_xlfn.LET(_xlpm.trait_name,$H63,
_xlpm.parms1,$I63,
_xlpm.parms2,$J63,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IFERROR(IF($A63&lt;&gt;"",_xlpm.suffix,""),"//特性描述待配置"))</f>
        <v/>
      </c>
    </row>
    <row r="64" spans="1:10" x14ac:dyDescent="0.2">
      <c r="A64" s="17">
        <v>1601201</v>
      </c>
      <c r="B64" s="4" t="str">
        <f t="shared" si="0"/>
        <v>trait_name_1601201</v>
      </c>
      <c r="C64" s="5" t="s">
        <v>245</v>
      </c>
      <c r="F64" s="4" t="str">
        <f t="shared" si="1"/>
        <v>trait_desc_1601201</v>
      </c>
      <c r="G64" s="41" t="str" cm="1">
        <f t="array" ref="G64">_xlfn.LET(_xlpm.trait_name,$H64,
_xlpm.parms1,$I64,
_xlpm.parms2,$J64,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IFERROR(IF($A64&lt;&gt;"",_xlpm.suffix,""),"//特性描述待配置"))</f>
        <v>//特性描述待配置</v>
      </c>
      <c r="H64" s="33" t="s">
        <v>248</v>
      </c>
      <c r="I64" s="4">
        <v>-60</v>
      </c>
    </row>
    <row r="65" spans="1:9" x14ac:dyDescent="0.2">
      <c r="A65" s="17">
        <v>1601202</v>
      </c>
      <c r="B65" s="4" t="str">
        <f t="shared" si="0"/>
        <v>trait_name_1601202</v>
      </c>
      <c r="C65" s="5" t="s">
        <v>246</v>
      </c>
      <c r="F65" s="4" t="str">
        <f t="shared" si="1"/>
        <v>trait_desc_1601202</v>
      </c>
      <c r="G65" s="41" t="str" cm="1">
        <f t="array" ref="G65">_xlfn.LET(_xlpm.trait_name,$H65,
_xlpm.parms1,$I65,
_xlpm.parms2,$J65,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IFERROR(IF($A65&lt;&gt;"",_xlpm.suffix,""),"//特性描述待配置"))</f>
        <v>//特性描述待配置</v>
      </c>
      <c r="H65" s="33" t="s">
        <v>248</v>
      </c>
      <c r="I65" s="4">
        <v>-40</v>
      </c>
    </row>
    <row r="66" spans="1:9" x14ac:dyDescent="0.2">
      <c r="A66" s="17">
        <v>1601203</v>
      </c>
      <c r="B66" s="4" t="str">
        <f t="shared" si="0"/>
        <v>trait_name_1601203</v>
      </c>
      <c r="C66" s="5" t="s">
        <v>247</v>
      </c>
      <c r="F66" s="4" t="str">
        <f t="shared" si="1"/>
        <v>trait_desc_1601203</v>
      </c>
      <c r="G66" s="41" t="str" cm="1">
        <f t="array" ref="G66">_xlfn.LET(_xlpm.trait_name,$H66,
_xlpm.parms1,$I66,
_xlpm.parms2,$J66,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IFERROR(IF($A66&lt;&gt;"",_xlpm.suffix,""),"//特性描述待配置"))</f>
        <v>//特性描述待配置</v>
      </c>
      <c r="H66" s="33" t="s">
        <v>248</v>
      </c>
      <c r="I66" s="4">
        <v>-20</v>
      </c>
    </row>
    <row r="67" spans="1:9" x14ac:dyDescent="0.2">
      <c r="G67" s="41" t="str" cm="1">
        <f t="array" ref="G67">_xlfn.LET(_xlpm.trait_name,$H67,
_xlpm.parms1,$I67,
_xlpm.parms2,$J67,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IFERROR(IF($A67&lt;&gt;"",_xlpm.suffix,""),"//特性描述待配置"))</f>
        <v/>
      </c>
    </row>
    <row r="68" spans="1:9" x14ac:dyDescent="0.2">
      <c r="A68" s="17">
        <v>1602001</v>
      </c>
      <c r="B68" s="4" t="str">
        <f t="shared" si="0"/>
        <v>trait_name_1602001</v>
      </c>
      <c r="C68" s="5" t="s">
        <v>249</v>
      </c>
      <c r="F68" s="4" t="str">
        <f t="shared" si="1"/>
        <v>trait_desc_1602001</v>
      </c>
      <c r="G68" s="41" t="str" cm="1">
        <f t="array" ref="G68">_xlfn.LET(_xlpm.trait_name,$H68,
_xlpm.parms1,$I68,
_xlpm.parms2,$J68,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IFERROR(IF($A68&lt;&gt;"",_xlpm.suffix,""),"//特性描述待配置"))</f>
        <v>//特性描述待配置</v>
      </c>
      <c r="H68" s="33" t="s">
        <v>252</v>
      </c>
      <c r="I68" s="34" t="s">
        <v>253</v>
      </c>
    </row>
    <row r="69" spans="1:9" x14ac:dyDescent="0.2">
      <c r="A69" s="17">
        <v>1602002</v>
      </c>
      <c r="B69" s="4" t="str">
        <f t="shared" si="0"/>
        <v>trait_name_1602002</v>
      </c>
      <c r="C69" s="5" t="s">
        <v>250</v>
      </c>
      <c r="F69" s="4" t="str">
        <f t="shared" si="1"/>
        <v>trait_desc_1602002</v>
      </c>
      <c r="G69" s="41" t="str" cm="1">
        <f t="array" ref="G69">_xlfn.LET(_xlpm.trait_name,$H69,
_xlpm.parms1,$I69,
_xlpm.parms2,$J69,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IFERROR(IF($A69&lt;&gt;"",_xlpm.suffix,""),"//特性描述待配置"))</f>
        <v>//特性描述待配置</v>
      </c>
      <c r="H69" s="33" t="s">
        <v>252</v>
      </c>
      <c r="I69" s="34" t="s">
        <v>253</v>
      </c>
    </row>
    <row r="70" spans="1:9" x14ac:dyDescent="0.2">
      <c r="A70" s="17">
        <v>1602003</v>
      </c>
      <c r="B70" s="4" t="str">
        <f t="shared" si="0"/>
        <v>trait_name_1602003</v>
      </c>
      <c r="C70" s="5" t="s">
        <v>251</v>
      </c>
      <c r="F70" s="4" t="str">
        <f t="shared" si="1"/>
        <v>trait_desc_1602003</v>
      </c>
      <c r="G70" s="41" t="str" cm="1">
        <f t="array" ref="G70">_xlfn.LET(_xlpm.trait_name,$H70,
_xlpm.parms1,$I70,
_xlpm.parms2,$J70,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IFERROR(IF($A70&lt;&gt;"",_xlpm.suffix,""),"//特性描述待配置"))</f>
        <v>//特性描述待配置</v>
      </c>
      <c r="H70" s="33" t="s">
        <v>252</v>
      </c>
      <c r="I70" s="34" t="s">
        <v>253</v>
      </c>
    </row>
    <row r="71" spans="1:9" x14ac:dyDescent="0.2">
      <c r="G71" s="41" t="str" cm="1">
        <f t="array" ref="G71">_xlfn.LET(_xlpm.trait_name,$H71,
_xlpm.parms1,$I71,
_xlpm.parms2,$J71,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IFERROR(IF($A71&lt;&gt;"",_xlpm.suffix,""),"//特性描述待配置"))</f>
        <v/>
      </c>
    </row>
    <row r="72" spans="1:9" x14ac:dyDescent="0.2">
      <c r="A72" s="17">
        <v>1602101</v>
      </c>
      <c r="B72" s="4" t="str">
        <f t="shared" si="0"/>
        <v>trait_name_1602101</v>
      </c>
      <c r="C72" s="5" t="s">
        <v>254</v>
      </c>
      <c r="F72" s="4" t="str">
        <f t="shared" si="1"/>
        <v>trait_desc_1602101</v>
      </c>
      <c r="G72" s="41" t="str" cm="1">
        <f t="array" ref="G72">_xlfn.LET(_xlpm.trait_name,$H72,
_xlpm.parms1,$I72,
_xlpm.parms2,$J72,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IFERROR(IF($A72&lt;&gt;"",_xlpm.suffix,""),"//特性描述待配置"))</f>
        <v>//特性描述待配置</v>
      </c>
      <c r="H72" s="33" t="s">
        <v>257</v>
      </c>
      <c r="I72" s="34" t="str">
        <f>"-10;15;10"</f>
        <v>-10;15;10</v>
      </c>
    </row>
    <row r="73" spans="1:9" x14ac:dyDescent="0.2">
      <c r="A73" s="17">
        <v>1602102</v>
      </c>
      <c r="B73" s="4" t="str">
        <f t="shared" si="0"/>
        <v>trait_name_1602102</v>
      </c>
      <c r="C73" s="5" t="s">
        <v>255</v>
      </c>
      <c r="F73" s="4" t="str">
        <f t="shared" si="1"/>
        <v>trait_desc_1602102</v>
      </c>
      <c r="G73" s="41" t="str" cm="1">
        <f t="array" ref="G73">_xlfn.LET(_xlpm.trait_name,$H73,
_xlpm.parms1,$I73,
_xlpm.parms2,$J73,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IFERROR(IF($A73&lt;&gt;"",_xlpm.suffix,""),"//特性描述待配置"))</f>
        <v>//特性描述待配置</v>
      </c>
      <c r="H73" s="33" t="s">
        <v>257</v>
      </c>
      <c r="I73" s="34" t="str">
        <f>"-10;15;10"</f>
        <v>-10;15;10</v>
      </c>
    </row>
    <row r="74" spans="1:9" x14ac:dyDescent="0.2">
      <c r="A74" s="17">
        <v>1602103</v>
      </c>
      <c r="B74" s="4" t="str">
        <f t="shared" si="0"/>
        <v>trait_name_1602103</v>
      </c>
      <c r="C74" s="5" t="s">
        <v>256</v>
      </c>
      <c r="F74" s="4" t="str">
        <f t="shared" si="1"/>
        <v>trait_desc_1602103</v>
      </c>
      <c r="G74" s="41" t="str" cm="1">
        <f t="array" ref="G74">_xlfn.LET(_xlpm.trait_name,$H74,
_xlpm.parms1,$I74,
_xlpm.parms2,$J74,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IFERROR(IF($A74&lt;&gt;"",_xlpm.suffix,""),"//特性描述待配置"))</f>
        <v>//特性描述待配置</v>
      </c>
      <c r="H74" s="33" t="s">
        <v>257</v>
      </c>
      <c r="I74" s="34" t="str">
        <f>"-10;15;10"</f>
        <v>-10;15;10</v>
      </c>
    </row>
    <row r="75" spans="1:9" x14ac:dyDescent="0.2">
      <c r="G75" s="41" t="str" cm="1">
        <f t="array" ref="G75">_xlfn.LET(_xlpm.trait_name,$H75,
_xlpm.parms1,$I75,
_xlpm.parms2,$J75,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IFERROR(IF($A75&lt;&gt;"",_xlpm.suffix,""),"//特性描述待配置"))</f>
        <v/>
      </c>
    </row>
    <row r="76" spans="1:9" x14ac:dyDescent="0.2">
      <c r="A76" s="17">
        <v>1690001</v>
      </c>
      <c r="B76" s="4" t="str">
        <f t="shared" si="0"/>
        <v>trait_name_1690001</v>
      </c>
      <c r="C76" s="5" t="s">
        <v>170</v>
      </c>
      <c r="F76" s="4" t="str">
        <f t="shared" si="1"/>
        <v>trait_desc_1690001</v>
      </c>
      <c r="G76" s="41" t="str" cm="1">
        <f t="array" ref="G76">_xlfn.LET(_xlpm.trait_name,$H76,
_xlpm.parms1,$I76,
_xlpm.parms2,$J76,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IFERROR(IF($A76&lt;&gt;"",_xlpm.suffix,""),"//特性描述待配置"))</f>
        <v>//特性描述待配置</v>
      </c>
      <c r="H76" s="13"/>
    </row>
    <row r="77" spans="1:9" x14ac:dyDescent="0.2">
      <c r="A77" s="17">
        <v>1690002</v>
      </c>
      <c r="B77" s="4" t="str">
        <f t="shared" si="0"/>
        <v>trait_name_1690002</v>
      </c>
      <c r="C77" s="5" t="s">
        <v>171</v>
      </c>
      <c r="F77" s="4" t="str">
        <f t="shared" si="1"/>
        <v>trait_desc_1690002</v>
      </c>
      <c r="G77" s="41" t="str" cm="1">
        <f t="array" ref="G77">_xlfn.LET(_xlpm.trait_name,$H77,
_xlpm.parms1,$I77,
_xlpm.parms2,$J77,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IFERROR(IF($A77&lt;&gt;"",_xlpm.suffix,""),"//特性描述待配置"))</f>
        <v>//特性描述待配置</v>
      </c>
    </row>
    <row r="78" spans="1:9" x14ac:dyDescent="0.2">
      <c r="A78" s="17">
        <v>1690003</v>
      </c>
      <c r="B78" s="4" t="str">
        <f t="shared" si="0"/>
        <v>trait_name_1690003</v>
      </c>
      <c r="C78" s="5" t="s">
        <v>172</v>
      </c>
      <c r="F78" s="4" t="str">
        <f t="shared" si="1"/>
        <v>trait_desc_1690003</v>
      </c>
      <c r="G78" s="41" t="str" cm="1">
        <f t="array" ref="G78">_xlfn.LET(_xlpm.trait_name,$H78,
_xlpm.parms1,$I78,
_xlpm.parms2,$J78,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IFERROR(IF($A78&lt;&gt;"",_xlpm.suffix,""),"//特性描述待配置"))</f>
        <v>//特性描述待配置</v>
      </c>
    </row>
    <row r="79" spans="1:9" x14ac:dyDescent="0.2">
      <c r="A79" s="17">
        <v>1690004</v>
      </c>
      <c r="B79" s="4" t="str">
        <f t="shared" si="0"/>
        <v>trait_name_1690004</v>
      </c>
      <c r="C79" s="5" t="s">
        <v>173</v>
      </c>
      <c r="F79" s="4" t="str">
        <f t="shared" si="1"/>
        <v>trait_desc_1690004</v>
      </c>
      <c r="G79" s="41" t="str" cm="1">
        <f t="array" ref="G79">_xlfn.LET(_xlpm.trait_name,$H79,
_xlpm.parms1,$I79,
_xlpm.parms2,$J79,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IFERROR(IF($A79&lt;&gt;"",_xlpm.suffix,""),"//特性描述待配置"))</f>
        <v>//特性描述待配置</v>
      </c>
    </row>
    <row r="80" spans="1:9" x14ac:dyDescent="0.2">
      <c r="A80" s="17">
        <v>1690005</v>
      </c>
      <c r="B80" s="4" t="str">
        <f t="shared" si="0"/>
        <v>trait_name_1690005</v>
      </c>
      <c r="C80" s="5" t="s">
        <v>174</v>
      </c>
      <c r="F80" s="4" t="str">
        <f t="shared" si="1"/>
        <v>trait_desc_1690005</v>
      </c>
      <c r="G80" s="41" t="str" cm="1">
        <f t="array" ref="G80">_xlfn.LET(_xlpm.trait_name,$H80,
_xlpm.parms1,$I80,
_xlpm.parms2,$J80,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IFERROR(IF($A80&lt;&gt;"",_xlpm.suffix,""),"//特性描述待配置"))</f>
        <v>//特性描述待配置</v>
      </c>
    </row>
    <row r="81" spans="1:7" x14ac:dyDescent="0.2">
      <c r="A81" s="17">
        <v>1690006</v>
      </c>
      <c r="B81" s="4" t="str">
        <f t="shared" si="0"/>
        <v>trait_name_1690006</v>
      </c>
      <c r="C81" s="5" t="s">
        <v>175</v>
      </c>
      <c r="F81" s="4" t="str">
        <f t="shared" si="1"/>
        <v>trait_desc_1690006</v>
      </c>
      <c r="G81" s="41" t="str" cm="1">
        <f t="array" ref="G81">_xlfn.LET(_xlpm.trait_name,$H81,
_xlpm.parms1,$I81,
_xlpm.parms2,$J81,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IFERROR(IF($A81&lt;&gt;"",_xlpm.suffix,""),"//特性描述待配置"))</f>
        <v>//特性描述待配置</v>
      </c>
    </row>
    <row r="82" spans="1:7" x14ac:dyDescent="0.2">
      <c r="A82" s="17">
        <v>1690007</v>
      </c>
      <c r="B82" s="4" t="str">
        <f t="shared" si="0"/>
        <v>trait_name_1690007</v>
      </c>
      <c r="C82" s="5" t="s">
        <v>176</v>
      </c>
      <c r="F82" s="4" t="str">
        <f t="shared" si="1"/>
        <v>trait_desc_1690007</v>
      </c>
      <c r="G82" s="41" t="str" cm="1">
        <f t="array" ref="G82">_xlfn.LET(_xlpm.trait_name,$H82,
_xlpm.parms1,$I82,
_xlpm.parms2,$J82,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IFERROR(IF($A82&lt;&gt;"",_xlpm.suffix,""),"//特性描述待配置"))</f>
        <v>//特性描述待配置</v>
      </c>
    </row>
    <row r="83" spans="1:7" x14ac:dyDescent="0.2">
      <c r="A83" s="17">
        <v>1690008</v>
      </c>
      <c r="B83" s="4" t="str">
        <f t="shared" si="0"/>
        <v>trait_name_1690008</v>
      </c>
      <c r="C83" s="5" t="s">
        <v>177</v>
      </c>
      <c r="F83" s="4" t="str">
        <f t="shared" si="1"/>
        <v>trait_desc_1690008</v>
      </c>
      <c r="G83" s="41" t="str" cm="1">
        <f t="array" ref="G83">_xlfn.LET(_xlpm.trait_name,$H83,
_xlpm.parms1,$I83,
_xlpm.parms2,$J83,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IFERROR(IF($A83&lt;&gt;"",_xlpm.suffix,""),"//特性描述待配置"))</f>
        <v>//特性描述待配置</v>
      </c>
    </row>
    <row r="84" spans="1:7" x14ac:dyDescent="0.2">
      <c r="A84" s="17">
        <v>1690009</v>
      </c>
      <c r="B84" s="4" t="str">
        <f t="shared" si="0"/>
        <v>trait_name_1690009</v>
      </c>
      <c r="C84" s="5" t="s">
        <v>287</v>
      </c>
      <c r="F84" s="4" t="str">
        <f t="shared" si="1"/>
        <v>trait_desc_1690009</v>
      </c>
      <c r="G84" s="41" t="str" cm="1">
        <f t="array" ref="G84">_xlfn.LET(_xlpm.trait_name,$H84,
_xlpm.parms1,$I84,
_xlpm.parms2,$J84,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IFERROR(IF($A84&lt;&gt;"",_xlpm.suffix,""),"//特性描述待配置"))</f>
        <v>//特性描述待配置</v>
      </c>
    </row>
    <row r="85" spans="1:7" x14ac:dyDescent="0.2">
      <c r="A85" s="17">
        <v>1690010</v>
      </c>
      <c r="B85" s="4" t="str">
        <f t="shared" si="0"/>
        <v>trait_name_1690010</v>
      </c>
      <c r="C85" s="5" t="s">
        <v>178</v>
      </c>
      <c r="F85" s="4" t="str">
        <f t="shared" si="1"/>
        <v>trait_desc_1690010</v>
      </c>
      <c r="G85" s="41" t="str" cm="1">
        <f t="array" ref="G85">_xlfn.LET(_xlpm.trait_name,$H85,
_xlpm.parms1,$I85,
_xlpm.parms2,$J85,
_xlpm.expr,RIGHT(desc,LEN(desc)-FIND("=",desc)),
_xlpm.suffix,_xlfn.SWITCH(_xlpm.trait_name,
    "CP_Device_Skilled",_xlfn.CONCAT("操作以下设备时，战斗效率",IF(_xlpm.parms2&gt;=0,"+",""),_xlpm.parms2,": ",_xlfn.TEXTJOIN(", ",1,"&lt;br&gt;"&amp;VLOOKUP(VALUE(_xlfn.TEXTSPLIT(_xlpm.parms1,";")),table_tag[#All],2,0))),
    "CP_Device_Disabled",_xlfn.CONCAT("无法操作以下设备：",_xlfn.TEXTJOIN(", ",1,"&lt;br&gt;"&amp;VLOOKUP(VALUE(_xlfn.TEXTSPLIT(_xlpm.parms1,";")),table_tag[#All],2,0))),
    "CP_Big_Eater","每次进食消耗"&amp;_xlpm.parms1&amp;"份食物，但进食后心情+"&amp;_xlpm.parms2,
    "CP_Food_Saver","每次进食有"&amp;TEXT(_xlpm.parms1/1000,"0%")&amp;"的概率不消耗食物"
    ),
IFERROR(IF($A85&lt;&gt;"",_xlpm.suffix,""),"//特性描述待配置"))</f>
        <v>//特性描述待配置</v>
      </c>
    </row>
  </sheetData>
  <phoneticPr fontId="7" type="noConversion"/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410F-7E03-478D-9B5B-B16B4AC3F8DA}">
  <dimension ref="A1:N42"/>
  <sheetViews>
    <sheetView workbookViewId="0">
      <selection activeCell="Q11" sqref="Q11"/>
    </sheetView>
  </sheetViews>
  <sheetFormatPr defaultColWidth="12.5" defaultRowHeight="14.25" x14ac:dyDescent="0.2"/>
  <cols>
    <col min="1" max="1" width="22.125" style="15" customWidth="1"/>
    <col min="2" max="2" width="12.5" style="21"/>
    <col min="3" max="16384" width="12.5" style="15"/>
  </cols>
  <sheetData>
    <row r="1" spans="1:14" s="14" customFormat="1" x14ac:dyDescent="0.2">
      <c r="B1" s="20" t="s">
        <v>89</v>
      </c>
      <c r="C1" s="14" t="s">
        <v>90</v>
      </c>
      <c r="D1" s="14" t="s">
        <v>91</v>
      </c>
      <c r="E1" s="14" t="s">
        <v>92</v>
      </c>
      <c r="F1" s="14" t="s">
        <v>93</v>
      </c>
      <c r="G1" s="15"/>
      <c r="H1" s="15"/>
      <c r="I1" s="15"/>
      <c r="J1" s="15"/>
    </row>
    <row r="2" spans="1:14" s="18" customFormat="1" ht="6" customHeight="1" x14ac:dyDescent="0.2">
      <c r="B2" s="22"/>
    </row>
    <row r="3" spans="1:14" x14ac:dyDescent="0.2">
      <c r="B3" s="42" t="s">
        <v>97</v>
      </c>
      <c r="C3" s="42"/>
      <c r="D3" s="15" t="s">
        <v>104</v>
      </c>
      <c r="E3" s="42" t="s">
        <v>102</v>
      </c>
      <c r="F3" s="42"/>
    </row>
    <row r="4" spans="1:14" x14ac:dyDescent="0.2">
      <c r="D4" s="15" t="s">
        <v>105</v>
      </c>
    </row>
    <row r="5" spans="1:14" x14ac:dyDescent="0.2">
      <c r="D5" s="15" t="s">
        <v>103</v>
      </c>
    </row>
    <row r="8" spans="1:14" s="23" customFormat="1" ht="6" customHeight="1" x14ac:dyDescent="0.2">
      <c r="B8" s="24"/>
    </row>
    <row r="9" spans="1:14" s="14" customFormat="1" x14ac:dyDescent="0.2">
      <c r="A9" s="14" t="s">
        <v>109</v>
      </c>
      <c r="B9" s="20" t="s">
        <v>89</v>
      </c>
      <c r="C9" s="14" t="s">
        <v>90</v>
      </c>
      <c r="D9" s="14" t="s">
        <v>91</v>
      </c>
      <c r="E9" s="14" t="s">
        <v>92</v>
      </c>
      <c r="F9" s="14" t="s">
        <v>93</v>
      </c>
      <c r="G9" s="14" t="s">
        <v>94</v>
      </c>
      <c r="H9" s="14" t="s">
        <v>95</v>
      </c>
      <c r="I9" s="15"/>
      <c r="J9" s="15"/>
    </row>
    <row r="10" spans="1:14" s="18" customFormat="1" ht="6" customHeight="1" x14ac:dyDescent="0.2">
      <c r="B10" s="22"/>
    </row>
    <row r="11" spans="1:14" x14ac:dyDescent="0.2">
      <c r="A11" s="15" t="s">
        <v>110</v>
      </c>
      <c r="B11" s="42" t="s">
        <v>96</v>
      </c>
      <c r="C11" s="42"/>
      <c r="D11" s="15" t="s">
        <v>99</v>
      </c>
      <c r="E11" s="42" t="s">
        <v>163</v>
      </c>
      <c r="F11" s="42"/>
      <c r="G11" s="42" t="s">
        <v>102</v>
      </c>
      <c r="H11" s="42"/>
    </row>
    <row r="12" spans="1:14" x14ac:dyDescent="0.2">
      <c r="E12" s="42" t="s">
        <v>164</v>
      </c>
      <c r="F12" s="42"/>
    </row>
    <row r="13" spans="1:14" x14ac:dyDescent="0.2">
      <c r="A13" s="15" t="s">
        <v>162</v>
      </c>
      <c r="E13" s="42" t="s">
        <v>100</v>
      </c>
      <c r="F13" s="42"/>
    </row>
    <row r="14" spans="1:14" x14ac:dyDescent="0.2">
      <c r="A14" s="15" t="s">
        <v>207</v>
      </c>
      <c r="E14" s="42" t="s">
        <v>101</v>
      </c>
      <c r="F14" s="42"/>
    </row>
    <row r="15" spans="1:14" x14ac:dyDescent="0.2">
      <c r="A15" s="15" t="s">
        <v>209</v>
      </c>
      <c r="E15" s="42" t="s">
        <v>211</v>
      </c>
      <c r="F15" s="42"/>
    </row>
    <row r="16" spans="1:14" x14ac:dyDescent="0.2">
      <c r="A16" s="15" t="s">
        <v>210</v>
      </c>
      <c r="E16" s="42" t="s">
        <v>212</v>
      </c>
      <c r="F16" s="42"/>
      <c r="M16" s="15" t="s">
        <v>128</v>
      </c>
      <c r="N16" s="15" t="s">
        <v>129</v>
      </c>
    </row>
    <row r="17" spans="1:14" x14ac:dyDescent="0.2">
      <c r="A17" s="15" t="s">
        <v>213</v>
      </c>
      <c r="E17" s="42" t="s">
        <v>258</v>
      </c>
      <c r="F17" s="42"/>
      <c r="M17" s="15">
        <v>1410100</v>
      </c>
      <c r="N17" s="15" t="s">
        <v>111</v>
      </c>
    </row>
    <row r="18" spans="1:14" x14ac:dyDescent="0.2">
      <c r="A18" s="15" t="s">
        <v>214</v>
      </c>
      <c r="E18" s="42" t="s">
        <v>261</v>
      </c>
      <c r="F18" s="42"/>
    </row>
    <row r="19" spans="1:14" x14ac:dyDescent="0.2">
      <c r="A19" s="15" t="s">
        <v>220</v>
      </c>
      <c r="E19" s="42" t="s">
        <v>215</v>
      </c>
      <c r="F19" s="42"/>
      <c r="M19" s="15">
        <v>1420100</v>
      </c>
      <c r="N19" s="15" t="s">
        <v>112</v>
      </c>
    </row>
    <row r="20" spans="1:14" x14ac:dyDescent="0.2">
      <c r="A20" s="15" t="s">
        <v>221</v>
      </c>
      <c r="E20" s="42" t="s">
        <v>216</v>
      </c>
      <c r="F20" s="42"/>
      <c r="M20" s="15">
        <v>1420101</v>
      </c>
      <c r="N20" s="15" t="s">
        <v>113</v>
      </c>
    </row>
    <row r="21" spans="1:14" x14ac:dyDescent="0.2">
      <c r="A21" s="15" t="s">
        <v>222</v>
      </c>
      <c r="E21" s="42" t="s">
        <v>217</v>
      </c>
      <c r="F21" s="42"/>
      <c r="M21" s="15">
        <v>1420102</v>
      </c>
      <c r="N21" s="15" t="s">
        <v>114</v>
      </c>
    </row>
    <row r="22" spans="1:14" x14ac:dyDescent="0.2">
      <c r="A22" s="15" t="s">
        <v>223</v>
      </c>
      <c r="E22" s="42" t="s">
        <v>218</v>
      </c>
      <c r="F22" s="42"/>
      <c r="M22" s="15">
        <v>1420103</v>
      </c>
      <c r="N22" s="15" t="s">
        <v>115</v>
      </c>
    </row>
    <row r="23" spans="1:14" x14ac:dyDescent="0.2">
      <c r="A23" s="15" t="s">
        <v>224</v>
      </c>
      <c r="E23" s="42" t="s">
        <v>219</v>
      </c>
      <c r="F23" s="42"/>
      <c r="M23" s="15">
        <v>1420104</v>
      </c>
      <c r="N23" s="15" t="s">
        <v>116</v>
      </c>
    </row>
    <row r="25" spans="1:14" x14ac:dyDescent="0.2">
      <c r="M25" s="15">
        <v>1420200</v>
      </c>
      <c r="N25" s="15" t="s">
        <v>117</v>
      </c>
    </row>
    <row r="26" spans="1:14" x14ac:dyDescent="0.2">
      <c r="M26" s="15">
        <v>1420210</v>
      </c>
      <c r="N26" s="15" t="s">
        <v>118</v>
      </c>
    </row>
    <row r="27" spans="1:14" x14ac:dyDescent="0.2">
      <c r="M27" s="15">
        <v>1420211</v>
      </c>
      <c r="N27" s="15" t="s">
        <v>106</v>
      </c>
    </row>
    <row r="28" spans="1:14" x14ac:dyDescent="0.2">
      <c r="D28" s="15" t="s">
        <v>98</v>
      </c>
      <c r="E28" s="42" t="s">
        <v>169</v>
      </c>
      <c r="F28" s="42"/>
      <c r="G28" s="42"/>
      <c r="H28" s="42"/>
      <c r="M28" s="15">
        <v>1420212</v>
      </c>
      <c r="N28" s="15" t="s">
        <v>119</v>
      </c>
    </row>
    <row r="29" spans="1:14" x14ac:dyDescent="0.2">
      <c r="M29" s="15">
        <v>1420213</v>
      </c>
      <c r="N29" s="15" t="s">
        <v>120</v>
      </c>
    </row>
    <row r="30" spans="1:14" x14ac:dyDescent="0.2">
      <c r="M30" s="15">
        <v>1420221</v>
      </c>
      <c r="N30" s="15" t="s">
        <v>121</v>
      </c>
    </row>
    <row r="31" spans="1:14" x14ac:dyDescent="0.2">
      <c r="M31" s="15">
        <v>1420222</v>
      </c>
      <c r="N31" s="15" t="s">
        <v>122</v>
      </c>
    </row>
    <row r="33" spans="13:14" x14ac:dyDescent="0.2">
      <c r="M33" s="15">
        <v>1420300</v>
      </c>
      <c r="N33" s="15" t="s">
        <v>123</v>
      </c>
    </row>
    <row r="35" spans="13:14" x14ac:dyDescent="0.2">
      <c r="M35" s="15">
        <v>1420400</v>
      </c>
      <c r="N35" s="15" t="s">
        <v>124</v>
      </c>
    </row>
    <row r="37" spans="13:14" x14ac:dyDescent="0.2">
      <c r="M37" s="15">
        <v>1420500</v>
      </c>
      <c r="N37" s="15" t="s">
        <v>125</v>
      </c>
    </row>
    <row r="39" spans="13:14" x14ac:dyDescent="0.2">
      <c r="M39" s="15">
        <v>1420600</v>
      </c>
      <c r="N39" s="15" t="s">
        <v>126</v>
      </c>
    </row>
    <row r="41" spans="13:14" x14ac:dyDescent="0.2">
      <c r="M41" s="15">
        <v>1430001</v>
      </c>
      <c r="N41" s="15" t="s">
        <v>127</v>
      </c>
    </row>
    <row r="42" spans="13:14" x14ac:dyDescent="0.2">
      <c r="M42" s="15">
        <v>1430002</v>
      </c>
      <c r="N42" s="15" t="s">
        <v>288</v>
      </c>
    </row>
  </sheetData>
  <mergeCells count="18">
    <mergeCell ref="B3:C3"/>
    <mergeCell ref="E3:F3"/>
    <mergeCell ref="B11:C11"/>
    <mergeCell ref="G11:H11"/>
    <mergeCell ref="E12:F12"/>
    <mergeCell ref="E11:F11"/>
    <mergeCell ref="E13:F13"/>
    <mergeCell ref="E28:H28"/>
    <mergeCell ref="E15:F15"/>
    <mergeCell ref="E17:F17"/>
    <mergeCell ref="E22:F22"/>
    <mergeCell ref="E23:F23"/>
    <mergeCell ref="E19:F19"/>
    <mergeCell ref="E16:F16"/>
    <mergeCell ref="E18:F18"/>
    <mergeCell ref="E20:F20"/>
    <mergeCell ref="E21:F21"/>
    <mergeCell ref="E14:F14"/>
  </mergeCells>
  <phoneticPr fontId="1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properties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2025-05-30T10:58:26Z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