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8E8B5918-3810-4E62-B3E0-36762CF76A8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cene" sheetId="6" r:id="rId1"/>
    <sheet name="scene_resource" sheetId="4" r:id="rId2"/>
    <sheet name="scene_roa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0" i="5" l="1"/>
  <c r="I80" i="5"/>
  <c r="M79" i="5"/>
  <c r="I79" i="5"/>
  <c r="M78" i="5"/>
  <c r="I78" i="5"/>
  <c r="M77" i="5"/>
  <c r="I77" i="5"/>
  <c r="M84" i="5"/>
  <c r="I84" i="5"/>
  <c r="M83" i="5"/>
  <c r="I83" i="5"/>
  <c r="M82" i="5"/>
  <c r="I82" i="5"/>
  <c r="M81" i="5"/>
  <c r="I81" i="5"/>
  <c r="M76" i="5"/>
  <c r="I76" i="5"/>
  <c r="M75" i="5"/>
  <c r="I75" i="5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37" i="6"/>
  <c r="M73" i="5"/>
  <c r="I73" i="5"/>
  <c r="M72" i="5"/>
  <c r="I72" i="5"/>
  <c r="M71" i="5"/>
  <c r="I71" i="5"/>
  <c r="M70" i="5"/>
  <c r="I70" i="5"/>
  <c r="M69" i="5"/>
  <c r="I69" i="5"/>
  <c r="M68" i="5"/>
  <c r="I68" i="5"/>
  <c r="M67" i="5"/>
  <c r="I67" i="5"/>
  <c r="M66" i="5"/>
  <c r="I66" i="5"/>
  <c r="M65" i="5"/>
  <c r="I65" i="5"/>
  <c r="M64" i="5"/>
  <c r="I64" i="5"/>
  <c r="M56" i="5"/>
  <c r="I56" i="5"/>
  <c r="M62" i="5"/>
  <c r="I62" i="5"/>
  <c r="M61" i="5"/>
  <c r="I61" i="5"/>
  <c r="M60" i="5"/>
  <c r="I60" i="5"/>
  <c r="M59" i="5"/>
  <c r="I59" i="5"/>
  <c r="M58" i="5"/>
  <c r="I58" i="5"/>
  <c r="M57" i="5"/>
  <c r="I57" i="5"/>
  <c r="M55" i="5"/>
  <c r="I55" i="5"/>
  <c r="M54" i="5"/>
  <c r="I54" i="5"/>
  <c r="M53" i="5"/>
  <c r="I53" i="5"/>
  <c r="H57" i="6"/>
  <c r="H56" i="6"/>
  <c r="H55" i="6"/>
  <c r="G34" i="6"/>
  <c r="G33" i="6"/>
  <c r="G31" i="6"/>
  <c r="G30" i="6"/>
  <c r="G28" i="6"/>
  <c r="G27" i="6"/>
  <c r="M46" i="5"/>
  <c r="I46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7" i="5"/>
  <c r="M48" i="5"/>
  <c r="M49" i="5"/>
  <c r="M50" i="5"/>
  <c r="M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7" i="5"/>
  <c r="I48" i="5"/>
  <c r="I49" i="5"/>
  <c r="I50" i="5"/>
  <c r="I21" i="5"/>
  <c r="G26" i="6" l="1"/>
  <c r="G32" i="6"/>
  <c r="G29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K517" i="4"/>
  <c r="J517" i="4" s="1" a="1"/>
  <c r="J517" i="4" s="1"/>
  <c r="K453" i="4"/>
  <c r="J453" i="4" s="1" a="1"/>
  <c r="J453" i="4" s="1"/>
  <c r="K608" i="4"/>
  <c r="J608" i="4" s="1" a="1"/>
  <c r="J608" i="4" s="1"/>
  <c r="K592" i="4"/>
  <c r="J592" i="4" s="1" a="1"/>
  <c r="J592" i="4" s="1"/>
  <c r="K398" i="4"/>
  <c r="J398" i="4" s="1" a="1"/>
  <c r="J398" i="4" s="1"/>
  <c r="K327" i="4"/>
  <c r="J327" i="4" s="1" a="1"/>
  <c r="J327" i="4" s="1"/>
  <c r="K262" i="4"/>
  <c r="J262" i="4" s="1" a="1"/>
  <c r="J262" i="4" s="1"/>
  <c r="K261" i="4"/>
  <c r="J261" i="4" s="1" a="1"/>
  <c r="J261" i="4" s="1"/>
  <c r="K260" i="4"/>
  <c r="J260" i="4" s="1" a="1"/>
  <c r="J260" i="4" s="1"/>
  <c r="K259" i="4"/>
  <c r="J259" i="4" s="1" a="1"/>
  <c r="J259" i="4" s="1"/>
  <c r="K258" i="4"/>
  <c r="J258" i="4" s="1" a="1"/>
  <c r="J258" i="4" s="1"/>
  <c r="K158" i="4"/>
  <c r="J158" i="4" s="1" a="1"/>
  <c r="J158" i="4" s="1"/>
  <c r="K67" i="4"/>
  <c r="J67" i="4" s="1" a="1"/>
  <c r="J67" i="4" s="1"/>
  <c r="K73" i="4"/>
  <c r="J73" i="4" s="1" a="1"/>
  <c r="J73" i="4" s="1"/>
  <c r="K62" i="4" l="1"/>
  <c r="J62" i="4" s="1" a="1"/>
  <c r="J62" i="4" s="1"/>
  <c r="I11" i="5"/>
  <c r="I10" i="5"/>
  <c r="I9" i="5"/>
  <c r="I8" i="5"/>
  <c r="I7" i="5"/>
  <c r="I6" i="5"/>
  <c r="I5" i="5"/>
  <c r="I4" i="5"/>
  <c r="K641" i="4"/>
  <c r="J641" i="4" s="1" a="1"/>
  <c r="J641" i="4" s="1"/>
  <c r="K640" i="4"/>
  <c r="J640" i="4" s="1" a="1"/>
  <c r="J640" i="4" s="1"/>
  <c r="K639" i="4"/>
  <c r="J639" i="4" s="1" a="1"/>
  <c r="J639" i="4" s="1"/>
  <c r="K638" i="4"/>
  <c r="J638" i="4" s="1" a="1"/>
  <c r="J638" i="4" s="1"/>
  <c r="K637" i="4"/>
  <c r="J637" i="4" s="1" a="1"/>
  <c r="J637" i="4" s="1"/>
  <c r="K636" i="4"/>
  <c r="J636" i="4" s="1" a="1"/>
  <c r="J636" i="4" s="1"/>
  <c r="K635" i="4"/>
  <c r="J635" i="4" s="1" a="1"/>
  <c r="J635" i="4" s="1"/>
  <c r="K634" i="4"/>
  <c r="J634" i="4" s="1" a="1"/>
  <c r="J634" i="4" s="1"/>
  <c r="K633" i="4"/>
  <c r="J633" i="4" s="1" a="1"/>
  <c r="J633" i="4" s="1"/>
  <c r="K632" i="4"/>
  <c r="J632" i="4" s="1" a="1"/>
  <c r="J632" i="4" s="1"/>
  <c r="K631" i="4"/>
  <c r="J631" i="4" s="1" a="1"/>
  <c r="J631" i="4" s="1"/>
  <c r="K630" i="4"/>
  <c r="J630" i="4" s="1" a="1"/>
  <c r="J630" i="4" s="1"/>
  <c r="K629" i="4"/>
  <c r="J629" i="4" s="1" a="1"/>
  <c r="J629" i="4" s="1"/>
  <c r="K628" i="4"/>
  <c r="J628" i="4" s="1" a="1"/>
  <c r="J628" i="4" s="1"/>
  <c r="K627" i="4"/>
  <c r="J627" i="4" s="1" a="1"/>
  <c r="J627" i="4" s="1"/>
  <c r="K626" i="4"/>
  <c r="J626" i="4" s="1" a="1"/>
  <c r="J626" i="4" s="1"/>
  <c r="K625" i="4"/>
  <c r="J625" i="4" s="1" a="1"/>
  <c r="J625" i="4" s="1"/>
  <c r="K624" i="4"/>
  <c r="J624" i="4" s="1" a="1"/>
  <c r="J624" i="4" s="1"/>
  <c r="K623" i="4"/>
  <c r="J623" i="4" s="1" a="1"/>
  <c r="J623" i="4" s="1"/>
  <c r="K622" i="4"/>
  <c r="J622" i="4" s="1" a="1"/>
  <c r="J622" i="4" s="1"/>
  <c r="K621" i="4"/>
  <c r="J621" i="4" s="1" a="1"/>
  <c r="J621" i="4" s="1"/>
  <c r="K620" i="4"/>
  <c r="J620" i="4" s="1" a="1"/>
  <c r="J620" i="4" s="1"/>
  <c r="K619" i="4"/>
  <c r="J619" i="4" s="1" a="1"/>
  <c r="J619" i="4" s="1"/>
  <c r="K617" i="4"/>
  <c r="J617" i="4" s="1" a="1"/>
  <c r="J617" i="4" s="1"/>
  <c r="K616" i="4"/>
  <c r="J616" i="4" s="1" a="1"/>
  <c r="J616" i="4" s="1"/>
  <c r="K615" i="4"/>
  <c r="J615" i="4" s="1" a="1"/>
  <c r="J615" i="4" s="1"/>
  <c r="K614" i="4"/>
  <c r="J614" i="4" s="1" a="1"/>
  <c r="J614" i="4" s="1"/>
  <c r="K613" i="4"/>
  <c r="J613" i="4" s="1" a="1"/>
  <c r="J613" i="4" s="1"/>
  <c r="K612" i="4"/>
  <c r="J612" i="4" s="1" a="1"/>
  <c r="J612" i="4" s="1"/>
  <c r="K611" i="4"/>
  <c r="J611" i="4" s="1" a="1"/>
  <c r="J611" i="4" s="1"/>
  <c r="K610" i="4"/>
  <c r="J610" i="4" s="1" a="1"/>
  <c r="J610" i="4" s="1"/>
  <c r="K609" i="4"/>
  <c r="J609" i="4" s="1" a="1"/>
  <c r="J609" i="4" s="1"/>
  <c r="K607" i="4"/>
  <c r="J607" i="4" s="1" a="1"/>
  <c r="J607" i="4" s="1"/>
  <c r="K606" i="4"/>
  <c r="J606" i="4" s="1" a="1"/>
  <c r="J606" i="4" s="1"/>
  <c r="K605" i="4"/>
  <c r="J605" i="4" s="1" a="1"/>
  <c r="J605" i="4" s="1"/>
  <c r="K603" i="4"/>
  <c r="J603" i="4" s="1" a="1"/>
  <c r="J603" i="4" s="1"/>
  <c r="K604" i="4"/>
  <c r="J604" i="4" s="1" a="1"/>
  <c r="J604" i="4" s="1"/>
  <c r="K601" i="4"/>
  <c r="J601" i="4" s="1" a="1"/>
  <c r="J601" i="4" s="1"/>
  <c r="K600" i="4"/>
  <c r="J600" i="4" s="1" a="1"/>
  <c r="J600" i="4" s="1"/>
  <c r="K599" i="4"/>
  <c r="J599" i="4" s="1" a="1"/>
  <c r="J599" i="4" s="1"/>
  <c r="K598" i="4"/>
  <c r="J598" i="4" s="1" a="1"/>
  <c r="J598" i="4" s="1"/>
  <c r="K597" i="4"/>
  <c r="J597" i="4" s="1" a="1"/>
  <c r="J597" i="4" s="1"/>
  <c r="K596" i="4"/>
  <c r="J596" i="4" s="1" a="1"/>
  <c r="J596" i="4" s="1"/>
  <c r="K595" i="4"/>
  <c r="J595" i="4" s="1" a="1"/>
  <c r="J595" i="4" s="1"/>
  <c r="K594" i="4"/>
  <c r="J594" i="4" s="1" a="1"/>
  <c r="J594" i="4" s="1"/>
  <c r="K593" i="4"/>
  <c r="J593" i="4" s="1" a="1"/>
  <c r="J593" i="4" s="1"/>
  <c r="K591" i="4"/>
  <c r="J591" i="4" s="1" a="1"/>
  <c r="J591" i="4" s="1"/>
  <c r="K590" i="4"/>
  <c r="J590" i="4" s="1" a="1"/>
  <c r="J590" i="4" s="1"/>
  <c r="K589" i="4"/>
  <c r="J589" i="4" s="1" a="1"/>
  <c r="J589" i="4" s="1"/>
  <c r="K588" i="4"/>
  <c r="J588" i="4" s="1" a="1"/>
  <c r="J588" i="4" s="1"/>
  <c r="K587" i="4"/>
  <c r="J587" i="4" s="1" a="1"/>
  <c r="J587" i="4" s="1"/>
  <c r="K586" i="4"/>
  <c r="J586" i="4" s="1" a="1"/>
  <c r="J586" i="4" s="1"/>
  <c r="K585" i="4"/>
  <c r="J585" i="4" s="1" a="1"/>
  <c r="J585" i="4" s="1"/>
  <c r="K584" i="4"/>
  <c r="J584" i="4" s="1" a="1"/>
  <c r="J584" i="4" s="1"/>
  <c r="K583" i="4"/>
  <c r="J583" i="4" s="1" a="1"/>
  <c r="J583" i="4" s="1"/>
  <c r="K582" i="4"/>
  <c r="J582" i="4" s="1" a="1"/>
  <c r="J582" i="4" s="1"/>
  <c r="K581" i="4"/>
  <c r="J581" i="4" s="1" a="1"/>
  <c r="J581" i="4" s="1"/>
  <c r="K580" i="4"/>
  <c r="J580" i="4" s="1" a="1"/>
  <c r="J580" i="4" s="1"/>
  <c r="K578" i="4"/>
  <c r="J578" i="4" s="1" a="1"/>
  <c r="J578" i="4" s="1"/>
  <c r="K577" i="4"/>
  <c r="J577" i="4" s="1" a="1"/>
  <c r="J577" i="4" s="1"/>
  <c r="K575" i="4"/>
  <c r="J575" i="4" s="1" a="1"/>
  <c r="J575" i="4" s="1"/>
  <c r="K574" i="4"/>
  <c r="J574" i="4" s="1" a="1"/>
  <c r="J574" i="4" s="1"/>
  <c r="K573" i="4"/>
  <c r="J573" i="4" s="1" a="1"/>
  <c r="J573" i="4" s="1"/>
  <c r="K572" i="4"/>
  <c r="J572" i="4" s="1" a="1"/>
  <c r="J572" i="4" s="1"/>
  <c r="K571" i="4"/>
  <c r="J571" i="4" s="1" a="1"/>
  <c r="J571" i="4" s="1"/>
  <c r="K570" i="4"/>
  <c r="J570" i="4" s="1" a="1"/>
  <c r="J570" i="4" s="1"/>
  <c r="K576" i="4"/>
  <c r="J576" i="4" s="1" a="1"/>
  <c r="J576" i="4" s="1"/>
  <c r="K569" i="4"/>
  <c r="J569" i="4" s="1" a="1"/>
  <c r="J569" i="4" s="1"/>
  <c r="K568" i="4"/>
  <c r="J568" i="4" s="1" a="1"/>
  <c r="J568" i="4" s="1"/>
  <c r="K567" i="4"/>
  <c r="J567" i="4" s="1" a="1"/>
  <c r="J567" i="4" s="1"/>
  <c r="K566" i="4"/>
  <c r="J566" i="4" s="1" a="1"/>
  <c r="J566" i="4" s="1"/>
  <c r="K565" i="4"/>
  <c r="J565" i="4" s="1" a="1"/>
  <c r="J565" i="4" s="1"/>
  <c r="K564" i="4"/>
  <c r="J564" i="4" s="1" a="1"/>
  <c r="J564" i="4" s="1"/>
  <c r="K563" i="4"/>
  <c r="J563" i="4" s="1" a="1"/>
  <c r="J563" i="4" s="1"/>
  <c r="K562" i="4"/>
  <c r="J562" i="4" s="1" a="1"/>
  <c r="J562" i="4" s="1"/>
  <c r="K561" i="4"/>
  <c r="J561" i="4" s="1" a="1"/>
  <c r="J561" i="4" s="1"/>
  <c r="K560" i="4"/>
  <c r="J560" i="4" s="1" a="1"/>
  <c r="J560" i="4" s="1"/>
  <c r="K559" i="4"/>
  <c r="J559" i="4" s="1" a="1"/>
  <c r="J559" i="4" s="1"/>
  <c r="K558" i="4"/>
  <c r="J558" i="4" s="1" a="1"/>
  <c r="J558" i="4" s="1"/>
  <c r="K557" i="4"/>
  <c r="J557" i="4" s="1" a="1"/>
  <c r="J557" i="4" s="1"/>
  <c r="K556" i="4"/>
  <c r="J556" i="4" s="1" a="1"/>
  <c r="J556" i="4" s="1"/>
  <c r="K555" i="4"/>
  <c r="J555" i="4" s="1" a="1"/>
  <c r="J555" i="4" s="1"/>
  <c r="K554" i="4"/>
  <c r="J554" i="4" s="1" a="1"/>
  <c r="J554" i="4" s="1"/>
  <c r="K553" i="4"/>
  <c r="J553" i="4" s="1" a="1"/>
  <c r="J553" i="4" s="1"/>
  <c r="K551" i="4"/>
  <c r="J551" i="4" s="1" a="1"/>
  <c r="J551" i="4" s="1"/>
  <c r="K550" i="4"/>
  <c r="J550" i="4" s="1" a="1"/>
  <c r="J550" i="4" s="1"/>
  <c r="K549" i="4"/>
  <c r="J549" i="4" s="1" a="1"/>
  <c r="J549" i="4" s="1"/>
  <c r="K548" i="4"/>
  <c r="J548" i="4" s="1" a="1"/>
  <c r="J548" i="4" s="1"/>
  <c r="K547" i="4"/>
  <c r="J547" i="4" s="1" a="1"/>
  <c r="J547" i="4" s="1"/>
  <c r="K544" i="4"/>
  <c r="J544" i="4" s="1" a="1"/>
  <c r="J544" i="4" s="1"/>
  <c r="K546" i="4"/>
  <c r="J546" i="4" s="1" a="1"/>
  <c r="J546" i="4" s="1"/>
  <c r="K545" i="4"/>
  <c r="J545" i="4" s="1" a="1"/>
  <c r="J545" i="4" s="1"/>
  <c r="K543" i="4"/>
  <c r="J543" i="4" s="1" a="1"/>
  <c r="J543" i="4" s="1"/>
  <c r="K542" i="4"/>
  <c r="J542" i="4" s="1" a="1"/>
  <c r="J542" i="4" s="1"/>
  <c r="K541" i="4"/>
  <c r="J541" i="4" s="1" a="1"/>
  <c r="J541" i="4" s="1"/>
  <c r="K540" i="4"/>
  <c r="J540" i="4" s="1" a="1"/>
  <c r="J540" i="4" s="1"/>
  <c r="K539" i="4"/>
  <c r="J539" i="4" s="1" a="1"/>
  <c r="J539" i="4" s="1"/>
  <c r="K538" i="4"/>
  <c r="J538" i="4" s="1" a="1"/>
  <c r="J538" i="4" s="1"/>
  <c r="K537" i="4"/>
  <c r="J537" i="4" s="1" a="1"/>
  <c r="J537" i="4" s="1"/>
  <c r="K536" i="4"/>
  <c r="J536" i="4" s="1" a="1"/>
  <c r="J536" i="4" s="1"/>
  <c r="K535" i="4"/>
  <c r="J535" i="4" s="1" a="1"/>
  <c r="J535" i="4" s="1"/>
  <c r="K534" i="4"/>
  <c r="J534" i="4" s="1" a="1"/>
  <c r="J534" i="4" s="1"/>
  <c r="K533" i="4"/>
  <c r="J533" i="4" s="1" a="1"/>
  <c r="J533" i="4" s="1"/>
  <c r="K532" i="4"/>
  <c r="J532" i="4" s="1" a="1"/>
  <c r="J532" i="4" s="1"/>
  <c r="K531" i="4"/>
  <c r="J531" i="4" s="1" a="1"/>
  <c r="J531" i="4" s="1"/>
  <c r="K530" i="4"/>
  <c r="J530" i="4" s="1" a="1"/>
  <c r="J530" i="4" s="1"/>
  <c r="K529" i="4"/>
  <c r="J529" i="4" s="1" a="1"/>
  <c r="J529" i="4" s="1"/>
  <c r="K528" i="4"/>
  <c r="J528" i="4" s="1" a="1"/>
  <c r="J528" i="4" s="1"/>
  <c r="K527" i="4"/>
  <c r="J527" i="4" s="1" a="1"/>
  <c r="J527" i="4" s="1"/>
  <c r="K526" i="4"/>
  <c r="J526" i="4" s="1" a="1"/>
  <c r="J526" i="4" s="1"/>
  <c r="K525" i="4"/>
  <c r="J525" i="4" s="1" a="1"/>
  <c r="J525" i="4" s="1"/>
  <c r="K524" i="4"/>
  <c r="J524" i="4" s="1" a="1"/>
  <c r="J524" i="4" s="1"/>
  <c r="K522" i="4"/>
  <c r="J522" i="4" s="1" a="1"/>
  <c r="J522" i="4" s="1"/>
  <c r="K521" i="4"/>
  <c r="J521" i="4" s="1" a="1"/>
  <c r="J521" i="4" s="1"/>
  <c r="K520" i="4"/>
  <c r="J520" i="4" s="1" a="1"/>
  <c r="J520" i="4" s="1"/>
  <c r="K519" i="4"/>
  <c r="J519" i="4" s="1" a="1"/>
  <c r="J519" i="4" s="1"/>
  <c r="K518" i="4"/>
  <c r="J518" i="4" s="1" a="1"/>
  <c r="J518" i="4" s="1"/>
  <c r="K516" i="4"/>
  <c r="J516" i="4" s="1" a="1"/>
  <c r="J516" i="4" s="1"/>
  <c r="K515" i="4"/>
  <c r="J515" i="4" s="1" a="1"/>
  <c r="J515" i="4" s="1"/>
  <c r="K514" i="4"/>
  <c r="J514" i="4" s="1" a="1"/>
  <c r="J514" i="4" s="1"/>
  <c r="K513" i="4"/>
  <c r="J513" i="4" s="1" a="1"/>
  <c r="J513" i="4" s="1"/>
  <c r="K512" i="4"/>
  <c r="J512" i="4" s="1" a="1"/>
  <c r="J512" i="4" s="1"/>
  <c r="K511" i="4"/>
  <c r="J511" i="4" s="1" a="1"/>
  <c r="J511" i="4" s="1"/>
  <c r="K510" i="4"/>
  <c r="J510" i="4" s="1" a="1"/>
  <c r="J510" i="4" s="1"/>
  <c r="K509" i="4"/>
  <c r="J509" i="4" s="1" a="1"/>
  <c r="J509" i="4" s="1"/>
  <c r="K508" i="4"/>
  <c r="J508" i="4" s="1" a="1"/>
  <c r="J508" i="4" s="1"/>
  <c r="K507" i="4"/>
  <c r="J507" i="4" s="1" a="1"/>
  <c r="J507" i="4" s="1"/>
  <c r="K506" i="4"/>
  <c r="J506" i="4" s="1" a="1"/>
  <c r="J506" i="4" s="1"/>
  <c r="K505" i="4"/>
  <c r="J505" i="4" s="1" a="1"/>
  <c r="J505" i="4" s="1"/>
  <c r="K504" i="4"/>
  <c r="J504" i="4" s="1" a="1"/>
  <c r="J504" i="4" s="1"/>
  <c r="K503" i="4"/>
  <c r="J503" i="4" s="1" a="1"/>
  <c r="J503" i="4" s="1"/>
  <c r="K502" i="4"/>
  <c r="J502" i="4" s="1" a="1"/>
  <c r="J502" i="4" s="1"/>
  <c r="K501" i="4"/>
  <c r="J501" i="4" s="1" a="1"/>
  <c r="J501" i="4" s="1"/>
  <c r="K500" i="4"/>
  <c r="J500" i="4" s="1" a="1"/>
  <c r="J500" i="4" s="1"/>
  <c r="K499" i="4"/>
  <c r="J499" i="4" s="1" a="1"/>
  <c r="J499" i="4" s="1"/>
  <c r="K498" i="4"/>
  <c r="J498" i="4" s="1" a="1"/>
  <c r="J498" i="4" s="1"/>
  <c r="K497" i="4"/>
  <c r="J497" i="4" s="1" a="1"/>
  <c r="J497" i="4" s="1"/>
  <c r="K496" i="4"/>
  <c r="J496" i="4" s="1" a="1"/>
  <c r="J496" i="4" s="1"/>
  <c r="K495" i="4"/>
  <c r="J495" i="4" s="1" a="1"/>
  <c r="J495" i="4" s="1"/>
  <c r="K494" i="4"/>
  <c r="J494" i="4" s="1" a="1"/>
  <c r="J494" i="4" s="1"/>
  <c r="K493" i="4"/>
  <c r="J493" i="4" s="1" a="1"/>
  <c r="J493" i="4" s="1"/>
  <c r="K492" i="4"/>
  <c r="J492" i="4" s="1" a="1"/>
  <c r="J492" i="4" s="1"/>
  <c r="K491" i="4"/>
  <c r="J491" i="4" s="1" a="1"/>
  <c r="J491" i="4" s="1"/>
  <c r="K489" i="4"/>
  <c r="J489" i="4" s="1" a="1"/>
  <c r="J489" i="4" s="1"/>
  <c r="K488" i="4"/>
  <c r="J488" i="4" s="1" a="1"/>
  <c r="J488" i="4" s="1"/>
  <c r="K487" i="4"/>
  <c r="J487" i="4" s="1" a="1"/>
  <c r="J487" i="4" s="1"/>
  <c r="K486" i="4"/>
  <c r="J486" i="4" s="1" a="1"/>
  <c r="J486" i="4" s="1"/>
  <c r="K485" i="4"/>
  <c r="J485" i="4" s="1" a="1"/>
  <c r="J485" i="4" s="1"/>
  <c r="K484" i="4"/>
  <c r="J484" i="4" s="1" a="1"/>
  <c r="J484" i="4" s="1"/>
  <c r="K483" i="4"/>
  <c r="J483" i="4" s="1" a="1"/>
  <c r="J483" i="4" s="1"/>
  <c r="K482" i="4"/>
  <c r="J482" i="4" s="1" a="1"/>
  <c r="J482" i="4" s="1"/>
  <c r="K481" i="4"/>
  <c r="J481" i="4" s="1" a="1"/>
  <c r="J481" i="4" s="1"/>
  <c r="K480" i="4"/>
  <c r="J480" i="4" s="1" a="1"/>
  <c r="J480" i="4" s="1"/>
  <c r="K479" i="4"/>
  <c r="J479" i="4" s="1" a="1"/>
  <c r="J479" i="4" s="1"/>
  <c r="K478" i="4"/>
  <c r="J478" i="4" s="1" a="1"/>
  <c r="J478" i="4" s="1"/>
  <c r="K477" i="4"/>
  <c r="J477" i="4" s="1" a="1"/>
  <c r="J477" i="4" s="1"/>
  <c r="K476" i="4"/>
  <c r="J476" i="4" s="1" a="1"/>
  <c r="J476" i="4" s="1"/>
  <c r="K475" i="4"/>
  <c r="J475" i="4" s="1" a="1"/>
  <c r="J475" i="4" s="1"/>
  <c r="K474" i="4"/>
  <c r="J474" i="4" s="1" a="1"/>
  <c r="J474" i="4" s="1"/>
  <c r="K473" i="4"/>
  <c r="J473" i="4" s="1" a="1"/>
  <c r="J473" i="4" s="1"/>
  <c r="K472" i="4"/>
  <c r="J472" i="4" s="1" a="1"/>
  <c r="J472" i="4" s="1"/>
  <c r="K471" i="4"/>
  <c r="J471" i="4" s="1" a="1"/>
  <c r="J471" i="4" s="1"/>
  <c r="K469" i="4"/>
  <c r="J469" i="4" s="1" a="1"/>
  <c r="J469" i="4" s="1"/>
  <c r="K468" i="4"/>
  <c r="J468" i="4" s="1" a="1"/>
  <c r="J468" i="4" s="1"/>
  <c r="K467" i="4"/>
  <c r="J467" i="4" s="1" a="1"/>
  <c r="J467" i="4" s="1"/>
  <c r="K466" i="4"/>
  <c r="J466" i="4" s="1" a="1"/>
  <c r="J466" i="4" s="1"/>
  <c r="K465" i="4"/>
  <c r="J465" i="4" s="1" a="1"/>
  <c r="J465" i="4" s="1"/>
  <c r="K464" i="4"/>
  <c r="J464" i="4" s="1" a="1"/>
  <c r="J464" i="4" s="1"/>
  <c r="K463" i="4"/>
  <c r="J463" i="4" s="1" a="1"/>
  <c r="J463" i="4" s="1"/>
  <c r="K462" i="4"/>
  <c r="J462" i="4" s="1" a="1"/>
  <c r="J462" i="4" s="1"/>
  <c r="K461" i="4"/>
  <c r="J461" i="4" s="1" a="1"/>
  <c r="J461" i="4" s="1"/>
  <c r="K460" i="4"/>
  <c r="J460" i="4" s="1" a="1"/>
  <c r="J460" i="4" s="1"/>
  <c r="K459" i="4"/>
  <c r="J459" i="4" s="1" a="1"/>
  <c r="J459" i="4" s="1"/>
  <c r="K458" i="4"/>
  <c r="J458" i="4" s="1" a="1"/>
  <c r="J458" i="4" s="1"/>
  <c r="K457" i="4"/>
  <c r="J457" i="4" s="1" a="1"/>
  <c r="J457" i="4" s="1"/>
  <c r="K456" i="4"/>
  <c r="J456" i="4" s="1" a="1"/>
  <c r="J456" i="4" s="1"/>
  <c r="K455" i="4"/>
  <c r="J455" i="4" s="1" a="1"/>
  <c r="J455" i="4" s="1"/>
  <c r="K454" i="4"/>
  <c r="J454" i="4" s="1" a="1"/>
  <c r="J454" i="4" s="1"/>
  <c r="K452" i="4"/>
  <c r="J452" i="4" s="1" a="1"/>
  <c r="J452" i="4" s="1"/>
  <c r="K451" i="4"/>
  <c r="J451" i="4" s="1" a="1"/>
  <c r="J451" i="4" s="1"/>
  <c r="K450" i="4"/>
  <c r="J450" i="4" s="1" a="1"/>
  <c r="J450" i="4" s="1"/>
  <c r="K449" i="4"/>
  <c r="J449" i="4" s="1" a="1"/>
  <c r="J449" i="4" s="1"/>
  <c r="K448" i="4"/>
  <c r="J448" i="4" s="1" a="1"/>
  <c r="J448" i="4" s="1"/>
  <c r="K446" i="4"/>
  <c r="J446" i="4" s="1" a="1"/>
  <c r="J446" i="4" s="1"/>
  <c r="K445" i="4"/>
  <c r="J445" i="4" s="1" a="1"/>
  <c r="J445" i="4" s="1"/>
  <c r="K444" i="4"/>
  <c r="J444" i="4" s="1" a="1"/>
  <c r="J444" i="4" s="1"/>
  <c r="K443" i="4"/>
  <c r="J443" i="4" s="1" a="1"/>
  <c r="J443" i="4" s="1"/>
  <c r="K442" i="4"/>
  <c r="J442" i="4" s="1" a="1"/>
  <c r="J442" i="4" s="1"/>
  <c r="K441" i="4"/>
  <c r="J441" i="4" s="1" a="1"/>
  <c r="J441" i="4" s="1"/>
  <c r="K440" i="4"/>
  <c r="J440" i="4" s="1" a="1"/>
  <c r="J440" i="4" s="1"/>
  <c r="K439" i="4"/>
  <c r="J439" i="4" s="1" a="1"/>
  <c r="J439" i="4" s="1"/>
  <c r="K438" i="4"/>
  <c r="J438" i="4" s="1" a="1"/>
  <c r="J438" i="4" s="1"/>
  <c r="K437" i="4"/>
  <c r="J437" i="4" s="1" a="1"/>
  <c r="J437" i="4" s="1"/>
  <c r="K436" i="4"/>
  <c r="J436" i="4" s="1" a="1"/>
  <c r="J436" i="4" s="1"/>
  <c r="K435" i="4"/>
  <c r="J435" i="4" s="1" a="1"/>
  <c r="J435" i="4" s="1"/>
  <c r="K434" i="4"/>
  <c r="J434" i="4" s="1" a="1"/>
  <c r="J434" i="4" s="1"/>
  <c r="K433" i="4"/>
  <c r="J433" i="4" s="1" a="1"/>
  <c r="J433" i="4" s="1"/>
  <c r="K432" i="4"/>
  <c r="J432" i="4" s="1" a="1"/>
  <c r="J432" i="4" s="1"/>
  <c r="K431" i="4"/>
  <c r="J431" i="4" s="1" a="1"/>
  <c r="J431" i="4" s="1"/>
  <c r="K430" i="4"/>
  <c r="J430" i="4" s="1" a="1"/>
  <c r="J430" i="4" s="1"/>
  <c r="K429" i="4"/>
  <c r="J429" i="4" s="1" a="1"/>
  <c r="J429" i="4" s="1"/>
  <c r="K428" i="4"/>
  <c r="J428" i="4" s="1" a="1"/>
  <c r="J428" i="4" s="1"/>
  <c r="K427" i="4"/>
  <c r="J427" i="4" s="1" a="1"/>
  <c r="J427" i="4" s="1"/>
  <c r="K426" i="4"/>
  <c r="J426" i="4" s="1" a="1"/>
  <c r="J426" i="4" s="1"/>
  <c r="K425" i="4"/>
  <c r="J425" i="4" s="1" a="1"/>
  <c r="J425" i="4" s="1"/>
  <c r="K424" i="4"/>
  <c r="J424" i="4" s="1" a="1"/>
  <c r="J424" i="4" s="1"/>
  <c r="K423" i="4"/>
  <c r="J423" i="4" s="1" a="1"/>
  <c r="J423" i="4" s="1"/>
  <c r="K422" i="4"/>
  <c r="J422" i="4" s="1" a="1"/>
  <c r="J422" i="4" s="1"/>
  <c r="K421" i="4"/>
  <c r="J421" i="4" s="1" a="1"/>
  <c r="J421" i="4" s="1"/>
  <c r="K420" i="4"/>
  <c r="J420" i="4" s="1" a="1"/>
  <c r="J420" i="4" s="1"/>
  <c r="K418" i="4"/>
  <c r="J418" i="4" s="1" a="1"/>
  <c r="J418" i="4" s="1"/>
  <c r="K417" i="4"/>
  <c r="J417" i="4" s="1" a="1"/>
  <c r="J417" i="4" s="1"/>
  <c r="K416" i="4"/>
  <c r="J416" i="4" s="1" a="1"/>
  <c r="J416" i="4" s="1"/>
  <c r="K415" i="4"/>
  <c r="J415" i="4" s="1" a="1"/>
  <c r="J415" i="4" s="1"/>
  <c r="K414" i="4"/>
  <c r="J414" i="4" s="1" a="1"/>
  <c r="J414" i="4" s="1"/>
  <c r="K413" i="4"/>
  <c r="J413" i="4" s="1" a="1"/>
  <c r="J413" i="4" s="1"/>
  <c r="K412" i="4"/>
  <c r="J412" i="4" s="1" a="1"/>
  <c r="J412" i="4" s="1"/>
  <c r="K411" i="4"/>
  <c r="J411" i="4" s="1" a="1"/>
  <c r="J411" i="4" s="1"/>
  <c r="K410" i="4"/>
  <c r="J410" i="4" s="1" a="1"/>
  <c r="J410" i="4" s="1"/>
  <c r="K409" i="4"/>
  <c r="J409" i="4" s="1" a="1"/>
  <c r="J409" i="4" s="1"/>
  <c r="K408" i="4"/>
  <c r="J408" i="4" s="1" a="1"/>
  <c r="J408" i="4" s="1"/>
  <c r="K407" i="4"/>
  <c r="J407" i="4" s="1" a="1"/>
  <c r="J407" i="4" s="1"/>
  <c r="K406" i="4"/>
  <c r="J406" i="4" s="1" a="1"/>
  <c r="J406" i="4" s="1"/>
  <c r="K405" i="4"/>
  <c r="J405" i="4" s="1" a="1"/>
  <c r="J405" i="4" s="1"/>
  <c r="K404" i="4"/>
  <c r="J404" i="4" s="1" a="1"/>
  <c r="J404" i="4" s="1"/>
  <c r="K403" i="4"/>
  <c r="J403" i="4" s="1" a="1"/>
  <c r="J403" i="4" s="1"/>
  <c r="K402" i="4"/>
  <c r="J402" i="4" s="1" a="1"/>
  <c r="J402" i="4" s="1"/>
  <c r="K401" i="4"/>
  <c r="J401" i="4" s="1" a="1"/>
  <c r="J401" i="4" s="1"/>
  <c r="K400" i="4"/>
  <c r="J400" i="4" s="1" a="1"/>
  <c r="J400" i="4" s="1"/>
  <c r="K399" i="4"/>
  <c r="J399" i="4" s="1" a="1"/>
  <c r="J399" i="4" s="1"/>
  <c r="K397" i="4"/>
  <c r="J397" i="4" s="1" a="1"/>
  <c r="J397" i="4" s="1"/>
  <c r="K396" i="4"/>
  <c r="J396" i="4" s="1" a="1"/>
  <c r="J396" i="4" s="1"/>
  <c r="K395" i="4"/>
  <c r="J395" i="4" s="1" a="1"/>
  <c r="J395" i="4" s="1"/>
  <c r="K393" i="4"/>
  <c r="J393" i="4" s="1" a="1"/>
  <c r="J393" i="4" s="1"/>
  <c r="K392" i="4"/>
  <c r="J392" i="4" s="1" a="1"/>
  <c r="J392" i="4" s="1"/>
  <c r="K391" i="4"/>
  <c r="J391" i="4" s="1" a="1"/>
  <c r="J391" i="4" s="1"/>
  <c r="K390" i="4"/>
  <c r="J390" i="4" s="1" a="1"/>
  <c r="J390" i="4" s="1"/>
  <c r="K389" i="4"/>
  <c r="J389" i="4" s="1" a="1"/>
  <c r="J389" i="4" s="1"/>
  <c r="K388" i="4"/>
  <c r="J388" i="4" s="1" a="1"/>
  <c r="J388" i="4" s="1"/>
  <c r="K387" i="4"/>
  <c r="J387" i="4" s="1" a="1"/>
  <c r="J387" i="4" s="1"/>
  <c r="K386" i="4"/>
  <c r="J386" i="4" s="1" a="1"/>
  <c r="J386" i="4" s="1"/>
  <c r="K385" i="4"/>
  <c r="J385" i="4" s="1" a="1"/>
  <c r="J385" i="4" s="1"/>
  <c r="K383" i="4"/>
  <c r="J383" i="4" s="1" a="1"/>
  <c r="J383" i="4" s="1"/>
  <c r="K384" i="4"/>
  <c r="J384" i="4" s="1" a="1"/>
  <c r="J384" i="4" s="1"/>
  <c r="K381" i="4"/>
  <c r="J381" i="4" s="1" a="1"/>
  <c r="J381" i="4" s="1"/>
  <c r="K382" i="4"/>
  <c r="J382" i="4" s="1" a="1"/>
  <c r="J382" i="4" s="1"/>
  <c r="K380" i="4"/>
  <c r="J380" i="4" s="1" a="1"/>
  <c r="J380" i="4" s="1"/>
  <c r="K379" i="4"/>
  <c r="J379" i="4" s="1" a="1"/>
  <c r="J379" i="4" s="1"/>
  <c r="K378" i="4"/>
  <c r="J378" i="4" s="1" a="1"/>
  <c r="J378" i="4" s="1"/>
  <c r="K377" i="4"/>
  <c r="J377" i="4" s="1" a="1"/>
  <c r="J377" i="4" s="1"/>
  <c r="K375" i="4"/>
  <c r="J375" i="4" s="1" a="1"/>
  <c r="J375" i="4" s="1"/>
  <c r="K376" i="4"/>
  <c r="J376" i="4" s="1" a="1"/>
  <c r="J376" i="4" s="1"/>
  <c r="K374" i="4"/>
  <c r="J374" i="4" s="1" a="1"/>
  <c r="J374" i="4" s="1"/>
  <c r="K373" i="4"/>
  <c r="J373" i="4" s="1" a="1"/>
  <c r="J373" i="4" s="1"/>
  <c r="K372" i="4"/>
  <c r="J372" i="4" s="1" a="1"/>
  <c r="J372" i="4" s="1"/>
  <c r="K371" i="4"/>
  <c r="J371" i="4" s="1" a="1"/>
  <c r="J371" i="4" s="1"/>
  <c r="K370" i="4"/>
  <c r="J370" i="4" s="1" a="1"/>
  <c r="J370" i="4" s="1"/>
  <c r="K368" i="4"/>
  <c r="J368" i="4" s="1" a="1"/>
  <c r="J368" i="4" s="1"/>
  <c r="K367" i="4"/>
  <c r="J367" i="4" s="1" a="1"/>
  <c r="J367" i="4" s="1"/>
  <c r="K366" i="4"/>
  <c r="J366" i="4" s="1" a="1"/>
  <c r="J366" i="4" s="1"/>
  <c r="K365" i="4"/>
  <c r="J365" i="4" s="1" a="1"/>
  <c r="J365" i="4" s="1"/>
  <c r="K364" i="4"/>
  <c r="J364" i="4" s="1" a="1"/>
  <c r="J364" i="4" s="1"/>
  <c r="K363" i="4"/>
  <c r="J363" i="4" s="1" a="1"/>
  <c r="J363" i="4" s="1"/>
  <c r="K362" i="4"/>
  <c r="J362" i="4" s="1" a="1"/>
  <c r="J362" i="4" s="1"/>
  <c r="K361" i="4"/>
  <c r="J361" i="4" s="1" a="1"/>
  <c r="J361" i="4" s="1"/>
  <c r="K360" i="4"/>
  <c r="J360" i="4" s="1" a="1"/>
  <c r="J360" i="4" s="1"/>
  <c r="K359" i="4"/>
  <c r="J359" i="4" s="1" a="1"/>
  <c r="J359" i="4" s="1"/>
  <c r="K358" i="4"/>
  <c r="J358" i="4" s="1" a="1"/>
  <c r="J358" i="4" s="1"/>
  <c r="K357" i="4"/>
  <c r="J357" i="4" s="1" a="1"/>
  <c r="J357" i="4" s="1"/>
  <c r="K356" i="4"/>
  <c r="J356" i="4" s="1" a="1"/>
  <c r="J356" i="4" s="1"/>
  <c r="K354" i="4"/>
  <c r="J354" i="4" s="1" a="1"/>
  <c r="J354" i="4" s="1"/>
  <c r="K355" i="4"/>
  <c r="J355" i="4" s="1" a="1"/>
  <c r="J355" i="4" s="1"/>
  <c r="K353" i="4"/>
  <c r="J353" i="4" s="1" a="1"/>
  <c r="J353" i="4" s="1"/>
  <c r="K352" i="4"/>
  <c r="J352" i="4" s="1" a="1"/>
  <c r="J352" i="4" s="1"/>
  <c r="K351" i="4"/>
  <c r="J351" i="4" s="1" a="1"/>
  <c r="J351" i="4" s="1"/>
  <c r="K350" i="4"/>
  <c r="J350" i="4" s="1" a="1"/>
  <c r="J350" i="4" s="1"/>
  <c r="K349" i="4"/>
  <c r="J349" i="4" s="1" a="1"/>
  <c r="J349" i="4" s="1"/>
  <c r="K348" i="4"/>
  <c r="J348" i="4" s="1" a="1"/>
  <c r="J348" i="4" s="1"/>
  <c r="K347" i="4"/>
  <c r="J347" i="4" s="1" a="1"/>
  <c r="J347" i="4" s="1"/>
  <c r="K346" i="4"/>
  <c r="J346" i="4" s="1" a="1"/>
  <c r="J346" i="4" s="1"/>
  <c r="K345" i="4"/>
  <c r="J345" i="4" s="1" a="1"/>
  <c r="J345" i="4" s="1"/>
  <c r="K344" i="4"/>
  <c r="J344" i="4" s="1" a="1"/>
  <c r="J344" i="4" s="1"/>
  <c r="K343" i="4"/>
  <c r="J343" i="4" s="1" a="1"/>
  <c r="J343" i="4" s="1"/>
  <c r="K342" i="4"/>
  <c r="J342" i="4" s="1" a="1"/>
  <c r="J342" i="4" s="1"/>
  <c r="K340" i="4"/>
  <c r="J340" i="4" s="1" a="1"/>
  <c r="J340" i="4" s="1"/>
  <c r="K339" i="4"/>
  <c r="J339" i="4" s="1" a="1"/>
  <c r="J339" i="4" s="1"/>
  <c r="K338" i="4"/>
  <c r="J338" i="4" s="1" a="1"/>
  <c r="J338" i="4" s="1"/>
  <c r="K337" i="4"/>
  <c r="J337" i="4" s="1" a="1"/>
  <c r="J337" i="4" s="1"/>
  <c r="K336" i="4"/>
  <c r="J336" i="4" s="1" a="1"/>
  <c r="J336" i="4" s="1"/>
  <c r="K335" i="4"/>
  <c r="J335" i="4" s="1" a="1"/>
  <c r="J335" i="4" s="1"/>
  <c r="K334" i="4"/>
  <c r="J334" i="4" s="1" a="1"/>
  <c r="J334" i="4" s="1"/>
  <c r="K333" i="4"/>
  <c r="J333" i="4" s="1" a="1"/>
  <c r="J333" i="4" s="1"/>
  <c r="K332" i="4"/>
  <c r="J332" i="4" s="1" a="1"/>
  <c r="J332" i="4" s="1"/>
  <c r="K331" i="4"/>
  <c r="J331" i="4" s="1" a="1"/>
  <c r="J331" i="4" s="1"/>
  <c r="K330" i="4"/>
  <c r="J330" i="4" s="1" a="1"/>
  <c r="J330" i="4" s="1"/>
  <c r="K329" i="4"/>
  <c r="J329" i="4" s="1" a="1"/>
  <c r="J329" i="4" s="1"/>
  <c r="K328" i="4"/>
  <c r="J328" i="4" s="1" a="1"/>
  <c r="J328" i="4" s="1"/>
  <c r="K326" i="4"/>
  <c r="J326" i="4" s="1" a="1"/>
  <c r="J326" i="4" s="1"/>
  <c r="K325" i="4"/>
  <c r="J325" i="4" s="1" a="1"/>
  <c r="J325" i="4" s="1"/>
  <c r="K323" i="4"/>
  <c r="J323" i="4" s="1" a="1"/>
  <c r="J323" i="4" s="1"/>
  <c r="K324" i="4"/>
  <c r="J324" i="4" s="1" a="1"/>
  <c r="J324" i="4" s="1"/>
  <c r="K322" i="4"/>
  <c r="J322" i="4" s="1" a="1"/>
  <c r="J322" i="4" s="1"/>
  <c r="K321" i="4"/>
  <c r="J321" i="4" s="1" a="1"/>
  <c r="J321" i="4" s="1"/>
  <c r="K320" i="4"/>
  <c r="J320" i="4" s="1" a="1"/>
  <c r="J320" i="4" s="1"/>
  <c r="K319" i="4"/>
  <c r="J319" i="4" s="1" a="1"/>
  <c r="J319" i="4" s="1"/>
  <c r="K318" i="4"/>
  <c r="J318" i="4" s="1" a="1"/>
  <c r="J318" i="4" s="1"/>
  <c r="K317" i="4"/>
  <c r="J317" i="4" s="1" a="1"/>
  <c r="J317" i="4" s="1"/>
  <c r="K316" i="4"/>
  <c r="J316" i="4" s="1" a="1"/>
  <c r="J316" i="4" s="1"/>
  <c r="K315" i="4"/>
  <c r="J315" i="4" s="1" a="1"/>
  <c r="J315" i="4" s="1"/>
  <c r="K314" i="4"/>
  <c r="J314" i="4" s="1" a="1"/>
  <c r="J314" i="4" s="1"/>
  <c r="K313" i="4"/>
  <c r="J313" i="4" s="1" a="1"/>
  <c r="J313" i="4" s="1"/>
  <c r="K312" i="4"/>
  <c r="J312" i="4" s="1" a="1"/>
  <c r="J312" i="4" s="1"/>
  <c r="K311" i="4"/>
  <c r="J311" i="4" s="1" a="1"/>
  <c r="J311" i="4" s="1"/>
  <c r="K310" i="4"/>
  <c r="J310" i="4" s="1" a="1"/>
  <c r="J310" i="4" s="1"/>
  <c r="K308" i="4"/>
  <c r="J308" i="4" s="1" a="1"/>
  <c r="J308" i="4" s="1"/>
  <c r="K307" i="4"/>
  <c r="J307" i="4" s="1" a="1"/>
  <c r="J307" i="4" s="1"/>
  <c r="K306" i="4"/>
  <c r="J306" i="4" s="1" a="1"/>
  <c r="J306" i="4" s="1"/>
  <c r="K305" i="4"/>
  <c r="J305" i="4" s="1" a="1"/>
  <c r="J305" i="4" s="1"/>
  <c r="K304" i="4"/>
  <c r="J304" i="4" s="1" a="1"/>
  <c r="J304" i="4" s="1"/>
  <c r="K303" i="4"/>
  <c r="J303" i="4" s="1" a="1"/>
  <c r="J303" i="4" s="1"/>
  <c r="K302" i="4"/>
  <c r="J302" i="4" s="1" a="1"/>
  <c r="J302" i="4" s="1"/>
  <c r="K301" i="4"/>
  <c r="J301" i="4" s="1" a="1"/>
  <c r="J301" i="4" s="1"/>
  <c r="K300" i="4"/>
  <c r="J300" i="4" s="1" a="1"/>
  <c r="J300" i="4" s="1"/>
  <c r="K299" i="4"/>
  <c r="J299" i="4" s="1" a="1"/>
  <c r="J299" i="4" s="1"/>
  <c r="K298" i="4"/>
  <c r="J298" i="4" s="1" a="1"/>
  <c r="J298" i="4" s="1"/>
  <c r="K297" i="4"/>
  <c r="J297" i="4" s="1" a="1"/>
  <c r="J297" i="4" s="1"/>
  <c r="K296" i="4"/>
  <c r="J296" i="4" s="1" a="1"/>
  <c r="J296" i="4" s="1"/>
  <c r="K295" i="4"/>
  <c r="J295" i="4" s="1" a="1"/>
  <c r="J295" i="4" s="1"/>
  <c r="K294" i="4"/>
  <c r="J294" i="4" s="1" a="1"/>
  <c r="J294" i="4" s="1"/>
  <c r="K293" i="4"/>
  <c r="J293" i="4" s="1" a="1"/>
  <c r="J293" i="4" s="1"/>
  <c r="K292" i="4"/>
  <c r="J292" i="4" s="1" a="1"/>
  <c r="J292" i="4" s="1"/>
  <c r="K291" i="4"/>
  <c r="J291" i="4" s="1" a="1"/>
  <c r="J291" i="4" s="1"/>
  <c r="K290" i="4"/>
  <c r="J290" i="4" s="1" a="1"/>
  <c r="J290" i="4" s="1"/>
  <c r="K289" i="4"/>
  <c r="J289" i="4" s="1" a="1"/>
  <c r="J289" i="4" s="1"/>
  <c r="K288" i="4"/>
  <c r="J288" i="4" s="1" a="1"/>
  <c r="J288" i="4" s="1"/>
  <c r="K286" i="4"/>
  <c r="J286" i="4" s="1" a="1"/>
  <c r="J286" i="4" s="1"/>
  <c r="K285" i="4"/>
  <c r="J285" i="4" s="1" a="1"/>
  <c r="J285" i="4" s="1"/>
  <c r="K284" i="4"/>
  <c r="J284" i="4" s="1" a="1"/>
  <c r="J284" i="4" s="1"/>
  <c r="K283" i="4"/>
  <c r="J283" i="4" s="1" a="1"/>
  <c r="J283" i="4" s="1"/>
  <c r="K282" i="4"/>
  <c r="J282" i="4" s="1" a="1"/>
  <c r="J282" i="4" s="1"/>
  <c r="K281" i="4"/>
  <c r="J281" i="4" s="1" a="1"/>
  <c r="J281" i="4" s="1"/>
  <c r="K280" i="4"/>
  <c r="J280" i="4" s="1" a="1"/>
  <c r="J280" i="4" s="1"/>
  <c r="K279" i="4"/>
  <c r="J279" i="4" s="1" a="1"/>
  <c r="J279" i="4" s="1"/>
  <c r="K278" i="4"/>
  <c r="J278" i="4" s="1" a="1"/>
  <c r="J278" i="4" s="1"/>
  <c r="K277" i="4"/>
  <c r="J277" i="4" s="1" a="1"/>
  <c r="J277" i="4" s="1"/>
  <c r="K276" i="4"/>
  <c r="J276" i="4" s="1" a="1"/>
  <c r="J276" i="4" s="1"/>
  <c r="K275" i="4"/>
  <c r="J275" i="4" s="1" a="1"/>
  <c r="J275" i="4" s="1"/>
  <c r="K274" i="4"/>
  <c r="J274" i="4" s="1" a="1"/>
  <c r="J274" i="4" s="1"/>
  <c r="K273" i="4"/>
  <c r="J273" i="4" s="1" a="1"/>
  <c r="J273" i="4" s="1"/>
  <c r="K272" i="4"/>
  <c r="J272" i="4" s="1" a="1"/>
  <c r="J272" i="4" s="1"/>
  <c r="K271" i="4"/>
  <c r="J271" i="4" s="1" a="1"/>
  <c r="J271" i="4" s="1"/>
  <c r="K270" i="4"/>
  <c r="J270" i="4" s="1" a="1"/>
  <c r="J270" i="4" s="1"/>
  <c r="K269" i="4"/>
  <c r="J269" i="4" s="1" a="1"/>
  <c r="J269" i="4" s="1"/>
  <c r="K268" i="4"/>
  <c r="J268" i="4" s="1" a="1"/>
  <c r="J268" i="4" s="1"/>
  <c r="K267" i="4"/>
  <c r="J267" i="4" s="1" a="1"/>
  <c r="J267" i="4" s="1"/>
  <c r="K266" i="4"/>
  <c r="J266" i="4" s="1" a="1"/>
  <c r="J266" i="4" s="1"/>
  <c r="K265" i="4"/>
  <c r="J265" i="4" s="1" a="1"/>
  <c r="J265" i="4" s="1"/>
  <c r="K264" i="4"/>
  <c r="J264" i="4" s="1" a="1"/>
  <c r="J264" i="4" s="1"/>
  <c r="K257" i="4"/>
  <c r="J257" i="4" s="1" a="1"/>
  <c r="J257" i="4" s="1"/>
  <c r="K256" i="4"/>
  <c r="J256" i="4" s="1" a="1"/>
  <c r="J256" i="4" s="1"/>
  <c r="K255" i="4"/>
  <c r="J255" i="4" s="1" a="1"/>
  <c r="J255" i="4" s="1"/>
  <c r="K254" i="4"/>
  <c r="J254" i="4" s="1" a="1"/>
  <c r="J254" i="4" s="1"/>
  <c r="K253" i="4"/>
  <c r="J253" i="4" s="1" a="1"/>
  <c r="J253" i="4" s="1"/>
  <c r="K252" i="4"/>
  <c r="J252" i="4" s="1" a="1"/>
  <c r="J252" i="4" s="1"/>
  <c r="K251" i="4"/>
  <c r="J251" i="4" s="1" a="1"/>
  <c r="J251" i="4" s="1"/>
  <c r="K250" i="4"/>
  <c r="J250" i="4" s="1" a="1"/>
  <c r="J250" i="4" s="1"/>
  <c r="K249" i="4"/>
  <c r="J249" i="4" s="1" a="1"/>
  <c r="J249" i="4" s="1"/>
  <c r="K248" i="4"/>
  <c r="J248" i="4" s="1" a="1"/>
  <c r="J248" i="4" s="1"/>
  <c r="K247" i="4"/>
  <c r="J247" i="4" s="1" a="1"/>
  <c r="J247" i="4" s="1"/>
  <c r="K246" i="4"/>
  <c r="J246" i="4" s="1" a="1"/>
  <c r="J246" i="4" s="1"/>
  <c r="K245" i="4"/>
  <c r="J245" i="4" s="1" a="1"/>
  <c r="J245" i="4" s="1"/>
  <c r="K244" i="4"/>
  <c r="J244" i="4" s="1" a="1"/>
  <c r="J244" i="4" s="1"/>
  <c r="K243" i="4"/>
  <c r="J243" i="4" s="1" a="1"/>
  <c r="J243" i="4" s="1"/>
  <c r="K242" i="4"/>
  <c r="J242" i="4" s="1" a="1"/>
  <c r="J242" i="4" s="1"/>
  <c r="K241" i="4"/>
  <c r="J241" i="4" s="1" a="1"/>
  <c r="J241" i="4" s="1"/>
  <c r="K240" i="4"/>
  <c r="J240" i="4" s="1" a="1"/>
  <c r="J240" i="4" s="1"/>
  <c r="K238" i="4"/>
  <c r="J238" i="4" s="1" a="1"/>
  <c r="J238" i="4" s="1"/>
  <c r="K237" i="4"/>
  <c r="J237" i="4" s="1" a="1"/>
  <c r="J237" i="4" s="1"/>
  <c r="K236" i="4"/>
  <c r="J236" i="4" s="1" a="1"/>
  <c r="J236" i="4" s="1"/>
  <c r="K235" i="4"/>
  <c r="J235" i="4" s="1" a="1"/>
  <c r="J235" i="4" s="1"/>
  <c r="K234" i="4"/>
  <c r="J234" i="4" s="1" a="1"/>
  <c r="J234" i="4" s="1"/>
  <c r="K233" i="4"/>
  <c r="J233" i="4" s="1" a="1"/>
  <c r="J233" i="4" s="1"/>
  <c r="K231" i="4"/>
  <c r="J231" i="4" s="1" a="1"/>
  <c r="J231" i="4" s="1"/>
  <c r="K232" i="4"/>
  <c r="J232" i="4" s="1" a="1"/>
  <c r="J232" i="4" s="1"/>
  <c r="K230" i="4"/>
  <c r="J230" i="4" s="1" a="1"/>
  <c r="J230" i="4" s="1"/>
  <c r="K229" i="4"/>
  <c r="J229" i="4" s="1" a="1"/>
  <c r="J229" i="4" s="1"/>
  <c r="K228" i="4"/>
  <c r="J228" i="4" s="1" a="1"/>
  <c r="J228" i="4" s="1"/>
  <c r="K227" i="4"/>
  <c r="J227" i="4" s="1" a="1"/>
  <c r="J227" i="4" s="1"/>
  <c r="K226" i="4"/>
  <c r="J226" i="4" s="1" a="1"/>
  <c r="J226" i="4" s="1"/>
  <c r="K225" i="4"/>
  <c r="J225" i="4" s="1" a="1"/>
  <c r="J225" i="4" s="1"/>
  <c r="K224" i="4"/>
  <c r="J224" i="4" s="1" a="1"/>
  <c r="J224" i="4" s="1"/>
  <c r="K223" i="4"/>
  <c r="J223" i="4" s="1" a="1"/>
  <c r="J223" i="4" s="1"/>
  <c r="K222" i="4"/>
  <c r="J222" i="4" s="1" a="1"/>
  <c r="J222" i="4" s="1"/>
  <c r="K221" i="4"/>
  <c r="J221" i="4" s="1" a="1"/>
  <c r="J221" i="4" s="1"/>
  <c r="K220" i="4"/>
  <c r="J220" i="4" s="1" a="1"/>
  <c r="J220" i="4" s="1"/>
  <c r="K219" i="4"/>
  <c r="J219" i="4" s="1" a="1"/>
  <c r="J219" i="4" s="1"/>
  <c r="K218" i="4"/>
  <c r="J218" i="4" s="1" a="1"/>
  <c r="J218" i="4" s="1"/>
  <c r="K217" i="4"/>
  <c r="J217" i="4" s="1" a="1"/>
  <c r="J217" i="4" s="1"/>
  <c r="K216" i="4"/>
  <c r="J216" i="4" s="1" a="1"/>
  <c r="J216" i="4" s="1"/>
  <c r="K215" i="4"/>
  <c r="J215" i="4" s="1" a="1"/>
  <c r="J215" i="4" s="1"/>
  <c r="K213" i="4"/>
  <c r="J213" i="4" s="1" a="1"/>
  <c r="J213" i="4" s="1"/>
  <c r="K212" i="4"/>
  <c r="J212" i="4" s="1" a="1"/>
  <c r="J212" i="4" s="1"/>
  <c r="K211" i="4"/>
  <c r="J211" i="4" s="1" a="1"/>
  <c r="J211" i="4" s="1"/>
  <c r="K210" i="4"/>
  <c r="J210" i="4" s="1" a="1"/>
  <c r="J210" i="4" s="1"/>
  <c r="K209" i="4"/>
  <c r="J209" i="4" s="1" a="1"/>
  <c r="J209" i="4" s="1"/>
  <c r="K208" i="4"/>
  <c r="J208" i="4" s="1" a="1"/>
  <c r="J208" i="4" s="1"/>
  <c r="K207" i="4"/>
  <c r="J207" i="4" s="1" a="1"/>
  <c r="J207" i="4" s="1"/>
  <c r="K206" i="4"/>
  <c r="J206" i="4" s="1" a="1"/>
  <c r="J206" i="4" s="1"/>
  <c r="K205" i="4"/>
  <c r="J205" i="4" s="1" a="1"/>
  <c r="J205" i="4" s="1"/>
  <c r="K204" i="4"/>
  <c r="J204" i="4" s="1" a="1"/>
  <c r="J204" i="4" s="1"/>
  <c r="K203" i="4"/>
  <c r="J203" i="4" s="1" a="1"/>
  <c r="J203" i="4" s="1"/>
  <c r="K202" i="4"/>
  <c r="J202" i="4" s="1" a="1"/>
  <c r="J202" i="4" s="1"/>
  <c r="K201" i="4"/>
  <c r="J201" i="4" s="1" a="1"/>
  <c r="J201" i="4" s="1"/>
  <c r="K200" i="4"/>
  <c r="J200" i="4" s="1" a="1"/>
  <c r="J200" i="4" s="1"/>
  <c r="K199" i="4"/>
  <c r="J199" i="4" s="1" a="1"/>
  <c r="J199" i="4" s="1"/>
  <c r="K198" i="4"/>
  <c r="J198" i="4" s="1" a="1"/>
  <c r="J198" i="4" s="1"/>
  <c r="K197" i="4"/>
  <c r="J197" i="4" s="1" a="1"/>
  <c r="J197" i="4" s="1"/>
  <c r="K196" i="4"/>
  <c r="J196" i="4" s="1" a="1"/>
  <c r="J196" i="4" s="1"/>
  <c r="K195" i="4"/>
  <c r="J195" i="4" s="1" a="1"/>
  <c r="J195" i="4" s="1"/>
  <c r="K194" i="4"/>
  <c r="J194" i="4" s="1" a="1"/>
  <c r="J194" i="4" s="1"/>
  <c r="K193" i="4"/>
  <c r="J193" i="4" s="1" a="1"/>
  <c r="J193" i="4" s="1"/>
  <c r="K192" i="4"/>
  <c r="J192" i="4" s="1" a="1"/>
  <c r="J192" i="4" s="1"/>
  <c r="K191" i="4"/>
  <c r="J191" i="4" s="1" a="1"/>
  <c r="J191" i="4" s="1"/>
  <c r="S190" i="4" a="1"/>
  <c r="S190" i="4" s="1"/>
  <c r="K190" i="4"/>
  <c r="J190" i="4" s="1" a="1"/>
  <c r="J190" i="4" s="1"/>
  <c r="S189" i="4" a="1"/>
  <c r="S189" i="4" s="1"/>
  <c r="K189" i="4"/>
  <c r="J189" i="4" s="1" a="1"/>
  <c r="J189" i="4" s="1"/>
  <c r="S188" i="4" a="1"/>
  <c r="S188" i="4" s="1"/>
  <c r="K188" i="4"/>
  <c r="J188" i="4" s="1" a="1"/>
  <c r="J188" i="4" s="1"/>
  <c r="S187" i="4" a="1"/>
  <c r="S187" i="4" s="1"/>
  <c r="K187" i="4"/>
  <c r="J187" i="4" s="1" a="1"/>
  <c r="J187" i="4" s="1"/>
  <c r="K186" i="4"/>
  <c r="J186" i="4" s="1" a="1"/>
  <c r="J186" i="4" s="1"/>
  <c r="K184" i="4"/>
  <c r="J184" i="4" s="1" a="1"/>
  <c r="J184" i="4" s="1"/>
  <c r="K183" i="4"/>
  <c r="J183" i="4" s="1" a="1"/>
  <c r="J183" i="4" s="1"/>
  <c r="K180" i="4"/>
  <c r="J180" i="4" s="1" a="1"/>
  <c r="J180" i="4" s="1"/>
  <c r="K182" i="4"/>
  <c r="J182" i="4" s="1" a="1"/>
  <c r="J182" i="4" s="1"/>
  <c r="K181" i="4"/>
  <c r="J181" i="4" s="1" a="1"/>
  <c r="J181" i="4" s="1"/>
  <c r="K179" i="4"/>
  <c r="J179" i="4" s="1" a="1"/>
  <c r="J179" i="4" s="1"/>
  <c r="K178" i="4"/>
  <c r="J178" i="4" s="1" a="1"/>
  <c r="J178" i="4" s="1"/>
  <c r="K177" i="4"/>
  <c r="J177" i="4" s="1" a="1"/>
  <c r="J177" i="4" s="1"/>
  <c r="K175" i="4"/>
  <c r="J175" i="4" s="1" a="1"/>
  <c r="J175" i="4" s="1"/>
  <c r="K176" i="4"/>
  <c r="J176" i="4" s="1" a="1"/>
  <c r="J176" i="4" s="1"/>
  <c r="K174" i="4"/>
  <c r="J174" i="4" s="1" a="1"/>
  <c r="J174" i="4" s="1"/>
  <c r="K173" i="4"/>
  <c r="J173" i="4" s="1" a="1"/>
  <c r="J173" i="4" s="1"/>
  <c r="K172" i="4"/>
  <c r="J172" i="4" s="1" a="1"/>
  <c r="J172" i="4" s="1"/>
  <c r="K171" i="4"/>
  <c r="J171" i="4" s="1" a="1"/>
  <c r="J171" i="4" s="1"/>
  <c r="K170" i="4"/>
  <c r="J170" i="4" s="1" a="1"/>
  <c r="J170" i="4" s="1"/>
  <c r="K169" i="4"/>
  <c r="J169" i="4" s="1" a="1"/>
  <c r="J169" i="4" s="1"/>
  <c r="K168" i="4"/>
  <c r="J168" i="4" s="1" a="1"/>
  <c r="J168" i="4" s="1"/>
  <c r="K166" i="4"/>
  <c r="J166" i="4" s="1" a="1"/>
  <c r="J166" i="4" s="1"/>
  <c r="K165" i="4"/>
  <c r="J165" i="4" s="1" a="1"/>
  <c r="J165" i="4" s="1"/>
  <c r="K164" i="4"/>
  <c r="J164" i="4" s="1" a="1"/>
  <c r="J164" i="4" s="1"/>
  <c r="K163" i="4"/>
  <c r="J163" i="4" s="1" a="1"/>
  <c r="J163" i="4" s="1"/>
  <c r="K162" i="4"/>
  <c r="J162" i="4" s="1" a="1"/>
  <c r="J162" i="4" s="1"/>
  <c r="K161" i="4"/>
  <c r="J161" i="4" s="1" a="1"/>
  <c r="J161" i="4" s="1"/>
  <c r="K160" i="4"/>
  <c r="J160" i="4" s="1" a="1"/>
  <c r="J160" i="4" s="1"/>
  <c r="K159" i="4"/>
  <c r="J159" i="4" s="1" a="1"/>
  <c r="J159" i="4" s="1"/>
  <c r="K157" i="4"/>
  <c r="J157" i="4" s="1" a="1"/>
  <c r="J157" i="4" s="1"/>
  <c r="K156" i="4"/>
  <c r="J156" i="4" s="1" a="1"/>
  <c r="J156" i="4" s="1"/>
  <c r="K155" i="4"/>
  <c r="J155" i="4" s="1" a="1"/>
  <c r="J155" i="4" s="1"/>
  <c r="K154" i="4"/>
  <c r="J154" i="4" s="1" a="1"/>
  <c r="J154" i="4" s="1"/>
  <c r="K153" i="4"/>
  <c r="J153" i="4" s="1" a="1"/>
  <c r="J153" i="4" s="1"/>
  <c r="K152" i="4"/>
  <c r="J152" i="4" s="1" a="1"/>
  <c r="J152" i="4" s="1"/>
  <c r="K151" i="4"/>
  <c r="J151" i="4" s="1" a="1"/>
  <c r="J151" i="4" s="1"/>
  <c r="K150" i="4"/>
  <c r="J150" i="4" s="1" a="1"/>
  <c r="J150" i="4" s="1"/>
  <c r="K149" i="4"/>
  <c r="J149" i="4" s="1" a="1"/>
  <c r="J149" i="4" s="1"/>
  <c r="K148" i="4"/>
  <c r="J148" i="4" s="1" a="1"/>
  <c r="J148" i="4" s="1"/>
  <c r="K147" i="4"/>
  <c r="J147" i="4" s="1" a="1"/>
  <c r="J147" i="4" s="1"/>
  <c r="S145" i="4" a="1"/>
  <c r="S145" i="4" s="1"/>
  <c r="K145" i="4"/>
  <c r="J145" i="4" s="1" a="1"/>
  <c r="J145" i="4" s="1"/>
  <c r="S144" i="4" a="1"/>
  <c r="S144" i="4" s="1"/>
  <c r="K144" i="4"/>
  <c r="J144" i="4" s="1" a="1"/>
  <c r="J144" i="4" s="1"/>
  <c r="S143" i="4" a="1"/>
  <c r="S143" i="4" s="1"/>
  <c r="K143" i="4"/>
  <c r="J143" i="4" s="1" a="1"/>
  <c r="J143" i="4" s="1"/>
  <c r="S142" i="4" a="1"/>
  <c r="S142" i="4" s="1"/>
  <c r="K142" i="4"/>
  <c r="J142" i="4" s="1" a="1"/>
  <c r="J142" i="4" s="1"/>
  <c r="K140" i="4"/>
  <c r="J140" i="4" s="1" a="1"/>
  <c r="J140" i="4" s="1"/>
  <c r="K141" i="4"/>
  <c r="J141" i="4" s="1" a="1"/>
  <c r="J141" i="4" s="1"/>
  <c r="K139" i="4"/>
  <c r="J139" i="4" s="1" a="1"/>
  <c r="J139" i="4" s="1"/>
  <c r="K138" i="4"/>
  <c r="J138" i="4" s="1" a="1"/>
  <c r="J138" i="4" s="1"/>
  <c r="K137" i="4"/>
  <c r="J137" i="4" s="1" a="1"/>
  <c r="J137" i="4" s="1"/>
  <c r="K136" i="4"/>
  <c r="J136" i="4" s="1" a="1"/>
  <c r="J136" i="4" s="1"/>
  <c r="K135" i="4"/>
  <c r="J135" i="4" s="1" a="1"/>
  <c r="J135" i="4" s="1"/>
  <c r="K134" i="4"/>
  <c r="J134" i="4" s="1" a="1"/>
  <c r="J134" i="4" s="1"/>
  <c r="K133" i="4"/>
  <c r="J133" i="4" s="1" a="1"/>
  <c r="J133" i="4" s="1"/>
  <c r="K132" i="4"/>
  <c r="J132" i="4" s="1" a="1"/>
  <c r="J132" i="4" s="1"/>
  <c r="K131" i="4"/>
  <c r="J131" i="4" s="1" a="1"/>
  <c r="J131" i="4" s="1"/>
  <c r="K130" i="4"/>
  <c r="J130" i="4" s="1" a="1"/>
  <c r="J130" i="4" s="1"/>
  <c r="S128" i="4" a="1"/>
  <c r="S128" i="4" s="1"/>
  <c r="K128" i="4"/>
  <c r="J128" i="4" s="1" a="1"/>
  <c r="J128" i="4" s="1"/>
  <c r="S127" i="4" a="1"/>
  <c r="S127" i="4" s="1"/>
  <c r="K127" i="4"/>
  <c r="J127" i="4" s="1" a="1"/>
  <c r="J127" i="4" s="1"/>
  <c r="S126" i="4" a="1"/>
  <c r="S126" i="4" s="1"/>
  <c r="K126" i="4"/>
  <c r="J126" i="4" s="1" a="1"/>
  <c r="J126" i="4" s="1"/>
  <c r="K125" i="4"/>
  <c r="J125" i="4" s="1" a="1"/>
  <c r="J125" i="4" s="1"/>
  <c r="K124" i="4"/>
  <c r="J124" i="4" s="1" a="1"/>
  <c r="J124" i="4" s="1"/>
  <c r="K123" i="4"/>
  <c r="J123" i="4" s="1" a="1"/>
  <c r="J123" i="4" s="1"/>
  <c r="K122" i="4"/>
  <c r="J122" i="4" s="1" a="1"/>
  <c r="J122" i="4" s="1"/>
  <c r="K121" i="4"/>
  <c r="J121" i="4" s="1" a="1"/>
  <c r="J121" i="4" s="1"/>
  <c r="K120" i="4"/>
  <c r="J120" i="4" s="1" a="1"/>
  <c r="J120" i="4" s="1"/>
  <c r="K119" i="4"/>
  <c r="J119" i="4" s="1" a="1"/>
  <c r="J119" i="4" s="1"/>
  <c r="K118" i="4"/>
  <c r="J118" i="4" s="1" a="1"/>
  <c r="J118" i="4" s="1"/>
  <c r="K117" i="4"/>
  <c r="J117" i="4" s="1" a="1"/>
  <c r="J117" i="4" s="1"/>
  <c r="K116" i="4"/>
  <c r="J116" i="4" s="1" a="1"/>
  <c r="J116" i="4" s="1"/>
  <c r="K115" i="4"/>
  <c r="J115" i="4" s="1" a="1"/>
  <c r="J115" i="4" s="1"/>
  <c r="K114" i="4"/>
  <c r="J114" i="4" s="1" a="1"/>
  <c r="J114" i="4" s="1"/>
  <c r="K113" i="4"/>
  <c r="J113" i="4" s="1" a="1"/>
  <c r="J113" i="4" s="1"/>
  <c r="K112" i="4"/>
  <c r="J112" i="4" s="1" a="1"/>
  <c r="J112" i="4" s="1"/>
  <c r="K111" i="4"/>
  <c r="J111" i="4" s="1" a="1"/>
  <c r="J111" i="4" s="1"/>
  <c r="K110" i="4"/>
  <c r="J110" i="4" s="1" a="1"/>
  <c r="J110" i="4" s="1"/>
  <c r="K109" i="4"/>
  <c r="J109" i="4" s="1" a="1"/>
  <c r="J109" i="4" s="1"/>
  <c r="K108" i="4"/>
  <c r="J108" i="4" s="1" a="1"/>
  <c r="J108" i="4" s="1"/>
  <c r="K107" i="4"/>
  <c r="J107" i="4" s="1" a="1"/>
  <c r="J107" i="4" s="1"/>
  <c r="K106" i="4"/>
  <c r="J106" i="4" s="1" a="1"/>
  <c r="J106" i="4" s="1"/>
  <c r="K105" i="4"/>
  <c r="J105" i="4" s="1" a="1"/>
  <c r="J105" i="4" s="1"/>
  <c r="K104" i="4"/>
  <c r="J104" i="4" s="1" a="1"/>
  <c r="J104" i="4" s="1"/>
  <c r="K103" i="4"/>
  <c r="J103" i="4" s="1" a="1"/>
  <c r="J103" i="4" s="1"/>
  <c r="K102" i="4"/>
  <c r="J102" i="4" s="1" a="1"/>
  <c r="J102" i="4" s="1"/>
  <c r="K101" i="4"/>
  <c r="J101" i="4" s="1" a="1"/>
  <c r="J101" i="4" s="1"/>
  <c r="K100" i="4"/>
  <c r="J100" i="4" s="1" a="1"/>
  <c r="J100" i="4" s="1"/>
  <c r="K99" i="4"/>
  <c r="J99" i="4" s="1" a="1"/>
  <c r="J99" i="4" s="1"/>
  <c r="K98" i="4"/>
  <c r="J98" i="4" s="1" a="1"/>
  <c r="J98" i="4" s="1"/>
  <c r="K97" i="4"/>
  <c r="J97" i="4" s="1" a="1"/>
  <c r="J97" i="4" s="1"/>
  <c r="K96" i="4"/>
  <c r="J96" i="4" s="1" a="1"/>
  <c r="J96" i="4" s="1"/>
  <c r="K95" i="4"/>
  <c r="J95" i="4" s="1" a="1"/>
  <c r="J95" i="4" s="1"/>
  <c r="K94" i="4"/>
  <c r="J94" i="4" s="1" a="1"/>
  <c r="J94" i="4" s="1"/>
  <c r="K93" i="4"/>
  <c r="J93" i="4" s="1" a="1"/>
  <c r="J93" i="4" s="1"/>
  <c r="S91" i="4" a="1"/>
  <c r="S91" i="4" s="1"/>
  <c r="K91" i="4"/>
  <c r="J91" i="4" s="1" a="1"/>
  <c r="J91" i="4" s="1"/>
  <c r="S90" i="4" a="1"/>
  <c r="S90" i="4" s="1"/>
  <c r="K90" i="4"/>
  <c r="J90" i="4" s="1" a="1"/>
  <c r="J90" i="4" s="1"/>
  <c r="S89" i="4" a="1"/>
  <c r="S89" i="4" s="1"/>
  <c r="K89" i="4"/>
  <c r="J89" i="4" s="1" a="1"/>
  <c r="J89" i="4" s="1"/>
  <c r="S88" i="4" a="1"/>
  <c r="S88" i="4" s="1"/>
  <c r="K88" i="4"/>
  <c r="J88" i="4" s="1" a="1"/>
  <c r="J88" i="4" s="1"/>
  <c r="K87" i="4"/>
  <c r="J87" i="4" s="1" a="1"/>
  <c r="J87" i="4" s="1"/>
  <c r="K86" i="4"/>
  <c r="J86" i="4" s="1" a="1"/>
  <c r="J86" i="4" s="1"/>
  <c r="K85" i="4"/>
  <c r="J85" i="4" s="1" a="1"/>
  <c r="J85" i="4" s="1"/>
  <c r="K84" i="4"/>
  <c r="J84" i="4" s="1" a="1"/>
  <c r="J84" i="4" s="1"/>
  <c r="K83" i="4"/>
  <c r="J83" i="4" s="1" a="1"/>
  <c r="J83" i="4" s="1"/>
  <c r="K82" i="4"/>
  <c r="J82" i="4" s="1" a="1"/>
  <c r="J82" i="4" s="1"/>
  <c r="K81" i="4"/>
  <c r="J81" i="4" s="1" a="1"/>
  <c r="J81" i="4" s="1"/>
  <c r="K80" i="4"/>
  <c r="J80" i="4" s="1" a="1"/>
  <c r="J80" i="4" s="1"/>
  <c r="K79" i="4"/>
  <c r="J79" i="4" s="1" a="1"/>
  <c r="J79" i="4" s="1"/>
  <c r="K78" i="4"/>
  <c r="J78" i="4" s="1" a="1"/>
  <c r="J78" i="4" s="1"/>
  <c r="K77" i="4"/>
  <c r="J77" i="4" s="1" a="1"/>
  <c r="J77" i="4" s="1"/>
  <c r="K76" i="4"/>
  <c r="J76" i="4" s="1" a="1"/>
  <c r="J76" i="4" s="1"/>
  <c r="K75" i="4"/>
  <c r="J75" i="4" s="1" a="1"/>
  <c r="J75" i="4" s="1"/>
  <c r="K74" i="4"/>
  <c r="J74" i="4" s="1" a="1"/>
  <c r="J74" i="4" s="1"/>
  <c r="K72" i="4"/>
  <c r="J72" i="4" s="1" a="1"/>
  <c r="J72" i="4" s="1"/>
  <c r="K71" i="4"/>
  <c r="J71" i="4" s="1" a="1"/>
  <c r="J71" i="4" s="1"/>
  <c r="K70" i="4"/>
  <c r="J70" i="4" s="1" a="1"/>
  <c r="J70" i="4" s="1"/>
  <c r="K69" i="4"/>
  <c r="J69" i="4" s="1" a="1"/>
  <c r="J69" i="4" s="1"/>
  <c r="K68" i="4"/>
  <c r="J68" i="4" s="1" a="1"/>
  <c r="J68" i="4" s="1"/>
  <c r="K66" i="4"/>
  <c r="J66" i="4" s="1" a="1"/>
  <c r="J66" i="4" s="1"/>
  <c r="K65" i="4"/>
  <c r="J65" i="4" s="1" a="1"/>
  <c r="J65" i="4" s="1"/>
  <c r="K64" i="4"/>
  <c r="J64" i="4" s="1" a="1"/>
  <c r="J64" i="4" s="1"/>
  <c r="K63" i="4"/>
  <c r="J63" i="4" s="1" a="1"/>
  <c r="J63" i="4" s="1"/>
  <c r="K61" i="4"/>
  <c r="J61" i="4" s="1" a="1"/>
  <c r="J61" i="4" s="1"/>
  <c r="K60" i="4"/>
  <c r="J60" i="4" s="1" a="1"/>
  <c r="J60" i="4" s="1"/>
  <c r="K59" i="4"/>
  <c r="J59" i="4" s="1" a="1"/>
  <c r="J59" i="4" s="1"/>
  <c r="K58" i="4"/>
  <c r="J58" i="4" s="1" a="1"/>
  <c r="J58" i="4" s="1"/>
  <c r="K57" i="4"/>
  <c r="J57" i="4" s="1" a="1"/>
  <c r="J57" i="4" s="1"/>
  <c r="K56" i="4"/>
  <c r="J56" i="4" s="1" a="1"/>
  <c r="J56" i="4" s="1"/>
  <c r="K55" i="4"/>
  <c r="J55" i="4" s="1" a="1"/>
  <c r="J55" i="4" s="1"/>
  <c r="K54" i="4"/>
  <c r="J54" i="4" s="1" a="1"/>
  <c r="J54" i="4" s="1"/>
  <c r="K53" i="4"/>
  <c r="J53" i="4" s="1" a="1"/>
  <c r="J53" i="4" s="1"/>
  <c r="K51" i="4"/>
  <c r="J51" i="4" s="1" a="1"/>
  <c r="J51" i="4" s="1"/>
  <c r="K50" i="4"/>
  <c r="J50" i="4" s="1" a="1"/>
  <c r="J50" i="4" s="1"/>
  <c r="K49" i="4"/>
  <c r="J49" i="4" s="1" a="1"/>
  <c r="J49" i="4" s="1"/>
  <c r="K48" i="4"/>
  <c r="J48" i="4" s="1" a="1"/>
  <c r="J48" i="4" s="1"/>
  <c r="K47" i="4"/>
  <c r="J47" i="4" s="1" a="1"/>
  <c r="J47" i="4" s="1"/>
  <c r="K46" i="4"/>
  <c r="J46" i="4" s="1" a="1"/>
  <c r="J46" i="4" s="1"/>
  <c r="K45" i="4"/>
  <c r="J45" i="4" s="1" a="1"/>
  <c r="J45" i="4" s="1"/>
  <c r="K44" i="4"/>
  <c r="J44" i="4" s="1" a="1"/>
  <c r="J44" i="4" s="1"/>
  <c r="K43" i="4"/>
  <c r="J43" i="4" s="1" a="1"/>
  <c r="J43" i="4" s="1"/>
  <c r="K42" i="4"/>
  <c r="J42" i="4" s="1" a="1"/>
  <c r="J42" i="4" s="1"/>
  <c r="K41" i="4"/>
  <c r="J41" i="4" s="1" a="1"/>
  <c r="J41" i="4" s="1"/>
  <c r="K40" i="4"/>
  <c r="J40" i="4" s="1" a="1"/>
  <c r="J40" i="4" s="1"/>
  <c r="K39" i="4"/>
  <c r="J39" i="4" s="1" a="1"/>
  <c r="J39" i="4" s="1"/>
  <c r="K38" i="4"/>
  <c r="J38" i="4" s="1" a="1"/>
  <c r="J38" i="4" s="1"/>
  <c r="K37" i="4"/>
  <c r="J37" i="4" s="1" a="1"/>
  <c r="J37" i="4" s="1"/>
  <c r="K36" i="4"/>
  <c r="J36" i="4" s="1" a="1"/>
  <c r="J36" i="4" s="1"/>
  <c r="K35" i="4"/>
  <c r="J35" i="4" s="1" a="1"/>
  <c r="J35" i="4" s="1"/>
  <c r="K34" i="4"/>
  <c r="J34" i="4" s="1" a="1"/>
  <c r="J34" i="4" s="1"/>
  <c r="K33" i="4"/>
  <c r="J33" i="4" s="1" a="1"/>
  <c r="J33" i="4" s="1"/>
  <c r="K32" i="4"/>
  <c r="J32" i="4" s="1" a="1"/>
  <c r="J32" i="4" s="1"/>
  <c r="K31" i="4"/>
  <c r="J31" i="4" s="1" a="1"/>
  <c r="J31" i="4" s="1"/>
  <c r="K30" i="4"/>
  <c r="J30" i="4" s="1" a="1"/>
  <c r="J30" i="4" s="1"/>
  <c r="K29" i="4"/>
  <c r="J29" i="4" s="1" a="1"/>
  <c r="J29" i="4" s="1"/>
  <c r="K28" i="4"/>
  <c r="J28" i="4" s="1" a="1"/>
  <c r="J28" i="4" s="1"/>
  <c r="K27" i="4"/>
  <c r="J27" i="4" s="1" a="1"/>
  <c r="J27" i="4" s="1"/>
  <c r="K26" i="4"/>
  <c r="J26" i="4" s="1" a="1"/>
  <c r="J26" i="4" s="1"/>
  <c r="K25" i="4"/>
  <c r="J25" i="4" s="1" a="1"/>
  <c r="J25" i="4" s="1"/>
  <c r="K24" i="4"/>
  <c r="J24" i="4" s="1" a="1"/>
  <c r="J24" i="4" s="1"/>
  <c r="K23" i="4"/>
  <c r="J23" i="4" s="1" a="1"/>
  <c r="J23" i="4" s="1"/>
  <c r="K22" i="4"/>
  <c r="J22" i="4" s="1" a="1"/>
  <c r="J22" i="4" s="1"/>
  <c r="K21" i="4"/>
  <c r="J21" i="4" s="1" a="1"/>
  <c r="J21" i="4" s="1"/>
  <c r="S18" i="4" a="1"/>
  <c r="S18" i="4" s="1"/>
  <c r="Q18" i="4"/>
  <c r="P18" i="4"/>
  <c r="K18" i="4"/>
  <c r="J18" i="4" s="1" a="1"/>
  <c r="J18" i="4" s="1"/>
  <c r="S17" i="4" a="1"/>
  <c r="S17" i="4" s="1"/>
  <c r="Q17" i="4"/>
  <c r="P17" i="4"/>
  <c r="K17" i="4"/>
  <c r="J17" i="4" s="1" a="1"/>
  <c r="J17" i="4" s="1"/>
  <c r="S16" i="4" a="1"/>
  <c r="S16" i="4" s="1"/>
  <c r="Q16" i="4"/>
  <c r="P16" i="4"/>
  <c r="K16" i="4"/>
  <c r="J16" i="4" s="1" a="1"/>
  <c r="J16" i="4" s="1"/>
  <c r="S15" i="4" a="1"/>
  <c r="S15" i="4" s="1"/>
  <c r="Q15" i="4"/>
  <c r="P15" i="4"/>
  <c r="K15" i="4"/>
  <c r="J15" i="4" s="1" a="1"/>
  <c r="J15" i="4" s="1"/>
  <c r="S14" i="4" a="1"/>
  <c r="S14" i="4" s="1"/>
  <c r="Q14" i="4"/>
  <c r="P14" i="4"/>
  <c r="K14" i="4"/>
  <c r="J14" i="4" s="1" a="1"/>
  <c r="J14" i="4" s="1"/>
  <c r="S13" i="4" a="1"/>
  <c r="S13" i="4" s="1"/>
  <c r="Q13" i="4"/>
  <c r="P13" i="4"/>
  <c r="K13" i="4"/>
  <c r="J13" i="4" s="1" a="1"/>
  <c r="J13" i="4" s="1"/>
  <c r="S12" i="4" a="1"/>
  <c r="S12" i="4" s="1"/>
  <c r="Q12" i="4"/>
  <c r="P12" i="4"/>
  <c r="K12" i="4"/>
  <c r="J12" i="4" s="1" a="1"/>
  <c r="J12" i="4" s="1"/>
  <c r="S11" i="4" a="1"/>
  <c r="S11" i="4" s="1"/>
  <c r="Q11" i="4"/>
  <c r="P11" i="4"/>
  <c r="K11" i="4"/>
  <c r="J11" i="4" s="1" a="1"/>
  <c r="J11" i="4" s="1"/>
  <c r="S10" i="4" a="1"/>
  <c r="S10" i="4" s="1"/>
  <c r="Q10" i="4"/>
  <c r="P10" i="4"/>
  <c r="K10" i="4"/>
  <c r="J10" i="4" s="1" a="1"/>
  <c r="J10" i="4" s="1"/>
  <c r="S9" i="4" a="1"/>
  <c r="S9" i="4" s="1"/>
  <c r="Q9" i="4"/>
  <c r="P9" i="4"/>
  <c r="K9" i="4"/>
  <c r="J9" i="4" s="1" a="1"/>
  <c r="J9" i="4" s="1"/>
  <c r="S8" i="4" a="1"/>
  <c r="S8" i="4" s="1"/>
  <c r="Q8" i="4"/>
  <c r="P8" i="4"/>
  <c r="K8" i="4"/>
  <c r="J8" i="4" s="1" a="1"/>
  <c r="J8" i="4" s="1"/>
  <c r="S7" i="4" a="1"/>
  <c r="S7" i="4" s="1"/>
  <c r="Q7" i="4"/>
  <c r="P7" i="4"/>
  <c r="K7" i="4"/>
  <c r="J7" i="4" s="1" a="1"/>
  <c r="J7" i="4" s="1"/>
  <c r="S6" i="4" a="1"/>
  <c r="S6" i="4" s="1"/>
  <c r="Q6" i="4"/>
  <c r="P6" i="4"/>
  <c r="K6" i="4"/>
  <c r="J6" i="4" s="1" a="1"/>
  <c r="J6" i="4" s="1"/>
  <c r="S5" i="4" a="1"/>
  <c r="S5" i="4" s="1"/>
  <c r="Q5" i="4"/>
  <c r="P5" i="4"/>
  <c r="K5" i="4"/>
  <c r="J5" i="4" s="1" a="1"/>
  <c r="J5" i="4" s="1"/>
  <c r="A57" i="6" a="1"/>
  <c r="A57" i="6" s="1"/>
  <c r="A56" i="6" a="1"/>
  <c r="A56" i="6" s="1"/>
  <c r="A55" i="6" a="1"/>
  <c r="A55" i="6" s="1"/>
  <c r="A54" i="6" a="1"/>
  <c r="A54" i="6" s="1"/>
  <c r="A53" i="6" a="1"/>
  <c r="A53" i="6" s="1"/>
  <c r="A52" i="6" a="1"/>
  <c r="A52" i="6" s="1"/>
  <c r="A51" i="6" a="1"/>
  <c r="A51" i="6" s="1"/>
  <c r="A50" i="6" a="1"/>
  <c r="A50" i="6" s="1"/>
  <c r="A49" i="6" a="1"/>
  <c r="A49" i="6" s="1"/>
  <c r="A48" i="6" a="1"/>
  <c r="A48" i="6" s="1"/>
  <c r="A47" i="6" a="1"/>
  <c r="A47" i="6" s="1"/>
  <c r="A46" i="6" a="1"/>
  <c r="A46" i="6" s="1"/>
  <c r="A45" i="6" a="1"/>
  <c r="A45" i="6" s="1"/>
  <c r="A44" i="6" a="1"/>
  <c r="A44" i="6" s="1"/>
  <c r="A43" i="6" a="1"/>
  <c r="A43" i="6" s="1"/>
  <c r="A42" i="6" a="1"/>
  <c r="A42" i="6" s="1"/>
  <c r="A41" i="6" a="1"/>
  <c r="A41" i="6" s="1"/>
  <c r="A40" i="6" a="1"/>
  <c r="A40" i="6" s="1"/>
  <c r="A39" i="6" a="1"/>
  <c r="A39" i="6" s="1"/>
  <c r="A38" i="6" a="1"/>
  <c r="A38" i="6" s="1"/>
  <c r="A37" i="6" a="1"/>
  <c r="A37" i="6" s="1"/>
  <c r="A23" i="6" a="1"/>
  <c r="A23" i="6" s="1"/>
  <c r="A22" i="6" a="1"/>
  <c r="A22" i="6" s="1"/>
  <c r="A21" i="6" a="1"/>
  <c r="A21" i="6" s="1"/>
  <c r="M21" i="6" s="1"/>
  <c r="R12" i="6"/>
  <c r="C12" i="6"/>
  <c r="R11" i="6"/>
  <c r="C11" i="6"/>
  <c r="R10" i="6"/>
  <c r="C10" i="6"/>
  <c r="P8" i="6"/>
  <c r="C8" i="6"/>
  <c r="P7" i="6"/>
  <c r="C7" i="6"/>
  <c r="P6" i="6"/>
  <c r="C6" i="6"/>
  <c r="P5" i="6"/>
  <c r="C5" i="6"/>
  <c r="P4" i="6"/>
  <c r="C4" i="6"/>
  <c r="M23" i="6" l="1"/>
  <c r="H23" i="6"/>
  <c r="G23" i="6" s="1"/>
  <c r="M22" i="6"/>
  <c r="H22" i="6"/>
  <c r="G22" i="6" s="1"/>
  <c r="E43" i="6"/>
  <c r="E53" i="6"/>
  <c r="H21" i="6"/>
  <c r="G21" i="6" s="1"/>
  <c r="E21" i="6"/>
  <c r="E57" i="6"/>
  <c r="E45" i="6"/>
  <c r="E39" i="6"/>
  <c r="E46" i="6"/>
  <c r="E52" i="6"/>
  <c r="E40" i="6"/>
  <c r="E47" i="6"/>
  <c r="E44" i="6"/>
  <c r="E41" i="6"/>
  <c r="E48" i="6"/>
  <c r="E54" i="6"/>
  <c r="E37" i="6"/>
  <c r="E38" i="6"/>
  <c r="E22" i="6"/>
  <c r="E42" i="6"/>
  <c r="E49" i="6"/>
  <c r="E55" i="6"/>
  <c r="E51" i="6"/>
  <c r="E23" i="6"/>
  <c r="E50" i="6"/>
  <c r="E5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<sst xmlns="http://schemas.openxmlformats.org/spreadsheetml/2006/main" count="2760" uniqueCount="541">
  <si>
    <t>id</t>
  </si>
  <si>
    <t>name</t>
  </si>
  <si>
    <t>scene_resource</t>
  </si>
  <si>
    <t>scene_road</t>
  </si>
  <si>
    <t>scene_plot</t>
  </si>
  <si>
    <t>scene_monster_group</t>
  </si>
  <si>
    <t>water_height</t>
  </si>
  <si>
    <t>scene_water_view</t>
  </si>
  <si>
    <t>vfx_environment</t>
  </si>
  <si>
    <t>scene_initial_resource</t>
  </si>
  <si>
    <t>uint key</t>
  </si>
  <si>
    <t>string</t>
  </si>
  <si>
    <t>uint</t>
  </si>
  <si>
    <t>(uint,float,float,float)[]</t>
  </si>
  <si>
    <t>float?</t>
  </si>
  <si>
    <t>编号</t>
  </si>
  <si>
    <t>备注</t>
  </si>
  <si>
    <t>名称</t>
  </si>
  <si>
    <r>
      <rPr>
        <b/>
        <sz val="11"/>
        <color theme="1"/>
        <rFont val="等线"/>
        <family val="3"/>
        <charset val="134"/>
        <scheme val="minor"/>
      </rPr>
      <t>场景美术资源ID</t>
    </r>
    <r>
      <rPr>
        <i/>
        <sz val="11"/>
        <color theme="1"/>
        <rFont val="等线"/>
        <family val="3"/>
        <charset val="134"/>
        <scheme val="minor"/>
      </rPr>
      <t>.
scene_resource 表
 id</t>
    </r>
  </si>
  <si>
    <r>
      <rPr>
        <b/>
        <sz val="11"/>
        <color theme="1"/>
        <rFont val="等线"/>
        <family val="3"/>
        <charset val="134"/>
        <scheme val="minor"/>
      </rPr>
      <t>场景路面数组</t>
    </r>
    <r>
      <rPr>
        <i/>
        <sz val="11"/>
        <color theme="1"/>
        <rFont val="等线"/>
        <family val="3"/>
        <charset val="134"/>
        <scheme val="minor"/>
      </rPr>
      <t xml:space="preserve">
item1-路面id
item2-初始海拔
item3-最小海拔
item4-最大海拔</t>
    </r>
  </si>
  <si>
    <t>场景
情节段落</t>
  </si>
  <si>
    <t>场景
怪物组</t>
  </si>
  <si>
    <r>
      <rPr>
        <b/>
        <sz val="11"/>
        <color theme="1"/>
        <rFont val="等线"/>
        <family val="3"/>
        <charset val="134"/>
        <scheme val="minor"/>
      </rPr>
      <t>水面</t>
    </r>
    <r>
      <rPr>
        <sz val="11"/>
        <color theme="1"/>
        <rFont val="等线"/>
        <family val="3"/>
        <charset val="134"/>
        <scheme val="minor"/>
      </rPr>
      <t xml:space="preserve">
初始高度</t>
    </r>
  </si>
  <si>
    <r>
      <rPr>
        <b/>
        <sz val="11"/>
        <color theme="1"/>
        <rFont val="等线"/>
        <family val="3"/>
        <charset val="134"/>
        <scheme val="minor"/>
      </rPr>
      <t>水面</t>
    </r>
    <r>
      <rPr>
        <sz val="11"/>
        <color theme="1"/>
        <rFont val="等线"/>
        <family val="3"/>
        <charset val="134"/>
        <scheme val="minor"/>
      </rPr>
      <t xml:space="preserve">
path</t>
    </r>
  </si>
  <si>
    <r>
      <rPr>
        <b/>
        <sz val="11"/>
        <color theme="1"/>
        <rFont val="等线"/>
        <family val="3"/>
        <charset val="134"/>
        <scheme val="minor"/>
      </rPr>
      <t xml:space="preserve">场景
环境特效
</t>
    </r>
    <r>
      <rPr>
        <sz val="11"/>
        <color theme="1"/>
        <rFont val="等线"/>
        <family val="3"/>
        <charset val="134"/>
        <scheme val="minor"/>
      </rPr>
      <t>path</t>
    </r>
  </si>
  <si>
    <t>命名辅助</t>
  </si>
  <si>
    <r>
      <rPr>
        <b/>
        <sz val="11"/>
        <color theme="1"/>
        <rFont val="等线"/>
        <family val="3"/>
        <charset val="134"/>
        <scheme val="minor"/>
      </rPr>
      <t>进入场景
初始环境素材</t>
    </r>
    <r>
      <rPr>
        <sz val="11"/>
        <color theme="1"/>
        <rFont val="等线"/>
        <family val="3"/>
        <charset val="134"/>
        <scheme val="minor"/>
      </rPr>
      <t xml:space="preserve">
path</t>
    </r>
  </si>
  <si>
    <t>春 - 1</t>
  </si>
  <si>
    <t>汤谷</t>
  </si>
  <si>
    <t>121101~0~-1.6~1.6;121102~6.2~6~7</t>
  </si>
  <si>
    <t>water</t>
  </si>
  <si>
    <t>spring_yinghua</t>
  </si>
  <si>
    <t>春 - 2</t>
  </si>
  <si>
    <t>大人之堂</t>
  </si>
  <si>
    <t>春 - 3</t>
  </si>
  <si>
    <t>虞渊</t>
  </si>
  <si>
    <t>春 - 4</t>
  </si>
  <si>
    <t>流波山</t>
  </si>
  <si>
    <t>春 - 5</t>
  </si>
  <si>
    <t>归墟</t>
  </si>
  <si>
    <t>新手地宫</t>
  </si>
  <si>
    <t>起始篝火</t>
  </si>
  <si>
    <t>111100~0~-2~4</t>
  </si>
  <si>
    <t>initial_obj_waicheng</t>
  </si>
  <si>
    <t>瓮城</t>
  </si>
  <si>
    <t>111200~0~-2~4</t>
  </si>
  <si>
    <t>initial_obj_wengcheng</t>
  </si>
  <si>
    <t>内城</t>
  </si>
  <si>
    <t>111300~0~-2~4</t>
  </si>
  <si>
    <t>initial_obj_neicheng</t>
  </si>
  <si>
    <t>美术测试</t>
  </si>
  <si>
    <t>10086~0~-2~4</t>
  </si>
  <si>
    <t>地宫</t>
  </si>
  <si>
    <t>1A</t>
  </si>
  <si>
    <t>沉睡旷野</t>
  </si>
  <si>
    <t>1B</t>
  </si>
  <si>
    <t>石影森林</t>
  </si>
  <si>
    <t>1C</t>
  </si>
  <si>
    <t>遗失之城</t>
  </si>
  <si>
    <t>云间</t>
  </si>
  <si>
    <t>2A</t>
  </si>
  <si>
    <t>云海石踪</t>
  </si>
  <si>
    <t>2B</t>
  </si>
  <si>
    <t>腾云驾海</t>
  </si>
  <si>
    <t>2C</t>
  </si>
  <si>
    <t>倒悬之境</t>
  </si>
  <si>
    <t>密林</t>
  </si>
  <si>
    <t>3A</t>
  </si>
  <si>
    <t>3B</t>
  </si>
  <si>
    <t>3C</t>
  </si>
  <si>
    <t>树梢</t>
  </si>
  <si>
    <t>4A</t>
  </si>
  <si>
    <t>4B</t>
  </si>
  <si>
    <t>4C</t>
  </si>
  <si>
    <t>田间</t>
  </si>
  <si>
    <t>5A</t>
  </si>
  <si>
    <t>云野风歌</t>
  </si>
  <si>
    <t>5B</t>
  </si>
  <si>
    <t>丘光潋滟</t>
  </si>
  <si>
    <t>5C</t>
  </si>
  <si>
    <t>山霞叠彩</t>
  </si>
  <si>
    <t>永夜</t>
  </si>
  <si>
    <t>6A</t>
  </si>
  <si>
    <t>6B</t>
  </si>
  <si>
    <t>6C</t>
  </si>
  <si>
    <t>荒漠</t>
  </si>
  <si>
    <t>7A</t>
  </si>
  <si>
    <t>7B</t>
  </si>
  <si>
    <t>7C</t>
  </si>
  <si>
    <t>大湖</t>
  </si>
  <si>
    <t>8A</t>
  </si>
  <si>
    <t>8B</t>
  </si>
  <si>
    <t>8C</t>
  </si>
  <si>
    <t>#enum spawn_type: int {RndPosition = 0,FixedDistance = 1,SubsceneRes = 2}</t>
  </si>
  <si>
    <t>group_id</t>
  </si>
  <si>
    <t>sub_id</t>
  </si>
  <si>
    <t>z_distance</t>
  </si>
  <si>
    <t>resource_path</t>
  </si>
  <si>
    <t>rnd_type</t>
  </si>
  <si>
    <t>fixed_length</t>
  </si>
  <si>
    <t>rnd_pos.x</t>
  </si>
  <si>
    <t>rnd_pos.y</t>
  </si>
  <si>
    <t>rnd_p.active</t>
  </si>
  <si>
    <t>rnd_p.muted</t>
  </si>
  <si>
    <t>resource_length</t>
  </si>
  <si>
    <t>sub_scene</t>
  </si>
  <si>
    <t>float</t>
  </si>
  <si>
    <t>string[]</t>
  </si>
  <si>
    <t>spawn_type</t>
  </si>
  <si>
    <t>(float,float)</t>
  </si>
  <si>
    <t>bool[]</t>
  </si>
  <si>
    <t>资源组
id</t>
  </si>
  <si>
    <t>资源组
子id</t>
  </si>
  <si>
    <t>编号1
max</t>
  </si>
  <si>
    <r>
      <rPr>
        <b/>
        <sz val="11"/>
        <color theme="1"/>
        <rFont val="等线"/>
        <family val="3"/>
        <charset val="134"/>
        <scheme val="minor"/>
      </rPr>
      <t xml:space="preserve">编号2
自定义
</t>
    </r>
    <r>
      <rPr>
        <i/>
        <sz val="11"/>
        <color theme="1"/>
        <rFont val="等线"/>
        <family val="3"/>
        <charset val="134"/>
        <scheme val="minor"/>
      </rPr>
      <t>当编号1为空时</t>
    </r>
  </si>
  <si>
    <r>
      <rPr>
        <b/>
        <sz val="11"/>
        <color theme="1"/>
        <rFont val="等线"/>
        <family val="3"/>
        <charset val="134"/>
        <scheme val="minor"/>
      </rPr>
      <t xml:space="preserve">个人备注
</t>
    </r>
    <r>
      <rPr>
        <i/>
        <sz val="11"/>
        <color theme="1"/>
        <rFont val="等线"/>
        <family val="3"/>
        <charset val="134"/>
        <scheme val="minor"/>
      </rPr>
      <t>不构成命名</t>
    </r>
  </si>
  <si>
    <t>被摄物距离</t>
  </si>
  <si>
    <r>
      <rPr>
        <b/>
        <sz val="11"/>
        <color theme="1"/>
        <rFont val="等线"/>
        <family val="3"/>
        <charset val="134"/>
        <scheme val="minor"/>
      </rPr>
      <t xml:space="preserve">前缀1
</t>
    </r>
    <r>
      <rPr>
        <i/>
        <sz val="11"/>
        <color theme="1"/>
        <rFont val="等线"/>
        <family val="3"/>
        <charset val="134"/>
        <scheme val="minor"/>
      </rPr>
      <t>构成命名</t>
    </r>
  </si>
  <si>
    <r>
      <rPr>
        <b/>
        <sz val="11"/>
        <color theme="1"/>
        <rFont val="等线"/>
        <family val="3"/>
        <charset val="134"/>
        <scheme val="minor"/>
      </rPr>
      <t xml:space="preserve">前缀2
</t>
    </r>
    <r>
      <rPr>
        <i/>
        <sz val="11"/>
        <color theme="1"/>
        <rFont val="等线"/>
        <family val="3"/>
        <charset val="134"/>
        <scheme val="minor"/>
      </rPr>
      <t>构成命名</t>
    </r>
  </si>
  <si>
    <t>资源folder</t>
  </si>
  <si>
    <t>资源命名辅助列
名称列表</t>
  </si>
  <si>
    <t>随机生成方式</t>
  </si>
  <si>
    <t>固定长度</t>
  </si>
  <si>
    <t>随机位移
水平</t>
  </si>
  <si>
    <t>随机位移
竖直</t>
  </si>
  <si>
    <t>概率：
连续刷出</t>
  </si>
  <si>
    <t>概率：
连续不刷出</t>
  </si>
  <si>
    <t>过宽物体辅助宽度</t>
  </si>
  <si>
    <t>会在哪些
“次级场景”
里出现</t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</si>
  <si>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次级场景0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</si>
  <si>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次级场景1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</si>
  <si>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次级场景2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</si>
  <si>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次级场景3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</si>
  <si>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次级场景4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</si>
  <si>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次级场景5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</si>
  <si>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次级场景6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</si>
  <si>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次级场景7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</si>
  <si>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次级场景8</t>
    </r>
  </si>
  <si>
    <t>grass</t>
  </si>
  <si>
    <t>ft</t>
  </si>
  <si>
    <t>winter</t>
  </si>
  <si>
    <t>RndPosition</t>
  </si>
  <si>
    <t>30~48</t>
  </si>
  <si>
    <t>atm</t>
  </si>
  <si>
    <t>FixedDistance</t>
  </si>
  <si>
    <t>ground</t>
  </si>
  <si>
    <t>tree</t>
  </si>
  <si>
    <t>architecture</t>
  </si>
  <si>
    <t>mountain</t>
  </si>
  <si>
    <t>cloud</t>
  </si>
  <si>
    <t>sky</t>
  </si>
  <si>
    <t>obj</t>
  </si>
  <si>
    <t>1a</t>
  </si>
  <si>
    <t>stone</t>
  </si>
  <si>
    <t>20~48</t>
  </si>
  <si>
    <t>10~22</t>
  </si>
  <si>
    <t>pillar</t>
  </si>
  <si>
    <t>0~2.7</t>
  </si>
  <si>
    <t>0~2</t>
  </si>
  <si>
    <t>10~32</t>
  </si>
  <si>
    <t>front</t>
  </si>
  <si>
    <t>1b</t>
  </si>
  <si>
    <t>branch</t>
  </si>
  <si>
    <t>statu</t>
  </si>
  <si>
    <t>light</t>
  </si>
  <si>
    <t>archi</t>
  </si>
  <si>
    <t>1c</t>
  </si>
  <si>
    <t>railing</t>
  </si>
  <si>
    <t>wall</t>
  </si>
  <si>
    <t>road</t>
  </si>
  <si>
    <t>slope</t>
  </si>
  <si>
    <t>gem</t>
  </si>
  <si>
    <t>2a</t>
  </si>
  <si>
    <t>rail</t>
  </si>
  <si>
    <t>stick</t>
  </si>
  <si>
    <t>2b</t>
  </si>
  <si>
    <t>whale</t>
  </si>
  <si>
    <t>dragon</t>
  </si>
  <si>
    <t>chain</t>
  </si>
  <si>
    <t>2c</t>
  </si>
  <si>
    <t>bird</t>
  </si>
  <si>
    <t>smallstone</t>
  </si>
  <si>
    <t>3a</t>
  </si>
  <si>
    <t>waterfall</t>
  </si>
  <si>
    <t>bubble</t>
  </si>
  <si>
    <t>plant</t>
  </si>
  <si>
    <t>floor</t>
  </si>
  <si>
    <t>pond</t>
  </si>
  <si>
    <t>hill</t>
  </si>
  <si>
    <t>smoke</t>
  </si>
  <si>
    <t>3b</t>
  </si>
  <si>
    <t>trunk</t>
  </si>
  <si>
    <t>trunkdeco</t>
  </si>
  <si>
    <t>forest</t>
  </si>
  <si>
    <t>3c</t>
  </si>
  <si>
    <t>4a</t>
  </si>
  <si>
    <t>lantern</t>
  </si>
  <si>
    <t>stair</t>
  </si>
  <si>
    <t>4b</t>
  </si>
  <si>
    <t>4c</t>
  </si>
  <si>
    <t>bush</t>
  </si>
  <si>
    <t>bridge</t>
  </si>
  <si>
    <t>5a</t>
  </si>
  <si>
    <t>lake</t>
  </si>
  <si>
    <t>house</t>
  </si>
  <si>
    <t>sea</t>
  </si>
  <si>
    <t>5b</t>
  </si>
  <si>
    <t>groundobj</t>
  </si>
  <si>
    <t>hugetrees</t>
  </si>
  <si>
    <t>trees</t>
  </si>
  <si>
    <t>5c</t>
  </si>
  <si>
    <t>field</t>
  </si>
  <si>
    <t>6a</t>
  </si>
  <si>
    <t>bone</t>
  </si>
  <si>
    <t>sunshine</t>
  </si>
  <si>
    <t>sparkle</t>
  </si>
  <si>
    <t>6b</t>
  </si>
  <si>
    <t>candle</t>
  </si>
  <si>
    <t>fog</t>
  </si>
  <si>
    <t>6c</t>
  </si>
  <si>
    <t>land</t>
  </si>
  <si>
    <t>star</t>
  </si>
  <si>
    <t>7a</t>
  </si>
  <si>
    <t>moon</t>
  </si>
  <si>
    <t>7b</t>
  </si>
  <si>
    <t>7c</t>
  </si>
  <si>
    <t>8a</t>
  </si>
  <si>
    <t>8b</t>
  </si>
  <si>
    <t>8c</t>
  </si>
  <si>
    <t>road_data_path</t>
  </si>
  <si>
    <t>hidden</t>
  </si>
  <si>
    <t>bool</t>
  </si>
  <si>
    <t>组id</t>
  </si>
  <si>
    <t>子id</t>
  </si>
  <si>
    <t>备注1
世界</t>
  </si>
  <si>
    <t>备注2
关卡</t>
  </si>
  <si>
    <t>备注3
路段</t>
  </si>
  <si>
    <t>备注4
性质</t>
  </si>
  <si>
    <t>命名辅助
1</t>
  </si>
  <si>
    <t>命名辅助
2</t>
  </si>
  <si>
    <t>路面是否
默认隐藏</t>
  </si>
  <si>
    <t>——</t>
  </si>
  <si>
    <t>Road_waicheng_1</t>
  </si>
  <si>
    <t>Road_waicheng_2</t>
  </si>
  <si>
    <t>Road_waicheng_3</t>
  </si>
  <si>
    <t>Road_waicheng_4</t>
  </si>
  <si>
    <t>春季世界</t>
  </si>
  <si>
    <t>x=3</t>
  </si>
  <si>
    <t>spring</t>
  </si>
  <si>
    <t>tanggu_1</t>
  </si>
  <si>
    <t>tanggu_2</t>
  </si>
  <si>
    <t>x=3, y+0.3</t>
  </si>
  <si>
    <t>tanggu_3</t>
  </si>
  <si>
    <t>x=3, y-0.3</t>
  </si>
  <si>
    <t>tanggu_4</t>
  </si>
  <si>
    <t>栈桥</t>
  </si>
  <si>
    <t>副路面</t>
  </si>
  <si>
    <t>bridge_1</t>
  </si>
  <si>
    <t>bridge_2</t>
  </si>
  <si>
    <t>断桥</t>
  </si>
  <si>
    <t>bridge_broken_1</t>
  </si>
  <si>
    <t>bridge_broken_2</t>
  </si>
  <si>
    <t>art_road_01</t>
  </si>
  <si>
    <t>测试用</t>
  </si>
  <si>
    <t>10~48</t>
    <phoneticPr fontId="18" type="noConversion"/>
  </si>
  <si>
    <t>20~48</t>
    <phoneticPr fontId="18" type="noConversion"/>
  </si>
  <si>
    <t>10~22</t>
    <phoneticPr fontId="18" type="noConversion"/>
  </si>
  <si>
    <t>5~22</t>
    <phoneticPr fontId="18" type="noConversion"/>
  </si>
  <si>
    <t>0~3</t>
    <phoneticPr fontId="18" type="noConversion"/>
  </si>
  <si>
    <t>20~80</t>
    <phoneticPr fontId="18" type="noConversion"/>
  </si>
  <si>
    <t>10~33</t>
    <phoneticPr fontId="18" type="noConversion"/>
  </si>
  <si>
    <t>30~80</t>
    <phoneticPr fontId="18" type="noConversion"/>
  </si>
  <si>
    <t>20~60</t>
    <phoneticPr fontId="18" type="noConversion"/>
  </si>
  <si>
    <t>0~2</t>
    <phoneticPr fontId="18" type="noConversion"/>
  </si>
  <si>
    <t>0~1</t>
    <phoneticPr fontId="18" type="noConversion"/>
  </si>
  <si>
    <t>10~60</t>
    <phoneticPr fontId="18" type="noConversion"/>
  </si>
  <si>
    <t>atm</t>
    <phoneticPr fontId="18" type="noConversion"/>
  </si>
  <si>
    <t>FixedDistance</t>
    <phoneticPr fontId="18" type="noConversion"/>
  </si>
  <si>
    <t>15~55</t>
    <phoneticPr fontId="18" type="noConversion"/>
  </si>
  <si>
    <t>8~22</t>
    <phoneticPr fontId="18" type="noConversion"/>
  </si>
  <si>
    <t>6~22</t>
    <phoneticPr fontId="18" type="noConversion"/>
  </si>
  <si>
    <t>20~70</t>
    <phoneticPr fontId="18" type="noConversion"/>
  </si>
  <si>
    <t>20~88</t>
    <phoneticPr fontId="18" type="noConversion"/>
  </si>
  <si>
    <t>10~80</t>
    <phoneticPr fontId="18" type="noConversion"/>
  </si>
  <si>
    <t>50~300</t>
    <phoneticPr fontId="18" type="noConversion"/>
  </si>
  <si>
    <t>2~10</t>
    <phoneticPr fontId="18" type="noConversion"/>
  </si>
  <si>
    <t>30~88</t>
    <phoneticPr fontId="18" type="noConversion"/>
  </si>
  <si>
    <t>20~66</t>
    <phoneticPr fontId="18" type="noConversion"/>
  </si>
  <si>
    <t>15~77</t>
    <phoneticPr fontId="18" type="noConversion"/>
  </si>
  <si>
    <t>10~40</t>
    <phoneticPr fontId="18" type="noConversion"/>
  </si>
  <si>
    <t>16~50</t>
    <phoneticPr fontId="18" type="noConversion"/>
  </si>
  <si>
    <t>10~42</t>
    <phoneticPr fontId="18" type="noConversion"/>
  </si>
  <si>
    <t>10~32</t>
    <phoneticPr fontId="18" type="noConversion"/>
  </si>
  <si>
    <t>10~30</t>
    <phoneticPr fontId="18" type="noConversion"/>
  </si>
  <si>
    <t>20~50</t>
    <phoneticPr fontId="18" type="noConversion"/>
  </si>
  <si>
    <t>11~48</t>
    <phoneticPr fontId="18" type="noConversion"/>
  </si>
  <si>
    <t>12~55</t>
    <phoneticPr fontId="18" type="noConversion"/>
  </si>
  <si>
    <t>20~52</t>
    <phoneticPr fontId="18" type="noConversion"/>
  </si>
  <si>
    <t>30~122</t>
    <phoneticPr fontId="18" type="noConversion"/>
  </si>
  <si>
    <t>13~48</t>
    <phoneticPr fontId="18" type="noConversion"/>
  </si>
  <si>
    <t>14~42</t>
    <phoneticPr fontId="18" type="noConversion"/>
  </si>
  <si>
    <t>RndPosition</t>
    <phoneticPr fontId="18" type="noConversion"/>
  </si>
  <si>
    <t>13~30</t>
    <phoneticPr fontId="18" type="noConversion"/>
  </si>
  <si>
    <t>20~28</t>
    <phoneticPr fontId="18" type="noConversion"/>
  </si>
  <si>
    <t>16~33</t>
    <phoneticPr fontId="18" type="noConversion"/>
  </si>
  <si>
    <t>17~33</t>
    <phoneticPr fontId="18" type="noConversion"/>
  </si>
  <si>
    <t>15~36</t>
    <phoneticPr fontId="18" type="noConversion"/>
  </si>
  <si>
    <t>50~180</t>
    <phoneticPr fontId="18" type="noConversion"/>
  </si>
  <si>
    <t>40~100</t>
    <phoneticPr fontId="18" type="noConversion"/>
  </si>
  <si>
    <t>30~66</t>
    <phoneticPr fontId="18" type="noConversion"/>
  </si>
  <si>
    <t>8~15</t>
    <phoneticPr fontId="18" type="noConversion"/>
  </si>
  <si>
    <t>12~36</t>
    <phoneticPr fontId="18" type="noConversion"/>
  </si>
  <si>
    <t>20~78</t>
    <phoneticPr fontId="18" type="noConversion"/>
  </si>
  <si>
    <t>16~48</t>
    <phoneticPr fontId="18" type="noConversion"/>
  </si>
  <si>
    <t>22~48</t>
    <phoneticPr fontId="18" type="noConversion"/>
  </si>
  <si>
    <t>30~48</t>
    <phoneticPr fontId="18" type="noConversion"/>
  </si>
  <si>
    <t>30~100</t>
    <phoneticPr fontId="18" type="noConversion"/>
  </si>
  <si>
    <t>50~148</t>
    <phoneticPr fontId="18" type="noConversion"/>
  </si>
  <si>
    <t>15~30</t>
    <phoneticPr fontId="18" type="noConversion"/>
  </si>
  <si>
    <t>12~30</t>
    <phoneticPr fontId="18" type="noConversion"/>
  </si>
  <si>
    <t>20~34</t>
    <phoneticPr fontId="18" type="noConversion"/>
  </si>
  <si>
    <t>5~12</t>
    <phoneticPr fontId="18" type="noConversion"/>
  </si>
  <si>
    <t>86~136</t>
    <phoneticPr fontId="18" type="noConversion"/>
  </si>
  <si>
    <t>66~100</t>
    <phoneticPr fontId="18" type="noConversion"/>
  </si>
  <si>
    <t>18~33</t>
    <phoneticPr fontId="18" type="noConversion"/>
  </si>
  <si>
    <t>15~22</t>
    <phoneticPr fontId="18" type="noConversion"/>
  </si>
  <si>
    <t>70~148</t>
    <phoneticPr fontId="18" type="noConversion"/>
  </si>
  <si>
    <t>35~78</t>
    <phoneticPr fontId="18" type="noConversion"/>
  </si>
  <si>
    <t>10~28</t>
    <phoneticPr fontId="18" type="noConversion"/>
  </si>
  <si>
    <t>20~33</t>
    <phoneticPr fontId="18" type="noConversion"/>
  </si>
  <si>
    <t>5~15</t>
    <phoneticPr fontId="18" type="noConversion"/>
  </si>
  <si>
    <t>5~27</t>
    <phoneticPr fontId="18" type="noConversion"/>
  </si>
  <si>
    <t>23~58</t>
    <phoneticPr fontId="18" type="noConversion"/>
  </si>
  <si>
    <t>40~77</t>
    <phoneticPr fontId="18" type="noConversion"/>
  </si>
  <si>
    <t>24~48</t>
    <phoneticPr fontId="18" type="noConversion"/>
  </si>
  <si>
    <t>4~13</t>
    <phoneticPr fontId="18" type="noConversion"/>
  </si>
  <si>
    <t>14~40</t>
    <phoneticPr fontId="18" type="noConversion"/>
  </si>
  <si>
    <t>grass</t>
    <phoneticPr fontId="18" type="noConversion"/>
  </si>
  <si>
    <t>tree</t>
    <phoneticPr fontId="18" type="noConversion"/>
  </si>
  <si>
    <t>nest</t>
    <phoneticPr fontId="18" type="noConversion"/>
  </si>
  <si>
    <t>leaves</t>
    <phoneticPr fontId="18" type="noConversion"/>
  </si>
  <si>
    <t>stone</t>
    <phoneticPr fontId="18" type="noConversion"/>
  </si>
  <si>
    <t>bubble</t>
    <phoneticPr fontId="18" type="noConversion"/>
  </si>
  <si>
    <t>branch</t>
    <phoneticPr fontId="18" type="noConversion"/>
  </si>
  <si>
    <t>sky</t>
    <phoneticPr fontId="18" type="noConversion"/>
  </si>
  <si>
    <t>30~78</t>
    <phoneticPr fontId="18" type="noConversion"/>
  </si>
  <si>
    <t>60~120</t>
    <phoneticPr fontId="18" type="noConversion"/>
  </si>
  <si>
    <t>14~43</t>
    <phoneticPr fontId="18" type="noConversion"/>
  </si>
  <si>
    <t>5~25</t>
    <phoneticPr fontId="18" type="noConversion"/>
  </si>
  <si>
    <t>22~44</t>
    <phoneticPr fontId="18" type="noConversion"/>
  </si>
  <si>
    <t>25~68</t>
    <phoneticPr fontId="18" type="noConversion"/>
  </si>
  <si>
    <t>4~20</t>
    <phoneticPr fontId="18" type="noConversion"/>
  </si>
  <si>
    <t>12~35</t>
    <phoneticPr fontId="18" type="noConversion"/>
  </si>
  <si>
    <t>10~55</t>
    <phoneticPr fontId="18" type="noConversion"/>
  </si>
  <si>
    <t>50~105</t>
    <phoneticPr fontId="18" type="noConversion"/>
  </si>
  <si>
    <t>5~99</t>
    <phoneticPr fontId="18" type="noConversion"/>
  </si>
  <si>
    <t>5~18</t>
    <phoneticPr fontId="18" type="noConversion"/>
  </si>
  <si>
    <t>11~24</t>
    <phoneticPr fontId="18" type="noConversion"/>
  </si>
  <si>
    <t>22~88</t>
    <phoneticPr fontId="18" type="noConversion"/>
  </si>
  <si>
    <t>5~14</t>
    <phoneticPr fontId="18" type="noConversion"/>
  </si>
  <si>
    <t>17~34</t>
    <phoneticPr fontId="18" type="noConversion"/>
  </si>
  <si>
    <t>50~85</t>
    <phoneticPr fontId="18" type="noConversion"/>
  </si>
  <si>
    <t>6~40</t>
    <phoneticPr fontId="18" type="noConversion"/>
  </si>
  <si>
    <t>7~36</t>
    <phoneticPr fontId="18" type="noConversion"/>
  </si>
  <si>
    <t>14~68</t>
    <phoneticPr fontId="18" type="noConversion"/>
  </si>
  <si>
    <t>25~85</t>
    <phoneticPr fontId="18" type="noConversion"/>
  </si>
  <si>
    <t>50~135</t>
    <phoneticPr fontId="18" type="noConversion"/>
  </si>
  <si>
    <t>14~65</t>
    <phoneticPr fontId="18" type="noConversion"/>
  </si>
  <si>
    <t>5~75</t>
    <phoneticPr fontId="18" type="noConversion"/>
  </si>
  <si>
    <t>8~60</t>
    <phoneticPr fontId="18" type="noConversion"/>
  </si>
  <si>
    <t>35~86</t>
    <phoneticPr fontId="18" type="noConversion"/>
  </si>
  <si>
    <t>50~150</t>
    <phoneticPr fontId="18" type="noConversion"/>
  </si>
  <si>
    <t>13~60</t>
    <phoneticPr fontId="18" type="noConversion"/>
  </si>
  <si>
    <t>6~60</t>
    <phoneticPr fontId="18" type="noConversion"/>
  </si>
  <si>
    <t>8~28</t>
    <phoneticPr fontId="18" type="noConversion"/>
  </si>
  <si>
    <t>12~38</t>
    <phoneticPr fontId="18" type="noConversion"/>
  </si>
  <si>
    <t>8~38</t>
    <phoneticPr fontId="18" type="noConversion"/>
  </si>
  <si>
    <t>13~88</t>
    <phoneticPr fontId="18" type="noConversion"/>
  </si>
  <si>
    <t>60~118</t>
    <phoneticPr fontId="18" type="noConversion"/>
  </si>
  <si>
    <t>18~38</t>
    <phoneticPr fontId="18" type="noConversion"/>
  </si>
  <si>
    <t>40~80</t>
    <phoneticPr fontId="18" type="noConversion"/>
  </si>
  <si>
    <t>25~50</t>
    <phoneticPr fontId="18" type="noConversion"/>
  </si>
  <si>
    <t>35~90</t>
    <phoneticPr fontId="18" type="noConversion"/>
  </si>
  <si>
    <t>25~66</t>
    <phoneticPr fontId="18" type="noConversion"/>
  </si>
  <si>
    <t>15~34</t>
    <phoneticPr fontId="18" type="noConversion"/>
  </si>
  <si>
    <t>26~74</t>
    <phoneticPr fontId="18" type="noConversion"/>
  </si>
  <si>
    <t>15~50</t>
    <phoneticPr fontId="18" type="noConversion"/>
  </si>
  <si>
    <t>15~80</t>
    <phoneticPr fontId="18" type="noConversion"/>
  </si>
  <si>
    <t>50~100</t>
    <phoneticPr fontId="18" type="noConversion"/>
  </si>
  <si>
    <t>36~60</t>
    <phoneticPr fontId="18" type="noConversion"/>
  </si>
  <si>
    <t>15~24</t>
    <phoneticPr fontId="18" type="noConversion"/>
  </si>
  <si>
    <t>25~55</t>
    <phoneticPr fontId="18" type="noConversion"/>
  </si>
  <si>
    <t>33~73</t>
    <phoneticPr fontId="18" type="noConversion"/>
  </si>
  <si>
    <t>kumo</t>
    <phoneticPr fontId="18" type="noConversion"/>
  </si>
  <si>
    <t>8~20</t>
    <phoneticPr fontId="18" type="noConversion"/>
  </si>
  <si>
    <t>68~120</t>
    <phoneticPr fontId="18" type="noConversion"/>
  </si>
  <si>
    <t>3~12</t>
    <phoneticPr fontId="18" type="noConversion"/>
  </si>
  <si>
    <t>8~48</t>
    <phoneticPr fontId="18" type="noConversion"/>
  </si>
  <si>
    <t>4~24</t>
    <phoneticPr fontId="18" type="noConversion"/>
  </si>
  <si>
    <t>18~40</t>
    <phoneticPr fontId="18" type="noConversion"/>
  </si>
  <si>
    <t>18~50</t>
    <phoneticPr fontId="18" type="noConversion"/>
  </si>
  <si>
    <t>2~5</t>
    <phoneticPr fontId="18" type="noConversion"/>
  </si>
  <si>
    <t>3~13</t>
    <phoneticPr fontId="18" type="noConversion"/>
  </si>
  <si>
    <t>18~60</t>
    <phoneticPr fontId="18" type="noConversion"/>
  </si>
  <si>
    <t>8~47</t>
    <phoneticPr fontId="18" type="noConversion"/>
  </si>
  <si>
    <t>3~8</t>
    <phoneticPr fontId="18" type="noConversion"/>
  </si>
  <si>
    <t>8~40</t>
    <phoneticPr fontId="18" type="noConversion"/>
  </si>
  <si>
    <t>14~33</t>
    <phoneticPr fontId="18" type="noConversion"/>
  </si>
  <si>
    <t>48~120</t>
    <phoneticPr fontId="18" type="noConversion"/>
  </si>
  <si>
    <t>16~36</t>
    <phoneticPr fontId="18" type="noConversion"/>
  </si>
  <si>
    <t>2.5~8</t>
    <phoneticPr fontId="18" type="noConversion"/>
  </si>
  <si>
    <t>6~18</t>
    <phoneticPr fontId="18" type="noConversion"/>
  </si>
  <si>
    <t>5~20</t>
    <phoneticPr fontId="18" type="noConversion"/>
  </si>
  <si>
    <t>11~38</t>
    <phoneticPr fontId="18" type="noConversion"/>
  </si>
  <si>
    <t>8~24</t>
    <phoneticPr fontId="18" type="noConversion"/>
  </si>
  <si>
    <t>4~8</t>
    <phoneticPr fontId="18" type="noConversion"/>
  </si>
  <si>
    <t>12~26</t>
    <phoneticPr fontId="18" type="noConversion"/>
  </si>
  <si>
    <t>40~120</t>
    <phoneticPr fontId="18" type="noConversion"/>
  </si>
  <si>
    <t>14~23</t>
    <phoneticPr fontId="18" type="noConversion"/>
  </si>
  <si>
    <t>12~16</t>
    <phoneticPr fontId="18" type="noConversion"/>
  </si>
  <si>
    <t>12~31</t>
    <phoneticPr fontId="18" type="noConversion"/>
  </si>
  <si>
    <t>9~18</t>
    <phoneticPr fontId="18" type="noConversion"/>
  </si>
  <si>
    <t>10~12</t>
    <phoneticPr fontId="18" type="noConversion"/>
  </si>
  <si>
    <t>field</t>
    <phoneticPr fontId="18" type="noConversion"/>
  </si>
  <si>
    <t>16~40</t>
    <phoneticPr fontId="18" type="noConversion"/>
  </si>
  <si>
    <t>14~32</t>
    <phoneticPr fontId="18" type="noConversion"/>
  </si>
  <si>
    <t>20~40</t>
    <phoneticPr fontId="18" type="noConversion"/>
  </si>
  <si>
    <t>30~52</t>
    <phoneticPr fontId="18" type="noConversion"/>
  </si>
  <si>
    <t>cloud</t>
    <phoneticPr fontId="18" type="noConversion"/>
  </si>
  <si>
    <t>8~33</t>
    <phoneticPr fontId="18" type="noConversion"/>
  </si>
  <si>
    <t>15~20</t>
    <phoneticPr fontId="18" type="noConversion"/>
  </si>
  <si>
    <t>30~50</t>
    <phoneticPr fontId="18" type="noConversion"/>
  </si>
  <si>
    <t>3~15</t>
    <phoneticPr fontId="18" type="noConversion"/>
  </si>
  <si>
    <t>30~60</t>
    <phoneticPr fontId="18" type="noConversion"/>
  </si>
  <si>
    <t>25~52</t>
    <phoneticPr fontId="18" type="noConversion"/>
  </si>
  <si>
    <t>24~42</t>
    <phoneticPr fontId="18" type="noConversion"/>
  </si>
  <si>
    <t>25~65</t>
    <phoneticPr fontId="18" type="noConversion"/>
  </si>
  <si>
    <t>10~52</t>
    <phoneticPr fontId="18" type="noConversion"/>
  </si>
  <si>
    <t>16~52</t>
    <phoneticPr fontId="18" type="noConversion"/>
  </si>
  <si>
    <t>10~25</t>
    <phoneticPr fontId="18" type="noConversion"/>
  </si>
  <si>
    <t>13~33</t>
    <phoneticPr fontId="18" type="noConversion"/>
  </si>
  <si>
    <t>33~80</t>
    <phoneticPr fontId="18" type="noConversion"/>
  </si>
  <si>
    <t>22~55</t>
    <phoneticPr fontId="18" type="noConversion"/>
  </si>
  <si>
    <t>52~105</t>
    <phoneticPr fontId="18" type="noConversion"/>
  </si>
  <si>
    <t>35~66</t>
    <phoneticPr fontId="18" type="noConversion"/>
  </si>
  <si>
    <t>20~30</t>
    <phoneticPr fontId="18" type="noConversion"/>
  </si>
  <si>
    <t>18~44</t>
    <phoneticPr fontId="18" type="noConversion"/>
  </si>
  <si>
    <t>24~35</t>
    <phoneticPr fontId="18" type="noConversion"/>
  </si>
  <si>
    <t>10~36</t>
    <phoneticPr fontId="18" type="noConversion"/>
  </si>
  <si>
    <t>8~18</t>
    <phoneticPr fontId="18" type="noConversion"/>
  </si>
  <si>
    <t>30~55</t>
    <phoneticPr fontId="18" type="noConversion"/>
  </si>
  <si>
    <t>20~45</t>
    <phoneticPr fontId="18" type="noConversion"/>
  </si>
  <si>
    <t>7~24</t>
    <phoneticPr fontId="18" type="noConversion"/>
  </si>
  <si>
    <t>44~120</t>
    <phoneticPr fontId="18" type="noConversion"/>
  </si>
  <si>
    <t>64~120</t>
    <phoneticPr fontId="18" type="noConversion"/>
  </si>
  <si>
    <t>36~65</t>
    <phoneticPr fontId="18" type="noConversion"/>
  </si>
  <si>
    <t>34~60</t>
    <phoneticPr fontId="18" type="noConversion"/>
  </si>
  <si>
    <t>20~32</t>
    <phoneticPr fontId="18" type="noConversion"/>
  </si>
  <si>
    <t>45~90</t>
    <phoneticPr fontId="18" type="noConversion"/>
  </si>
  <si>
    <t>40~85</t>
    <phoneticPr fontId="18" type="noConversion"/>
  </si>
  <si>
    <t>26~45</t>
    <phoneticPr fontId="18" type="noConversion"/>
  </si>
  <si>
    <t>44~70</t>
    <phoneticPr fontId="18" type="noConversion"/>
  </si>
  <si>
    <t>35~70</t>
    <phoneticPr fontId="18" type="noConversion"/>
  </si>
  <si>
    <t>45~50</t>
    <phoneticPr fontId="18" type="noConversion"/>
  </si>
  <si>
    <t>35~56</t>
    <phoneticPr fontId="18" type="noConversion"/>
  </si>
  <si>
    <t>2~30</t>
    <phoneticPr fontId="18" type="noConversion"/>
  </si>
  <si>
    <t>16~42</t>
    <phoneticPr fontId="18" type="noConversion"/>
  </si>
  <si>
    <t>35~60</t>
    <phoneticPr fontId="18" type="noConversion"/>
  </si>
  <si>
    <t>8~25</t>
    <phoneticPr fontId="18" type="noConversion"/>
  </si>
  <si>
    <t>8~14</t>
    <phoneticPr fontId="18" type="noConversion"/>
  </si>
  <si>
    <t>6~8</t>
    <phoneticPr fontId="18" type="noConversion"/>
  </si>
  <si>
    <t>10~18</t>
    <phoneticPr fontId="18" type="noConversion"/>
  </si>
  <si>
    <t>15~45</t>
    <phoneticPr fontId="18" type="noConversion"/>
  </si>
  <si>
    <t>1~20</t>
    <phoneticPr fontId="18" type="noConversion"/>
  </si>
  <si>
    <t>36~66</t>
    <phoneticPr fontId="18" type="noConversion"/>
  </si>
  <si>
    <t>40~90</t>
    <phoneticPr fontId="18" type="noConversion"/>
  </si>
  <si>
    <t>15~44</t>
    <phoneticPr fontId="18" type="noConversion"/>
  </si>
  <si>
    <t>12~40</t>
    <phoneticPr fontId="18" type="noConversion"/>
  </si>
  <si>
    <t>2~4.6</t>
    <phoneticPr fontId="18" type="noConversion"/>
  </si>
  <si>
    <t>10~35</t>
    <phoneticPr fontId="18" type="noConversion"/>
  </si>
  <si>
    <t>22~42</t>
    <phoneticPr fontId="18" type="noConversion"/>
  </si>
  <si>
    <t>31~66</t>
    <phoneticPr fontId="18" type="noConversion"/>
  </si>
  <si>
    <t>15~25</t>
    <phoneticPr fontId="18" type="noConversion"/>
  </si>
  <si>
    <t>20~46</t>
    <phoneticPr fontId="18" type="noConversion"/>
  </si>
  <si>
    <t>20~36</t>
    <phoneticPr fontId="18" type="noConversion"/>
  </si>
  <si>
    <t>ground</t>
    <phoneticPr fontId="18" type="noConversion"/>
  </si>
  <si>
    <t>hill</t>
    <phoneticPr fontId="18" type="noConversion"/>
  </si>
  <si>
    <t>12~48</t>
    <phoneticPr fontId="18" type="noConversion"/>
  </si>
  <si>
    <t>5~16</t>
    <phoneticPr fontId="18" type="noConversion"/>
  </si>
  <si>
    <t>18~42</t>
    <phoneticPr fontId="18" type="noConversion"/>
  </si>
  <si>
    <t>35~55</t>
    <phoneticPr fontId="18" type="noConversion"/>
  </si>
  <si>
    <t>12~22</t>
    <phoneticPr fontId="18" type="noConversion"/>
  </si>
  <si>
    <t>22~54</t>
    <phoneticPr fontId="18" type="noConversion"/>
  </si>
  <si>
    <t>25~54</t>
    <phoneticPr fontId="18" type="noConversion"/>
  </si>
  <si>
    <t>40~60</t>
    <phoneticPr fontId="18" type="noConversion"/>
  </si>
  <si>
    <t>55~90</t>
    <phoneticPr fontId="18" type="noConversion"/>
  </si>
  <si>
    <t>35~80</t>
    <phoneticPr fontId="18" type="noConversion"/>
  </si>
  <si>
    <t>3.5~16</t>
    <phoneticPr fontId="18" type="noConversion"/>
  </si>
  <si>
    <t>4~18</t>
    <phoneticPr fontId="18" type="noConversion"/>
  </si>
  <si>
    <t>7~28</t>
    <phoneticPr fontId="18" type="noConversion"/>
  </si>
  <si>
    <t>15~32</t>
    <phoneticPr fontId="18" type="noConversion"/>
  </si>
  <si>
    <t>15~48</t>
    <phoneticPr fontId="18" type="noConversion"/>
  </si>
  <si>
    <t>8~26</t>
    <phoneticPr fontId="18" type="noConversion"/>
  </si>
  <si>
    <t>25~48</t>
    <phoneticPr fontId="18" type="noConversion"/>
  </si>
  <si>
    <t>20~55</t>
    <phoneticPr fontId="18" type="noConversion"/>
  </si>
  <si>
    <t>13~31</t>
    <phoneticPr fontId="18" type="noConversion"/>
  </si>
  <si>
    <t>14~26</t>
    <phoneticPr fontId="18" type="noConversion"/>
  </si>
  <si>
    <t>10~24</t>
    <phoneticPr fontId="18" type="noConversion"/>
  </si>
  <si>
    <t>27~33</t>
    <phoneticPr fontId="18" type="noConversion"/>
  </si>
  <si>
    <t>30~62</t>
    <phoneticPr fontId="18" type="noConversion"/>
  </si>
  <si>
    <t>50~80</t>
    <phoneticPr fontId="18" type="noConversion"/>
  </si>
  <si>
    <t>30~70</t>
    <phoneticPr fontId="18" type="noConversion"/>
  </si>
  <si>
    <t>60~100</t>
    <phoneticPr fontId="18" type="noConversion"/>
  </si>
  <si>
    <t>50~72</t>
    <phoneticPr fontId="18" type="noConversion"/>
  </si>
  <si>
    <t>50~78</t>
    <phoneticPr fontId="18" type="noConversion"/>
  </si>
  <si>
    <t>30~67</t>
    <phoneticPr fontId="18" type="noConversion"/>
  </si>
  <si>
    <t>路面id</t>
    <phoneticPr fontId="18" type="noConversion"/>
  </si>
  <si>
    <t>海拔
min</t>
    <phoneticPr fontId="18" type="noConversion"/>
  </si>
  <si>
    <t>海拔
max</t>
    <phoneticPr fontId="18" type="noConversion"/>
  </si>
  <si>
    <t>海拔
init</t>
    <phoneticPr fontId="18" type="noConversion"/>
  </si>
  <si>
    <t>42011</t>
  </si>
  <si>
    <t>地宫</t>
    <phoneticPr fontId="18" type="noConversion"/>
  </si>
  <si>
    <t>1a</t>
    <phoneticPr fontId="18" type="noConversion"/>
  </si>
  <si>
    <t>42011~0~-0.1~2</t>
  </si>
  <si>
    <r>
      <rPr>
        <b/>
        <sz val="11"/>
        <color theme="1"/>
        <rFont val="等线"/>
        <family val="3"/>
        <charset val="134"/>
        <scheme val="minor"/>
      </rPr>
      <t>路面曲线数据</t>
    </r>
    <r>
      <rPr>
        <sz val="11"/>
        <color theme="1"/>
        <rFont val="等线"/>
        <family val="3"/>
        <charset val="134"/>
        <scheme val="minor"/>
      </rPr>
      <t xml:space="preserve">
address</t>
    </r>
    <phoneticPr fontId="18" type="noConversion"/>
  </si>
  <si>
    <t>int</t>
    <phoneticPr fontId="18" type="noConversion"/>
  </si>
  <si>
    <t>generate_weight</t>
    <phoneticPr fontId="18" type="noConversion"/>
  </si>
  <si>
    <t>生成-权重</t>
    <phoneticPr fontId="18" type="noConversion"/>
  </si>
  <si>
    <t>float</t>
    <phoneticPr fontId="18" type="noConversion"/>
  </si>
  <si>
    <t>generate_distance</t>
    <phoneticPr fontId="18" type="noConversion"/>
  </si>
  <si>
    <r>
      <t xml:space="preserve">生成-距离间隔
</t>
    </r>
    <r>
      <rPr>
        <i/>
        <sz val="9"/>
        <color theme="1"/>
        <rFont val="等线"/>
        <family val="3"/>
        <charset val="134"/>
        <scheme val="minor"/>
      </rPr>
      <t>距离内不会再次生成同一路面</t>
    </r>
    <phoneticPr fontId="18" type="noConversion"/>
  </si>
  <si>
    <t>1b</t>
    <phoneticPr fontId="18" type="noConversion"/>
  </si>
  <si>
    <t>1c</t>
    <phoneticPr fontId="18" type="noConversion"/>
  </si>
  <si>
    <t>命名辅助
3</t>
    <phoneticPr fontId="18" type="noConversion"/>
  </si>
  <si>
    <t>平均斜率校验</t>
    <phoneticPr fontId="18" type="noConversion"/>
  </si>
  <si>
    <t>42012</t>
  </si>
  <si>
    <t>42013</t>
  </si>
  <si>
    <t>大湖</t>
    <phoneticPr fontId="18" type="noConversion"/>
  </si>
  <si>
    <t>8a</t>
    <phoneticPr fontId="18" type="noConversion"/>
  </si>
  <si>
    <t>8b</t>
    <phoneticPr fontId="18" type="noConversion"/>
  </si>
  <si>
    <t>8c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</si>
</sst>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 tint="0.499984740745262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i/>
      <sz val="11"/>
      <color theme="8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8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  <font>
      <i/>
      <sz val="10"/>
      <color theme="8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5" fillId="3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0" quotePrefix="1" applyFont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26" fillId="3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21"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zoomScaleNormal="100" workbookViewId="0">
      <pane ySplit="3" topLeftCell="A31" activePane="bottomLeft" state="frozen"/>
      <selection pane="bottomLeft" activeCell="F59" sqref="F59"/>
    </sheetView>
  </sheetViews>
  <sheetFormatPr defaultColWidth="9.125" defaultRowHeight="14.25"/>
  <cols>
    <col min="1" max="1" width="10.5" style="4" customWidth="1"/>
    <col min="2" max="2" width="8.75" style="35" customWidth="1"/>
    <col min="3" max="3" width="10.5" style="4" customWidth="1"/>
    <col min="4" max="4" width="10.5" style="35" customWidth="1"/>
    <col min="5" max="5" width="17.25" style="27" customWidth="1"/>
    <col min="6" max="6" width="17.75" style="4" customWidth="1"/>
    <col min="7" max="7" width="35" style="4" customWidth="1"/>
    <col min="8" max="8" width="6.875" style="36" customWidth="1"/>
    <col min="9" max="11" width="4.875" style="36" customWidth="1"/>
    <col min="12" max="12" width="9.125" style="4"/>
    <col min="13" max="13" width="20.375" style="4" customWidth="1"/>
    <col min="14" max="14" width="12.25" style="4" customWidth="1"/>
    <col min="15" max="15" width="21.5" style="4" customWidth="1"/>
    <col min="16" max="16" width="17.125" style="4" customWidth="1"/>
    <col min="17" max="17" width="14.5" style="36" customWidth="1"/>
    <col min="18" max="18" width="34" style="4" customWidth="1"/>
    <col min="19" max="19" width="18.875" style="36" customWidth="1"/>
    <col min="20" max="16384" width="9.125" style="4"/>
  </cols>
  <sheetData>
    <row r="1" spans="1:19" s="1" customFormat="1">
      <c r="A1" s="1" t="s">
        <v>0</v>
      </c>
      <c r="B1" s="37"/>
      <c r="C1" s="1" t="s">
        <v>1</v>
      </c>
      <c r="D1" s="37"/>
      <c r="E1" s="1" t="s">
        <v>2</v>
      </c>
      <c r="G1" s="1" t="s">
        <v>3</v>
      </c>
      <c r="H1" s="43"/>
      <c r="I1" s="43"/>
      <c r="J1" s="43"/>
      <c r="K1" s="43"/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43"/>
      <c r="R1" s="1" t="s">
        <v>9</v>
      </c>
      <c r="S1" s="43"/>
    </row>
    <row r="2" spans="1:19" s="8" customFormat="1">
      <c r="A2" s="8" t="s">
        <v>10</v>
      </c>
      <c r="B2" s="37"/>
      <c r="C2" s="8" t="s">
        <v>11</v>
      </c>
      <c r="D2" s="37"/>
      <c r="E2" s="8" t="s">
        <v>12</v>
      </c>
      <c r="G2" s="8" t="s">
        <v>13</v>
      </c>
      <c r="H2" s="43"/>
      <c r="I2" s="43"/>
      <c r="J2" s="43"/>
      <c r="K2" s="43"/>
      <c r="L2" s="8" t="s">
        <v>12</v>
      </c>
      <c r="M2" s="8" t="s">
        <v>12</v>
      </c>
      <c r="N2" s="8" t="s">
        <v>14</v>
      </c>
      <c r="O2" s="8" t="s">
        <v>11</v>
      </c>
      <c r="P2" s="8" t="s">
        <v>11</v>
      </c>
      <c r="Q2" s="43"/>
      <c r="R2" s="8" t="s">
        <v>11</v>
      </c>
      <c r="S2" s="43"/>
    </row>
    <row r="3" spans="1:19" s="3" customFormat="1" ht="71.25">
      <c r="A3" s="3" t="s">
        <v>15</v>
      </c>
      <c r="B3" s="38" t="s">
        <v>16</v>
      </c>
      <c r="C3" s="3" t="s">
        <v>17</v>
      </c>
      <c r="D3" s="38"/>
      <c r="E3" s="39" t="s">
        <v>18</v>
      </c>
      <c r="G3" s="10" t="s">
        <v>19</v>
      </c>
      <c r="H3" s="50" t="s">
        <v>516</v>
      </c>
      <c r="I3" s="51" t="s">
        <v>519</v>
      </c>
      <c r="J3" s="51" t="s">
        <v>517</v>
      </c>
      <c r="K3" s="51" t="s">
        <v>518</v>
      </c>
      <c r="L3" s="12" t="s">
        <v>20</v>
      </c>
      <c r="M3" s="12" t="s">
        <v>21</v>
      </c>
      <c r="N3" s="44" t="s">
        <v>22</v>
      </c>
      <c r="O3" s="44" t="s">
        <v>23</v>
      </c>
      <c r="P3" s="44" t="s">
        <v>24</v>
      </c>
      <c r="Q3" s="45" t="s">
        <v>25</v>
      </c>
      <c r="R3" s="44" t="s">
        <v>26</v>
      </c>
      <c r="S3" s="45" t="s">
        <v>25</v>
      </c>
    </row>
    <row r="4" spans="1:19">
      <c r="A4" s="4">
        <v>130000101</v>
      </c>
      <c r="B4" s="35" t="s">
        <v>27</v>
      </c>
      <c r="C4" s="4">
        <f>A4+1000000</f>
        <v>131000101</v>
      </c>
      <c r="D4" s="35" t="s">
        <v>28</v>
      </c>
      <c r="E4" s="15">
        <v>100100</v>
      </c>
      <c r="G4" s="4" t="s">
        <v>29</v>
      </c>
      <c r="N4" s="4">
        <v>0.5</v>
      </c>
      <c r="O4" s="4" t="s">
        <v>30</v>
      </c>
      <c r="P4" s="6" t="str">
        <f>_xlfn.TEXTJOIN("_",1,"lsv",IF(Q4="",$A4,Q4))</f>
        <v>lsv_spring_yinghua</v>
      </c>
      <c r="Q4" s="36" t="s">
        <v>31</v>
      </c>
    </row>
    <row r="5" spans="1:19">
      <c r="A5" s="4">
        <v>130000102</v>
      </c>
      <c r="B5" s="35" t="s">
        <v>32</v>
      </c>
      <c r="C5" s="4">
        <f t="shared" ref="C5:C10" si="0">A5+1000000</f>
        <v>131000102</v>
      </c>
      <c r="D5" s="35" t="s">
        <v>33</v>
      </c>
      <c r="E5" s="4">
        <v>21001</v>
      </c>
      <c r="G5" s="4" t="s">
        <v>29</v>
      </c>
      <c r="N5" s="4">
        <v>0.5</v>
      </c>
      <c r="O5" s="4" t="s">
        <v>30</v>
      </c>
      <c r="P5" s="6" t="str">
        <f>_xlfn.TEXTJOIN("_",1,"lsv",IF(Q5="",$A5,Q5))</f>
        <v>lsv_spring_yinghua</v>
      </c>
      <c r="Q5" s="36" t="s">
        <v>31</v>
      </c>
    </row>
    <row r="6" spans="1:19">
      <c r="A6" s="4">
        <v>130000103</v>
      </c>
      <c r="B6" s="35" t="s">
        <v>34</v>
      </c>
      <c r="C6" s="4">
        <f t="shared" si="0"/>
        <v>131000103</v>
      </c>
      <c r="D6" s="35" t="s">
        <v>35</v>
      </c>
      <c r="E6" s="4">
        <v>21001</v>
      </c>
      <c r="G6" s="4" t="s">
        <v>29</v>
      </c>
      <c r="N6" s="4">
        <v>0.5</v>
      </c>
      <c r="O6" s="4" t="s">
        <v>30</v>
      </c>
      <c r="P6" s="6" t="str">
        <f>_xlfn.TEXTJOIN("_",1,"lsv",IF(Q6="",$A6,Q6))</f>
        <v>lsv_spring_yinghua</v>
      </c>
      <c r="Q6" s="36" t="s">
        <v>31</v>
      </c>
    </row>
    <row r="7" spans="1:19">
      <c r="A7" s="4">
        <v>130000104</v>
      </c>
      <c r="B7" s="35" t="s">
        <v>36</v>
      </c>
      <c r="C7" s="4">
        <f t="shared" si="0"/>
        <v>131000104</v>
      </c>
      <c r="D7" s="35" t="s">
        <v>37</v>
      </c>
      <c r="E7" s="4">
        <v>21001</v>
      </c>
      <c r="G7" s="4" t="s">
        <v>29</v>
      </c>
      <c r="N7" s="4">
        <v>0.5</v>
      </c>
      <c r="O7" s="4" t="s">
        <v>30</v>
      </c>
      <c r="P7" s="6" t="str">
        <f>_xlfn.TEXTJOIN("_",1,"lsv",IF(Q7="",$A7,Q7))</f>
        <v>lsv_spring_yinghua</v>
      </c>
      <c r="Q7" s="36" t="s">
        <v>31</v>
      </c>
    </row>
    <row r="8" spans="1:19">
      <c r="A8" s="4">
        <v>130000105</v>
      </c>
      <c r="B8" s="35" t="s">
        <v>38</v>
      </c>
      <c r="C8" s="4">
        <f t="shared" ref="C8" si="1">A8+1000000</f>
        <v>131000105</v>
      </c>
      <c r="D8" s="35" t="s">
        <v>39</v>
      </c>
      <c r="E8" s="4">
        <v>21001</v>
      </c>
      <c r="G8" s="4" t="s">
        <v>29</v>
      </c>
      <c r="N8" s="4">
        <v>0.5</v>
      </c>
      <c r="O8" s="4" t="s">
        <v>30</v>
      </c>
      <c r="P8" s="6" t="str">
        <f>_xlfn.TEXTJOIN("_",1,"lsv",IF(Q8="",$A8,Q8))</f>
        <v>lsv_spring_yinghua</v>
      </c>
      <c r="Q8" s="36" t="s">
        <v>31</v>
      </c>
    </row>
    <row r="10" spans="1:19">
      <c r="A10" s="4">
        <v>130009010</v>
      </c>
      <c r="B10" s="35" t="s">
        <v>40</v>
      </c>
      <c r="C10" s="4">
        <f t="shared" si="0"/>
        <v>131009010</v>
      </c>
      <c r="D10" s="35" t="s">
        <v>41</v>
      </c>
      <c r="E10" s="4">
        <v>111100</v>
      </c>
      <c r="G10" s="4" t="s">
        <v>42</v>
      </c>
      <c r="R10" t="str">
        <f>_xlfn.TEXTJOIN("_",1,"lio",$A10,S10)</f>
        <v>lio_130009010_initial_obj_waicheng</v>
      </c>
      <c r="S10" s="36" t="s">
        <v>43</v>
      </c>
    </row>
    <row r="11" spans="1:19">
      <c r="A11" s="4">
        <v>130009011</v>
      </c>
      <c r="B11" s="35" t="s">
        <v>40</v>
      </c>
      <c r="C11" s="4">
        <f t="shared" ref="C11" si="2">A11+1000000</f>
        <v>131009011</v>
      </c>
      <c r="D11" s="35" t="s">
        <v>44</v>
      </c>
      <c r="E11" s="4">
        <v>111200</v>
      </c>
      <c r="G11" s="4" t="s">
        <v>45</v>
      </c>
      <c r="R11" t="str">
        <f>_xlfn.TEXTJOIN("_",1,"lio",$A11,S11)</f>
        <v>lio_130009011_initial_obj_wengcheng</v>
      </c>
      <c r="S11" s="36" t="s">
        <v>46</v>
      </c>
    </row>
    <row r="12" spans="1:19">
      <c r="A12" s="4">
        <v>130009012</v>
      </c>
      <c r="B12" s="35" t="s">
        <v>40</v>
      </c>
      <c r="C12" s="4">
        <f t="shared" ref="C12" si="3">A12+1000000</f>
        <v>131009012</v>
      </c>
      <c r="D12" s="35" t="s">
        <v>47</v>
      </c>
      <c r="E12" s="4">
        <v>111300</v>
      </c>
      <c r="G12" s="4" t="s">
        <v>48</v>
      </c>
      <c r="R12" t="str">
        <f>_xlfn.TEXTJOIN("_",1,"lio",$A12,S12)</f>
        <v>lio_130009012_initial_obj_neicheng</v>
      </c>
      <c r="S12" s="36" t="s">
        <v>49</v>
      </c>
    </row>
    <row r="14" spans="1:19">
      <c r="A14" s="4">
        <v>1</v>
      </c>
      <c r="B14" s="35" t="s">
        <v>50</v>
      </c>
      <c r="C14" s="4">
        <v>1</v>
      </c>
      <c r="D14" s="35" t="s">
        <v>50</v>
      </c>
      <c r="E14" s="27">
        <v>111100</v>
      </c>
      <c r="G14" s="4" t="s">
        <v>45</v>
      </c>
    </row>
    <row r="15" spans="1:19">
      <c r="A15" s="4">
        <v>2</v>
      </c>
      <c r="B15" s="35" t="s">
        <v>50</v>
      </c>
      <c r="C15" s="4">
        <v>2</v>
      </c>
      <c r="D15" s="35" t="s">
        <v>50</v>
      </c>
      <c r="E15" s="27">
        <v>111200</v>
      </c>
      <c r="G15" s="4" t="s">
        <v>45</v>
      </c>
    </row>
    <row r="16" spans="1:19">
      <c r="A16" s="4">
        <v>3</v>
      </c>
      <c r="B16" s="35" t="s">
        <v>50</v>
      </c>
      <c r="C16" s="4">
        <v>3</v>
      </c>
      <c r="D16" s="35" t="s">
        <v>50</v>
      </c>
      <c r="E16" s="27">
        <v>100100</v>
      </c>
      <c r="G16" s="4" t="s">
        <v>51</v>
      </c>
    </row>
    <row r="17" spans="1:19">
      <c r="A17" s="4">
        <v>4</v>
      </c>
      <c r="B17" s="35" t="s">
        <v>50</v>
      </c>
      <c r="C17" s="4">
        <v>4</v>
      </c>
      <c r="D17" s="35" t="s">
        <v>50</v>
      </c>
      <c r="E17" s="27">
        <v>111200</v>
      </c>
      <c r="G17" s="4" t="s">
        <v>45</v>
      </c>
    </row>
    <row r="19" spans="1:19" s="34" customFormat="1">
      <c r="A19" s="34">
        <v>16</v>
      </c>
      <c r="B19" s="40"/>
      <c r="C19" s="34">
        <v>111</v>
      </c>
      <c r="D19" s="40"/>
      <c r="E19" s="41">
        <v>16</v>
      </c>
      <c r="G19" s="42" t="s">
        <v>523</v>
      </c>
      <c r="H19" s="46">
        <v>42011</v>
      </c>
      <c r="I19" s="46">
        <v>0</v>
      </c>
      <c r="J19" s="46">
        <v>-0.1</v>
      </c>
      <c r="K19" s="46">
        <v>3.1</v>
      </c>
      <c r="L19" s="34">
        <v>44001</v>
      </c>
      <c r="M19" s="34">
        <v>1</v>
      </c>
      <c r="Q19" s="46"/>
      <c r="S19" s="46"/>
    </row>
    <row r="21" spans="1:19">
      <c r="A21" s="4" t="str" cm="1">
        <f t="array" ref="A21">_xlfn.LET(_xlpm.right_1,RIGHT(C21,1),42&amp;TEXT(LEFT(C21,LEN(C21)-1),"00")&amp;_xlfn.IFS(_xlpm.right_1="A",1,_xlpm.right_1="B",2,_xlpm.right_1="C",3))</f>
        <v>42011</v>
      </c>
      <c r="B21" s="35" t="s">
        <v>52</v>
      </c>
      <c r="C21" s="11" t="s">
        <v>53</v>
      </c>
      <c r="D21" s="35" t="s">
        <v>54</v>
      </c>
      <c r="E21" s="27" t="str">
        <f>$A21</f>
        <v>42011</v>
      </c>
      <c r="G21" s="47" t="str">
        <f>_xlfn.TEXTJOIN("~",1,H21:K21)</f>
        <v>42011~3~-0.1~3.1</v>
      </c>
      <c r="H21" s="27" t="str">
        <f>$A21</f>
        <v>42011</v>
      </c>
      <c r="I21" s="27">
        <v>3</v>
      </c>
      <c r="J21" s="27">
        <v>-0.1</v>
      </c>
      <c r="K21" s="27">
        <v>3.1</v>
      </c>
      <c r="L21" s="4">
        <v>44001</v>
      </c>
      <c r="M21" s="4" t="str">
        <f>A21</f>
        <v>42011</v>
      </c>
    </row>
    <row r="22" spans="1:19">
      <c r="A22" s="4" t="str" cm="1">
        <f t="array" ref="A22">_xlfn.LET(_xlpm.right_1,RIGHT(C22,1),42&amp;TEXT(LEFT(C22,LEN(C22)-1),"00")&amp;_xlfn.IFS(_xlpm.right_1="A",1,_xlpm.right_1="B",2,_xlpm.right_1="C",3))</f>
        <v>42012</v>
      </c>
      <c r="B22" s="35" t="s">
        <v>52</v>
      </c>
      <c r="C22" s="11" t="s">
        <v>55</v>
      </c>
      <c r="D22" s="35" t="s">
        <v>56</v>
      </c>
      <c r="E22" s="27" t="str">
        <f t="shared" ref="E22:E57" si="4">$A22</f>
        <v>42012</v>
      </c>
      <c r="G22" s="47" t="str">
        <f t="shared" ref="G22:G57" si="5">_xlfn.TEXTJOIN("~",1,H22:K22)</f>
        <v>42012~3~-0.1~3.1</v>
      </c>
      <c r="H22" s="27" t="str">
        <f>$A22</f>
        <v>42012</v>
      </c>
      <c r="I22" s="27">
        <v>3</v>
      </c>
      <c r="J22" s="27">
        <v>-0.1</v>
      </c>
      <c r="K22" s="27">
        <v>3.1</v>
      </c>
      <c r="L22" s="4">
        <v>44002</v>
      </c>
      <c r="M22" s="4" t="str">
        <f>A22</f>
        <v>42012</v>
      </c>
    </row>
    <row r="23" spans="1:19">
      <c r="A23" s="4" t="str" cm="1">
        <f t="array" ref="A23">_xlfn.LET(_xlpm.right_1,RIGHT(C23,1),42&amp;TEXT(LEFT(C23,LEN(C23)-1),"00")&amp;_xlfn.IFS(_xlpm.right_1="A",1,_xlpm.right_1="B",2,_xlpm.right_1="C",3))</f>
        <v>42013</v>
      </c>
      <c r="B23" s="35" t="s">
        <v>52</v>
      </c>
      <c r="C23" s="11" t="s">
        <v>57</v>
      </c>
      <c r="D23" s="35" t="s">
        <v>58</v>
      </c>
      <c r="E23" s="27" t="str">
        <f t="shared" si="4"/>
        <v>42013</v>
      </c>
      <c r="G23" s="47" t="str">
        <f t="shared" si="5"/>
        <v>42013~3~-0.1~3.1</v>
      </c>
      <c r="H23" s="27" t="str">
        <f>$A23</f>
        <v>42013</v>
      </c>
      <c r="I23" s="27">
        <v>3</v>
      </c>
      <c r="J23" s="27">
        <v>-0.1</v>
      </c>
      <c r="K23" s="27">
        <v>3.1</v>
      </c>
      <c r="L23" s="4">
        <v>44003</v>
      </c>
      <c r="M23" s="4" t="str">
        <f>A23</f>
        <v>42013</v>
      </c>
    </row>
    <row r="26" spans="1:19">
      <c r="A26" s="62">
        <v>901</v>
      </c>
      <c r="B26" s="35" t="s">
        <v>52</v>
      </c>
      <c r="C26" s="11" t="s">
        <v>57</v>
      </c>
      <c r="D26" s="35" t="s">
        <v>58</v>
      </c>
      <c r="E26" s="63" t="s">
        <v>536</v>
      </c>
      <c r="G26" s="64" t="str">
        <f>_xlfn.TEXTJOIN("~",1,H26:K26)</f>
        <v>42013~3~-0.1~3.1</v>
      </c>
      <c r="H26" s="63" t="s">
        <v>536</v>
      </c>
      <c r="I26" s="63">
        <v>3</v>
      </c>
      <c r="J26" s="63">
        <v>-0.1</v>
      </c>
      <c r="K26" s="63">
        <v>3.1</v>
      </c>
      <c r="L26" s="62">
        <v>901</v>
      </c>
      <c r="M26" s="62" t="s">
        <v>520</v>
      </c>
    </row>
    <row r="27" spans="1:19">
      <c r="A27" s="62">
        <v>902</v>
      </c>
      <c r="B27" s="35" t="s">
        <v>52</v>
      </c>
      <c r="C27" s="11" t="s">
        <v>57</v>
      </c>
      <c r="D27" s="35" t="s">
        <v>58</v>
      </c>
      <c r="E27" s="63" t="s">
        <v>536</v>
      </c>
      <c r="G27" s="64" t="str">
        <f>_xlfn.TEXTJOIN("~",1,H27:K27)</f>
        <v>42013~3~-0.1~3.1</v>
      </c>
      <c r="H27" s="63" t="s">
        <v>536</v>
      </c>
      <c r="I27" s="63">
        <v>3</v>
      </c>
      <c r="J27" s="63">
        <v>-0.1</v>
      </c>
      <c r="K27" s="63">
        <v>3.1</v>
      </c>
      <c r="L27" s="62">
        <v>902</v>
      </c>
      <c r="M27" s="62" t="s">
        <v>520</v>
      </c>
    </row>
    <row r="28" spans="1:19">
      <c r="A28" s="62">
        <v>903</v>
      </c>
      <c r="B28" s="35" t="s">
        <v>52</v>
      </c>
      <c r="C28" s="11" t="s">
        <v>57</v>
      </c>
      <c r="D28" s="35" t="s">
        <v>58</v>
      </c>
      <c r="E28" s="63" t="s">
        <v>536</v>
      </c>
      <c r="G28" s="64" t="str">
        <f>_xlfn.TEXTJOIN("~",1,H28:K28)</f>
        <v>42013~3~-0.1~3.1</v>
      </c>
      <c r="H28" s="63" t="s">
        <v>536</v>
      </c>
      <c r="I28" s="63">
        <v>3</v>
      </c>
      <c r="J28" s="63">
        <v>-0.1</v>
      </c>
      <c r="K28" s="63">
        <v>3.1</v>
      </c>
      <c r="L28" s="62">
        <v>903</v>
      </c>
      <c r="M28" s="62" t="s">
        <v>520</v>
      </c>
    </row>
    <row r="29" spans="1:19">
      <c r="A29" s="62">
        <v>904</v>
      </c>
      <c r="B29" s="35" t="s">
        <v>52</v>
      </c>
      <c r="C29" s="11" t="s">
        <v>55</v>
      </c>
      <c r="D29" s="35" t="s">
        <v>56</v>
      </c>
      <c r="E29" s="63" t="s">
        <v>535</v>
      </c>
      <c r="G29" s="64" t="str">
        <f t="shared" ref="G29" si="6">_xlfn.TEXTJOIN("~",1,H29:K29)</f>
        <v>42012~3~-0.1~3.1</v>
      </c>
      <c r="H29" s="63" t="s">
        <v>535</v>
      </c>
      <c r="I29" s="63">
        <v>3</v>
      </c>
      <c r="J29" s="63">
        <v>-0.1</v>
      </c>
      <c r="K29" s="63">
        <v>3.1</v>
      </c>
      <c r="L29" s="62">
        <v>904</v>
      </c>
      <c r="M29" s="62" t="s">
        <v>535</v>
      </c>
    </row>
    <row r="30" spans="1:19">
      <c r="A30" s="62">
        <v>905</v>
      </c>
      <c r="B30" s="35" t="s">
        <v>52</v>
      </c>
      <c r="C30" s="11" t="s">
        <v>55</v>
      </c>
      <c r="D30" s="35" t="s">
        <v>56</v>
      </c>
      <c r="E30" s="63" t="s">
        <v>535</v>
      </c>
      <c r="G30" s="64" t="str">
        <f t="shared" ref="G30" si="7">_xlfn.TEXTJOIN("~",1,H30:K30)</f>
        <v>42012~3~-0.1~3.1</v>
      </c>
      <c r="H30" s="63" t="s">
        <v>535</v>
      </c>
      <c r="I30" s="63">
        <v>3</v>
      </c>
      <c r="J30" s="63">
        <v>-0.1</v>
      </c>
      <c r="K30" s="63">
        <v>3.1</v>
      </c>
      <c r="L30" s="62">
        <v>905</v>
      </c>
      <c r="M30" s="62" t="s">
        <v>535</v>
      </c>
    </row>
    <row r="31" spans="1:19">
      <c r="A31" s="62">
        <v>906</v>
      </c>
      <c r="B31" s="35" t="s">
        <v>52</v>
      </c>
      <c r="C31" s="11" t="s">
        <v>55</v>
      </c>
      <c r="D31" s="35" t="s">
        <v>56</v>
      </c>
      <c r="E31" s="63" t="s">
        <v>535</v>
      </c>
      <c r="G31" s="64" t="str">
        <f t="shared" ref="G31" si="8">_xlfn.TEXTJOIN("~",1,H31:K31)</f>
        <v>42012~3~-0.1~3.1</v>
      </c>
      <c r="H31" s="63" t="s">
        <v>535</v>
      </c>
      <c r="I31" s="63">
        <v>3</v>
      </c>
      <c r="J31" s="63">
        <v>-0.1</v>
      </c>
      <c r="K31" s="63">
        <v>3.1</v>
      </c>
      <c r="L31" s="62">
        <v>906</v>
      </c>
      <c r="M31" s="62" t="s">
        <v>535</v>
      </c>
    </row>
    <row r="32" spans="1:19">
      <c r="A32" s="62">
        <v>907</v>
      </c>
      <c r="B32" s="35" t="s">
        <v>52</v>
      </c>
      <c r="C32" s="11" t="s">
        <v>53</v>
      </c>
      <c r="D32" s="35" t="s">
        <v>54</v>
      </c>
      <c r="E32" s="63" t="s">
        <v>520</v>
      </c>
      <c r="G32" s="64" t="str">
        <f>_xlfn.TEXTJOIN("~",1,H32:K32)</f>
        <v>42011~3~-0.1~3.1</v>
      </c>
      <c r="H32" s="63" t="s">
        <v>520</v>
      </c>
      <c r="I32" s="63">
        <v>3</v>
      </c>
      <c r="J32" s="63">
        <v>-0.1</v>
      </c>
      <c r="K32" s="63">
        <v>3.1</v>
      </c>
      <c r="L32" s="62">
        <v>907</v>
      </c>
      <c r="M32" s="62" t="s">
        <v>536</v>
      </c>
    </row>
    <row r="33" spans="1:13">
      <c r="A33" s="62">
        <v>908</v>
      </c>
      <c r="B33" s="35" t="s">
        <v>52</v>
      </c>
      <c r="C33" s="11" t="s">
        <v>53</v>
      </c>
      <c r="D33" s="35" t="s">
        <v>54</v>
      </c>
      <c r="E33" s="63" t="s">
        <v>520</v>
      </c>
      <c r="G33" s="64" t="str">
        <f>_xlfn.TEXTJOIN("~",1,H33:K33)</f>
        <v>42011~3~-0.1~3.1</v>
      </c>
      <c r="H33" s="63" t="s">
        <v>520</v>
      </c>
      <c r="I33" s="63">
        <v>3</v>
      </c>
      <c r="J33" s="63">
        <v>-0.1</v>
      </c>
      <c r="K33" s="63">
        <v>3.1</v>
      </c>
      <c r="L33" s="62">
        <v>908</v>
      </c>
      <c r="M33" s="62" t="s">
        <v>536</v>
      </c>
    </row>
    <row r="34" spans="1:13">
      <c r="A34" s="62">
        <v>909</v>
      </c>
      <c r="B34" s="35" t="s">
        <v>52</v>
      </c>
      <c r="C34" s="11" t="s">
        <v>53</v>
      </c>
      <c r="D34" s="35" t="s">
        <v>54</v>
      </c>
      <c r="E34" s="63" t="s">
        <v>520</v>
      </c>
      <c r="G34" s="64" t="str">
        <f>_xlfn.TEXTJOIN("~",1,H34:K34)</f>
        <v>42011~3~-0.1~3.1</v>
      </c>
      <c r="H34" s="63" t="s">
        <v>520</v>
      </c>
      <c r="I34" s="63">
        <v>3</v>
      </c>
      <c r="J34" s="63">
        <v>-0.1</v>
      </c>
      <c r="K34" s="63">
        <v>3.1</v>
      </c>
      <c r="L34" s="62">
        <v>909</v>
      </c>
      <c r="M34" s="62" t="s">
        <v>536</v>
      </c>
    </row>
    <row r="37" spans="1:13">
      <c r="A37" s="4" t="str" cm="1">
        <f t="array" ref="A37">_xlfn.LET(_xlpm.right_1,RIGHT(C37,1),42&amp;TEXT(LEFT(C37,LEN(C37)-1),"00")&amp;_xlfn.IFS(_xlpm.right_1="A",1,_xlpm.right_1="B",2,_xlpm.right_1="C",3))</f>
        <v>42021</v>
      </c>
      <c r="B37" s="35" t="s">
        <v>59</v>
      </c>
      <c r="C37" s="11" t="s">
        <v>60</v>
      </c>
      <c r="D37" s="35" t="s">
        <v>61</v>
      </c>
      <c r="E37" s="27" t="str">
        <f t="shared" si="4"/>
        <v>42021</v>
      </c>
      <c r="G37" s="47" t="str">
        <f t="shared" si="5"/>
        <v>42011~3~-0.1~3.1</v>
      </c>
      <c r="H37" s="52" t="s">
        <v>520</v>
      </c>
      <c r="I37" s="27">
        <v>3</v>
      </c>
      <c r="J37" s="27">
        <v>-0.1</v>
      </c>
      <c r="K37" s="27">
        <f>I37+0.1</f>
        <v>3.1</v>
      </c>
      <c r="L37" s="4">
        <v>44001</v>
      </c>
      <c r="M37" s="4">
        <v>1</v>
      </c>
    </row>
    <row r="38" spans="1:13">
      <c r="A38" s="4" t="str" cm="1">
        <f t="array" ref="A38">_xlfn.LET(_xlpm.right_1,RIGHT(C38,1),42&amp;TEXT(LEFT(C38,LEN(C38)-1),"00")&amp;_xlfn.IFS(_xlpm.right_1="A",1,_xlpm.right_1="B",2,_xlpm.right_1="C",3))</f>
        <v>42022</v>
      </c>
      <c r="B38" s="35" t="s">
        <v>59</v>
      </c>
      <c r="C38" s="11" t="s">
        <v>62</v>
      </c>
      <c r="D38" s="35" t="s">
        <v>63</v>
      </c>
      <c r="E38" s="27" t="str">
        <f t="shared" si="4"/>
        <v>42022</v>
      </c>
      <c r="G38" s="47" t="str">
        <f t="shared" si="5"/>
        <v>42011~3~-0.1~3.1</v>
      </c>
      <c r="H38" s="52" t="s">
        <v>520</v>
      </c>
      <c r="I38" s="27">
        <v>3</v>
      </c>
      <c r="J38" s="27">
        <v>-0.1</v>
      </c>
      <c r="K38" s="27">
        <f t="shared" ref="K38:K57" si="9">I38+0.1</f>
        <v>3.1</v>
      </c>
      <c r="L38" s="4">
        <v>44001</v>
      </c>
      <c r="M38" s="4">
        <v>1</v>
      </c>
    </row>
    <row r="39" spans="1:13">
      <c r="A39" s="4" t="str" cm="1">
        <f t="array" ref="A39">_xlfn.LET(_xlpm.right_1,RIGHT(C39,1),42&amp;TEXT(LEFT(C39,LEN(C39)-1),"00")&amp;_xlfn.IFS(_xlpm.right_1="A",1,_xlpm.right_1="B",2,_xlpm.right_1="C",3))</f>
        <v>42023</v>
      </c>
      <c r="B39" s="35" t="s">
        <v>59</v>
      </c>
      <c r="C39" s="11" t="s">
        <v>64</v>
      </c>
      <c r="D39" s="35" t="s">
        <v>65</v>
      </c>
      <c r="E39" s="27" t="str">
        <f t="shared" si="4"/>
        <v>42023</v>
      </c>
      <c r="G39" s="47" t="str">
        <f t="shared" si="5"/>
        <v>42011~3~-0.1~3.1</v>
      </c>
      <c r="H39" s="52" t="s">
        <v>520</v>
      </c>
      <c r="I39" s="27">
        <v>3</v>
      </c>
      <c r="J39" s="27">
        <v>-0.1</v>
      </c>
      <c r="K39" s="27">
        <f t="shared" si="9"/>
        <v>3.1</v>
      </c>
      <c r="L39" s="4">
        <v>44001</v>
      </c>
      <c r="M39" s="4">
        <v>1</v>
      </c>
    </row>
    <row r="40" spans="1:13">
      <c r="A40" s="4" t="str" cm="1">
        <f t="array" ref="A40">_xlfn.LET(_xlpm.right_1,RIGHT(C40,1),42&amp;TEXT(LEFT(C40,LEN(C40)-1),"00")&amp;_xlfn.IFS(_xlpm.right_1="A",1,_xlpm.right_1="B",2,_xlpm.right_1="C",3))</f>
        <v>42031</v>
      </c>
      <c r="B40" s="35" t="s">
        <v>66</v>
      </c>
      <c r="C40" s="11" t="s">
        <v>67</v>
      </c>
      <c r="E40" s="27" t="str">
        <f t="shared" si="4"/>
        <v>42031</v>
      </c>
      <c r="G40" s="47" t="str">
        <f t="shared" si="5"/>
        <v>42011~3~-0.1~3.1</v>
      </c>
      <c r="H40" s="52" t="s">
        <v>520</v>
      </c>
      <c r="I40" s="27">
        <v>3</v>
      </c>
      <c r="J40" s="27">
        <v>-0.1</v>
      </c>
      <c r="K40" s="27">
        <f t="shared" si="9"/>
        <v>3.1</v>
      </c>
      <c r="L40" s="4">
        <v>44001</v>
      </c>
      <c r="M40" s="4">
        <v>1</v>
      </c>
    </row>
    <row r="41" spans="1:13">
      <c r="A41" s="4" t="str" cm="1">
        <f t="array" ref="A41">_xlfn.LET(_xlpm.right_1,RIGHT(C41,1),42&amp;TEXT(LEFT(C41,LEN(C41)-1),"00")&amp;_xlfn.IFS(_xlpm.right_1="A",1,_xlpm.right_1="B",2,_xlpm.right_1="C",3))</f>
        <v>42032</v>
      </c>
      <c r="B41" s="35" t="s">
        <v>66</v>
      </c>
      <c r="C41" s="11" t="s">
        <v>68</v>
      </c>
      <c r="E41" s="27" t="str">
        <f t="shared" si="4"/>
        <v>42032</v>
      </c>
      <c r="G41" s="47" t="str">
        <f t="shared" si="5"/>
        <v>42011~3~-0.1~3.1</v>
      </c>
      <c r="H41" s="52" t="s">
        <v>520</v>
      </c>
      <c r="I41" s="27">
        <v>3</v>
      </c>
      <c r="J41" s="27">
        <v>-0.1</v>
      </c>
      <c r="K41" s="27">
        <f t="shared" si="9"/>
        <v>3.1</v>
      </c>
      <c r="L41" s="4">
        <v>44001</v>
      </c>
      <c r="M41" s="4">
        <v>1</v>
      </c>
    </row>
    <row r="42" spans="1:13">
      <c r="A42" s="4" t="str" cm="1">
        <f t="array" ref="A42">_xlfn.LET(_xlpm.right_1,RIGHT(C42,1),42&amp;TEXT(LEFT(C42,LEN(C42)-1),"00")&amp;_xlfn.IFS(_xlpm.right_1="A",1,_xlpm.right_1="B",2,_xlpm.right_1="C",3))</f>
        <v>42033</v>
      </c>
      <c r="B42" s="35" t="s">
        <v>66</v>
      </c>
      <c r="C42" s="11" t="s">
        <v>69</v>
      </c>
      <c r="E42" s="27" t="str">
        <f t="shared" si="4"/>
        <v>42033</v>
      </c>
      <c r="G42" s="47" t="str">
        <f t="shared" si="5"/>
        <v>42011~3~-0.1~3.1</v>
      </c>
      <c r="H42" s="52" t="s">
        <v>520</v>
      </c>
      <c r="I42" s="27">
        <v>3</v>
      </c>
      <c r="J42" s="27">
        <v>-0.1</v>
      </c>
      <c r="K42" s="27">
        <f t="shared" si="9"/>
        <v>3.1</v>
      </c>
      <c r="L42" s="4">
        <v>44001</v>
      </c>
      <c r="M42" s="4">
        <v>1</v>
      </c>
    </row>
    <row r="43" spans="1:13">
      <c r="A43" s="4" t="str" cm="1">
        <f t="array" ref="A43">_xlfn.LET(_xlpm.right_1,RIGHT(C43,1),42&amp;TEXT(LEFT(C43,LEN(C43)-1),"00")&amp;_xlfn.IFS(_xlpm.right_1="A",1,_xlpm.right_1="B",2,_xlpm.right_1="C",3))</f>
        <v>42041</v>
      </c>
      <c r="B43" s="35" t="s">
        <v>70</v>
      </c>
      <c r="C43" s="11" t="s">
        <v>71</v>
      </c>
      <c r="E43" s="27" t="str">
        <f t="shared" si="4"/>
        <v>42041</v>
      </c>
      <c r="G43" s="47" t="str">
        <f t="shared" si="5"/>
        <v>42011~3~-0.1~3.1</v>
      </c>
      <c r="H43" s="52" t="s">
        <v>520</v>
      </c>
      <c r="I43" s="27">
        <v>3</v>
      </c>
      <c r="J43" s="27">
        <v>-0.1</v>
      </c>
      <c r="K43" s="27">
        <f t="shared" si="9"/>
        <v>3.1</v>
      </c>
      <c r="L43" s="4">
        <v>44001</v>
      </c>
      <c r="M43" s="4">
        <v>1</v>
      </c>
    </row>
    <row r="44" spans="1:13">
      <c r="A44" s="4" t="str" cm="1">
        <f t="array" ref="A44">_xlfn.LET(_xlpm.right_1,RIGHT(C44,1),42&amp;TEXT(LEFT(C44,LEN(C44)-1),"00")&amp;_xlfn.IFS(_xlpm.right_1="A",1,_xlpm.right_1="B",2,_xlpm.right_1="C",3))</f>
        <v>42042</v>
      </c>
      <c r="B44" s="35" t="s">
        <v>70</v>
      </c>
      <c r="C44" s="11" t="s">
        <v>72</v>
      </c>
      <c r="E44" s="27" t="str">
        <f t="shared" si="4"/>
        <v>42042</v>
      </c>
      <c r="G44" s="47" t="str">
        <f t="shared" si="5"/>
        <v>42011~3~-0.1~3.1</v>
      </c>
      <c r="H44" s="52" t="s">
        <v>520</v>
      </c>
      <c r="I44" s="27">
        <v>3</v>
      </c>
      <c r="J44" s="27">
        <v>-0.1</v>
      </c>
      <c r="K44" s="27">
        <f t="shared" si="9"/>
        <v>3.1</v>
      </c>
      <c r="L44" s="4">
        <v>44001</v>
      </c>
      <c r="M44" s="4">
        <v>1</v>
      </c>
    </row>
    <row r="45" spans="1:13">
      <c r="A45" s="4" t="str" cm="1">
        <f t="array" ref="A45">_xlfn.LET(_xlpm.right_1,RIGHT(C45,1),42&amp;TEXT(LEFT(C45,LEN(C45)-1),"00")&amp;_xlfn.IFS(_xlpm.right_1="A",1,_xlpm.right_1="B",2,_xlpm.right_1="C",3))</f>
        <v>42043</v>
      </c>
      <c r="B45" s="35" t="s">
        <v>70</v>
      </c>
      <c r="C45" s="11" t="s">
        <v>73</v>
      </c>
      <c r="E45" s="27" t="str">
        <f t="shared" si="4"/>
        <v>42043</v>
      </c>
      <c r="G45" s="47" t="str">
        <f t="shared" si="5"/>
        <v>42011~3~-0.1~3.1</v>
      </c>
      <c r="H45" s="52" t="s">
        <v>520</v>
      </c>
      <c r="I45" s="27">
        <v>3</v>
      </c>
      <c r="J45" s="27">
        <v>-0.1</v>
      </c>
      <c r="K45" s="27">
        <f t="shared" si="9"/>
        <v>3.1</v>
      </c>
      <c r="L45" s="4">
        <v>44001</v>
      </c>
      <c r="M45" s="4">
        <v>1</v>
      </c>
    </row>
    <row r="46" spans="1:13">
      <c r="A46" s="4" t="str" cm="1">
        <f t="array" ref="A46">_xlfn.LET(_xlpm.right_1,RIGHT(C46,1),42&amp;TEXT(LEFT(C46,LEN(C46)-1),"00")&amp;_xlfn.IFS(_xlpm.right_1="A",1,_xlpm.right_1="B",2,_xlpm.right_1="C",3))</f>
        <v>42051</v>
      </c>
      <c r="B46" s="35" t="s">
        <v>74</v>
      </c>
      <c r="C46" s="11" t="s">
        <v>75</v>
      </c>
      <c r="D46" s="35" t="s">
        <v>76</v>
      </c>
      <c r="E46" s="27" t="str">
        <f t="shared" si="4"/>
        <v>42051</v>
      </c>
      <c r="G46" s="47" t="str">
        <f t="shared" si="5"/>
        <v>42011~3~-0.1~3.1</v>
      </c>
      <c r="H46" s="52" t="s">
        <v>520</v>
      </c>
      <c r="I46" s="27">
        <v>3</v>
      </c>
      <c r="J46" s="27">
        <v>-0.1</v>
      </c>
      <c r="K46" s="27">
        <f t="shared" si="9"/>
        <v>3.1</v>
      </c>
      <c r="L46" s="4">
        <v>44001</v>
      </c>
      <c r="M46" s="4">
        <v>1</v>
      </c>
    </row>
    <row r="47" spans="1:13">
      <c r="A47" s="4" t="str" cm="1">
        <f t="array" ref="A47">_xlfn.LET(_xlpm.right_1,RIGHT(C47,1),42&amp;TEXT(LEFT(C47,LEN(C47)-1),"00")&amp;_xlfn.IFS(_xlpm.right_1="A",1,_xlpm.right_1="B",2,_xlpm.right_1="C",3))</f>
        <v>42052</v>
      </c>
      <c r="B47" s="35" t="s">
        <v>74</v>
      </c>
      <c r="C47" s="11" t="s">
        <v>77</v>
      </c>
      <c r="D47" s="35" t="s">
        <v>78</v>
      </c>
      <c r="E47" s="27" t="str">
        <f t="shared" si="4"/>
        <v>42052</v>
      </c>
      <c r="G47" s="47" t="str">
        <f t="shared" si="5"/>
        <v>42011~3~-0.1~3.1</v>
      </c>
      <c r="H47" s="52" t="s">
        <v>520</v>
      </c>
      <c r="I47" s="27">
        <v>3</v>
      </c>
      <c r="J47" s="27">
        <v>-0.1</v>
      </c>
      <c r="K47" s="27">
        <f t="shared" si="9"/>
        <v>3.1</v>
      </c>
      <c r="L47" s="4">
        <v>44001</v>
      </c>
      <c r="M47" s="4">
        <v>1</v>
      </c>
    </row>
    <row r="48" spans="1:13">
      <c r="A48" s="4" t="str" cm="1">
        <f t="array" ref="A48">_xlfn.LET(_xlpm.right_1,RIGHT(C48,1),42&amp;TEXT(LEFT(C48,LEN(C48)-1),"00")&amp;_xlfn.IFS(_xlpm.right_1="A",1,_xlpm.right_1="B",2,_xlpm.right_1="C",3))</f>
        <v>42053</v>
      </c>
      <c r="B48" s="35" t="s">
        <v>74</v>
      </c>
      <c r="C48" s="11" t="s">
        <v>79</v>
      </c>
      <c r="D48" s="35" t="s">
        <v>80</v>
      </c>
      <c r="E48" s="27" t="str">
        <f t="shared" si="4"/>
        <v>42053</v>
      </c>
      <c r="G48" s="47" t="str">
        <f t="shared" si="5"/>
        <v>42011~3~-0.1~3.1</v>
      </c>
      <c r="H48" s="52" t="s">
        <v>520</v>
      </c>
      <c r="I48" s="27">
        <v>3</v>
      </c>
      <c r="J48" s="27">
        <v>-0.1</v>
      </c>
      <c r="K48" s="27">
        <f t="shared" si="9"/>
        <v>3.1</v>
      </c>
      <c r="L48" s="4">
        <v>44001</v>
      </c>
      <c r="M48" s="4">
        <v>1</v>
      </c>
    </row>
    <row r="49" spans="1:13">
      <c r="A49" s="4" t="str" cm="1">
        <f t="array" ref="A49">_xlfn.LET(_xlpm.right_1,RIGHT(C49,1),42&amp;TEXT(LEFT(C49,LEN(C49)-1),"00")&amp;_xlfn.IFS(_xlpm.right_1="A",1,_xlpm.right_1="B",2,_xlpm.right_1="C",3))</f>
        <v>42061</v>
      </c>
      <c r="B49" s="35" t="s">
        <v>81</v>
      </c>
      <c r="C49" s="11" t="s">
        <v>82</v>
      </c>
      <c r="E49" s="27" t="str">
        <f t="shared" si="4"/>
        <v>42061</v>
      </c>
      <c r="G49" s="47" t="str">
        <f t="shared" si="5"/>
        <v>42011~3~-0.1~3.1</v>
      </c>
      <c r="H49" s="52" t="s">
        <v>520</v>
      </c>
      <c r="I49" s="27">
        <v>3</v>
      </c>
      <c r="J49" s="27">
        <v>-0.1</v>
      </c>
      <c r="K49" s="27">
        <f t="shared" si="9"/>
        <v>3.1</v>
      </c>
      <c r="L49" s="4">
        <v>44001</v>
      </c>
      <c r="M49" s="4">
        <v>1</v>
      </c>
    </row>
    <row r="50" spans="1:13">
      <c r="A50" s="4" t="str" cm="1">
        <f t="array" ref="A50">_xlfn.LET(_xlpm.right_1,RIGHT(C50,1),42&amp;TEXT(LEFT(C50,LEN(C50)-1),"00")&amp;_xlfn.IFS(_xlpm.right_1="A",1,_xlpm.right_1="B",2,_xlpm.right_1="C",3))</f>
        <v>42062</v>
      </c>
      <c r="B50" s="35" t="s">
        <v>81</v>
      </c>
      <c r="C50" s="11" t="s">
        <v>83</v>
      </c>
      <c r="E50" s="27" t="str">
        <f t="shared" si="4"/>
        <v>42062</v>
      </c>
      <c r="G50" s="47" t="str">
        <f t="shared" si="5"/>
        <v>42011~3~-0.1~3.1</v>
      </c>
      <c r="H50" s="52" t="s">
        <v>520</v>
      </c>
      <c r="I50" s="27">
        <v>3</v>
      </c>
      <c r="J50" s="27">
        <v>-0.1</v>
      </c>
      <c r="K50" s="27">
        <f t="shared" si="9"/>
        <v>3.1</v>
      </c>
      <c r="L50" s="4">
        <v>44001</v>
      </c>
      <c r="M50" s="4">
        <v>1</v>
      </c>
    </row>
    <row r="51" spans="1:13">
      <c r="A51" s="4" t="str" cm="1">
        <f t="array" ref="A51">_xlfn.LET(_xlpm.right_1,RIGHT(C51,1),42&amp;TEXT(LEFT(C51,LEN(C51)-1),"00")&amp;_xlfn.IFS(_xlpm.right_1="A",1,_xlpm.right_1="B",2,_xlpm.right_1="C",3))</f>
        <v>42063</v>
      </c>
      <c r="B51" s="35" t="s">
        <v>81</v>
      </c>
      <c r="C51" s="11" t="s">
        <v>84</v>
      </c>
      <c r="E51" s="27" t="str">
        <f t="shared" si="4"/>
        <v>42063</v>
      </c>
      <c r="G51" s="47" t="str">
        <f t="shared" si="5"/>
        <v>42011~3~-0.1~3.1</v>
      </c>
      <c r="H51" s="52" t="s">
        <v>520</v>
      </c>
      <c r="I51" s="27">
        <v>3</v>
      </c>
      <c r="J51" s="27">
        <v>-0.1</v>
      </c>
      <c r="K51" s="27">
        <f t="shared" si="9"/>
        <v>3.1</v>
      </c>
      <c r="L51" s="4">
        <v>44001</v>
      </c>
      <c r="M51" s="4">
        <v>1</v>
      </c>
    </row>
    <row r="52" spans="1:13">
      <c r="A52" s="4" t="str" cm="1">
        <f t="array" ref="A52">_xlfn.LET(_xlpm.right_1,RIGHT(C52,1),42&amp;TEXT(LEFT(C52,LEN(C52)-1),"00")&amp;_xlfn.IFS(_xlpm.right_1="A",1,_xlpm.right_1="B",2,_xlpm.right_1="C",3))</f>
        <v>42071</v>
      </c>
      <c r="B52" s="35" t="s">
        <v>85</v>
      </c>
      <c r="C52" s="11" t="s">
        <v>86</v>
      </c>
      <c r="E52" s="27" t="str">
        <f t="shared" si="4"/>
        <v>42071</v>
      </c>
      <c r="G52" s="47" t="str">
        <f t="shared" si="5"/>
        <v>42011~3~-0.1~3.1</v>
      </c>
      <c r="H52" s="52" t="s">
        <v>520</v>
      </c>
      <c r="I52" s="27">
        <v>3</v>
      </c>
      <c r="J52" s="27">
        <v>-0.1</v>
      </c>
      <c r="K52" s="27">
        <f t="shared" si="9"/>
        <v>3.1</v>
      </c>
      <c r="L52" s="4">
        <v>44001</v>
      </c>
      <c r="M52" s="4">
        <v>1</v>
      </c>
    </row>
    <row r="53" spans="1:13">
      <c r="A53" s="4" t="str" cm="1">
        <f t="array" ref="A53">_xlfn.LET(_xlpm.right_1,RIGHT(C53,1),42&amp;TEXT(LEFT(C53,LEN(C53)-1),"00")&amp;_xlfn.IFS(_xlpm.right_1="A",1,_xlpm.right_1="B",2,_xlpm.right_1="C",3))</f>
        <v>42072</v>
      </c>
      <c r="B53" s="35" t="s">
        <v>85</v>
      </c>
      <c r="C53" s="11" t="s">
        <v>87</v>
      </c>
      <c r="E53" s="27" t="str">
        <f t="shared" si="4"/>
        <v>42072</v>
      </c>
      <c r="G53" s="47" t="str">
        <f t="shared" si="5"/>
        <v>42011~3~-0.1~3.1</v>
      </c>
      <c r="H53" s="52" t="s">
        <v>520</v>
      </c>
      <c r="I53" s="27">
        <v>3</v>
      </c>
      <c r="J53" s="27">
        <v>-0.1</v>
      </c>
      <c r="K53" s="27">
        <f t="shared" si="9"/>
        <v>3.1</v>
      </c>
      <c r="L53" s="4">
        <v>44001</v>
      </c>
      <c r="M53" s="4">
        <v>1</v>
      </c>
    </row>
    <row r="54" spans="1:13">
      <c r="A54" s="4" t="str" cm="1">
        <f t="array" ref="A54">_xlfn.LET(_xlpm.right_1,RIGHT(C54,1),42&amp;TEXT(LEFT(C54,LEN(C54)-1),"00")&amp;_xlfn.IFS(_xlpm.right_1="A",1,_xlpm.right_1="B",2,_xlpm.right_1="C",3))</f>
        <v>42073</v>
      </c>
      <c r="B54" s="35" t="s">
        <v>85</v>
      </c>
      <c r="C54" s="11" t="s">
        <v>88</v>
      </c>
      <c r="E54" s="27" t="str">
        <f t="shared" si="4"/>
        <v>42073</v>
      </c>
      <c r="G54" s="47" t="str">
        <f t="shared" si="5"/>
        <v>42011~3~-0.1~3.1</v>
      </c>
      <c r="H54" s="52" t="s">
        <v>520</v>
      </c>
      <c r="I54" s="27">
        <v>3</v>
      </c>
      <c r="J54" s="27">
        <v>-0.1</v>
      </c>
      <c r="K54" s="27">
        <f t="shared" si="9"/>
        <v>3.1</v>
      </c>
      <c r="L54" s="4">
        <v>44001</v>
      </c>
      <c r="M54" s="4">
        <v>1</v>
      </c>
    </row>
    <row r="55" spans="1:13">
      <c r="A55" s="4" t="str" cm="1">
        <f t="array" ref="A55">_xlfn.LET(_xlpm.right_1,RIGHT(C55,1),42&amp;TEXT(LEFT(C55,LEN(C55)-1),"00")&amp;_xlfn.IFS(_xlpm.right_1="A",1,_xlpm.right_1="B",2,_xlpm.right_1="C",3))</f>
        <v>42081</v>
      </c>
      <c r="B55" s="35" t="s">
        <v>89</v>
      </c>
      <c r="C55" s="11" t="s">
        <v>90</v>
      </c>
      <c r="E55" s="27" t="str">
        <f t="shared" si="4"/>
        <v>42081</v>
      </c>
      <c r="G55" s="47" t="str">
        <f t="shared" si="5"/>
        <v>42081~1.4~-0.1~1.5</v>
      </c>
      <c r="H55" s="27" t="str">
        <f>$A55</f>
        <v>42081</v>
      </c>
      <c r="I55" s="27">
        <v>1.4</v>
      </c>
      <c r="J55" s="27">
        <v>-0.1</v>
      </c>
      <c r="K55" s="27">
        <f t="shared" si="9"/>
        <v>1.5</v>
      </c>
      <c r="L55" s="4">
        <v>44001</v>
      </c>
      <c r="M55" s="4">
        <v>1</v>
      </c>
    </row>
    <row r="56" spans="1:13">
      <c r="A56" s="4" t="str" cm="1">
        <f t="array" ref="A56">_xlfn.LET(_xlpm.right_1,RIGHT(C56,1),42&amp;TEXT(LEFT(C56,LEN(C56)-1),"00")&amp;_xlfn.IFS(_xlpm.right_1="A",1,_xlpm.right_1="B",2,_xlpm.right_1="C",3))</f>
        <v>42082</v>
      </c>
      <c r="B56" s="35" t="s">
        <v>89</v>
      </c>
      <c r="C56" s="11" t="s">
        <v>91</v>
      </c>
      <c r="E56" s="27" t="str">
        <f t="shared" si="4"/>
        <v>42082</v>
      </c>
      <c r="G56" s="47" t="str">
        <f t="shared" si="5"/>
        <v>42082~2.3~-0.1~2.4</v>
      </c>
      <c r="H56" s="27" t="str">
        <f>$A56</f>
        <v>42082</v>
      </c>
      <c r="I56" s="27">
        <v>2.2999999999999998</v>
      </c>
      <c r="J56" s="27">
        <v>-0.1</v>
      </c>
      <c r="K56" s="27">
        <f t="shared" si="9"/>
        <v>2.4</v>
      </c>
      <c r="L56" s="4">
        <v>44001</v>
      </c>
      <c r="M56" s="4">
        <v>1</v>
      </c>
    </row>
    <row r="57" spans="1:13">
      <c r="A57" s="4" t="str" cm="1">
        <f t="array" ref="A57">_xlfn.LET(_xlpm.right_1,RIGHT(C57,1),42&amp;TEXT(LEFT(C57,LEN(C57)-1),"00")&amp;_xlfn.IFS(_xlpm.right_1="A",1,_xlpm.right_1="B",2,_xlpm.right_1="C",3))</f>
        <v>42083</v>
      </c>
      <c r="B57" s="35" t="s">
        <v>89</v>
      </c>
      <c r="C57" s="11" t="s">
        <v>92</v>
      </c>
      <c r="E57" s="27" t="str">
        <f t="shared" si="4"/>
        <v>42083</v>
      </c>
      <c r="G57" s="47" t="str">
        <f t="shared" si="5"/>
        <v>42083~1.2~-0.1~1.3</v>
      </c>
      <c r="H57" s="27" t="str">
        <f>$A57</f>
        <v>42083</v>
      </c>
      <c r="I57" s="27">
        <v>1.2</v>
      </c>
      <c r="J57" s="27">
        <v>-0.1</v>
      </c>
      <c r="K57" s="27">
        <f t="shared" si="9"/>
        <v>1.3</v>
      </c>
      <c r="L57" s="4">
        <v>44001</v>
      </c>
      <c r="M57" s="4">
        <v>1</v>
      </c>
    </row>
  </sheetData>
  <phoneticPr fontId="18" type="noConversion"/>
  <conditionalFormatting sqref="E4:F4 L4:M4 E19:F19 L19:M19">
    <cfRule type="expression" dxfId="20" priority="2">
      <formula>AND($A4="",$B4="",ROW()&gt;4)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41"/>
  <sheetViews>
    <sheetView zoomScaleNormal="100" workbookViewId="0">
      <pane xSplit="3" ySplit="4" topLeftCell="D305" activePane="bottomRight" state="frozen"/>
      <selection pane="topRight"/>
      <selection pane="bottomLeft"/>
      <selection pane="bottomRight" activeCell="J59" sqref="J59"/>
    </sheetView>
  </sheetViews>
  <sheetFormatPr defaultColWidth="9.125" defaultRowHeight="14.25"/>
  <cols>
    <col min="1" max="1" width="10.25" style="15" customWidth="1"/>
    <col min="2" max="2" width="8.5" style="4" customWidth="1"/>
    <col min="3" max="3" width="17.25" style="16" customWidth="1"/>
    <col min="4" max="4" width="9" style="16" customWidth="1"/>
    <col min="5" max="5" width="3.625" style="16" customWidth="1"/>
    <col min="6" max="6" width="2" style="16" customWidth="1"/>
    <col min="7" max="7" width="11" style="15" customWidth="1"/>
    <col min="8" max="8" width="8.875" style="17" customWidth="1"/>
    <col min="9" max="9" width="4.25" style="17" customWidth="1"/>
    <col min="10" max="10" width="50.125" style="18" customWidth="1"/>
    <col min="11" max="11" width="33.375" style="19" customWidth="1"/>
    <col min="12" max="12" width="13" style="4" customWidth="1"/>
    <col min="13" max="13" width="11.375" style="4" customWidth="1"/>
    <col min="14" max="15" width="10.125" style="4" customWidth="1"/>
    <col min="16" max="17" width="12.75" style="4" customWidth="1"/>
    <col min="18" max="18" width="17.25" style="4" bestFit="1" customWidth="1"/>
    <col min="19" max="19" width="35" style="20" customWidth="1"/>
    <col min="20" max="28" width="9.125" style="4"/>
    <col min="29" max="16384" width="9.125" style="21"/>
  </cols>
  <sheetData>
    <row r="1" spans="1:28">
      <c r="A1" s="21" t="s">
        <v>93</v>
      </c>
      <c r="C1" s="4"/>
      <c r="G1" s="4"/>
      <c r="H1" s="16"/>
      <c r="I1" s="16"/>
      <c r="J1" s="21"/>
      <c r="K1" s="4"/>
    </row>
    <row r="2" spans="1:28" s="1" customFormat="1">
      <c r="A2" s="1" t="s">
        <v>94</v>
      </c>
      <c r="B2" s="1" t="s">
        <v>95</v>
      </c>
      <c r="D2" s="22"/>
      <c r="E2" s="22"/>
      <c r="F2" s="22"/>
      <c r="G2" s="1" t="s">
        <v>96</v>
      </c>
      <c r="H2" s="22"/>
      <c r="I2" s="22"/>
      <c r="J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  <c r="S2" s="1" t="s">
        <v>105</v>
      </c>
    </row>
    <row r="3" spans="1:28" s="8" customFormat="1">
      <c r="A3" s="8" t="s">
        <v>10</v>
      </c>
      <c r="B3" s="8" t="s">
        <v>10</v>
      </c>
      <c r="D3" s="23"/>
      <c r="E3" s="23"/>
      <c r="F3" s="23"/>
      <c r="G3" s="8" t="s">
        <v>106</v>
      </c>
      <c r="H3" s="23"/>
      <c r="I3" s="23"/>
      <c r="J3" s="8" t="s">
        <v>107</v>
      </c>
      <c r="L3" s="8" t="s">
        <v>108</v>
      </c>
      <c r="M3" s="8" t="s">
        <v>106</v>
      </c>
      <c r="N3" s="8" t="s">
        <v>109</v>
      </c>
      <c r="O3" s="8" t="s">
        <v>109</v>
      </c>
      <c r="P3" s="8" t="s">
        <v>106</v>
      </c>
      <c r="Q3" s="8" t="s">
        <v>106</v>
      </c>
      <c r="R3" s="8" t="s">
        <v>106</v>
      </c>
      <c r="S3" s="8" t="s">
        <v>110</v>
      </c>
    </row>
    <row r="4" spans="1:28" s="3" customFormat="1" ht="51.75" customHeight="1">
      <c r="A4" s="24" t="s">
        <v>111</v>
      </c>
      <c r="B4" s="12" t="s">
        <v>112</v>
      </c>
      <c r="C4" s="25" t="s">
        <v>16</v>
      </c>
      <c r="D4" s="12" t="s">
        <v>113</v>
      </c>
      <c r="E4" s="12" t="s">
        <v>114</v>
      </c>
      <c r="F4" s="12" t="s">
        <v>115</v>
      </c>
      <c r="G4" s="3" t="s">
        <v>116</v>
      </c>
      <c r="H4" s="12" t="s">
        <v>117</v>
      </c>
      <c r="I4" s="12" t="s">
        <v>118</v>
      </c>
      <c r="J4" s="3" t="s">
        <v>119</v>
      </c>
      <c r="K4" s="10" t="s">
        <v>120</v>
      </c>
      <c r="L4" s="3" t="s">
        <v>121</v>
      </c>
      <c r="M4" s="3" t="s">
        <v>122</v>
      </c>
      <c r="N4" s="10" t="s">
        <v>123</v>
      </c>
      <c r="O4" s="10" t="s">
        <v>124</v>
      </c>
      <c r="P4" s="10" t="s">
        <v>125</v>
      </c>
      <c r="Q4" s="10" t="s">
        <v>126</v>
      </c>
      <c r="R4" s="3" t="s">
        <v>127</v>
      </c>
      <c r="S4" s="24" t="s">
        <v>128</v>
      </c>
      <c r="T4" s="10" t="s">
        <v>129</v>
      </c>
      <c r="U4" s="10" t="s">
        <v>130</v>
      </c>
      <c r="V4" s="10" t="s">
        <v>131</v>
      </c>
      <c r="W4" s="10" t="s">
        <v>132</v>
      </c>
      <c r="X4" s="10" t="s">
        <v>133</v>
      </c>
      <c r="Y4" s="10" t="s">
        <v>134</v>
      </c>
      <c r="Z4" s="10" t="s">
        <v>135</v>
      </c>
      <c r="AA4" s="10" t="s">
        <v>136</v>
      </c>
      <c r="AB4" s="10" t="s">
        <v>137</v>
      </c>
    </row>
    <row r="5" spans="1:28">
      <c r="A5" s="15">
        <v>16</v>
      </c>
      <c r="B5" s="4">
        <v>2</v>
      </c>
      <c r="C5" s="26" t="s">
        <v>138</v>
      </c>
      <c r="D5" s="26">
        <v>1</v>
      </c>
      <c r="E5" s="26"/>
      <c r="F5" s="26"/>
      <c r="G5" s="15">
        <v>11</v>
      </c>
      <c r="H5" s="17" t="s">
        <v>139</v>
      </c>
      <c r="I5" s="17" t="s">
        <v>140</v>
      </c>
      <c r="J5" s="27" t="str" cm="1">
        <f t="array" ref="J5">IFERROR(_xlfn.TEXTJOIN(";",1,IF(D5,_xlfn.MAKEARRAY(D5,1,_xlfn.LAMBDA(_xlpm.x,_xlpm.y,K5&amp;"-"&amp;TEXT(_xlpm.x,"00"))),_xlfn.MAP(_xlfn.TEXTSPLIT(E5,{";","；"},,1),_xlfn.LAMBDA(_xlpm.x,K5&amp;"-"&amp;TEXT(_xlpm.x,"00"))))),"")</f>
        <v>ft-winter-11-rnd-grass-01</v>
      </c>
      <c r="K5" s="19" t="str">
        <f>_xlfn.TEXTJOIN("-",1,H5:I5,G5,IF(L5="FixedDistance","fixed","rnd"),C5)</f>
        <v>ft-winter-11-rnd-grass</v>
      </c>
      <c r="L5" s="4" t="s">
        <v>141</v>
      </c>
      <c r="N5" s="4" t="s">
        <v>142</v>
      </c>
      <c r="P5" s="4">
        <f>IF($L5="RndPosition",_xlfn.FORECAST.LINEAR(LN($G5),{0.7;0.98},{1.6094379124341;8.51719319141624}),"")</f>
        <v>0.73195945021007258</v>
      </c>
      <c r="Q5" s="4">
        <f>IF($L5="RndPosition",_xlfn.FORECAST.LINEAR(LN($G5),{0.92;0.2},{1.6094379124341;8.51719319141624}),"")</f>
        <v>0.83781855660267057</v>
      </c>
      <c r="S5" s="20" t="str" cm="1">
        <f t="array" ref="S5">IF(L5="RndPosition",_xlfn.TEXTJOIN(";",1,_xlfn.IFS(ISBLANK(T5:AB5),"",T5:AB5,TRUE,TRUE,FALSE)),"")</f>
        <v/>
      </c>
    </row>
    <row r="6" spans="1:28">
      <c r="A6" s="15">
        <v>16</v>
      </c>
      <c r="B6" s="4">
        <v>3</v>
      </c>
      <c r="C6" s="26" t="s">
        <v>143</v>
      </c>
      <c r="D6" s="26">
        <v>1</v>
      </c>
      <c r="E6" s="26"/>
      <c r="F6" s="26"/>
      <c r="G6" s="15">
        <v>24</v>
      </c>
      <c r="H6" s="17" t="s">
        <v>139</v>
      </c>
      <c r="I6" s="17" t="s">
        <v>140</v>
      </c>
      <c r="J6" s="27" t="str" cm="1">
        <f t="array" ref="J6">IFERROR(_xlfn.TEXTJOIN(";",1,IF(D6,_xlfn.MAKEARRAY(D6,1,_xlfn.LAMBDA(_xlpm.x,_xlpm.y,K6&amp;"-"&amp;TEXT(_xlpm.x,"00"))),_xlfn.MAP(_xlfn.TEXTSPLIT(E6,{";","；"},,1),_xlfn.LAMBDA(_xlpm.x,K6&amp;"-"&amp;TEXT(_xlpm.x,"00"))))),"")</f>
        <v>ft-winter-24-fixed-atm-01</v>
      </c>
      <c r="K6" s="19" t="str">
        <f t="shared" ref="K6:K18" si="0">_xlfn.TEXTJOIN("-",1,H6:I6,G6,IF(L6="FixedDistance","fixed","rnd"),C6)</f>
        <v>ft-winter-24-fixed-atm</v>
      </c>
      <c r="L6" s="4" t="s">
        <v>144</v>
      </c>
      <c r="M6" s="4">
        <v>25.6</v>
      </c>
      <c r="P6" s="4" t="str">
        <f>IF($L6="RndPosition",_xlfn.FORECAST.LINEAR(LN($G6),{0.7;0.98},{1.6094379124341;8.51719319141624}),"")</f>
        <v/>
      </c>
      <c r="Q6" s="4" t="str">
        <f>IF($L6="RndPosition",_xlfn.FORECAST.LINEAR(LN($G6),{0.92;0.2},{1.6094379124341;8.51719319141624}),"")</f>
        <v/>
      </c>
      <c r="S6" s="20" t="str" cm="1">
        <f t="array" ref="S6">IF(L6="RndPosition",_xlfn.TEXTJOIN(";",1,_xlfn.IFS(ISBLANK(T6:AB6),"",T6:AB6,TRUE,TRUE,FALSE)),"")</f>
        <v/>
      </c>
    </row>
    <row r="7" spans="1:28">
      <c r="A7" s="15">
        <v>16</v>
      </c>
      <c r="B7" s="4">
        <v>4</v>
      </c>
      <c r="C7" s="26" t="s">
        <v>145</v>
      </c>
      <c r="D7" s="26">
        <v>1</v>
      </c>
      <c r="E7" s="26"/>
      <c r="F7" s="26"/>
      <c r="G7" s="15">
        <v>60</v>
      </c>
      <c r="H7" s="17" t="s">
        <v>139</v>
      </c>
      <c r="I7" s="17" t="s">
        <v>140</v>
      </c>
      <c r="J7" s="27" t="str" cm="1">
        <f t="array" ref="J7">IFERROR(_xlfn.TEXTJOIN(";",1,IF(D7,_xlfn.MAKEARRAY(D7,1,_xlfn.LAMBDA(_xlpm.x,_xlpm.y,K7&amp;"-"&amp;TEXT(_xlpm.x,"00"))),_xlfn.MAP(_xlfn.TEXTSPLIT(E7,{";","；"},,1),_xlfn.LAMBDA(_xlpm.x,K7&amp;"-"&amp;TEXT(_xlpm.x,"00"))))),"")</f>
        <v>ft-winter-60-fixed-ground-01</v>
      </c>
      <c r="K7" s="19" t="str">
        <f t="shared" si="0"/>
        <v>ft-winter-60-fixed-ground</v>
      </c>
      <c r="L7" s="4" t="s">
        <v>144</v>
      </c>
      <c r="M7" s="4">
        <v>25.6</v>
      </c>
      <c r="P7" s="4" t="str">
        <f>IF($L7="RndPosition",_xlfn.FORECAST.LINEAR(LN($G7),{0.7;0.98},{1.6094379124341;8.51719319141624}),"")</f>
        <v/>
      </c>
      <c r="Q7" s="4" t="str">
        <f>IF($L7="RndPosition",_xlfn.FORECAST.LINEAR(LN($G7),{0.92;0.2},{1.6094379124341;8.51719319141624}),"")</f>
        <v/>
      </c>
      <c r="S7" s="20" t="str" cm="1">
        <f t="array" ref="S7">IF(L7="RndPosition",_xlfn.TEXTJOIN(";",1,_xlfn.IFS(ISBLANK(T7:AB7),"",T7:AB7,TRUE,TRUE,FALSE)),"")</f>
        <v/>
      </c>
    </row>
    <row r="8" spans="1:28">
      <c r="A8" s="15">
        <v>16</v>
      </c>
      <c r="B8" s="4">
        <v>5</v>
      </c>
      <c r="C8" s="26" t="s">
        <v>146</v>
      </c>
      <c r="D8" s="26">
        <v>1</v>
      </c>
      <c r="E8" s="26"/>
      <c r="F8" s="26"/>
      <c r="G8" s="15">
        <v>61</v>
      </c>
      <c r="H8" s="17" t="s">
        <v>139</v>
      </c>
      <c r="I8" s="17" t="s">
        <v>140</v>
      </c>
      <c r="J8" s="27" t="str" cm="1">
        <f t="array" ref="J8">IFERROR(_xlfn.TEXTJOIN(";",1,IF(D8,_xlfn.MAKEARRAY(D8,1,_xlfn.LAMBDA(_xlpm.x,_xlpm.y,K8&amp;"-"&amp;TEXT(_xlpm.x,"00"))),_xlfn.MAP(_xlfn.TEXTSPLIT(E8,{";","；"},,1),_xlfn.LAMBDA(_xlpm.x,K8&amp;"-"&amp;TEXT(_xlpm.x,"00"))))),"")</f>
        <v>ft-winter-61-rnd-tree-01</v>
      </c>
      <c r="K8" s="19" t="str">
        <f t="shared" si="0"/>
        <v>ft-winter-61-rnd-tree</v>
      </c>
      <c r="L8" s="4" t="s">
        <v>141</v>
      </c>
      <c r="N8" s="4" t="s">
        <v>142</v>
      </c>
      <c r="P8" s="4">
        <f>IF($L8="RndPosition",_xlfn.FORECAST.LINEAR(LN($G8),{0.7;0.98},{1.6094379124341;8.51719319141624}),"")</f>
        <v>0.80139358419630979</v>
      </c>
      <c r="Q8" s="4">
        <f>IF($L8="RndPosition",_xlfn.FORECAST.LINEAR(LN($G8),{0.92;0.2},{1.6094379124341;8.51719319141624}),"")</f>
        <v>0.6592736406380606</v>
      </c>
      <c r="S8" s="20" t="str" cm="1">
        <f t="array" ref="S8">IF(L8="RndPosition",_xlfn.TEXTJOIN(";",1,_xlfn.IFS(ISBLANK(T8:AB8),"",T8:AB8,TRUE,TRUE,FALSE)),"")</f>
        <v/>
      </c>
    </row>
    <row r="9" spans="1:28">
      <c r="A9" s="15">
        <v>16</v>
      </c>
      <c r="B9" s="4">
        <v>6</v>
      </c>
      <c r="C9" s="26" t="s">
        <v>145</v>
      </c>
      <c r="D9" s="26">
        <v>1</v>
      </c>
      <c r="E9" s="26"/>
      <c r="F9" s="26"/>
      <c r="G9" s="15">
        <v>100</v>
      </c>
      <c r="H9" s="17" t="s">
        <v>139</v>
      </c>
      <c r="I9" s="17" t="s">
        <v>140</v>
      </c>
      <c r="J9" s="27" t="str" cm="1">
        <f t="array" ref="J9">IFERROR(_xlfn.TEXTJOIN(";",1,IF(D9,_xlfn.MAKEARRAY(D9,1,_xlfn.LAMBDA(_xlpm.x,_xlpm.y,K9&amp;"-"&amp;TEXT(_xlpm.x,"00"))),_xlfn.MAP(_xlfn.TEXTSPLIT(E9,{";","；"},,1),_xlfn.LAMBDA(_xlpm.x,K9&amp;"-"&amp;TEXT(_xlpm.x,"00"))))),"")</f>
        <v>ft-winter-100-fixed-ground-01</v>
      </c>
      <c r="K9" s="19" t="str">
        <f t="shared" si="0"/>
        <v>ft-winter-100-fixed-ground</v>
      </c>
      <c r="L9" s="4" t="s">
        <v>144</v>
      </c>
      <c r="M9" s="4">
        <v>25.6</v>
      </c>
      <c r="P9" s="4" t="str">
        <f>IF($L9="RndPosition",_xlfn.FORECAST.LINEAR(LN($G9),{0.7;0.98},{1.6094379124341;8.51719319141624}),"")</f>
        <v/>
      </c>
      <c r="Q9" s="4" t="str">
        <f>IF($L9="RndPosition",_xlfn.FORECAST.LINEAR(LN($G9),{0.92;0.2},{1.6094379124341;8.51719319141624}),"")</f>
        <v/>
      </c>
      <c r="S9" s="20" t="str" cm="1">
        <f t="array" ref="S9">IF(L9="RndPosition",_xlfn.TEXTJOIN(";",1,_xlfn.IFS(ISBLANK(T9:AB9),"",T9:AB9,TRUE,TRUE,FALSE)),"")</f>
        <v/>
      </c>
    </row>
    <row r="10" spans="1:28">
      <c r="A10" s="15">
        <v>16</v>
      </c>
      <c r="B10" s="4">
        <v>7</v>
      </c>
      <c r="C10" s="26" t="s">
        <v>146</v>
      </c>
      <c r="D10" s="26">
        <v>2</v>
      </c>
      <c r="E10" s="26"/>
      <c r="F10" s="26"/>
      <c r="G10" s="15">
        <v>101</v>
      </c>
      <c r="H10" s="17" t="s">
        <v>139</v>
      </c>
      <c r="I10" s="17" t="s">
        <v>140</v>
      </c>
      <c r="J10" s="27" t="str" cm="1">
        <f t="array" ref="J10">IFERROR(_xlfn.TEXTJOIN(";",1,IF(D10,_xlfn.MAKEARRAY(D10,1,_xlfn.LAMBDA(_xlpm.x,_xlpm.y,K10&amp;"-"&amp;TEXT(_xlpm.x,"00"))),_xlfn.MAP(_xlfn.TEXTSPLIT(E10,{";","；"},,1),_xlfn.LAMBDA(_xlpm.x,K10&amp;"-"&amp;TEXT(_xlpm.x,"00"))))),"")</f>
        <v>ft-winter-101-rnd-tree-01;ft-winter-101-rnd-tree-02</v>
      </c>
      <c r="K10" s="19" t="str">
        <f t="shared" si="0"/>
        <v>ft-winter-101-rnd-tree</v>
      </c>
      <c r="L10" s="4" t="s">
        <v>141</v>
      </c>
      <c r="N10" s="4" t="s">
        <v>142</v>
      </c>
      <c r="P10" s="4">
        <f>IF($L10="RndPosition",_xlfn.FORECAST.LINEAR(LN($G10),{0.7;0.98},{1.6094379124341;8.51719319141624}),"")</f>
        <v>0.82183279448168478</v>
      </c>
      <c r="Q10" s="4">
        <f>IF($L10="RndPosition",_xlfn.FORECAST.LINEAR(LN($G10),{0.92;0.2},{1.6094379124341;8.51719319141624}),"")</f>
        <v>0.60671567133281046</v>
      </c>
      <c r="S10" s="20" t="str" cm="1">
        <f t="array" ref="S10">IF(L10="RndPosition",_xlfn.TEXTJOIN(";",1,_xlfn.IFS(ISBLANK(T10:AB10),"",T10:AB10,TRUE,TRUE,FALSE)),"")</f>
        <v/>
      </c>
    </row>
    <row r="11" spans="1:28">
      <c r="A11" s="15">
        <v>16</v>
      </c>
      <c r="B11" s="4">
        <v>8</v>
      </c>
      <c r="C11" s="26" t="s">
        <v>143</v>
      </c>
      <c r="D11" s="26">
        <v>1</v>
      </c>
      <c r="E11" s="26"/>
      <c r="F11" s="26"/>
      <c r="G11" s="15">
        <v>139</v>
      </c>
      <c r="H11" s="17" t="s">
        <v>139</v>
      </c>
      <c r="I11" s="17" t="s">
        <v>140</v>
      </c>
      <c r="J11" s="27" t="str" cm="1">
        <f t="array" ref="J11">IFERROR(_xlfn.TEXTJOIN(";",1,IF(D11,_xlfn.MAKEARRAY(D11,1,_xlfn.LAMBDA(_xlpm.x,_xlpm.y,K11&amp;"-"&amp;TEXT(_xlpm.x,"00"))),_xlfn.MAP(_xlfn.TEXTSPLIT(E11,{";","；"},,1),_xlfn.LAMBDA(_xlpm.x,K11&amp;"-"&amp;TEXT(_xlpm.x,"00"))))),"")</f>
        <v>ft-winter-139-fixed-atm-01</v>
      </c>
      <c r="K11" s="19" t="str">
        <f t="shared" si="0"/>
        <v>ft-winter-139-fixed-atm</v>
      </c>
      <c r="L11" s="4" t="s">
        <v>144</v>
      </c>
      <c r="M11" s="4">
        <v>25.6</v>
      </c>
      <c r="P11" s="4" t="str">
        <f>IF($L11="RndPosition",_xlfn.FORECAST.LINEAR(LN($G11),{0.7;0.98},{1.6094379124341;8.51719319141624}),"")</f>
        <v/>
      </c>
      <c r="Q11" s="4" t="str">
        <f>IF($L11="RndPosition",_xlfn.FORECAST.LINEAR(LN($G11),{0.92;0.2},{1.6094379124341;8.51719319141624}),"")</f>
        <v/>
      </c>
      <c r="S11" s="20" t="str" cm="1">
        <f t="array" ref="S11">IF(L11="RndPosition",_xlfn.TEXTJOIN(";",1,_xlfn.IFS(ISBLANK(T11:AB11),"",T11:AB11,TRUE,TRUE,FALSE)),"")</f>
        <v/>
      </c>
    </row>
    <row r="12" spans="1:28">
      <c r="A12" s="15">
        <v>16</v>
      </c>
      <c r="B12" s="4">
        <v>9</v>
      </c>
      <c r="C12" s="26" t="s">
        <v>145</v>
      </c>
      <c r="D12" s="26">
        <v>1</v>
      </c>
      <c r="E12" s="26"/>
      <c r="F12" s="26"/>
      <c r="G12" s="15">
        <v>140</v>
      </c>
      <c r="H12" s="17" t="s">
        <v>139</v>
      </c>
      <c r="I12" s="17" t="s">
        <v>140</v>
      </c>
      <c r="J12" s="27" t="str" cm="1">
        <f t="array" ref="J12">IFERROR(_xlfn.TEXTJOIN(";",1,IF(D12,_xlfn.MAKEARRAY(D12,1,_xlfn.LAMBDA(_xlpm.x,_xlpm.y,K12&amp;"-"&amp;TEXT(_xlpm.x,"00"))),_xlfn.MAP(_xlfn.TEXTSPLIT(E12,{";","；"},,1),_xlfn.LAMBDA(_xlpm.x,K12&amp;"-"&amp;TEXT(_xlpm.x,"00"))))),"")</f>
        <v>ft-winter-140-fixed-ground-01</v>
      </c>
      <c r="K12" s="19" t="str">
        <f t="shared" si="0"/>
        <v>ft-winter-140-fixed-ground</v>
      </c>
      <c r="L12" s="4" t="s">
        <v>144</v>
      </c>
      <c r="M12" s="4">
        <v>25.6</v>
      </c>
      <c r="P12" s="4" t="str">
        <f>IF($L12="RndPosition",_xlfn.FORECAST.LINEAR(LN($G12),{0.7;0.98},{1.6094379124341;8.51719319141624}),"")</f>
        <v/>
      </c>
      <c r="Q12" s="4" t="str">
        <f>IF($L12="RndPosition",_xlfn.FORECAST.LINEAR(LN($G12),{0.92;0.2},{1.6094379124341;8.51719319141624}),"")</f>
        <v/>
      </c>
      <c r="S12" s="20" t="str" cm="1">
        <f t="array" ref="S12">IF(L12="RndPosition",_xlfn.TEXTJOIN(";",1,_xlfn.IFS(ISBLANK(T12:AB12),"",T12:AB12,TRUE,TRUE,FALSE)),"")</f>
        <v/>
      </c>
    </row>
    <row r="13" spans="1:28">
      <c r="A13" s="15">
        <v>16</v>
      </c>
      <c r="B13" s="4">
        <v>10</v>
      </c>
      <c r="C13" s="26" t="s">
        <v>146</v>
      </c>
      <c r="D13" s="26">
        <v>2</v>
      </c>
      <c r="E13" s="26"/>
      <c r="F13" s="26"/>
      <c r="G13" s="15">
        <v>141</v>
      </c>
      <c r="H13" s="17" t="s">
        <v>139</v>
      </c>
      <c r="I13" s="17" t="s">
        <v>140</v>
      </c>
      <c r="J13" s="27" t="str" cm="1">
        <f t="array" ref="J13">IFERROR(_xlfn.TEXTJOIN(";",1,IF(D13,_xlfn.MAKEARRAY(D13,1,_xlfn.LAMBDA(_xlpm.x,_xlpm.y,K13&amp;"-"&amp;TEXT(_xlpm.x,"00"))),_xlfn.MAP(_xlfn.TEXTSPLIT(E13,{";","；"},,1),_xlfn.LAMBDA(_xlpm.x,K13&amp;"-"&amp;TEXT(_xlpm.x,"00"))))),"")</f>
        <v>ft-winter-141-rnd-tree-01;ft-winter-141-rnd-tree-02</v>
      </c>
      <c r="K13" s="19" t="str">
        <f t="shared" si="0"/>
        <v>ft-winter-141-rnd-tree</v>
      </c>
      <c r="L13" s="4" t="s">
        <v>141</v>
      </c>
      <c r="N13" s="4" t="s">
        <v>142</v>
      </c>
      <c r="P13" s="4">
        <f>IF($L13="RndPosition",_xlfn.FORECAST.LINEAR(LN($G13),{0.7;0.98},{1.6094379124341;8.51719319141624}),"")</f>
        <v>0.83535658344314023</v>
      </c>
      <c r="Q13" s="4">
        <f>IF($L13="RndPosition",_xlfn.FORECAST.LINEAR(LN($G13),{0.92;0.2},{1.6094379124341;8.51719319141624}),"")</f>
        <v>0.57194021400335349</v>
      </c>
      <c r="S13" s="20" t="str" cm="1">
        <f t="array" ref="S13">IF(L13="RndPosition",_xlfn.TEXTJOIN(";",1,_xlfn.IFS(ISBLANK(T13:AB13),"",T13:AB13,TRUE,TRUE,FALSE)),"")</f>
        <v/>
      </c>
    </row>
    <row r="14" spans="1:28">
      <c r="A14" s="15">
        <v>16</v>
      </c>
      <c r="B14" s="4">
        <v>11</v>
      </c>
      <c r="C14" s="26" t="s">
        <v>147</v>
      </c>
      <c r="D14" s="26">
        <v>1</v>
      </c>
      <c r="E14" s="26"/>
      <c r="F14" s="26"/>
      <c r="G14" s="15">
        <v>450</v>
      </c>
      <c r="H14" s="17" t="s">
        <v>139</v>
      </c>
      <c r="I14" s="17" t="s">
        <v>140</v>
      </c>
      <c r="J14" s="27" t="str" cm="1">
        <f t="array" ref="J14">IFERROR(_xlfn.TEXTJOIN(";",1,IF(D14,_xlfn.MAKEARRAY(D14,1,_xlfn.LAMBDA(_xlpm.x,_xlpm.y,K14&amp;"-"&amp;TEXT(_xlpm.x,"00"))),_xlfn.MAP(_xlfn.TEXTSPLIT(E14,{";","；"},,1),_xlfn.LAMBDA(_xlpm.x,K14&amp;"-"&amp;TEXT(_xlpm.x,"00"))))),"")</f>
        <v>ft-winter-450-rnd-architecture-01</v>
      </c>
      <c r="K14" s="19" t="str">
        <f t="shared" si="0"/>
        <v>ft-winter-450-rnd-architecture</v>
      </c>
      <c r="L14" s="4" t="s">
        <v>141</v>
      </c>
      <c r="N14" s="4" t="s">
        <v>142</v>
      </c>
      <c r="P14" s="4">
        <f>IF($L14="RndPosition",_xlfn.FORECAST.LINEAR(LN($G14),{0.7;0.98},{1.6094379124341;8.51719319141624}),"")</f>
        <v>0.88239596754767025</v>
      </c>
      <c r="Q14" s="4">
        <f>IF($L14="RndPosition",_xlfn.FORECAST.LINEAR(LN($G14),{0.92;0.2},{1.6094379124341;8.51719319141624}),"")</f>
        <v>0.45098179773456226</v>
      </c>
      <c r="S14" s="20" t="str" cm="1">
        <f t="array" ref="S14">IF(L14="RndPosition",_xlfn.TEXTJOIN(";",1,_xlfn.IFS(ISBLANK(T14:AB14),"",T14:AB14,TRUE,TRUE,FALSE)),"")</f>
        <v/>
      </c>
    </row>
    <row r="15" spans="1:28">
      <c r="A15" s="15">
        <v>16</v>
      </c>
      <c r="B15" s="4">
        <v>12</v>
      </c>
      <c r="C15" s="26" t="s">
        <v>148</v>
      </c>
      <c r="D15" s="26">
        <v>1</v>
      </c>
      <c r="E15" s="26"/>
      <c r="F15" s="26"/>
      <c r="G15" s="15">
        <v>700</v>
      </c>
      <c r="H15" s="17" t="s">
        <v>139</v>
      </c>
      <c r="I15" s="17" t="s">
        <v>140</v>
      </c>
      <c r="J15" s="27" t="str" cm="1">
        <f t="array" ref="J15">IFERROR(_xlfn.TEXTJOIN(";",1,IF(D15,_xlfn.MAKEARRAY(D15,1,_xlfn.LAMBDA(_xlpm.x,_xlpm.y,K15&amp;"-"&amp;TEXT(_xlpm.x,"00"))),_xlfn.MAP(_xlfn.TEXTSPLIT(E15,{";","；"},,1),_xlfn.LAMBDA(_xlpm.x,K15&amp;"-"&amp;TEXT(_xlpm.x,"00"))))),"")</f>
        <v>ft-winter-700-fixed-mountain-01</v>
      </c>
      <c r="K15" s="19" t="str">
        <f t="shared" si="0"/>
        <v>ft-winter-700-fixed-mountain</v>
      </c>
      <c r="L15" s="4" t="s">
        <v>144</v>
      </c>
      <c r="M15" s="4">
        <v>25.6</v>
      </c>
      <c r="P15" s="4" t="str">
        <f>IF($L15="RndPosition",_xlfn.FORECAST.LINEAR(LN($G15),{0.7;0.98},{1.6094379124341;8.51719319141624}),"")</f>
        <v/>
      </c>
      <c r="Q15" s="4" t="str">
        <f>IF($L15="RndPosition",_xlfn.FORECAST.LINEAR(LN($G15),{0.92;0.2},{1.6094379124341;8.51719319141624}),"")</f>
        <v/>
      </c>
      <c r="S15" s="20" t="str" cm="1">
        <f t="array" ref="S15">IF(L15="RndPosition",_xlfn.TEXTJOIN(";",1,_xlfn.IFS(ISBLANK(T15:AB15),"",T15:AB15,TRUE,TRUE,FALSE)),"")</f>
        <v/>
      </c>
    </row>
    <row r="16" spans="1:28">
      <c r="A16" s="15">
        <v>16</v>
      </c>
      <c r="B16" s="4">
        <v>13</v>
      </c>
      <c r="C16" s="26" t="s">
        <v>148</v>
      </c>
      <c r="D16" s="26">
        <v>1</v>
      </c>
      <c r="E16" s="26"/>
      <c r="F16" s="26"/>
      <c r="G16" s="15">
        <v>900</v>
      </c>
      <c r="H16" s="17" t="s">
        <v>139</v>
      </c>
      <c r="I16" s="17" t="s">
        <v>140</v>
      </c>
      <c r="J16" s="27" t="str" cm="1">
        <f t="array" ref="J16">IFERROR(_xlfn.TEXTJOIN(";",1,IF(D16,_xlfn.MAKEARRAY(D16,1,_xlfn.LAMBDA(_xlpm.x,_xlpm.y,K16&amp;"-"&amp;TEXT(_xlpm.x,"00"))),_xlfn.MAP(_xlfn.TEXTSPLIT(E16,{";","；"},,1),_xlfn.LAMBDA(_xlpm.x,K16&amp;"-"&amp;TEXT(_xlpm.x,"00"))))),"")</f>
        <v>ft-winter-900-fixed-mountain-01</v>
      </c>
      <c r="K16" s="19" t="str">
        <f t="shared" si="0"/>
        <v>ft-winter-900-fixed-mountain</v>
      </c>
      <c r="L16" s="4" t="s">
        <v>144</v>
      </c>
      <c r="M16" s="4">
        <v>25.6</v>
      </c>
      <c r="P16" s="4" t="str">
        <f>IF($L16="RndPosition",_xlfn.FORECAST.LINEAR(LN($G16),{0.7;0.98},{1.6094379124341;8.51719319141624}),"")</f>
        <v/>
      </c>
      <c r="Q16" s="4" t="str">
        <f>IF($L16="RndPosition",_xlfn.FORECAST.LINEAR(LN($G16),{0.92;0.2},{1.6094379124341;8.51719319141624}),"")</f>
        <v/>
      </c>
      <c r="S16" s="20" t="str" cm="1">
        <f t="array" ref="S16">IF(L16="RndPosition",_xlfn.TEXTJOIN(";",1,_xlfn.IFS(ISBLANK(T16:AB16),"",T16:AB16,TRUE,TRUE,FALSE)),"")</f>
        <v/>
      </c>
    </row>
    <row r="17" spans="1:28">
      <c r="A17" s="15">
        <v>16</v>
      </c>
      <c r="B17" s="4">
        <v>14</v>
      </c>
      <c r="C17" s="26" t="s">
        <v>149</v>
      </c>
      <c r="D17" s="26">
        <v>3</v>
      </c>
      <c r="E17" s="26"/>
      <c r="F17" s="26"/>
      <c r="G17" s="15">
        <v>2000</v>
      </c>
      <c r="H17" s="17" t="s">
        <v>139</v>
      </c>
      <c r="I17" s="17" t="s">
        <v>140</v>
      </c>
      <c r="J17" s="27" t="str" cm="1">
        <f t="array" ref="J17">IFERROR(_xlfn.TEXTJOIN(";",1,IF(D17,_xlfn.MAKEARRAY(D17,1,_xlfn.LAMBDA(_xlpm.x,_xlpm.y,K17&amp;"-"&amp;TEXT(_xlpm.x,"00"))),_xlfn.MAP(_xlfn.TEXTSPLIT(E17,{";","；"},,1),_xlfn.LAMBDA(_xlpm.x,K17&amp;"-"&amp;TEXT(_xlpm.x,"00"))))),"")</f>
        <v>ft-winter-2000-rnd-cloud-01;ft-winter-2000-rnd-cloud-02;ft-winter-2000-rnd-cloud-03</v>
      </c>
      <c r="K17" s="19" t="str">
        <f t="shared" si="0"/>
        <v>ft-winter-2000-rnd-cloud</v>
      </c>
      <c r="L17" s="4" t="s">
        <v>141</v>
      </c>
      <c r="N17" s="4" t="s">
        <v>142</v>
      </c>
      <c r="P17" s="4">
        <f>IF($L17="RndPosition",_xlfn.FORECAST.LINEAR(LN($G17),{0.7;0.98},{1.6094379124341;8.51719319141624}),"")</f>
        <v>0.94285893252394304</v>
      </c>
      <c r="Q17" s="4">
        <f>IF($L17="RndPosition",_xlfn.FORECAST.LINEAR(LN($G17),{0.92;0.2},{1.6094379124341;8.51719319141624}),"")</f>
        <v>0.29550560208128929</v>
      </c>
      <c r="S17" s="20" t="str" cm="1">
        <f t="array" ref="S17">IF(L17="RndPosition",_xlfn.TEXTJOIN(";",1,_xlfn.IFS(ISBLANK(T17:AB17),"",T17:AB17,TRUE,TRUE,FALSE)),"")</f>
        <v/>
      </c>
    </row>
    <row r="18" spans="1:28">
      <c r="A18" s="15">
        <v>16</v>
      </c>
      <c r="B18" s="4">
        <v>15</v>
      </c>
      <c r="C18" s="26" t="s">
        <v>150</v>
      </c>
      <c r="D18" s="26">
        <v>1</v>
      </c>
      <c r="E18" s="26"/>
      <c r="F18" s="26"/>
      <c r="G18" s="15">
        <v>5000</v>
      </c>
      <c r="H18" s="17" t="s">
        <v>139</v>
      </c>
      <c r="I18" s="17" t="s">
        <v>140</v>
      </c>
      <c r="J18" s="27" t="str" cm="1">
        <f t="array" ref="J18">IFERROR(_xlfn.TEXTJOIN(";",1,IF(D18,_xlfn.MAKEARRAY(D18,1,_xlfn.LAMBDA(_xlpm.x,_xlpm.y,K18&amp;"-"&amp;TEXT(_xlpm.x,"00"))),_xlfn.MAP(_xlfn.TEXTSPLIT(E18,{";","；"},,1),_xlfn.LAMBDA(_xlpm.x,K18&amp;"-"&amp;TEXT(_xlpm.x,"00"))))),"")</f>
        <v>ft-winter-5000-fixed-sky-01</v>
      </c>
      <c r="K18" s="19" t="str">
        <f t="shared" si="0"/>
        <v>ft-winter-5000-fixed-sky</v>
      </c>
      <c r="L18" s="4" t="s">
        <v>144</v>
      </c>
      <c r="M18" s="4">
        <v>25.6</v>
      </c>
      <c r="P18" s="4" t="str">
        <f>IF($L18="RndPosition",_xlfn.FORECAST.LINEAR(LN($G18),{0.7;0.98},{1.6094379124341;8.51719319141624}),"")</f>
        <v/>
      </c>
      <c r="Q18" s="4" t="str">
        <f>IF($L18="RndPosition",_xlfn.FORECAST.LINEAR(LN($G18),{0.92;0.2},{1.6094379124341;8.51719319141624}),"")</f>
        <v/>
      </c>
      <c r="S18" s="20" t="str" cm="1">
        <f t="array" ref="S18">IF(L18="RndPosition",_xlfn.TEXTJOIN(";",1,_xlfn.IFS(ISBLANK(T18:AB18),"",T18:AB18,TRUE,TRUE,FALSE)),"")</f>
        <v/>
      </c>
    </row>
    <row r="19" spans="1:28">
      <c r="C19" s="26"/>
      <c r="D19" s="26"/>
      <c r="E19" s="26"/>
      <c r="F19" s="26"/>
      <c r="J19" s="27"/>
    </row>
    <row r="20" spans="1:28">
      <c r="C20" s="26"/>
      <c r="D20" s="26"/>
      <c r="E20" s="26"/>
      <c r="F20" s="26"/>
      <c r="J20" s="27"/>
    </row>
    <row r="21" spans="1:28">
      <c r="A21" s="27">
        <v>42011</v>
      </c>
      <c r="B21" s="4">
        <v>1</v>
      </c>
      <c r="C21" s="26" t="s">
        <v>151</v>
      </c>
      <c r="D21" s="26">
        <v>1</v>
      </c>
      <c r="E21" s="26"/>
      <c r="F21" s="26"/>
      <c r="G21" s="15">
        <v>15</v>
      </c>
      <c r="H21" s="17" t="s">
        <v>152</v>
      </c>
      <c r="J21" s="27" t="str" cm="1">
        <f t="array" ref="J21">IFERROR(_xlfn.TEXTJOIN(";",1,IF(D21,_xlfn.MAKEARRAY(D21,1,_xlfn.LAMBDA(_xlpm.x,_xlpm.y,K21&amp;"-"&amp;TEXT(_xlpm.x,"00"))),_xlfn.MAP(_xlfn.TEXTSPLIT(E21,{";","；"},,1),_xlfn.LAMBDA(_xlpm.x,K21&amp;"-"&amp;TEXT(_xlpm.x,"00"))))),"")</f>
        <v>1a-15-rnd-obj-01</v>
      </c>
      <c r="K21" s="19" t="str">
        <f>_xlfn.TEXTJOIN("-",1,H21:I21,G21,IF(L21="FixedDistance","fixed","rnd"),C21)</f>
        <v>1a-15-rnd-obj</v>
      </c>
      <c r="L21" s="4" t="s">
        <v>141</v>
      </c>
      <c r="N21" s="47" t="s">
        <v>287</v>
      </c>
    </row>
    <row r="22" spans="1:28">
      <c r="A22" s="27">
        <v>42011</v>
      </c>
      <c r="B22" s="4">
        <v>2</v>
      </c>
      <c r="C22" s="26" t="s">
        <v>153</v>
      </c>
      <c r="D22" s="26">
        <v>3</v>
      </c>
      <c r="E22" s="26"/>
      <c r="F22" s="26"/>
      <c r="G22" s="15">
        <v>20</v>
      </c>
      <c r="H22" s="17" t="s">
        <v>152</v>
      </c>
      <c r="J22" s="27" t="str" cm="1">
        <f t="array" ref="J22">IFERROR(_xlfn.TEXTJOIN(";",1,IF(D22,_xlfn.MAKEARRAY(D22,1,_xlfn.LAMBDA(_xlpm.x,_xlpm.y,K22&amp;"-"&amp;TEXT(_xlpm.x,"00"))),_xlfn.MAP(_xlfn.TEXTSPLIT(E22,{";","；"},,1),_xlfn.LAMBDA(_xlpm.x,K22&amp;"-"&amp;TEXT(_xlpm.x,"00"))))),"")</f>
        <v>1a-20-rnd-stone-01;1a-20-rnd-stone-02;1a-20-rnd-stone-03</v>
      </c>
      <c r="K22" s="19" t="str">
        <f t="shared" ref="K22:K51" si="1">_xlfn.TEXTJOIN("-",1,H22:I22,G22,IF(L22="FixedDistance","fixed","rnd"),C22)</f>
        <v>1a-20-rnd-stone</v>
      </c>
      <c r="L22" s="4" t="s">
        <v>141</v>
      </c>
      <c r="N22" s="47" t="s">
        <v>288</v>
      </c>
    </row>
    <row r="23" spans="1:28">
      <c r="A23" s="27">
        <v>42011</v>
      </c>
      <c r="B23" s="4">
        <v>3</v>
      </c>
      <c r="C23" s="26" t="s">
        <v>143</v>
      </c>
      <c r="D23" s="26">
        <v>1</v>
      </c>
      <c r="E23" s="26"/>
      <c r="F23" s="26"/>
      <c r="G23" s="15">
        <v>22</v>
      </c>
      <c r="H23" s="17" t="s">
        <v>152</v>
      </c>
      <c r="J23" s="27" t="str" cm="1">
        <f t="array" ref="J23">IFERROR(_xlfn.TEXTJOIN(";",1,IF(D23,_xlfn.MAKEARRAY(D23,1,_xlfn.LAMBDA(_xlpm.x,_xlpm.y,K23&amp;"-"&amp;TEXT(_xlpm.x,"00"))),_xlfn.MAP(_xlfn.TEXTSPLIT(E23,{";","；"},,1),_xlfn.LAMBDA(_xlpm.x,K23&amp;"-"&amp;TEXT(_xlpm.x,"00"))))),"")</f>
        <v>1a-22-fixed-atm-01</v>
      </c>
      <c r="K23" s="19" t="str">
        <f t="shared" si="1"/>
        <v>1a-22-fixed-atm</v>
      </c>
      <c r="L23" s="4" t="s">
        <v>144</v>
      </c>
      <c r="M23" s="4">
        <v>25.6</v>
      </c>
    </row>
    <row r="24" spans="1:28">
      <c r="A24" s="27">
        <v>42011</v>
      </c>
      <c r="B24" s="4">
        <v>4</v>
      </c>
      <c r="C24" s="26" t="s">
        <v>153</v>
      </c>
      <c r="D24" s="26">
        <v>6</v>
      </c>
      <c r="E24" s="26"/>
      <c r="F24" s="26"/>
      <c r="G24" s="15">
        <v>35</v>
      </c>
      <c r="H24" s="17" t="s">
        <v>152</v>
      </c>
      <c r="J24" s="27" t="str" cm="1">
        <f t="array" ref="J24">IFERROR(_xlfn.TEXTJOIN(";",1,IF(D24,_xlfn.MAKEARRAY(D24,1,_xlfn.LAMBDA(_xlpm.x,_xlpm.y,K24&amp;"-"&amp;TEXT(_xlpm.x,"00"))),_xlfn.MAP(_xlfn.TEXTSPLIT(E24,{";","；"},,1),_xlfn.LAMBDA(_xlpm.x,K24&amp;"-"&amp;TEXT(_xlpm.x,"00"))))),"")</f>
        <v>1a-35-rnd-stone-01;1a-35-rnd-stone-02;1a-35-rnd-stone-03;1a-35-rnd-stone-04;1a-35-rnd-stone-05;1a-35-rnd-stone-06</v>
      </c>
      <c r="K24" s="19" t="str">
        <f t="shared" si="1"/>
        <v>1a-35-rnd-stone</v>
      </c>
      <c r="L24" s="4" t="s">
        <v>141</v>
      </c>
      <c r="N24" s="47" t="s">
        <v>283</v>
      </c>
    </row>
    <row r="25" spans="1:28">
      <c r="A25" s="27">
        <v>42011</v>
      </c>
      <c r="B25" s="4">
        <v>5</v>
      </c>
      <c r="C25" s="26" t="s">
        <v>153</v>
      </c>
      <c r="D25" s="26">
        <v>3</v>
      </c>
      <c r="E25" s="26"/>
      <c r="F25" s="26"/>
      <c r="G25" s="15">
        <v>43</v>
      </c>
      <c r="H25" s="17" t="s">
        <v>152</v>
      </c>
      <c r="J25" s="27" t="str" cm="1">
        <f t="array" ref="J25">IFERROR(_xlfn.TEXTJOIN(";",1,IF(D25,_xlfn.MAKEARRAY(D25,1,_xlfn.LAMBDA(_xlpm.x,_xlpm.y,K25&amp;"-"&amp;TEXT(_xlpm.x,"00"))),_xlfn.MAP(_xlfn.TEXTSPLIT(E25,{";","；"},,1),_xlfn.LAMBDA(_xlpm.x,K25&amp;"-"&amp;TEXT(_xlpm.x,"00"))))),"")</f>
        <v>1a-43-rnd-stone-01;1a-43-rnd-stone-02;1a-43-rnd-stone-03</v>
      </c>
      <c r="K25" s="19" t="str">
        <f t="shared" si="1"/>
        <v>1a-43-rnd-stone</v>
      </c>
      <c r="L25" s="4" t="s">
        <v>141</v>
      </c>
      <c r="N25" s="47" t="s">
        <v>289</v>
      </c>
    </row>
    <row r="26" spans="1:28" s="13" customFormat="1">
      <c r="A26" s="27">
        <v>42011</v>
      </c>
      <c r="B26" s="11">
        <v>6</v>
      </c>
      <c r="C26" s="11" t="s">
        <v>143</v>
      </c>
      <c r="D26" s="11">
        <v>1</v>
      </c>
      <c r="E26" s="11"/>
      <c r="F26" s="11"/>
      <c r="G26" s="15">
        <v>50</v>
      </c>
      <c r="H26" s="17" t="s">
        <v>152</v>
      </c>
      <c r="I26" s="28"/>
      <c r="J26" s="27" t="str" cm="1">
        <f t="array" ref="J26">IFERROR(_xlfn.TEXTJOIN(";",1,IF(D26,_xlfn.MAKEARRAY(D26,1,_xlfn.LAMBDA(_xlpm.x,_xlpm.y,K26&amp;"-"&amp;TEXT(_xlpm.x,"00"))),_xlfn.MAP(_xlfn.TEXTSPLIT(E26,{";","；"},,1),_xlfn.LAMBDA(_xlpm.x,K26&amp;"-"&amp;TEXT(_xlpm.x,"00"))))),"")</f>
        <v>1a-50-fixed-atm-01</v>
      </c>
      <c r="K26" s="19" t="str">
        <f t="shared" si="1"/>
        <v>1a-50-fixed-atm</v>
      </c>
      <c r="L26" s="4" t="s">
        <v>144</v>
      </c>
      <c r="M26" s="4">
        <v>25.6</v>
      </c>
      <c r="N26" s="11"/>
      <c r="O26" s="11"/>
      <c r="P26" s="11"/>
      <c r="Q26" s="11"/>
      <c r="R26" s="11"/>
      <c r="S26" s="20"/>
      <c r="T26" s="11"/>
      <c r="U26" s="11"/>
      <c r="V26" s="11"/>
      <c r="W26" s="11"/>
      <c r="X26" s="11"/>
      <c r="Y26" s="11"/>
      <c r="Z26" s="11"/>
      <c r="AA26" s="11"/>
      <c r="AB26" s="11"/>
    </row>
    <row r="27" spans="1:28">
      <c r="A27" s="27">
        <v>42011</v>
      </c>
      <c r="B27" s="4">
        <v>7</v>
      </c>
      <c r="C27" s="26" t="s">
        <v>153</v>
      </c>
      <c r="D27" s="26">
        <v>4</v>
      </c>
      <c r="E27" s="26"/>
      <c r="F27" s="26"/>
      <c r="G27" s="15">
        <v>80</v>
      </c>
      <c r="H27" s="17" t="s">
        <v>152</v>
      </c>
      <c r="J27" s="27" t="str" cm="1">
        <f t="array" ref="J27">IFERROR(_xlfn.TEXTJOIN(";",1,IF(D27,_xlfn.MAKEARRAY(D27,1,_xlfn.LAMBDA(_xlpm.x,_xlpm.y,K27&amp;"-"&amp;TEXT(_xlpm.x,"00"))),_xlfn.MAP(_xlfn.TEXTSPLIT(E27,{";","；"},,1),_xlfn.LAMBDA(_xlpm.x,K27&amp;"-"&amp;TEXT(_xlpm.x,"00"))))),"")</f>
        <v>1a-80-rnd-stone-01;1a-80-rnd-stone-02;1a-80-rnd-stone-03;1a-80-rnd-stone-04</v>
      </c>
      <c r="K27" s="19" t="str">
        <f t="shared" si="1"/>
        <v>1a-80-rnd-stone</v>
      </c>
      <c r="L27" s="4" t="s">
        <v>141</v>
      </c>
      <c r="N27" s="47" t="s">
        <v>271</v>
      </c>
    </row>
    <row r="28" spans="1:28">
      <c r="A28" s="27">
        <v>42011</v>
      </c>
      <c r="B28" s="4">
        <v>8</v>
      </c>
      <c r="C28" s="26" t="s">
        <v>153</v>
      </c>
      <c r="D28" s="26">
        <v>2</v>
      </c>
      <c r="E28" s="26"/>
      <c r="F28" s="26"/>
      <c r="G28" s="15">
        <v>110</v>
      </c>
      <c r="H28" s="17" t="s">
        <v>152</v>
      </c>
      <c r="J28" s="27" t="str" cm="1">
        <f t="array" ref="J28">IFERROR(_xlfn.TEXTJOIN(";",1,IF(D28,_xlfn.MAKEARRAY(D28,1,_xlfn.LAMBDA(_xlpm.x,_xlpm.y,K28&amp;"-"&amp;TEXT(_xlpm.x,"00"))),_xlfn.MAP(_xlfn.TEXTSPLIT(E28,{";","；"},,1),_xlfn.LAMBDA(_xlpm.x,K28&amp;"-"&amp;TEXT(_xlpm.x,"00"))))),"")</f>
        <v>1a-110-rnd-stone-01;1a-110-rnd-stone-02</v>
      </c>
      <c r="K28" s="19" t="str">
        <f t="shared" si="1"/>
        <v>1a-110-rnd-stone</v>
      </c>
      <c r="L28" s="4" t="s">
        <v>141</v>
      </c>
      <c r="N28" s="11" t="s">
        <v>154</v>
      </c>
    </row>
    <row r="29" spans="1:28">
      <c r="A29" s="27">
        <v>42011</v>
      </c>
      <c r="B29" s="4">
        <v>9</v>
      </c>
      <c r="C29" s="26" t="s">
        <v>153</v>
      </c>
      <c r="D29" s="26">
        <v>2</v>
      </c>
      <c r="E29" s="26"/>
      <c r="F29" s="26"/>
      <c r="G29" s="15">
        <v>130</v>
      </c>
      <c r="H29" s="17" t="s">
        <v>152</v>
      </c>
      <c r="J29" s="27" t="str" cm="1">
        <f t="array" ref="J29">IFERROR(_xlfn.TEXTJOIN(";",1,IF(D29,_xlfn.MAKEARRAY(D29,1,_xlfn.LAMBDA(_xlpm.x,_xlpm.y,K29&amp;"-"&amp;TEXT(_xlpm.x,"00"))),_xlfn.MAP(_xlfn.TEXTSPLIT(E29,{";","；"},,1),_xlfn.LAMBDA(_xlpm.x,K29&amp;"-"&amp;TEXT(_xlpm.x,"00"))))),"")</f>
        <v>1a-130-rnd-stone-01;1a-130-rnd-stone-02</v>
      </c>
      <c r="K29" s="19" t="str">
        <f t="shared" si="1"/>
        <v>1a-130-rnd-stone</v>
      </c>
      <c r="L29" s="4" t="s">
        <v>141</v>
      </c>
      <c r="N29" s="47" t="s">
        <v>289</v>
      </c>
    </row>
    <row r="30" spans="1:28">
      <c r="A30" s="27">
        <v>42011</v>
      </c>
      <c r="B30" s="4">
        <v>10</v>
      </c>
      <c r="C30" s="26" t="s">
        <v>153</v>
      </c>
      <c r="D30" s="26">
        <v>3</v>
      </c>
      <c r="E30" s="26"/>
      <c r="F30" s="26"/>
      <c r="G30" s="15">
        <v>160</v>
      </c>
      <c r="H30" s="17" t="s">
        <v>152</v>
      </c>
      <c r="J30" s="27" t="str" cm="1">
        <f t="array" ref="J30">IFERROR(_xlfn.TEXTJOIN(";",1,IF(D30,_xlfn.MAKEARRAY(D30,1,_xlfn.LAMBDA(_xlpm.x,_xlpm.y,K30&amp;"-"&amp;TEXT(_xlpm.x,"00"))),_xlfn.MAP(_xlfn.TEXTSPLIT(E30,{";","；"},,1),_xlfn.LAMBDA(_xlpm.x,K30&amp;"-"&amp;TEXT(_xlpm.x,"00"))))),"")</f>
        <v>1a-160-rnd-stone-01;1a-160-rnd-stone-02;1a-160-rnd-stone-03</v>
      </c>
      <c r="K30" s="19" t="str">
        <f t="shared" si="1"/>
        <v>1a-160-rnd-stone</v>
      </c>
      <c r="L30" s="4" t="s">
        <v>141</v>
      </c>
      <c r="N30" s="47" t="s">
        <v>278</v>
      </c>
    </row>
    <row r="31" spans="1:28">
      <c r="A31" s="27">
        <v>42011</v>
      </c>
      <c r="B31" s="4">
        <v>11</v>
      </c>
      <c r="C31" s="26" t="s">
        <v>143</v>
      </c>
      <c r="D31" s="26">
        <v>1</v>
      </c>
      <c r="E31" s="26"/>
      <c r="F31" s="26"/>
      <c r="G31" s="15">
        <v>162</v>
      </c>
      <c r="H31" s="17" t="s">
        <v>152</v>
      </c>
      <c r="J31" s="27" t="str" cm="1">
        <f t="array" ref="J31">IFERROR(_xlfn.TEXTJOIN(";",1,IF(D31,_xlfn.MAKEARRAY(D31,1,_xlfn.LAMBDA(_xlpm.x,_xlpm.y,K31&amp;"-"&amp;TEXT(_xlpm.x,"00"))),_xlfn.MAP(_xlfn.TEXTSPLIT(E31,{";","；"},,1),_xlfn.LAMBDA(_xlpm.x,K31&amp;"-"&amp;TEXT(_xlpm.x,"00"))))),"")</f>
        <v>1a-162-fixed-atm-01</v>
      </c>
      <c r="K31" s="19" t="str">
        <f t="shared" si="1"/>
        <v>1a-162-fixed-atm</v>
      </c>
      <c r="L31" s="4" t="s">
        <v>144</v>
      </c>
      <c r="M31" s="4">
        <v>25.6</v>
      </c>
    </row>
    <row r="32" spans="1:28" s="13" customFormat="1">
      <c r="A32" s="27">
        <v>42011</v>
      </c>
      <c r="B32" s="11">
        <v>12</v>
      </c>
      <c r="C32" s="11" t="s">
        <v>153</v>
      </c>
      <c r="D32" s="11">
        <v>3</v>
      </c>
      <c r="E32" s="11"/>
      <c r="F32" s="11"/>
      <c r="G32" s="15">
        <v>190</v>
      </c>
      <c r="H32" s="17" t="s">
        <v>152</v>
      </c>
      <c r="I32" s="28"/>
      <c r="J32" s="27" t="str" cm="1">
        <f t="array" ref="J32">IFERROR(_xlfn.TEXTJOIN(";",1,IF(D32,_xlfn.MAKEARRAY(D32,1,_xlfn.LAMBDA(_xlpm.x,_xlpm.y,K32&amp;"-"&amp;TEXT(_xlpm.x,"00"))),_xlfn.MAP(_xlfn.TEXTSPLIT(E32,{";","；"},,1),_xlfn.LAMBDA(_xlpm.x,K32&amp;"-"&amp;TEXT(_xlpm.x,"00"))))),"")</f>
        <v>1a-190-rnd-stone-01;1a-190-rnd-stone-02;1a-190-rnd-stone-03</v>
      </c>
      <c r="K32" s="19" t="str">
        <f t="shared" si="1"/>
        <v>1a-190-rnd-stone</v>
      </c>
      <c r="L32" s="4" t="s">
        <v>141</v>
      </c>
      <c r="M32" s="11"/>
      <c r="N32" s="47" t="s">
        <v>289</v>
      </c>
      <c r="O32" s="11"/>
      <c r="P32" s="11"/>
      <c r="Q32" s="11"/>
      <c r="R32" s="11"/>
      <c r="S32" s="20"/>
      <c r="T32" s="11"/>
      <c r="U32" s="11"/>
      <c r="V32" s="11"/>
      <c r="W32" s="11"/>
      <c r="X32" s="11"/>
      <c r="Y32" s="11"/>
      <c r="Z32" s="11"/>
      <c r="AA32" s="11"/>
      <c r="AB32" s="11"/>
    </row>
    <row r="33" spans="1:15">
      <c r="A33" s="27">
        <v>42011</v>
      </c>
      <c r="B33" s="4">
        <v>13</v>
      </c>
      <c r="C33" s="26" t="s">
        <v>149</v>
      </c>
      <c r="D33" s="26">
        <v>1</v>
      </c>
      <c r="E33" s="26"/>
      <c r="F33" s="26"/>
      <c r="G33" s="15">
        <v>228</v>
      </c>
      <c r="H33" s="17" t="s">
        <v>152</v>
      </c>
      <c r="J33" s="27" t="str" cm="1">
        <f t="array" ref="J33">IFERROR(_xlfn.TEXTJOIN(";",1,IF(D33,_xlfn.MAKEARRAY(D33,1,_xlfn.LAMBDA(_xlpm.x,_xlpm.y,K33&amp;"-"&amp;TEXT(_xlpm.x,"00"))),_xlfn.MAP(_xlfn.TEXTSPLIT(E33,{";","；"},,1),_xlfn.LAMBDA(_xlpm.x,K33&amp;"-"&amp;TEXT(_xlpm.x,"00"))))),"")</f>
        <v>1a-228-rnd-cloud-01</v>
      </c>
      <c r="K33" s="19" t="str">
        <f t="shared" si="1"/>
        <v>1a-228-rnd-cloud</v>
      </c>
      <c r="L33" s="4" t="s">
        <v>141</v>
      </c>
      <c r="N33" s="47" t="s">
        <v>290</v>
      </c>
      <c r="O33" s="47" t="s">
        <v>273</v>
      </c>
    </row>
    <row r="34" spans="1:15">
      <c r="A34" s="27">
        <v>42011</v>
      </c>
      <c r="B34" s="4">
        <v>14</v>
      </c>
      <c r="C34" s="26" t="s">
        <v>143</v>
      </c>
      <c r="D34" s="26">
        <v>1</v>
      </c>
      <c r="E34" s="26"/>
      <c r="F34" s="26"/>
      <c r="G34" s="15">
        <v>230</v>
      </c>
      <c r="H34" s="17" t="s">
        <v>152</v>
      </c>
      <c r="J34" s="27" t="str" cm="1">
        <f t="array" ref="J34">IFERROR(_xlfn.TEXTJOIN(";",1,IF(D34,_xlfn.MAKEARRAY(D34,1,_xlfn.LAMBDA(_xlpm.x,_xlpm.y,K34&amp;"-"&amp;TEXT(_xlpm.x,"00"))),_xlfn.MAP(_xlfn.TEXTSPLIT(E34,{";","；"},,1),_xlfn.LAMBDA(_xlpm.x,K34&amp;"-"&amp;TEXT(_xlpm.x,"00"))))),"")</f>
        <v>1a-230-fixed-atm-01</v>
      </c>
      <c r="K34" s="19" t="str">
        <f t="shared" si="1"/>
        <v>1a-230-fixed-atm</v>
      </c>
      <c r="L34" s="4" t="s">
        <v>144</v>
      </c>
      <c r="M34" s="4">
        <v>25.6</v>
      </c>
    </row>
    <row r="35" spans="1:15">
      <c r="A35" s="27">
        <v>42011</v>
      </c>
      <c r="B35" s="4">
        <v>15</v>
      </c>
      <c r="C35" s="26" t="s">
        <v>156</v>
      </c>
      <c r="D35" s="26">
        <v>4</v>
      </c>
      <c r="E35" s="26"/>
      <c r="F35" s="26"/>
      <c r="G35" s="15">
        <v>260</v>
      </c>
      <c r="H35" s="17" t="s">
        <v>152</v>
      </c>
      <c r="J35" s="27" t="str" cm="1">
        <f t="array" ref="J35">IFERROR(_xlfn.TEXTJOIN(";",1,IF(D35,_xlfn.MAKEARRAY(D35,1,_xlfn.LAMBDA(_xlpm.x,_xlpm.y,K35&amp;"-"&amp;TEXT(_xlpm.x,"00"))),_xlfn.MAP(_xlfn.TEXTSPLIT(E35,{";","；"},,1),_xlfn.LAMBDA(_xlpm.x,K35&amp;"-"&amp;TEXT(_xlpm.x,"00"))))),"")</f>
        <v>1a-260-rnd-pillar-01;1a-260-rnd-pillar-02;1a-260-rnd-pillar-03;1a-260-rnd-pillar-04</v>
      </c>
      <c r="K35" s="19" t="str">
        <f t="shared" si="1"/>
        <v>1a-260-rnd-pillar</v>
      </c>
      <c r="L35" s="4" t="s">
        <v>141</v>
      </c>
      <c r="N35" s="47" t="s">
        <v>293</v>
      </c>
    </row>
    <row r="36" spans="1:15">
      <c r="A36" s="27">
        <v>42011</v>
      </c>
      <c r="B36" s="4">
        <v>16</v>
      </c>
      <c r="C36" s="26" t="s">
        <v>153</v>
      </c>
      <c r="D36" s="26">
        <v>2</v>
      </c>
      <c r="E36" s="26"/>
      <c r="F36" s="26"/>
      <c r="G36" s="15">
        <v>300</v>
      </c>
      <c r="H36" s="17" t="s">
        <v>152</v>
      </c>
      <c r="J36" s="27" t="str" cm="1">
        <f t="array" ref="J36">IFERROR(_xlfn.TEXTJOIN(";",1,IF(D36,_xlfn.MAKEARRAY(D36,1,_xlfn.LAMBDA(_xlpm.x,_xlpm.y,K36&amp;"-"&amp;TEXT(_xlpm.x,"00"))),_xlfn.MAP(_xlfn.TEXTSPLIT(E36,{";","；"},,1),_xlfn.LAMBDA(_xlpm.x,K36&amp;"-"&amp;TEXT(_xlpm.x,"00"))))),"")</f>
        <v>1a-300-rnd-stone-01;1a-300-rnd-stone-02</v>
      </c>
      <c r="K36" s="19" t="str">
        <f t="shared" si="1"/>
        <v>1a-300-rnd-stone</v>
      </c>
      <c r="L36" s="4" t="s">
        <v>141</v>
      </c>
      <c r="N36" s="47" t="s">
        <v>294</v>
      </c>
    </row>
    <row r="37" spans="1:15">
      <c r="A37" s="27">
        <v>42011</v>
      </c>
      <c r="B37" s="4">
        <v>17</v>
      </c>
      <c r="C37" s="26" t="s">
        <v>149</v>
      </c>
      <c r="D37" s="26">
        <v>2</v>
      </c>
      <c r="E37" s="26"/>
      <c r="F37" s="26"/>
      <c r="G37" s="15">
        <v>305</v>
      </c>
      <c r="H37" s="17" t="s">
        <v>152</v>
      </c>
      <c r="J37" s="27" t="str" cm="1">
        <f t="array" ref="J37">IFERROR(_xlfn.TEXTJOIN(";",1,IF(D37,_xlfn.MAKEARRAY(D37,1,_xlfn.LAMBDA(_xlpm.x,_xlpm.y,K37&amp;"-"&amp;TEXT(_xlpm.x,"00"))),_xlfn.MAP(_xlfn.TEXTSPLIT(E37,{";","；"},,1),_xlfn.LAMBDA(_xlpm.x,K37&amp;"-"&amp;TEXT(_xlpm.x,"00"))))),"")</f>
        <v>1a-305-rnd-cloud-01;1a-305-rnd-cloud-02</v>
      </c>
      <c r="K37" s="19" t="str">
        <f t="shared" si="1"/>
        <v>1a-305-rnd-cloud</v>
      </c>
      <c r="L37" s="4" t="s">
        <v>141</v>
      </c>
      <c r="N37" s="47" t="s">
        <v>272</v>
      </c>
      <c r="O37" s="11" t="s">
        <v>157</v>
      </c>
    </row>
    <row r="38" spans="1:15">
      <c r="A38" s="27">
        <v>42011</v>
      </c>
      <c r="B38" s="4">
        <v>18</v>
      </c>
      <c r="C38" s="26" t="s">
        <v>149</v>
      </c>
      <c r="D38" s="26">
        <v>3</v>
      </c>
      <c r="E38" s="26"/>
      <c r="F38" s="26"/>
      <c r="G38" s="15">
        <v>330</v>
      </c>
      <c r="H38" s="17" t="s">
        <v>152</v>
      </c>
      <c r="J38" s="27" t="str" cm="1">
        <f t="array" ref="J38">IFERROR(_xlfn.TEXTJOIN(";",1,IF(D38,_xlfn.MAKEARRAY(D38,1,_xlfn.LAMBDA(_xlpm.x,_xlpm.y,K38&amp;"-"&amp;TEXT(_xlpm.x,"00"))),_xlfn.MAP(_xlfn.TEXTSPLIT(E38,{";","；"},,1),_xlfn.LAMBDA(_xlpm.x,K38&amp;"-"&amp;TEXT(_xlpm.x,"00"))))),"")</f>
        <v>1a-330-rnd-cloud-01;1a-330-rnd-cloud-02;1a-330-rnd-cloud-03</v>
      </c>
      <c r="K38" s="19" t="str">
        <f t="shared" si="1"/>
        <v>1a-330-rnd-cloud</v>
      </c>
      <c r="L38" s="4" t="s">
        <v>141</v>
      </c>
      <c r="N38" s="47" t="s">
        <v>291</v>
      </c>
      <c r="O38" s="11" t="s">
        <v>158</v>
      </c>
    </row>
    <row r="39" spans="1:15">
      <c r="A39" s="27">
        <v>42011</v>
      </c>
      <c r="B39" s="4">
        <v>19</v>
      </c>
      <c r="C39" s="26" t="s">
        <v>153</v>
      </c>
      <c r="D39" s="26">
        <v>2</v>
      </c>
      <c r="E39" s="26"/>
      <c r="F39" s="26"/>
      <c r="G39" s="15">
        <v>350</v>
      </c>
      <c r="H39" s="17" t="s">
        <v>152</v>
      </c>
      <c r="J39" s="27" t="str" cm="1">
        <f t="array" ref="J39">IFERROR(_xlfn.TEXTJOIN(";",1,IF(D39,_xlfn.MAKEARRAY(D39,1,_xlfn.LAMBDA(_xlpm.x,_xlpm.y,K39&amp;"-"&amp;TEXT(_xlpm.x,"00"))),_xlfn.MAP(_xlfn.TEXTSPLIT(E39,{";","；"},,1),_xlfn.LAMBDA(_xlpm.x,K39&amp;"-"&amp;TEXT(_xlpm.x,"00"))))),"")</f>
        <v>1a-350-rnd-stone-01;1a-350-rnd-stone-02</v>
      </c>
      <c r="K39" s="19" t="str">
        <f t="shared" si="1"/>
        <v>1a-350-rnd-stone</v>
      </c>
      <c r="L39" s="4" t="s">
        <v>141</v>
      </c>
      <c r="N39" s="11" t="s">
        <v>159</v>
      </c>
    </row>
    <row r="40" spans="1:15">
      <c r="A40" s="27">
        <v>42011</v>
      </c>
      <c r="B40" s="4">
        <v>20</v>
      </c>
      <c r="C40" s="26" t="s">
        <v>143</v>
      </c>
      <c r="D40" s="26">
        <v>1</v>
      </c>
      <c r="E40" s="26"/>
      <c r="F40" s="26"/>
      <c r="G40" s="15">
        <v>398</v>
      </c>
      <c r="H40" s="17" t="s">
        <v>152</v>
      </c>
      <c r="J40" s="27" t="str" cm="1">
        <f t="array" ref="J40">IFERROR(_xlfn.TEXTJOIN(";",1,IF(D40,_xlfn.MAKEARRAY(D40,1,_xlfn.LAMBDA(_xlpm.x,_xlpm.y,K40&amp;"-"&amp;TEXT(_xlpm.x,"00"))),_xlfn.MAP(_xlfn.TEXTSPLIT(E40,{";","；"},,1),_xlfn.LAMBDA(_xlpm.x,K40&amp;"-"&amp;TEXT(_xlpm.x,"00"))))),"")</f>
        <v>1a-398-fixed-atm-01</v>
      </c>
      <c r="K40" s="19" t="str">
        <f t="shared" si="1"/>
        <v>1a-398-fixed-atm</v>
      </c>
      <c r="L40" s="4" t="s">
        <v>144</v>
      </c>
      <c r="M40" s="4">
        <v>25.6</v>
      </c>
    </row>
    <row r="41" spans="1:15">
      <c r="A41" s="27">
        <v>42011</v>
      </c>
      <c r="B41" s="4">
        <v>21</v>
      </c>
      <c r="C41" s="26" t="s">
        <v>153</v>
      </c>
      <c r="D41" s="26">
        <v>2</v>
      </c>
      <c r="E41" s="26"/>
      <c r="F41" s="26"/>
      <c r="G41" s="15">
        <v>400</v>
      </c>
      <c r="H41" s="17" t="s">
        <v>152</v>
      </c>
      <c r="J41" s="27" t="str" cm="1">
        <f t="array" ref="J41">IFERROR(_xlfn.TEXTJOIN(";",1,IF(D41,_xlfn.MAKEARRAY(D41,1,_xlfn.LAMBDA(_xlpm.x,_xlpm.y,K41&amp;"-"&amp;TEXT(_xlpm.x,"00"))),_xlfn.MAP(_xlfn.TEXTSPLIT(E41,{";","；"},,1),_xlfn.LAMBDA(_xlpm.x,K41&amp;"-"&amp;TEXT(_xlpm.x,"00"))))),"")</f>
        <v>1a-400-rnd-stone-01;1a-400-rnd-stone-02</v>
      </c>
      <c r="K41" s="19" t="str">
        <f t="shared" si="1"/>
        <v>1a-400-rnd-stone</v>
      </c>
      <c r="L41" s="4" t="s">
        <v>141</v>
      </c>
      <c r="N41" s="47" t="s">
        <v>271</v>
      </c>
    </row>
    <row r="42" spans="1:15">
      <c r="A42" s="27">
        <v>42011</v>
      </c>
      <c r="B42" s="4">
        <v>22</v>
      </c>
      <c r="C42" s="26" t="s">
        <v>153</v>
      </c>
      <c r="D42" s="26">
        <v>1</v>
      </c>
      <c r="E42" s="26"/>
      <c r="F42" s="26"/>
      <c r="G42" s="15">
        <v>420</v>
      </c>
      <c r="H42" s="17" t="s">
        <v>152</v>
      </c>
      <c r="J42" s="27" t="str" cm="1">
        <f t="array" ref="J42">IFERROR(_xlfn.TEXTJOIN(";",1,IF(D42,_xlfn.MAKEARRAY(D42,1,_xlfn.LAMBDA(_xlpm.x,_xlpm.y,K42&amp;"-"&amp;TEXT(_xlpm.x,"00"))),_xlfn.MAP(_xlfn.TEXTSPLIT(E42,{";","；"},,1),_xlfn.LAMBDA(_xlpm.x,K42&amp;"-"&amp;TEXT(_xlpm.x,"00"))))),"")</f>
        <v>1a-420-rnd-stone-01</v>
      </c>
      <c r="K42" s="19" t="str">
        <f t="shared" si="1"/>
        <v>1a-420-rnd-stone</v>
      </c>
      <c r="L42" s="4" t="s">
        <v>141</v>
      </c>
      <c r="N42" s="47" t="s">
        <v>275</v>
      </c>
    </row>
    <row r="43" spans="1:15">
      <c r="A43" s="27">
        <v>42011</v>
      </c>
      <c r="B43" s="4">
        <v>23</v>
      </c>
      <c r="C43" s="26" t="s">
        <v>153</v>
      </c>
      <c r="D43" s="26">
        <v>2</v>
      </c>
      <c r="E43" s="26"/>
      <c r="F43" s="26"/>
      <c r="G43" s="15">
        <v>440</v>
      </c>
      <c r="H43" s="17" t="s">
        <v>152</v>
      </c>
      <c r="J43" s="27" t="str" cm="1">
        <f t="array" ref="J43">IFERROR(_xlfn.TEXTJOIN(";",1,IF(D43,_xlfn.MAKEARRAY(D43,1,_xlfn.LAMBDA(_xlpm.x,_xlpm.y,K43&amp;"-"&amp;TEXT(_xlpm.x,"00"))),_xlfn.MAP(_xlfn.TEXTSPLIT(E43,{";","；"},,1),_xlfn.LAMBDA(_xlpm.x,K43&amp;"-"&amp;TEXT(_xlpm.x,"00"))))),"")</f>
        <v>1a-440-rnd-stone-01;1a-440-rnd-stone-02</v>
      </c>
      <c r="K43" s="19" t="str">
        <f t="shared" si="1"/>
        <v>1a-440-rnd-stone</v>
      </c>
      <c r="L43" s="4" t="s">
        <v>141</v>
      </c>
      <c r="N43" s="47" t="s">
        <v>269</v>
      </c>
    </row>
    <row r="44" spans="1:15">
      <c r="A44" s="27">
        <v>42011</v>
      </c>
      <c r="B44" s="4">
        <v>24</v>
      </c>
      <c r="C44" s="26" t="s">
        <v>143</v>
      </c>
      <c r="D44" s="26">
        <v>1</v>
      </c>
      <c r="E44" s="26"/>
      <c r="F44" s="26"/>
      <c r="G44" s="15">
        <v>500</v>
      </c>
      <c r="H44" s="17" t="s">
        <v>152</v>
      </c>
      <c r="J44" s="27" t="str" cm="1">
        <f t="array" ref="J44">IFERROR(_xlfn.TEXTJOIN(";",1,IF(D44,_xlfn.MAKEARRAY(D44,1,_xlfn.LAMBDA(_xlpm.x,_xlpm.y,K44&amp;"-"&amp;TEXT(_xlpm.x,"00"))),_xlfn.MAP(_xlfn.TEXTSPLIT(E44,{";","；"},,1),_xlfn.LAMBDA(_xlpm.x,K44&amp;"-"&amp;TEXT(_xlpm.x,"00"))))),"")</f>
        <v>1a-500-fixed-atm-01</v>
      </c>
      <c r="K44" s="19" t="str">
        <f t="shared" si="1"/>
        <v>1a-500-fixed-atm</v>
      </c>
      <c r="L44" s="4" t="s">
        <v>144</v>
      </c>
      <c r="M44" s="4">
        <v>25.6</v>
      </c>
    </row>
    <row r="45" spans="1:15">
      <c r="A45" s="27">
        <v>42011</v>
      </c>
      <c r="B45" s="4">
        <v>25</v>
      </c>
      <c r="C45" s="26" t="s">
        <v>148</v>
      </c>
      <c r="D45" s="26">
        <v>2</v>
      </c>
      <c r="E45" s="26"/>
      <c r="F45" s="26"/>
      <c r="G45" s="15">
        <v>560</v>
      </c>
      <c r="H45" s="17" t="s">
        <v>152</v>
      </c>
      <c r="J45" s="27" t="str" cm="1">
        <f t="array" ref="J45">IFERROR(_xlfn.TEXTJOIN(";",1,IF(D45,_xlfn.MAKEARRAY(D45,1,_xlfn.LAMBDA(_xlpm.x,_xlpm.y,K45&amp;"-"&amp;TEXT(_xlpm.x,"00"))),_xlfn.MAP(_xlfn.TEXTSPLIT(E45,{";","；"},,1),_xlfn.LAMBDA(_xlpm.x,K45&amp;"-"&amp;TEXT(_xlpm.x,"00"))))),"")</f>
        <v>1a-560-rnd-mountain-01;1a-560-rnd-mountain-02</v>
      </c>
      <c r="K45" s="19" t="str">
        <f t="shared" si="1"/>
        <v>1a-560-rnd-mountain</v>
      </c>
      <c r="L45" s="4" t="s">
        <v>141</v>
      </c>
      <c r="N45" s="47" t="s">
        <v>292</v>
      </c>
    </row>
    <row r="46" spans="1:15">
      <c r="A46" s="27">
        <v>42011</v>
      </c>
      <c r="B46" s="4">
        <v>26</v>
      </c>
      <c r="C46" s="26" t="s">
        <v>153</v>
      </c>
      <c r="D46" s="26">
        <v>2</v>
      </c>
      <c r="E46" s="26"/>
      <c r="F46" s="26"/>
      <c r="G46" s="15">
        <v>580</v>
      </c>
      <c r="H46" s="17" t="s">
        <v>152</v>
      </c>
      <c r="J46" s="27" t="str" cm="1">
        <f t="array" ref="J46">IFERROR(_xlfn.TEXTJOIN(";",1,IF(D46,_xlfn.MAKEARRAY(D46,1,_xlfn.LAMBDA(_xlpm.x,_xlpm.y,K46&amp;"-"&amp;TEXT(_xlpm.x,"00"))),_xlfn.MAP(_xlfn.TEXTSPLIT(E46,{";","；"},,1),_xlfn.LAMBDA(_xlpm.x,K46&amp;"-"&amp;TEXT(_xlpm.x,"00"))))),"")</f>
        <v>1a-580-rnd-stone-01;1a-580-rnd-stone-02</v>
      </c>
      <c r="K46" s="19" t="str">
        <f t="shared" si="1"/>
        <v>1a-580-rnd-stone</v>
      </c>
      <c r="L46" s="4" t="s">
        <v>141</v>
      </c>
      <c r="N46" s="47" t="s">
        <v>272</v>
      </c>
    </row>
    <row r="47" spans="1:15">
      <c r="A47" s="27">
        <v>42011</v>
      </c>
      <c r="B47" s="4">
        <v>27</v>
      </c>
      <c r="C47" s="26" t="s">
        <v>143</v>
      </c>
      <c r="D47" s="26">
        <v>1</v>
      </c>
      <c r="E47" s="26"/>
      <c r="F47" s="26"/>
      <c r="G47" s="15">
        <v>600</v>
      </c>
      <c r="H47" s="17" t="s">
        <v>152</v>
      </c>
      <c r="J47" s="27" t="str" cm="1">
        <f t="array" ref="J47">IFERROR(_xlfn.TEXTJOIN(";",1,IF(D47,_xlfn.MAKEARRAY(D47,1,_xlfn.LAMBDA(_xlpm.x,_xlpm.y,K47&amp;"-"&amp;TEXT(_xlpm.x,"00"))),_xlfn.MAP(_xlfn.TEXTSPLIT(E47,{";","；"},,1),_xlfn.LAMBDA(_xlpm.x,K47&amp;"-"&amp;TEXT(_xlpm.x,"00"))))),"")</f>
        <v>1a-600-fixed-atm-01</v>
      </c>
      <c r="K47" s="19" t="str">
        <f t="shared" si="1"/>
        <v>1a-600-fixed-atm</v>
      </c>
      <c r="L47" s="4" t="s">
        <v>144</v>
      </c>
      <c r="M47" s="4">
        <v>25.6</v>
      </c>
    </row>
    <row r="48" spans="1:15">
      <c r="A48" s="27">
        <v>42011</v>
      </c>
      <c r="B48" s="4">
        <v>28</v>
      </c>
      <c r="C48" s="26" t="s">
        <v>153</v>
      </c>
      <c r="D48" s="26">
        <v>2</v>
      </c>
      <c r="E48" s="26"/>
      <c r="F48" s="26"/>
      <c r="G48" s="15">
        <v>700</v>
      </c>
      <c r="H48" s="17" t="s">
        <v>152</v>
      </c>
      <c r="J48" s="27" t="str" cm="1">
        <f t="array" ref="J48">IFERROR(_xlfn.TEXTJOIN(";",1,IF(D48,_xlfn.MAKEARRAY(D48,1,_xlfn.LAMBDA(_xlpm.x,_xlpm.y,K48&amp;"-"&amp;TEXT(_xlpm.x,"00"))),_xlfn.MAP(_xlfn.TEXTSPLIT(E48,{";","；"},,1),_xlfn.LAMBDA(_xlpm.x,K48&amp;"-"&amp;TEXT(_xlpm.x,"00"))))),"")</f>
        <v>1a-700-rnd-stone-01;1a-700-rnd-stone-02</v>
      </c>
      <c r="K48" s="19" t="str">
        <f t="shared" si="1"/>
        <v>1a-700-rnd-stone</v>
      </c>
      <c r="L48" s="4" t="s">
        <v>141</v>
      </c>
      <c r="N48" s="11" t="s">
        <v>155</v>
      </c>
    </row>
    <row r="49" spans="1:15">
      <c r="A49" s="27">
        <v>42011</v>
      </c>
      <c r="B49" s="4">
        <v>29</v>
      </c>
      <c r="C49" s="26" t="s">
        <v>156</v>
      </c>
      <c r="D49" s="26">
        <v>5</v>
      </c>
      <c r="E49" s="26"/>
      <c r="F49" s="26"/>
      <c r="G49" s="15">
        <v>800</v>
      </c>
      <c r="H49" s="17" t="s">
        <v>152</v>
      </c>
      <c r="J49" s="27" t="str" cm="1">
        <f t="array" ref="J49">IFERROR(_xlfn.TEXTJOIN(";",1,IF(D49,_xlfn.MAKEARRAY(D49,1,_xlfn.LAMBDA(_xlpm.x,_xlpm.y,K49&amp;"-"&amp;TEXT(_xlpm.x,"00"))),_xlfn.MAP(_xlfn.TEXTSPLIT(E49,{";","；"},,1),_xlfn.LAMBDA(_xlpm.x,K49&amp;"-"&amp;TEXT(_xlpm.x,"00"))))),"")</f>
        <v>1a-800-rnd-pillar-01;1a-800-rnd-pillar-02;1a-800-rnd-pillar-03;1a-800-rnd-pillar-04;1a-800-rnd-pillar-05</v>
      </c>
      <c r="K49" s="19" t="str">
        <f t="shared" si="1"/>
        <v>1a-800-rnd-pillar</v>
      </c>
      <c r="L49" s="4" t="s">
        <v>141</v>
      </c>
      <c r="N49" s="11" t="s">
        <v>155</v>
      </c>
    </row>
    <row r="50" spans="1:15">
      <c r="A50" s="27">
        <v>42011</v>
      </c>
      <c r="B50" s="4">
        <v>30</v>
      </c>
      <c r="C50" s="26" t="s">
        <v>143</v>
      </c>
      <c r="D50" s="26">
        <v>1</v>
      </c>
      <c r="E50" s="26"/>
      <c r="F50" s="26"/>
      <c r="G50" s="15">
        <v>900</v>
      </c>
      <c r="H50" s="17" t="s">
        <v>152</v>
      </c>
      <c r="J50" s="27" t="str" cm="1">
        <f t="array" ref="J50">IFERROR(_xlfn.TEXTJOIN(";",1,IF(D50,_xlfn.MAKEARRAY(D50,1,_xlfn.LAMBDA(_xlpm.x,_xlpm.y,K50&amp;"-"&amp;TEXT(_xlpm.x,"00"))),_xlfn.MAP(_xlfn.TEXTSPLIT(E50,{";","；"},,1),_xlfn.LAMBDA(_xlpm.x,K50&amp;"-"&amp;TEXT(_xlpm.x,"00"))))),"")</f>
        <v>1a-900-fixed-atm-01</v>
      </c>
      <c r="K50" s="19" t="str">
        <f t="shared" si="1"/>
        <v>1a-900-fixed-atm</v>
      </c>
      <c r="L50" s="4" t="s">
        <v>144</v>
      </c>
      <c r="M50" s="4">
        <v>25.6</v>
      </c>
    </row>
    <row r="51" spans="1:15">
      <c r="A51" s="27">
        <v>42011</v>
      </c>
      <c r="B51" s="4">
        <v>31</v>
      </c>
      <c r="C51" s="26" t="s">
        <v>150</v>
      </c>
      <c r="D51" s="26">
        <v>1</v>
      </c>
      <c r="E51" s="26"/>
      <c r="F51" s="26"/>
      <c r="G51" s="15">
        <v>1000</v>
      </c>
      <c r="H51" s="17" t="s">
        <v>152</v>
      </c>
      <c r="J51" s="27" t="str" cm="1">
        <f t="array" ref="J51">IFERROR(_xlfn.TEXTJOIN(";",1,IF(D51,_xlfn.MAKEARRAY(D51,1,_xlfn.LAMBDA(_xlpm.x,_xlpm.y,K51&amp;"-"&amp;TEXT(_xlpm.x,"00"))),_xlfn.MAP(_xlfn.TEXTSPLIT(E51,{";","；"},,1),_xlfn.LAMBDA(_xlpm.x,K51&amp;"-"&amp;TEXT(_xlpm.x,"00"))))),"")</f>
        <v>1a-1000-fixed-sky-01</v>
      </c>
      <c r="K51" s="19" t="str">
        <f t="shared" si="1"/>
        <v>1a-1000-fixed-sky</v>
      </c>
      <c r="L51" s="4" t="s">
        <v>144</v>
      </c>
      <c r="M51" s="4">
        <v>25.6</v>
      </c>
    </row>
    <row r="52" spans="1:15">
      <c r="C52" s="26"/>
      <c r="D52" s="26"/>
      <c r="E52" s="26"/>
      <c r="F52" s="26"/>
      <c r="J52" s="27"/>
    </row>
    <row r="53" spans="1:15">
      <c r="A53" s="27">
        <v>42012</v>
      </c>
      <c r="B53" s="4">
        <v>1</v>
      </c>
      <c r="C53" s="26" t="s">
        <v>160</v>
      </c>
      <c r="D53" s="26">
        <v>9</v>
      </c>
      <c r="E53" s="26"/>
      <c r="F53" s="26"/>
      <c r="G53" s="15">
        <v>8</v>
      </c>
      <c r="H53" s="17" t="s">
        <v>161</v>
      </c>
      <c r="J53" s="27" t="str" cm="1">
        <f t="array" ref="J53">IFERROR(_xlfn.TEXTJOIN(";",1,IF(D53,_xlfn.MAKEARRAY(D53,1,_xlfn.LAMBDA(_xlpm.x,_xlpm.y,K53&amp;"-"&amp;TEXT(_xlpm.x,"00"))),_xlfn.MAP(_xlfn.TEXTSPLIT(E53,{";","；"},,1),_xlfn.LAMBDA(_xlpm.x,K53&amp;"-"&amp;TEXT(_xlpm.x,"00"))))),"")</f>
        <v>1b-8-rnd-front-01;1b-8-rnd-front-02;1b-8-rnd-front-03;1b-8-rnd-front-04;1b-8-rnd-front-05;1b-8-rnd-front-06;1b-8-rnd-front-07;1b-8-rnd-front-08;1b-8-rnd-front-09</v>
      </c>
      <c r="K53" s="19" t="str">
        <f>_xlfn.TEXTJOIN("-",1,H53:I53,G53,IF(L53="FixedDistance","fixed","rnd"),C53)</f>
        <v>1b-8-rnd-front</v>
      </c>
      <c r="L53" s="4" t="s">
        <v>141</v>
      </c>
      <c r="N53" s="4" t="s">
        <v>142</v>
      </c>
    </row>
    <row r="54" spans="1:15">
      <c r="A54" s="27">
        <v>42012</v>
      </c>
      <c r="B54" s="4">
        <v>2</v>
      </c>
      <c r="C54" s="26" t="s">
        <v>153</v>
      </c>
      <c r="D54" s="26">
        <v>4</v>
      </c>
      <c r="E54" s="26"/>
      <c r="F54" s="26"/>
      <c r="G54" s="15">
        <v>13</v>
      </c>
      <c r="H54" s="17" t="s">
        <v>161</v>
      </c>
      <c r="J54" s="27" t="str" cm="1">
        <f t="array" ref="J54">IFERROR(_xlfn.TEXTJOIN(";",1,IF(D54,_xlfn.MAKEARRAY(D54,1,_xlfn.LAMBDA(_xlpm.x,_xlpm.y,K54&amp;"-"&amp;TEXT(_xlpm.x,"00"))),_xlfn.MAP(_xlfn.TEXTSPLIT(E54,{";","；"},,1),_xlfn.LAMBDA(_xlpm.x,K54&amp;"-"&amp;TEXT(_xlpm.x,"00"))))),"")</f>
        <v>1b-13-rnd-stone-01;1b-13-rnd-stone-02;1b-13-rnd-stone-03;1b-13-rnd-stone-04</v>
      </c>
      <c r="K54" s="19" t="str">
        <f t="shared" ref="K54:K91" si="2">_xlfn.TEXTJOIN("-",1,H54:I54,G54,IF(L54="FixedDistance","fixed","rnd"),C54)</f>
        <v>1b-13-rnd-stone</v>
      </c>
      <c r="L54" s="4" t="s">
        <v>141</v>
      </c>
      <c r="N54" s="47" t="s">
        <v>264</v>
      </c>
    </row>
    <row r="55" spans="1:15">
      <c r="A55" s="27">
        <v>42012</v>
      </c>
      <c r="B55" s="4">
        <v>3</v>
      </c>
      <c r="C55" s="26" t="s">
        <v>162</v>
      </c>
      <c r="D55" s="26">
        <v>2</v>
      </c>
      <c r="E55" s="26"/>
      <c r="F55" s="26"/>
      <c r="G55" s="15">
        <v>14</v>
      </c>
      <c r="H55" s="17" t="s">
        <v>161</v>
      </c>
      <c r="J55" s="27" t="str" cm="1">
        <f t="array" ref="J55">IFERROR(_xlfn.TEXTJOIN(";",1,IF(D55,_xlfn.MAKEARRAY(D55,1,_xlfn.LAMBDA(_xlpm.x,_xlpm.y,K55&amp;"-"&amp;TEXT(_xlpm.x,"00"))),_xlfn.MAP(_xlfn.TEXTSPLIT(E55,{";","；"},,1),_xlfn.LAMBDA(_xlpm.x,K55&amp;"-"&amp;TEXT(_xlpm.x,"00"))))),"")</f>
        <v>1b-14-rnd-branch-01;1b-14-rnd-branch-02</v>
      </c>
      <c r="K55" s="19" t="str">
        <f t="shared" si="2"/>
        <v>1b-14-rnd-branch</v>
      </c>
      <c r="L55" s="4" t="s">
        <v>141</v>
      </c>
      <c r="N55" s="47" t="s">
        <v>265</v>
      </c>
    </row>
    <row r="56" spans="1:15">
      <c r="A56" s="27">
        <v>42012</v>
      </c>
      <c r="B56" s="4">
        <v>4</v>
      </c>
      <c r="C56" s="26" t="s">
        <v>143</v>
      </c>
      <c r="D56" s="26">
        <v>1</v>
      </c>
      <c r="E56" s="26"/>
      <c r="F56" s="26"/>
      <c r="G56" s="15">
        <v>15</v>
      </c>
      <c r="H56" s="17" t="s">
        <v>161</v>
      </c>
      <c r="J56" s="27" t="str" cm="1">
        <f t="array" ref="J56">IFERROR(_xlfn.TEXTJOIN(";",1,IF(D56,_xlfn.MAKEARRAY(D56,1,_xlfn.LAMBDA(_xlpm.x,_xlpm.y,K56&amp;"-"&amp;TEXT(_xlpm.x,"00"))),_xlfn.MAP(_xlfn.TEXTSPLIT(E56,{";","；"},,1),_xlfn.LAMBDA(_xlpm.x,K56&amp;"-"&amp;TEXT(_xlpm.x,"00"))))),"")</f>
        <v>1b-15-fixed-atm-01</v>
      </c>
      <c r="K56" s="19" t="str">
        <f t="shared" si="2"/>
        <v>1b-15-fixed-atm</v>
      </c>
      <c r="L56" s="4" t="s">
        <v>144</v>
      </c>
      <c r="M56" s="4">
        <v>25.6</v>
      </c>
    </row>
    <row r="57" spans="1:15">
      <c r="A57" s="27">
        <v>42012</v>
      </c>
      <c r="B57" s="4">
        <v>5</v>
      </c>
      <c r="C57" s="26" t="s">
        <v>162</v>
      </c>
      <c r="D57" s="26">
        <v>5</v>
      </c>
      <c r="E57" s="26"/>
      <c r="F57" s="26"/>
      <c r="G57" s="15">
        <v>17</v>
      </c>
      <c r="H57" s="17" t="s">
        <v>161</v>
      </c>
      <c r="J57" s="27" t="str" cm="1">
        <f t="array" ref="J57">IFERROR(_xlfn.TEXTJOIN(";",1,IF(D57,_xlfn.MAKEARRAY(D57,1,_xlfn.LAMBDA(_xlpm.x,_xlpm.y,K57&amp;"-"&amp;TEXT(_xlpm.x,"00"))),_xlfn.MAP(_xlfn.TEXTSPLIT(E57,{";","；"},,1),_xlfn.LAMBDA(_xlpm.x,K57&amp;"-"&amp;TEXT(_xlpm.x,"00"))))),"")</f>
        <v>1b-17-rnd-branch-01;1b-17-rnd-branch-02;1b-17-rnd-branch-03;1b-17-rnd-branch-04;1b-17-rnd-branch-05</v>
      </c>
      <c r="K57" s="19" t="str">
        <f t="shared" si="2"/>
        <v>1b-17-rnd-branch</v>
      </c>
      <c r="L57" s="4" t="s">
        <v>141</v>
      </c>
      <c r="N57" s="47" t="s">
        <v>297</v>
      </c>
    </row>
    <row r="58" spans="1:15">
      <c r="A58" s="27">
        <v>42012</v>
      </c>
      <c r="B58" s="4">
        <v>6</v>
      </c>
      <c r="C58" s="26" t="s">
        <v>153</v>
      </c>
      <c r="D58" s="26">
        <v>6</v>
      </c>
      <c r="E58" s="26"/>
      <c r="F58" s="26"/>
      <c r="G58" s="15">
        <v>20</v>
      </c>
      <c r="H58" s="17" t="s">
        <v>161</v>
      </c>
      <c r="J58" s="27" t="str" cm="1">
        <f t="array" ref="J58">IFERROR(_xlfn.TEXTJOIN(";",1,IF(D58,_xlfn.MAKEARRAY(D58,1,_xlfn.LAMBDA(_xlpm.x,_xlpm.y,K58&amp;"-"&amp;TEXT(_xlpm.x,"00"))),_xlfn.MAP(_xlfn.TEXTSPLIT(E58,{";","；"},,1),_xlfn.LAMBDA(_xlpm.x,K58&amp;"-"&amp;TEXT(_xlpm.x,"00"))))),"")</f>
        <v>1b-20-rnd-stone-01;1b-20-rnd-stone-02;1b-20-rnd-stone-03;1b-20-rnd-stone-04;1b-20-rnd-stone-05;1b-20-rnd-stone-06</v>
      </c>
      <c r="K58" s="19" t="str">
        <f t="shared" si="2"/>
        <v>1b-20-rnd-stone</v>
      </c>
      <c r="L58" s="4" t="s">
        <v>141</v>
      </c>
      <c r="N58" s="11" t="s">
        <v>155</v>
      </c>
    </row>
    <row r="59" spans="1:15">
      <c r="A59" s="27">
        <v>42012</v>
      </c>
      <c r="B59" s="4">
        <v>7</v>
      </c>
      <c r="C59" s="26" t="s">
        <v>163</v>
      </c>
      <c r="D59" s="26">
        <v>6</v>
      </c>
      <c r="E59" s="26"/>
      <c r="F59" s="26"/>
      <c r="G59" s="15">
        <v>30</v>
      </c>
      <c r="H59" s="17" t="s">
        <v>161</v>
      </c>
      <c r="J59" s="27" t="str" cm="1">
        <f t="array" ref="J59">IFERROR(_xlfn.TEXTJOIN(";",1,IF(D59,_xlfn.MAKEARRAY(D59,1,_xlfn.LAMBDA(_xlpm.x,_xlpm.y,K59&amp;"-"&amp;TEXT(_xlpm.x,"00"))),_xlfn.MAP(_xlfn.TEXTSPLIT(E59,{";","；"},,1),_xlfn.LAMBDA(_xlpm.x,K59&amp;"-"&amp;TEXT(_xlpm.x,"00"))))),"")</f>
        <v>1b-30-rnd-statu-01;1b-30-rnd-statu-02;1b-30-rnd-statu-03;1b-30-rnd-statu-04;1b-30-rnd-statu-05;1b-30-rnd-statu-06</v>
      </c>
      <c r="K59" s="19" t="str">
        <f t="shared" si="2"/>
        <v>1b-30-rnd-statu</v>
      </c>
      <c r="L59" s="4" t="s">
        <v>141</v>
      </c>
      <c r="N59" s="47" t="s">
        <v>296</v>
      </c>
    </row>
    <row r="60" spans="1:15">
      <c r="A60" s="27">
        <v>42012</v>
      </c>
      <c r="B60" s="4">
        <v>8</v>
      </c>
      <c r="C60" s="26" t="s">
        <v>149</v>
      </c>
      <c r="D60" s="26">
        <v>9</v>
      </c>
      <c r="E60" s="26"/>
      <c r="F60" s="26"/>
      <c r="G60" s="15">
        <v>32</v>
      </c>
      <c r="H60" s="17" t="s">
        <v>161</v>
      </c>
      <c r="J60" s="27" t="str" cm="1">
        <f t="array" ref="J60">IFERROR(_xlfn.TEXTJOIN(";",1,IF(D60,_xlfn.MAKEARRAY(D60,1,_xlfn.LAMBDA(_xlpm.x,_xlpm.y,K60&amp;"-"&amp;TEXT(_xlpm.x,"00"))),_xlfn.MAP(_xlfn.TEXTSPLIT(E60,{";","；"},,1),_xlfn.LAMBDA(_xlpm.x,K60&amp;"-"&amp;TEXT(_xlpm.x,"00"))))),"")</f>
        <v>1b-32-rnd-cloud-01;1b-32-rnd-cloud-02;1b-32-rnd-cloud-03;1b-32-rnd-cloud-04;1b-32-rnd-cloud-05;1b-32-rnd-cloud-06;1b-32-rnd-cloud-07;1b-32-rnd-cloud-08;1b-32-rnd-cloud-09</v>
      </c>
      <c r="K60" s="19" t="str">
        <f t="shared" si="2"/>
        <v>1b-32-rnd-cloud</v>
      </c>
      <c r="L60" s="4" t="s">
        <v>141</v>
      </c>
      <c r="N60" s="47" t="s">
        <v>267</v>
      </c>
      <c r="O60" s="47" t="s">
        <v>273</v>
      </c>
    </row>
    <row r="61" spans="1:15">
      <c r="A61" s="27">
        <v>42012</v>
      </c>
      <c r="B61" s="4">
        <v>9</v>
      </c>
      <c r="C61" s="26" t="s">
        <v>162</v>
      </c>
      <c r="D61" s="26">
        <v>4</v>
      </c>
      <c r="E61" s="26"/>
      <c r="F61" s="26"/>
      <c r="G61" s="15">
        <v>35</v>
      </c>
      <c r="H61" s="17" t="s">
        <v>161</v>
      </c>
      <c r="J61" s="27" t="str" cm="1">
        <f t="array" ref="J61">IFERROR(_xlfn.TEXTJOIN(";",1,IF(D61,_xlfn.MAKEARRAY(D61,1,_xlfn.LAMBDA(_xlpm.x,_xlpm.y,K61&amp;"-"&amp;TEXT(_xlpm.x,"00"))),_xlfn.MAP(_xlfn.TEXTSPLIT(E61,{";","；"},,1),_xlfn.LAMBDA(_xlpm.x,K61&amp;"-"&amp;TEXT(_xlpm.x,"00"))))),"")</f>
        <v>1b-35-rnd-branch-01;1b-35-rnd-branch-02;1b-35-rnd-branch-03;1b-35-rnd-branch-04</v>
      </c>
      <c r="K61" s="19" t="str">
        <f t="shared" si="2"/>
        <v>1b-35-rnd-branch</v>
      </c>
      <c r="L61" s="4" t="s">
        <v>141</v>
      </c>
      <c r="N61" s="47" t="s">
        <v>265</v>
      </c>
    </row>
    <row r="62" spans="1:15">
      <c r="A62" s="27">
        <v>42012</v>
      </c>
      <c r="B62" s="4">
        <v>10</v>
      </c>
      <c r="C62" s="26" t="s">
        <v>146</v>
      </c>
      <c r="D62" s="26">
        <v>3</v>
      </c>
      <c r="E62" s="26"/>
      <c r="F62" s="26"/>
      <c r="G62" s="15">
        <v>40</v>
      </c>
      <c r="H62" s="17" t="s">
        <v>161</v>
      </c>
      <c r="J62" s="27" t="str" cm="1">
        <f t="array" ref="J62">IFERROR(_xlfn.TEXTJOIN(";",1,IF(D62,_xlfn.MAKEARRAY(D62,1,_xlfn.LAMBDA(_xlpm.x,_xlpm.y,K62&amp;"-"&amp;TEXT(_xlpm.x,"00"))),_xlfn.MAP(_xlfn.TEXTSPLIT(E62,{";","；"},,1),_xlfn.LAMBDA(_xlpm.x,K62&amp;"-"&amp;TEXT(_xlpm.x,"00"))))),"")</f>
        <v>1b-40-rnd-tree-01;1b-40-rnd-tree-02;1b-40-rnd-tree-03</v>
      </c>
      <c r="K62" s="19" t="str">
        <f t="shared" si="2"/>
        <v>1b-40-rnd-tree</v>
      </c>
      <c r="L62" s="4" t="s">
        <v>141</v>
      </c>
      <c r="N62" s="47" t="s">
        <v>275</v>
      </c>
    </row>
    <row r="63" spans="1:15">
      <c r="A63" s="27">
        <v>42012</v>
      </c>
      <c r="B63" s="4">
        <v>11</v>
      </c>
      <c r="C63" s="26" t="s">
        <v>143</v>
      </c>
      <c r="D63" s="26">
        <v>1</v>
      </c>
      <c r="E63" s="26"/>
      <c r="F63" s="26"/>
      <c r="G63" s="15">
        <v>41</v>
      </c>
      <c r="H63" s="17" t="s">
        <v>161</v>
      </c>
      <c r="J63" s="27" t="str" cm="1">
        <f t="array" ref="J63">IFERROR(_xlfn.TEXTJOIN(";",1,IF(D63,_xlfn.MAKEARRAY(D63,1,_xlfn.LAMBDA(_xlpm.x,_xlpm.y,K63&amp;"-"&amp;TEXT(_xlpm.x,"00"))),_xlfn.MAP(_xlfn.TEXTSPLIT(E63,{";","；"},,1),_xlfn.LAMBDA(_xlpm.x,K63&amp;"-"&amp;TEXT(_xlpm.x,"00"))))),"")</f>
        <v>1b-41-fixed-atm-01</v>
      </c>
      <c r="K63" s="19" t="str">
        <f t="shared" si="2"/>
        <v>1b-41-fixed-atm</v>
      </c>
      <c r="L63" s="4" t="s">
        <v>144</v>
      </c>
      <c r="M63" s="4">
        <v>25.6</v>
      </c>
    </row>
    <row r="64" spans="1:15">
      <c r="A64" s="27">
        <v>42012</v>
      </c>
      <c r="B64" s="4">
        <v>12</v>
      </c>
      <c r="C64" s="26" t="s">
        <v>153</v>
      </c>
      <c r="D64" s="26">
        <v>3</v>
      </c>
      <c r="E64" s="26"/>
      <c r="F64" s="26"/>
      <c r="G64" s="15">
        <v>45</v>
      </c>
      <c r="H64" s="17" t="s">
        <v>161</v>
      </c>
      <c r="J64" s="27" t="str" cm="1">
        <f t="array" ref="J64">IFERROR(_xlfn.TEXTJOIN(";",1,IF(D64,_xlfn.MAKEARRAY(D64,1,_xlfn.LAMBDA(_xlpm.x,_xlpm.y,K64&amp;"-"&amp;TEXT(_xlpm.x,"00"))),_xlfn.MAP(_xlfn.TEXTSPLIT(E64,{";","；"},,1),_xlfn.LAMBDA(_xlpm.x,K64&amp;"-"&amp;TEXT(_xlpm.x,"00"))))),"")</f>
        <v>1b-45-rnd-stone-01;1b-45-rnd-stone-02;1b-45-rnd-stone-03</v>
      </c>
      <c r="K64" s="19" t="str">
        <f t="shared" si="2"/>
        <v>1b-45-rnd-stone</v>
      </c>
      <c r="L64" s="4" t="s">
        <v>141</v>
      </c>
      <c r="N64" s="47" t="s">
        <v>295</v>
      </c>
    </row>
    <row r="65" spans="1:15">
      <c r="A65" s="27">
        <v>42012</v>
      </c>
      <c r="B65" s="4">
        <v>13</v>
      </c>
      <c r="C65" s="26" t="s">
        <v>163</v>
      </c>
      <c r="D65" s="26">
        <v>6</v>
      </c>
      <c r="E65" s="26"/>
      <c r="F65" s="26"/>
      <c r="G65" s="15">
        <v>53</v>
      </c>
      <c r="H65" s="17" t="s">
        <v>161</v>
      </c>
      <c r="J65" s="27" t="str" cm="1">
        <f t="array" ref="J65">IFERROR(_xlfn.TEXTJOIN(";",1,IF(D65,_xlfn.MAKEARRAY(D65,1,_xlfn.LAMBDA(_xlpm.x,_xlpm.y,K65&amp;"-"&amp;TEXT(_xlpm.x,"00"))),_xlfn.MAP(_xlfn.TEXTSPLIT(E65,{";","；"},,1),_xlfn.LAMBDA(_xlpm.x,K65&amp;"-"&amp;TEXT(_xlpm.x,"00"))))),"")</f>
        <v>1b-53-rnd-statu-01;1b-53-rnd-statu-02;1b-53-rnd-statu-03;1b-53-rnd-statu-04;1b-53-rnd-statu-05;1b-53-rnd-statu-06</v>
      </c>
      <c r="K65" s="19" t="str">
        <f t="shared" si="2"/>
        <v>1b-53-rnd-statu</v>
      </c>
      <c r="L65" s="4" t="s">
        <v>141</v>
      </c>
      <c r="N65" s="47" t="s">
        <v>265</v>
      </c>
    </row>
    <row r="66" spans="1:15">
      <c r="A66" s="27">
        <v>42012</v>
      </c>
      <c r="B66" s="4">
        <v>14</v>
      </c>
      <c r="C66" s="26" t="s">
        <v>149</v>
      </c>
      <c r="D66" s="26">
        <v>1</v>
      </c>
      <c r="E66" s="26"/>
      <c r="F66" s="26"/>
      <c r="G66" s="15">
        <v>60</v>
      </c>
      <c r="H66" s="17" t="s">
        <v>161</v>
      </c>
      <c r="J66" s="27" t="str" cm="1">
        <f t="array" ref="J66">IFERROR(_xlfn.TEXTJOIN(";",1,IF(D66,_xlfn.MAKEARRAY(D66,1,_xlfn.LAMBDA(_xlpm.x,_xlpm.y,K66&amp;"-"&amp;TEXT(_xlpm.x,"00"))),_xlfn.MAP(_xlfn.TEXTSPLIT(E66,{";","；"},,1),_xlfn.LAMBDA(_xlpm.x,K66&amp;"-"&amp;TEXT(_xlpm.x,"00"))))),"")</f>
        <v>1b-60-rnd-cloud-01</v>
      </c>
      <c r="K66" s="19" t="str">
        <f t="shared" si="2"/>
        <v>1b-60-rnd-cloud</v>
      </c>
      <c r="L66" s="4" t="s">
        <v>141</v>
      </c>
      <c r="N66" s="47" t="s">
        <v>264</v>
      </c>
      <c r="O66" s="47" t="s">
        <v>268</v>
      </c>
    </row>
    <row r="67" spans="1:15">
      <c r="A67" s="27">
        <v>42012</v>
      </c>
      <c r="B67" s="4">
        <v>15</v>
      </c>
      <c r="C67" s="48" t="s">
        <v>276</v>
      </c>
      <c r="D67" s="26">
        <v>1</v>
      </c>
      <c r="E67" s="26"/>
      <c r="F67" s="26"/>
      <c r="G67" s="15">
        <v>64</v>
      </c>
      <c r="H67" s="17" t="s">
        <v>161</v>
      </c>
      <c r="J67" s="27" t="str" cm="1">
        <f t="array" ref="J67">IFERROR(_xlfn.TEXTJOIN(";",1,IF(D67,_xlfn.MAKEARRAY(D67,1,_xlfn.LAMBDA(_xlpm.x,_xlpm.y,K67&amp;"-"&amp;TEXT(_xlpm.x,"00"))),_xlfn.MAP(_xlfn.TEXTSPLIT(E67,{";","；"},,1),_xlfn.LAMBDA(_xlpm.x,K67&amp;"-"&amp;TEXT(_xlpm.x,"00"))))),"")</f>
        <v>1b-64-fixed-atm-01</v>
      </c>
      <c r="K67" s="19" t="str">
        <f t="shared" ref="K67" si="3">_xlfn.TEXTJOIN("-",1,H67:I67,G67,IF(L67="FixedDistance","fixed","rnd"),C67)</f>
        <v>1b-64-fixed-atm</v>
      </c>
      <c r="L67" s="4" t="s">
        <v>144</v>
      </c>
      <c r="M67" s="4">
        <v>25.6</v>
      </c>
      <c r="N67" s="47"/>
    </row>
    <row r="68" spans="1:15">
      <c r="A68" s="27">
        <v>42012</v>
      </c>
      <c r="B68" s="4">
        <v>16</v>
      </c>
      <c r="C68" s="26" t="s">
        <v>153</v>
      </c>
      <c r="D68" s="26">
        <v>3</v>
      </c>
      <c r="E68" s="26"/>
      <c r="F68" s="26"/>
      <c r="G68" s="15">
        <v>65</v>
      </c>
      <c r="H68" s="17" t="s">
        <v>161</v>
      </c>
      <c r="J68" s="27" t="str" cm="1">
        <f t="array" ref="J68">IFERROR(_xlfn.TEXTJOIN(";",1,IF(D68,_xlfn.MAKEARRAY(D68,1,_xlfn.LAMBDA(_xlpm.x,_xlpm.y,K68&amp;"-"&amp;TEXT(_xlpm.x,"00"))),_xlfn.MAP(_xlfn.TEXTSPLIT(E68,{";","；"},,1),_xlfn.LAMBDA(_xlpm.x,K68&amp;"-"&amp;TEXT(_xlpm.x,"00"))))),"")</f>
        <v>1b-65-rnd-stone-01;1b-65-rnd-stone-02;1b-65-rnd-stone-03</v>
      </c>
      <c r="K68" s="19" t="str">
        <f t="shared" si="2"/>
        <v>1b-65-rnd-stone</v>
      </c>
      <c r="L68" s="4" t="s">
        <v>141</v>
      </c>
      <c r="N68" s="47" t="s">
        <v>265</v>
      </c>
    </row>
    <row r="69" spans="1:15">
      <c r="A69" s="27">
        <v>42012</v>
      </c>
      <c r="B69" s="4">
        <v>17</v>
      </c>
      <c r="C69" s="26" t="s">
        <v>164</v>
      </c>
      <c r="D69" s="26">
        <v>1</v>
      </c>
      <c r="E69" s="26"/>
      <c r="F69" s="26"/>
      <c r="G69" s="15">
        <v>70</v>
      </c>
      <c r="H69" s="17" t="s">
        <v>161</v>
      </c>
      <c r="J69" s="27" t="str" cm="1">
        <f t="array" ref="J69">IFERROR(_xlfn.TEXTJOIN(";",1,IF(D69,_xlfn.MAKEARRAY(D69,1,_xlfn.LAMBDA(_xlpm.x,_xlpm.y,K69&amp;"-"&amp;TEXT(_xlpm.x,"00"))),_xlfn.MAP(_xlfn.TEXTSPLIT(E69,{";","；"},,1),_xlfn.LAMBDA(_xlpm.x,K69&amp;"-"&amp;TEXT(_xlpm.x,"00"))))),"")</f>
        <v>1b-70-rnd-light-01</v>
      </c>
      <c r="K69" s="19" t="str">
        <f t="shared" si="2"/>
        <v>1b-70-rnd-light</v>
      </c>
      <c r="L69" s="4" t="s">
        <v>141</v>
      </c>
      <c r="N69" s="47" t="s">
        <v>269</v>
      </c>
    </row>
    <row r="70" spans="1:15">
      <c r="A70" s="27">
        <v>42012</v>
      </c>
      <c r="B70" s="4">
        <v>18</v>
      </c>
      <c r="C70" s="26" t="s">
        <v>162</v>
      </c>
      <c r="D70" s="26">
        <v>5</v>
      </c>
      <c r="E70" s="26"/>
      <c r="F70" s="26"/>
      <c r="G70" s="15">
        <v>80</v>
      </c>
      <c r="H70" s="17" t="s">
        <v>161</v>
      </c>
      <c r="J70" s="27" t="str" cm="1">
        <f t="array" ref="J70">IFERROR(_xlfn.TEXTJOIN(";",1,IF(D70,_xlfn.MAKEARRAY(D70,1,_xlfn.LAMBDA(_xlpm.x,_xlpm.y,K70&amp;"-"&amp;TEXT(_xlpm.x,"00"))),_xlfn.MAP(_xlfn.TEXTSPLIT(E70,{";","；"},,1),_xlfn.LAMBDA(_xlpm.x,K70&amp;"-"&amp;TEXT(_xlpm.x,"00"))))),"")</f>
        <v>1b-80-rnd-branch-01;1b-80-rnd-branch-02;1b-80-rnd-branch-03;1b-80-rnd-branch-04;1b-80-rnd-branch-05</v>
      </c>
      <c r="K70" s="19" t="str">
        <f t="shared" si="2"/>
        <v>1b-80-rnd-branch</v>
      </c>
      <c r="L70" s="4" t="s">
        <v>141</v>
      </c>
      <c r="N70" s="47" t="s">
        <v>270</v>
      </c>
    </row>
    <row r="71" spans="1:15">
      <c r="A71" s="27">
        <v>42012</v>
      </c>
      <c r="B71" s="4">
        <v>19</v>
      </c>
      <c r="C71" s="26" t="s">
        <v>153</v>
      </c>
      <c r="D71" s="26">
        <v>3</v>
      </c>
      <c r="E71" s="26"/>
      <c r="F71" s="26"/>
      <c r="G71" s="15">
        <v>84</v>
      </c>
      <c r="H71" s="17" t="s">
        <v>161</v>
      </c>
      <c r="J71" s="27" t="str" cm="1">
        <f t="array" ref="J71">IFERROR(_xlfn.TEXTJOIN(";",1,IF(D71,_xlfn.MAKEARRAY(D71,1,_xlfn.LAMBDA(_xlpm.x,_xlpm.y,K71&amp;"-"&amp;TEXT(_xlpm.x,"00"))),_xlfn.MAP(_xlfn.TEXTSPLIT(E71,{";","；"},,1),_xlfn.LAMBDA(_xlpm.x,K71&amp;"-"&amp;TEXT(_xlpm.x,"00"))))),"")</f>
        <v>1b-84-rnd-stone-01;1b-84-rnd-stone-02;1b-84-rnd-stone-03</v>
      </c>
      <c r="K71" s="19" t="str">
        <f t="shared" si="2"/>
        <v>1b-84-rnd-stone</v>
      </c>
      <c r="L71" s="4" t="s">
        <v>141</v>
      </c>
      <c r="N71" s="47" t="s">
        <v>265</v>
      </c>
    </row>
    <row r="72" spans="1:15">
      <c r="A72" s="27">
        <v>42012</v>
      </c>
      <c r="B72" s="4">
        <v>20</v>
      </c>
      <c r="C72" s="26" t="s">
        <v>153</v>
      </c>
      <c r="D72" s="26">
        <v>3</v>
      </c>
      <c r="E72" s="26"/>
      <c r="F72" s="26"/>
      <c r="G72" s="15">
        <v>100</v>
      </c>
      <c r="H72" s="17" t="s">
        <v>161</v>
      </c>
      <c r="J72" s="27" t="str" cm="1">
        <f t="array" ref="J72">IFERROR(_xlfn.TEXTJOIN(";",1,IF(D72,_xlfn.MAKEARRAY(D72,1,_xlfn.LAMBDA(_xlpm.x,_xlpm.y,K72&amp;"-"&amp;TEXT(_xlpm.x,"00"))),_xlfn.MAP(_xlfn.TEXTSPLIT(E72,{";","；"},,1),_xlfn.LAMBDA(_xlpm.x,K72&amp;"-"&amp;TEXT(_xlpm.x,"00"))))),"")</f>
        <v>1b-100-rnd-stone-01;1b-100-rnd-stone-02;1b-100-rnd-stone-03</v>
      </c>
      <c r="K72" s="19" t="str">
        <f t="shared" si="2"/>
        <v>1b-100-rnd-stone</v>
      </c>
      <c r="L72" s="4" t="s">
        <v>141</v>
      </c>
      <c r="N72" s="47" t="s">
        <v>271</v>
      </c>
    </row>
    <row r="73" spans="1:15">
      <c r="A73" s="27">
        <v>42012</v>
      </c>
      <c r="B73" s="4">
        <v>21</v>
      </c>
      <c r="C73" s="48" t="s">
        <v>276</v>
      </c>
      <c r="D73" s="26">
        <v>1</v>
      </c>
      <c r="E73" s="26"/>
      <c r="F73" s="26"/>
      <c r="G73" s="15">
        <v>105</v>
      </c>
      <c r="H73" s="17" t="s">
        <v>161</v>
      </c>
      <c r="J73" s="27" t="str" cm="1">
        <f t="array" ref="J73">IFERROR(_xlfn.TEXTJOIN(";",1,IF(D73,_xlfn.MAKEARRAY(D73,1,_xlfn.LAMBDA(_xlpm.x,_xlpm.y,K73&amp;"-"&amp;TEXT(_xlpm.x,"00"))),_xlfn.MAP(_xlfn.TEXTSPLIT(E73,{";","；"},,1),_xlfn.LAMBDA(_xlpm.x,K73&amp;"-"&amp;TEXT(_xlpm.x,"00"))))),"")</f>
        <v>1b-105-fixed-atm-01</v>
      </c>
      <c r="K73" s="19" t="str">
        <f t="shared" ref="K73" si="4">_xlfn.TEXTJOIN("-",1,H73:I73,G73,IF(L73="FixedDistance","fixed","rnd"),C73)</f>
        <v>1b-105-fixed-atm</v>
      </c>
      <c r="L73" s="47" t="s">
        <v>277</v>
      </c>
      <c r="M73" s="4">
        <v>25.6</v>
      </c>
      <c r="N73" s="47"/>
    </row>
    <row r="74" spans="1:15">
      <c r="A74" s="27">
        <v>42012</v>
      </c>
      <c r="B74" s="4">
        <v>22</v>
      </c>
      <c r="C74" s="26" t="s">
        <v>162</v>
      </c>
      <c r="D74" s="26">
        <v>3</v>
      </c>
      <c r="E74" s="26"/>
      <c r="F74" s="26"/>
      <c r="G74" s="15">
        <v>110</v>
      </c>
      <c r="H74" s="17" t="s">
        <v>161</v>
      </c>
      <c r="J74" s="27" t="str" cm="1">
        <f t="array" ref="J74">IFERROR(_xlfn.TEXTJOIN(";",1,IF(D74,_xlfn.MAKEARRAY(D74,1,_xlfn.LAMBDA(_xlpm.x,_xlpm.y,K74&amp;"-"&amp;TEXT(_xlpm.x,"00"))),_xlfn.MAP(_xlfn.TEXTSPLIT(E74,{";","；"},,1),_xlfn.LAMBDA(_xlpm.x,K74&amp;"-"&amp;TEXT(_xlpm.x,"00"))))),"")</f>
        <v>1b-110-rnd-branch-01;1b-110-rnd-branch-02;1b-110-rnd-branch-03</v>
      </c>
      <c r="K74" s="19" t="str">
        <f t="shared" si="2"/>
        <v>1b-110-rnd-branch</v>
      </c>
      <c r="L74" s="4" t="s">
        <v>141</v>
      </c>
      <c r="N74" s="47" t="s">
        <v>265</v>
      </c>
    </row>
    <row r="75" spans="1:15">
      <c r="A75" s="27">
        <v>42012</v>
      </c>
      <c r="B75" s="4">
        <v>23</v>
      </c>
      <c r="C75" s="26" t="s">
        <v>153</v>
      </c>
      <c r="D75" s="26">
        <v>2</v>
      </c>
      <c r="E75" s="26"/>
      <c r="F75" s="26"/>
      <c r="G75" s="15">
        <v>130</v>
      </c>
      <c r="H75" s="17" t="s">
        <v>161</v>
      </c>
      <c r="J75" s="27" t="str" cm="1">
        <f t="array" ref="J75">IFERROR(_xlfn.TEXTJOIN(";",1,IF(D75,_xlfn.MAKEARRAY(D75,1,_xlfn.LAMBDA(_xlpm.x,_xlpm.y,K75&amp;"-"&amp;TEXT(_xlpm.x,"00"))),_xlfn.MAP(_xlfn.TEXTSPLIT(E75,{";","；"},,1),_xlfn.LAMBDA(_xlpm.x,K75&amp;"-"&amp;TEXT(_xlpm.x,"00"))))),"")</f>
        <v>1b-130-rnd-stone-01;1b-130-rnd-stone-02</v>
      </c>
      <c r="K75" s="19" t="str">
        <f t="shared" si="2"/>
        <v>1b-130-rnd-stone</v>
      </c>
      <c r="L75" s="4" t="s">
        <v>141</v>
      </c>
      <c r="N75" s="47" t="s">
        <v>265</v>
      </c>
    </row>
    <row r="76" spans="1:15">
      <c r="A76" s="27">
        <v>42012</v>
      </c>
      <c r="B76" s="4">
        <v>24</v>
      </c>
      <c r="C76" s="26" t="s">
        <v>163</v>
      </c>
      <c r="D76" s="26">
        <v>3</v>
      </c>
      <c r="E76" s="26"/>
      <c r="F76" s="26"/>
      <c r="G76" s="15">
        <v>155</v>
      </c>
      <c r="H76" s="17" t="s">
        <v>161</v>
      </c>
      <c r="J76" s="27" t="str" cm="1">
        <f t="array" ref="J76">IFERROR(_xlfn.TEXTJOIN(";",1,IF(D76,_xlfn.MAKEARRAY(D76,1,_xlfn.LAMBDA(_xlpm.x,_xlpm.y,K76&amp;"-"&amp;TEXT(_xlpm.x,"00"))),_xlfn.MAP(_xlfn.TEXTSPLIT(E76,{";","；"},,1),_xlfn.LAMBDA(_xlpm.x,K76&amp;"-"&amp;TEXT(_xlpm.x,"00"))))),"")</f>
        <v>1b-155-rnd-statu-01;1b-155-rnd-statu-02;1b-155-rnd-statu-03</v>
      </c>
      <c r="K76" s="19" t="str">
        <f t="shared" si="2"/>
        <v>1b-155-rnd-statu</v>
      </c>
      <c r="L76" s="4" t="s">
        <v>141</v>
      </c>
      <c r="N76" s="47" t="s">
        <v>265</v>
      </c>
    </row>
    <row r="77" spans="1:15">
      <c r="A77" s="27">
        <v>42012</v>
      </c>
      <c r="B77" s="4">
        <v>25</v>
      </c>
      <c r="C77" s="26" t="s">
        <v>149</v>
      </c>
      <c r="D77" s="26">
        <v>1</v>
      </c>
      <c r="E77" s="26"/>
      <c r="F77" s="26"/>
      <c r="G77" s="15">
        <v>160</v>
      </c>
      <c r="H77" s="17" t="s">
        <v>161</v>
      </c>
      <c r="J77" s="27" t="str" cm="1">
        <f t="array" ref="J77">IFERROR(_xlfn.TEXTJOIN(";",1,IF(D77,_xlfn.MAKEARRAY(D77,1,_xlfn.LAMBDA(_xlpm.x,_xlpm.y,K77&amp;"-"&amp;TEXT(_xlpm.x,"00"))),_xlfn.MAP(_xlfn.TEXTSPLIT(E77,{";","；"},,1),_xlfn.LAMBDA(_xlpm.x,K77&amp;"-"&amp;TEXT(_xlpm.x,"00"))))),"")</f>
        <v>1b-160-rnd-cloud-01</v>
      </c>
      <c r="K77" s="19" t="str">
        <f t="shared" si="2"/>
        <v>1b-160-rnd-cloud</v>
      </c>
      <c r="L77" s="4" t="s">
        <v>141</v>
      </c>
      <c r="N77" s="47" t="s">
        <v>272</v>
      </c>
      <c r="O77" s="47" t="s">
        <v>273</v>
      </c>
    </row>
    <row r="78" spans="1:15">
      <c r="A78" s="27">
        <v>42012</v>
      </c>
      <c r="B78" s="4">
        <v>26</v>
      </c>
      <c r="C78" s="26" t="s">
        <v>164</v>
      </c>
      <c r="D78" s="26">
        <v>1</v>
      </c>
      <c r="E78" s="26"/>
      <c r="F78" s="26"/>
      <c r="G78" s="15">
        <v>180</v>
      </c>
      <c r="H78" s="17" t="s">
        <v>161</v>
      </c>
      <c r="J78" s="27" t="str" cm="1">
        <f t="array" ref="J78">IFERROR(_xlfn.TEXTJOIN(";",1,IF(D78,_xlfn.MAKEARRAY(D78,1,_xlfn.LAMBDA(_xlpm.x,_xlpm.y,K78&amp;"-"&amp;TEXT(_xlpm.x,"00"))),_xlfn.MAP(_xlfn.TEXTSPLIT(E78,{";","；"},,1),_xlfn.LAMBDA(_xlpm.x,K78&amp;"-"&amp;TEXT(_xlpm.x,"00"))))),"")</f>
        <v>1b-180-rnd-light-01</v>
      </c>
      <c r="K78" s="19" t="str">
        <f t="shared" si="2"/>
        <v>1b-180-rnd-light</v>
      </c>
      <c r="L78" s="4" t="s">
        <v>141</v>
      </c>
      <c r="N78" s="47" t="s">
        <v>271</v>
      </c>
    </row>
    <row r="79" spans="1:15">
      <c r="A79" s="27">
        <v>42012</v>
      </c>
      <c r="B79" s="4">
        <v>27</v>
      </c>
      <c r="C79" s="26" t="s">
        <v>146</v>
      </c>
      <c r="D79" s="26">
        <v>3</v>
      </c>
      <c r="E79" s="26"/>
      <c r="F79" s="26"/>
      <c r="G79" s="15">
        <v>182</v>
      </c>
      <c r="H79" s="17" t="s">
        <v>161</v>
      </c>
      <c r="J79" s="27" t="str" cm="1">
        <f t="array" ref="J79">IFERROR(_xlfn.TEXTJOIN(";",1,IF(D79,_xlfn.MAKEARRAY(D79,1,_xlfn.LAMBDA(_xlpm.x,_xlpm.y,K79&amp;"-"&amp;TEXT(_xlpm.x,"00"))),_xlfn.MAP(_xlfn.TEXTSPLIT(E79,{";","；"},,1),_xlfn.LAMBDA(_xlpm.x,K79&amp;"-"&amp;TEXT(_xlpm.x,"00"))))),"")</f>
        <v>1b-182-rnd-tree-01;1b-182-rnd-tree-02;1b-182-rnd-tree-03</v>
      </c>
      <c r="K79" s="19" t="str">
        <f t="shared" si="2"/>
        <v>1b-182-rnd-tree</v>
      </c>
      <c r="L79" s="4" t="s">
        <v>141</v>
      </c>
      <c r="N79" s="47" t="s">
        <v>265</v>
      </c>
    </row>
    <row r="80" spans="1:15">
      <c r="A80" s="27">
        <v>42012</v>
      </c>
      <c r="B80" s="4">
        <v>28</v>
      </c>
      <c r="C80" s="26" t="s">
        <v>163</v>
      </c>
      <c r="D80" s="26">
        <v>4</v>
      </c>
      <c r="E80" s="26"/>
      <c r="F80" s="26"/>
      <c r="G80" s="15">
        <v>220</v>
      </c>
      <c r="H80" s="17" t="s">
        <v>161</v>
      </c>
      <c r="J80" s="27" t="str" cm="1">
        <f t="array" ref="J80">IFERROR(_xlfn.TEXTJOIN(";",1,IF(D80,_xlfn.MAKEARRAY(D80,1,_xlfn.LAMBDA(_xlpm.x,_xlpm.y,K80&amp;"-"&amp;TEXT(_xlpm.x,"00"))),_xlfn.MAP(_xlfn.TEXTSPLIT(E80,{";","；"},,1),_xlfn.LAMBDA(_xlpm.x,K80&amp;"-"&amp;TEXT(_xlpm.x,"00"))))),"")</f>
        <v>1b-220-rnd-statu-01;1b-220-rnd-statu-02;1b-220-rnd-statu-03;1b-220-rnd-statu-04</v>
      </c>
      <c r="K80" s="19" t="str">
        <f t="shared" si="2"/>
        <v>1b-220-rnd-statu</v>
      </c>
      <c r="L80" s="4" t="s">
        <v>141</v>
      </c>
      <c r="N80" s="47" t="s">
        <v>265</v>
      </c>
    </row>
    <row r="81" spans="1:28">
      <c r="A81" s="27">
        <v>42012</v>
      </c>
      <c r="B81" s="4">
        <v>29</v>
      </c>
      <c r="C81" s="26" t="s">
        <v>153</v>
      </c>
      <c r="D81" s="26">
        <v>2</v>
      </c>
      <c r="E81" s="26"/>
      <c r="F81" s="26"/>
      <c r="G81" s="15">
        <v>240</v>
      </c>
      <c r="H81" s="17" t="s">
        <v>161</v>
      </c>
      <c r="J81" s="27" t="str" cm="1">
        <f t="array" ref="J81">IFERROR(_xlfn.TEXTJOIN(";",1,IF(D81,_xlfn.MAKEARRAY(D81,1,_xlfn.LAMBDA(_xlpm.x,_xlpm.y,K81&amp;"-"&amp;TEXT(_xlpm.x,"00"))),_xlfn.MAP(_xlfn.TEXTSPLIT(E81,{";","；"},,1),_xlfn.LAMBDA(_xlpm.x,K81&amp;"-"&amp;TEXT(_xlpm.x,"00"))))),"")</f>
        <v>1b-240-rnd-stone-01;1b-240-rnd-stone-02</v>
      </c>
      <c r="K81" s="19" t="str">
        <f t="shared" si="2"/>
        <v>1b-240-rnd-stone</v>
      </c>
      <c r="L81" s="4" t="s">
        <v>141</v>
      </c>
      <c r="N81" s="47" t="s">
        <v>265</v>
      </c>
    </row>
    <row r="82" spans="1:28">
      <c r="A82" s="27">
        <v>42012</v>
      </c>
      <c r="B82" s="4">
        <v>30</v>
      </c>
      <c r="C82" s="26" t="s">
        <v>149</v>
      </c>
      <c r="D82" s="26">
        <v>2</v>
      </c>
      <c r="E82" s="26"/>
      <c r="F82" s="26"/>
      <c r="G82" s="15">
        <v>256</v>
      </c>
      <c r="H82" s="17" t="s">
        <v>161</v>
      </c>
      <c r="J82" s="27" t="str" cm="1">
        <f t="array" ref="J82">IFERROR(_xlfn.TEXTJOIN(";",1,IF(D82,_xlfn.MAKEARRAY(D82,1,_xlfn.LAMBDA(_xlpm.x,_xlpm.y,K82&amp;"-"&amp;TEXT(_xlpm.x,"00"))),_xlfn.MAP(_xlfn.TEXTSPLIT(E82,{";","；"},,1),_xlfn.LAMBDA(_xlpm.x,K82&amp;"-"&amp;TEXT(_xlpm.x,"00"))))),"")</f>
        <v>1b-256-rnd-cloud-01;1b-256-rnd-cloud-02</v>
      </c>
      <c r="K82" s="19" t="str">
        <f t="shared" si="2"/>
        <v>1b-256-rnd-cloud</v>
      </c>
      <c r="L82" s="4" t="s">
        <v>141</v>
      </c>
      <c r="N82" s="47" t="s">
        <v>265</v>
      </c>
      <c r="O82" s="47" t="s">
        <v>274</v>
      </c>
    </row>
    <row r="83" spans="1:28">
      <c r="A83" s="27">
        <v>42012</v>
      </c>
      <c r="B83" s="4">
        <v>31</v>
      </c>
      <c r="C83" s="26" t="s">
        <v>153</v>
      </c>
      <c r="D83" s="26">
        <v>9</v>
      </c>
      <c r="E83" s="26"/>
      <c r="F83" s="26"/>
      <c r="G83" s="15">
        <v>285</v>
      </c>
      <c r="H83" s="17" t="s">
        <v>161</v>
      </c>
      <c r="J83" s="27" t="str" cm="1">
        <f t="array" ref="J83">IFERROR(_xlfn.TEXTJOIN(";",1,IF(D83,_xlfn.MAKEARRAY(D83,1,_xlfn.LAMBDA(_xlpm.x,_xlpm.y,K83&amp;"-"&amp;TEXT(_xlpm.x,"00"))),_xlfn.MAP(_xlfn.TEXTSPLIT(E83,{";","；"},,1),_xlfn.LAMBDA(_xlpm.x,K83&amp;"-"&amp;TEXT(_xlpm.x,"00"))))),"")</f>
        <v>1b-285-rnd-stone-01;1b-285-rnd-stone-02;1b-285-rnd-stone-03;1b-285-rnd-stone-04;1b-285-rnd-stone-05;1b-285-rnd-stone-06;1b-285-rnd-stone-07;1b-285-rnd-stone-08;1b-285-rnd-stone-09</v>
      </c>
      <c r="K83" s="19" t="str">
        <f t="shared" si="2"/>
        <v>1b-285-rnd-stone</v>
      </c>
      <c r="L83" s="4" t="s">
        <v>141</v>
      </c>
      <c r="N83" s="47" t="s">
        <v>265</v>
      </c>
    </row>
    <row r="84" spans="1:28">
      <c r="A84" s="27">
        <v>42012</v>
      </c>
      <c r="B84" s="4">
        <v>32</v>
      </c>
      <c r="C84" s="26" t="s">
        <v>143</v>
      </c>
      <c r="D84" s="26">
        <v>1</v>
      </c>
      <c r="E84" s="26"/>
      <c r="F84" s="26"/>
      <c r="G84" s="15">
        <v>289</v>
      </c>
      <c r="H84" s="17" t="s">
        <v>161</v>
      </c>
      <c r="J84" s="27" t="str" cm="1">
        <f t="array" ref="J84">IFERROR(_xlfn.TEXTJOIN(";",1,IF(D84,_xlfn.MAKEARRAY(D84,1,_xlfn.LAMBDA(_xlpm.x,_xlpm.y,K84&amp;"-"&amp;TEXT(_xlpm.x,"00"))),_xlfn.MAP(_xlfn.TEXTSPLIT(E84,{";","；"},,1),_xlfn.LAMBDA(_xlpm.x,K84&amp;"-"&amp;TEXT(_xlpm.x,"00"))))),"")</f>
        <v>1b-289-fixed-atm-01</v>
      </c>
      <c r="K84" s="19" t="str">
        <f t="shared" si="2"/>
        <v>1b-289-fixed-atm</v>
      </c>
      <c r="L84" s="4" t="s">
        <v>144</v>
      </c>
      <c r="M84" s="4">
        <v>25.6</v>
      </c>
    </row>
    <row r="85" spans="1:28">
      <c r="A85" s="27">
        <v>42012</v>
      </c>
      <c r="B85" s="4">
        <v>33</v>
      </c>
      <c r="C85" s="26" t="s">
        <v>153</v>
      </c>
      <c r="D85" s="26">
        <v>1</v>
      </c>
      <c r="E85" s="26"/>
      <c r="F85" s="26"/>
      <c r="G85" s="15">
        <v>300</v>
      </c>
      <c r="H85" s="17" t="s">
        <v>161</v>
      </c>
      <c r="J85" s="27" t="str" cm="1">
        <f t="array" ref="J85">IFERROR(_xlfn.TEXTJOIN(";",1,IF(D85,_xlfn.MAKEARRAY(D85,1,_xlfn.LAMBDA(_xlpm.x,_xlpm.y,K85&amp;"-"&amp;TEXT(_xlpm.x,"00"))),_xlfn.MAP(_xlfn.TEXTSPLIT(E85,{";","；"},,1),_xlfn.LAMBDA(_xlpm.x,K85&amp;"-"&amp;TEXT(_xlpm.x,"00"))))),"")</f>
        <v>1b-300-fixed-stone-01</v>
      </c>
      <c r="K85" s="19" t="str">
        <f t="shared" si="2"/>
        <v>1b-300-fixed-stone</v>
      </c>
      <c r="L85" s="4" t="s">
        <v>144</v>
      </c>
      <c r="M85" s="4">
        <v>28.84</v>
      </c>
    </row>
    <row r="86" spans="1:28">
      <c r="A86" s="27">
        <v>42012</v>
      </c>
      <c r="B86" s="4">
        <v>34</v>
      </c>
      <c r="C86" s="26" t="s">
        <v>153</v>
      </c>
      <c r="D86" s="26">
        <v>1</v>
      </c>
      <c r="E86" s="26"/>
      <c r="F86" s="26"/>
      <c r="G86" s="15">
        <v>400</v>
      </c>
      <c r="H86" s="17" t="s">
        <v>161</v>
      </c>
      <c r="J86" s="27" t="str" cm="1">
        <f t="array" ref="J86">IFERROR(_xlfn.TEXTJOIN(";",1,IF(D86,_xlfn.MAKEARRAY(D86,1,_xlfn.LAMBDA(_xlpm.x,_xlpm.y,K86&amp;"-"&amp;TEXT(_xlpm.x,"00"))),_xlfn.MAP(_xlfn.TEXTSPLIT(E86,{";","；"},,1),_xlfn.LAMBDA(_xlpm.x,K86&amp;"-"&amp;TEXT(_xlpm.x,"00"))))),"")</f>
        <v>1b-400-fixed-stone-01</v>
      </c>
      <c r="K86" s="19" t="str">
        <f t="shared" si="2"/>
        <v>1b-400-fixed-stone</v>
      </c>
      <c r="L86" s="4" t="s">
        <v>144</v>
      </c>
      <c r="M86" s="4">
        <v>25.6</v>
      </c>
    </row>
    <row r="87" spans="1:28">
      <c r="A87" s="27">
        <v>42012</v>
      </c>
      <c r="B87" s="4">
        <v>35</v>
      </c>
      <c r="C87" s="26" t="s">
        <v>164</v>
      </c>
      <c r="D87" s="26">
        <v>1</v>
      </c>
      <c r="E87" s="26"/>
      <c r="F87" s="26"/>
      <c r="G87" s="15">
        <v>405</v>
      </c>
      <c r="H87" s="17" t="s">
        <v>161</v>
      </c>
      <c r="J87" s="27" t="str" cm="1">
        <f t="array" ref="J87">IFERROR(_xlfn.TEXTJOIN(";",1,IF(D87,_xlfn.MAKEARRAY(D87,1,_xlfn.LAMBDA(_xlpm.x,_xlpm.y,K87&amp;"-"&amp;TEXT(_xlpm.x,"00"))),_xlfn.MAP(_xlfn.TEXTSPLIT(E87,{";","；"},,1),_xlfn.LAMBDA(_xlpm.x,K87&amp;"-"&amp;TEXT(_xlpm.x,"00"))))),"")</f>
        <v>1b-405-rnd-light-01</v>
      </c>
      <c r="K87" s="19" t="str">
        <f t="shared" si="2"/>
        <v>1b-405-rnd-light</v>
      </c>
      <c r="L87" s="4" t="s">
        <v>141</v>
      </c>
      <c r="N87" s="47" t="s">
        <v>271</v>
      </c>
    </row>
    <row r="88" spans="1:28">
      <c r="A88" s="27">
        <v>42012</v>
      </c>
      <c r="B88" s="4">
        <v>36</v>
      </c>
      <c r="C88" s="26" t="s">
        <v>143</v>
      </c>
      <c r="D88" s="26">
        <v>1</v>
      </c>
      <c r="E88" s="26"/>
      <c r="F88" s="26"/>
      <c r="G88" s="15">
        <v>410</v>
      </c>
      <c r="H88" s="17" t="s">
        <v>161</v>
      </c>
      <c r="J88" s="27" t="str" cm="1">
        <f t="array" ref="J88">IFERROR(_xlfn.TEXTJOIN(";",1,IF(D88,_xlfn.MAKEARRAY(D88,1,_xlfn.LAMBDA(_xlpm.x,_xlpm.y,K88&amp;"-"&amp;TEXT(_xlpm.x,"00"))),_xlfn.MAP(_xlfn.TEXTSPLIT(E88,{";","；"},,1),_xlfn.LAMBDA(_xlpm.x,K88&amp;"-"&amp;TEXT(_xlpm.x,"00"))))),"")</f>
        <v>1b-410-fixed-atm-01</v>
      </c>
      <c r="K88" s="19" t="str">
        <f t="shared" si="2"/>
        <v>1b-410-fixed-atm</v>
      </c>
      <c r="L88" s="4" t="s">
        <v>144</v>
      </c>
      <c r="M88" s="4">
        <v>25.6</v>
      </c>
      <c r="S88" s="20" t="str" cm="1">
        <f t="array" ref="S88">IF(L88="RndPosition",_xlfn.TEXTJOIN(";",1,_xlfn.IFS(ISBLANK(T88:AB88),"",T88:AB88,TRUE,TRUE,FALSE)),"")</f>
        <v/>
      </c>
    </row>
    <row r="89" spans="1:28">
      <c r="A89" s="27">
        <v>42012</v>
      </c>
      <c r="B89" s="4">
        <v>37</v>
      </c>
      <c r="C89" s="26" t="s">
        <v>153</v>
      </c>
      <c r="D89" s="26">
        <v>1</v>
      </c>
      <c r="E89" s="26"/>
      <c r="F89" s="26"/>
      <c r="G89" s="15">
        <v>600</v>
      </c>
      <c r="H89" s="17" t="s">
        <v>161</v>
      </c>
      <c r="J89" s="27" t="str" cm="1">
        <f t="array" ref="J89">IFERROR(_xlfn.TEXTJOIN(";",1,IF(D89,_xlfn.MAKEARRAY(D89,1,_xlfn.LAMBDA(_xlpm.x,_xlpm.y,K89&amp;"-"&amp;TEXT(_xlpm.x,"00"))),_xlfn.MAP(_xlfn.TEXTSPLIT(E89,{";","；"},,1),_xlfn.LAMBDA(_xlpm.x,K89&amp;"-"&amp;TEXT(_xlpm.x,"00"))))),"")</f>
        <v>1b-600-fixed-stone-01</v>
      </c>
      <c r="K89" s="19" t="str">
        <f t="shared" si="2"/>
        <v>1b-600-fixed-stone</v>
      </c>
      <c r="L89" s="4" t="s">
        <v>144</v>
      </c>
      <c r="M89" s="4">
        <v>23.16</v>
      </c>
      <c r="S89" s="20" t="str" cm="1">
        <f t="array" ref="S89">IF(L89="RndPosition",_xlfn.TEXTJOIN(";",1,_xlfn.IFS(ISBLANK(T89:AB89),"",T89:AB89,TRUE,TRUE,FALSE)),"")</f>
        <v/>
      </c>
    </row>
    <row r="90" spans="1:28">
      <c r="A90" s="27">
        <v>42012</v>
      </c>
      <c r="B90" s="4">
        <v>38</v>
      </c>
      <c r="C90" s="26" t="s">
        <v>153</v>
      </c>
      <c r="D90" s="26">
        <v>1</v>
      </c>
      <c r="E90" s="26"/>
      <c r="F90" s="26"/>
      <c r="G90" s="15">
        <v>800</v>
      </c>
      <c r="H90" s="17" t="s">
        <v>161</v>
      </c>
      <c r="J90" s="27" t="str" cm="1">
        <f t="array" ref="J90">IFERROR(_xlfn.TEXTJOIN(";",1,IF(D90,_xlfn.MAKEARRAY(D90,1,_xlfn.LAMBDA(_xlpm.x,_xlpm.y,K90&amp;"-"&amp;TEXT(_xlpm.x,"00"))),_xlfn.MAP(_xlfn.TEXTSPLIT(E90,{";","；"},,1),_xlfn.LAMBDA(_xlpm.x,K90&amp;"-"&amp;TEXT(_xlpm.x,"00"))))),"")</f>
        <v>1b-800-fixed-stone-01</v>
      </c>
      <c r="K90" s="19" t="str">
        <f t="shared" si="2"/>
        <v>1b-800-fixed-stone</v>
      </c>
      <c r="L90" s="4" t="s">
        <v>144</v>
      </c>
      <c r="M90" s="4">
        <v>25.6</v>
      </c>
      <c r="S90" s="20" t="str" cm="1">
        <f t="array" ref="S90">IF(L90="RndPosition",_xlfn.TEXTJOIN(";",1,_xlfn.IFS(ISBLANK(T90:AB90),"",T90:AB90,TRUE,TRUE,FALSE)),"")</f>
        <v/>
      </c>
    </row>
    <row r="91" spans="1:28" s="13" customFormat="1">
      <c r="A91" s="27">
        <v>42012</v>
      </c>
      <c r="B91" s="4">
        <v>39</v>
      </c>
      <c r="C91" s="11" t="s">
        <v>150</v>
      </c>
      <c r="D91" s="11">
        <v>1</v>
      </c>
      <c r="E91" s="11"/>
      <c r="F91" s="11"/>
      <c r="G91" s="15">
        <v>1000</v>
      </c>
      <c r="H91" s="17" t="s">
        <v>161</v>
      </c>
      <c r="I91" s="17"/>
      <c r="J91" s="27" t="str" cm="1">
        <f t="array" ref="J91">IFERROR(_xlfn.TEXTJOIN(";",1,IF(D91,_xlfn.MAKEARRAY(D91,1,_xlfn.LAMBDA(_xlpm.x,_xlpm.y,K91&amp;"-"&amp;TEXT(_xlpm.x,"00"))),_xlfn.MAP(_xlfn.TEXTSPLIT(E91,{";","；"},,1),_xlfn.LAMBDA(_xlpm.x,K91&amp;"-"&amp;TEXT(_xlpm.x,"00"))))),"")</f>
        <v>1b-1000-fixed-sky-01</v>
      </c>
      <c r="K91" s="19" t="str">
        <f t="shared" si="2"/>
        <v>1b-1000-fixed-sky</v>
      </c>
      <c r="L91" s="4" t="s">
        <v>144</v>
      </c>
      <c r="M91" s="4">
        <v>25.6</v>
      </c>
      <c r="N91" s="11"/>
      <c r="O91" s="11"/>
      <c r="P91" s="11"/>
      <c r="Q91" s="11"/>
      <c r="R91" s="11"/>
      <c r="S91" s="20" t="str" cm="1">
        <f t="array" ref="S91">IF(L91="RndPosition",_xlfn.TEXTJOIN(";",1,_xlfn.IFS(ISBLANK(T91:AB91),"",T91:AB91,TRUE,TRUE,FALSE)),"")</f>
        <v/>
      </c>
      <c r="T91" s="11"/>
      <c r="U91" s="11"/>
      <c r="V91" s="11"/>
      <c r="W91" s="11"/>
      <c r="X91" s="11"/>
      <c r="Y91" s="11"/>
      <c r="Z91" s="11"/>
      <c r="AA91" s="11"/>
      <c r="AB91" s="11"/>
    </row>
    <row r="92" spans="1:28">
      <c r="C92" s="26"/>
      <c r="D92" s="26"/>
      <c r="E92" s="26"/>
      <c r="F92" s="26"/>
      <c r="J92" s="27"/>
    </row>
    <row r="93" spans="1:28">
      <c r="A93" s="27">
        <v>42013</v>
      </c>
      <c r="B93" s="4">
        <v>1</v>
      </c>
      <c r="C93" s="26" t="s">
        <v>165</v>
      </c>
      <c r="D93" s="26">
        <v>1</v>
      </c>
      <c r="E93" s="26"/>
      <c r="F93" s="26"/>
      <c r="G93" s="15">
        <v>7</v>
      </c>
      <c r="H93" s="17" t="s">
        <v>166</v>
      </c>
      <c r="J93" s="27" t="str" cm="1">
        <f t="array" ref="J93">IFERROR(_xlfn.TEXTJOIN(";",1,IF(D93,_xlfn.MAKEARRAY(D93,1,_xlfn.LAMBDA(_xlpm.x,_xlpm.y,K93&amp;"-"&amp;TEXT(_xlpm.x,"00"))),_xlfn.MAP(_xlfn.TEXTSPLIT(E93,{";","；"},,1),_xlfn.LAMBDA(_xlpm.x,K93&amp;"-"&amp;TEXT(_xlpm.x,"00"))))),"")</f>
        <v>1c-7-rnd-archi-01</v>
      </c>
      <c r="K93" s="19" t="str">
        <f>_xlfn.TEXTJOIN("-",1,H93:I93,G93,IF(L93="FixedDistance","fixed","rnd"),C93)</f>
        <v>1c-7-rnd-archi</v>
      </c>
      <c r="L93" s="4" t="s">
        <v>141</v>
      </c>
      <c r="N93" s="47" t="s">
        <v>284</v>
      </c>
    </row>
    <row r="94" spans="1:28">
      <c r="A94" s="27">
        <v>42013</v>
      </c>
      <c r="B94" s="4">
        <v>2</v>
      </c>
      <c r="C94" s="26" t="s">
        <v>160</v>
      </c>
      <c r="D94" s="26">
        <v>4</v>
      </c>
      <c r="E94" s="26"/>
      <c r="F94" s="26"/>
      <c r="G94" s="15">
        <v>8</v>
      </c>
      <c r="H94" s="17" t="s">
        <v>166</v>
      </c>
      <c r="J94" s="27" t="str" cm="1">
        <f t="array" ref="J94">IFERROR(_xlfn.TEXTJOIN(";",1,IF(D94,_xlfn.MAKEARRAY(D94,1,_xlfn.LAMBDA(_xlpm.x,_xlpm.y,K94&amp;"-"&amp;TEXT(_xlpm.x,"00"))),_xlfn.MAP(_xlfn.TEXTSPLIT(E94,{";","；"},,1),_xlfn.LAMBDA(_xlpm.x,K94&amp;"-"&amp;TEXT(_xlpm.x,"00"))))),"")</f>
        <v>1c-8-rnd-front-01;1c-8-rnd-front-02;1c-8-rnd-front-03;1c-8-rnd-front-04</v>
      </c>
      <c r="K94" s="19" t="str">
        <f t="shared" ref="K94:K128" si="5">_xlfn.TEXTJOIN("-",1,H94:I94,G94,IF(L94="FixedDistance","fixed","rnd"),C94)</f>
        <v>1c-8-rnd-front</v>
      </c>
      <c r="L94" s="4" t="s">
        <v>141</v>
      </c>
      <c r="N94" s="47" t="s">
        <v>278</v>
      </c>
    </row>
    <row r="95" spans="1:28">
      <c r="A95" s="27">
        <v>42013</v>
      </c>
      <c r="B95" s="4">
        <v>3</v>
      </c>
      <c r="C95" s="26" t="s">
        <v>143</v>
      </c>
      <c r="D95" s="26">
        <v>1</v>
      </c>
      <c r="E95" s="26"/>
      <c r="F95" s="26"/>
      <c r="G95" s="15">
        <v>12</v>
      </c>
      <c r="H95" s="17" t="s">
        <v>166</v>
      </c>
      <c r="J95" s="27" t="str" cm="1">
        <f t="array" ref="J95">IFERROR(_xlfn.TEXTJOIN(";",1,IF(D95,_xlfn.MAKEARRAY(D95,1,_xlfn.LAMBDA(_xlpm.x,_xlpm.y,K95&amp;"-"&amp;TEXT(_xlpm.x,"00"))),_xlfn.MAP(_xlfn.TEXTSPLIT(E95,{";","；"},,1),_xlfn.LAMBDA(_xlpm.x,K95&amp;"-"&amp;TEXT(_xlpm.x,"00"))))),"")</f>
        <v>1c-12-fixed-atm-01</v>
      </c>
      <c r="K95" s="19" t="str">
        <f t="shared" si="5"/>
        <v>1c-12-fixed-atm</v>
      </c>
      <c r="L95" s="4" t="s">
        <v>144</v>
      </c>
      <c r="M95" s="4">
        <v>25.6</v>
      </c>
    </row>
    <row r="96" spans="1:28">
      <c r="A96" s="27">
        <v>42013</v>
      </c>
      <c r="B96" s="4">
        <v>4</v>
      </c>
      <c r="C96" s="26" t="s">
        <v>167</v>
      </c>
      <c r="D96" s="26">
        <v>5</v>
      </c>
      <c r="E96" s="26"/>
      <c r="F96" s="26"/>
      <c r="G96" s="15">
        <v>14</v>
      </c>
      <c r="H96" s="17" t="s">
        <v>166</v>
      </c>
      <c r="J96" s="27" t="str" cm="1">
        <f t="array" ref="J96">IFERROR(_xlfn.TEXTJOIN(";",1,IF(D96,_xlfn.MAKEARRAY(D96,1,_xlfn.LAMBDA(_xlpm.x,_xlpm.y,K96&amp;"-"&amp;TEXT(_xlpm.x,"00"))),_xlfn.MAP(_xlfn.TEXTSPLIT(E96,{";","；"},,1),_xlfn.LAMBDA(_xlpm.x,K96&amp;"-"&amp;TEXT(_xlpm.x,"00"))))),"")</f>
        <v>1c-14-rnd-railing-01;1c-14-rnd-railing-02;1c-14-rnd-railing-03;1c-14-rnd-railing-04;1c-14-rnd-railing-05</v>
      </c>
      <c r="K96" s="19" t="str">
        <f t="shared" si="5"/>
        <v>1c-14-rnd-railing</v>
      </c>
      <c r="L96" s="4" t="s">
        <v>141</v>
      </c>
      <c r="N96" s="47" t="s">
        <v>266</v>
      </c>
    </row>
    <row r="97" spans="1:14">
      <c r="A97" s="27">
        <v>42013</v>
      </c>
      <c r="B97" s="4">
        <v>5</v>
      </c>
      <c r="C97" s="26" t="s">
        <v>165</v>
      </c>
      <c r="D97" s="26">
        <v>4</v>
      </c>
      <c r="E97" s="26"/>
      <c r="F97" s="26"/>
      <c r="G97" s="15">
        <v>20</v>
      </c>
      <c r="H97" s="17" t="s">
        <v>166</v>
      </c>
      <c r="J97" s="27" t="str" cm="1">
        <f t="array" ref="J97">IFERROR(_xlfn.TEXTJOIN(";",1,IF(D97,_xlfn.MAKEARRAY(D97,1,_xlfn.LAMBDA(_xlpm.x,_xlpm.y,K97&amp;"-"&amp;TEXT(_xlpm.x,"00"))),_xlfn.MAP(_xlfn.TEXTSPLIT(E97,{";","；"},,1),_xlfn.LAMBDA(_xlpm.x,K97&amp;"-"&amp;TEXT(_xlpm.x,"00"))))),"")</f>
        <v>1c-20-rnd-archi-01;1c-20-rnd-archi-02;1c-20-rnd-archi-03;1c-20-rnd-archi-04</v>
      </c>
      <c r="K97" s="19" t="str">
        <f t="shared" si="5"/>
        <v>1c-20-rnd-archi</v>
      </c>
      <c r="L97" s="4" t="s">
        <v>141</v>
      </c>
      <c r="N97" s="47" t="s">
        <v>279</v>
      </c>
    </row>
    <row r="98" spans="1:14">
      <c r="A98" s="27">
        <v>42013</v>
      </c>
      <c r="B98" s="4">
        <v>6</v>
      </c>
      <c r="C98" s="26" t="s">
        <v>165</v>
      </c>
      <c r="D98" s="26">
        <v>7</v>
      </c>
      <c r="E98" s="26"/>
      <c r="F98" s="26"/>
      <c r="G98" s="15">
        <v>30</v>
      </c>
      <c r="H98" s="17" t="s">
        <v>166</v>
      </c>
      <c r="J98" s="27" t="str" cm="1">
        <f t="array" ref="J98">IFERROR(_xlfn.TEXTJOIN(";",1,IF(D98,_xlfn.MAKEARRAY(D98,1,_xlfn.LAMBDA(_xlpm.x,_xlpm.y,K98&amp;"-"&amp;TEXT(_xlpm.x,"00"))),_xlfn.MAP(_xlfn.TEXTSPLIT(E98,{";","；"},,1),_xlfn.LAMBDA(_xlpm.x,K98&amp;"-"&amp;TEXT(_xlpm.x,"00"))))),"")</f>
        <v>1c-30-rnd-archi-01;1c-30-rnd-archi-02;1c-30-rnd-archi-03;1c-30-rnd-archi-04;1c-30-rnd-archi-05;1c-30-rnd-archi-06;1c-30-rnd-archi-07</v>
      </c>
      <c r="K98" s="19" t="str">
        <f t="shared" si="5"/>
        <v>1c-30-rnd-archi</v>
      </c>
      <c r="L98" s="4" t="s">
        <v>141</v>
      </c>
      <c r="N98" s="47" t="s">
        <v>267</v>
      </c>
    </row>
    <row r="99" spans="1:14">
      <c r="A99" s="27">
        <v>42013</v>
      </c>
      <c r="B99" s="4">
        <v>7</v>
      </c>
      <c r="C99" s="26" t="s">
        <v>156</v>
      </c>
      <c r="D99" s="26">
        <v>4</v>
      </c>
      <c r="E99" s="26"/>
      <c r="F99" s="26"/>
      <c r="G99" s="15">
        <v>40</v>
      </c>
      <c r="H99" s="17" t="s">
        <v>166</v>
      </c>
      <c r="J99" s="27" t="str" cm="1">
        <f t="array" ref="J99">IFERROR(_xlfn.TEXTJOIN(";",1,IF(D99,_xlfn.MAKEARRAY(D99,1,_xlfn.LAMBDA(_xlpm.x,_xlpm.y,K99&amp;"-"&amp;TEXT(_xlpm.x,"00"))),_xlfn.MAP(_xlfn.TEXTSPLIT(E99,{";","；"},,1),_xlfn.LAMBDA(_xlpm.x,K99&amp;"-"&amp;TEXT(_xlpm.x,"00"))))),"")</f>
        <v>1c-40-rnd-pillar-01;1c-40-rnd-pillar-02;1c-40-rnd-pillar-03;1c-40-rnd-pillar-04</v>
      </c>
      <c r="K99" s="19" t="str">
        <f t="shared" si="5"/>
        <v>1c-40-rnd-pillar</v>
      </c>
      <c r="L99" s="4" t="s">
        <v>141</v>
      </c>
      <c r="N99" s="47" t="s">
        <v>265</v>
      </c>
    </row>
    <row r="100" spans="1:14">
      <c r="A100" s="27">
        <v>42013</v>
      </c>
      <c r="B100" s="4">
        <v>8</v>
      </c>
      <c r="C100" s="26" t="s">
        <v>163</v>
      </c>
      <c r="D100" s="26">
        <v>6</v>
      </c>
      <c r="E100" s="26"/>
      <c r="F100" s="26"/>
      <c r="G100" s="15">
        <v>60</v>
      </c>
      <c r="H100" s="17" t="s">
        <v>166</v>
      </c>
      <c r="J100" s="27" t="str" cm="1">
        <f t="array" ref="J100">IFERROR(_xlfn.TEXTJOIN(";",1,IF(D100,_xlfn.MAKEARRAY(D100,1,_xlfn.LAMBDA(_xlpm.x,_xlpm.y,K100&amp;"-"&amp;TEXT(_xlpm.x,"00"))),_xlfn.MAP(_xlfn.TEXTSPLIT(E100,{";","；"},,1),_xlfn.LAMBDA(_xlpm.x,K100&amp;"-"&amp;TEXT(_xlpm.x,"00"))))),"")</f>
        <v>1c-60-rnd-statu-01;1c-60-rnd-statu-02;1c-60-rnd-statu-03;1c-60-rnd-statu-04;1c-60-rnd-statu-05;1c-60-rnd-statu-06</v>
      </c>
      <c r="K100" s="19" t="str">
        <f t="shared" si="5"/>
        <v>1c-60-rnd-statu</v>
      </c>
      <c r="L100" s="4" t="s">
        <v>141</v>
      </c>
      <c r="N100" s="47" t="s">
        <v>266</v>
      </c>
    </row>
    <row r="101" spans="1:14">
      <c r="A101" s="27">
        <v>42013</v>
      </c>
      <c r="B101" s="4">
        <v>9</v>
      </c>
      <c r="C101" s="26" t="s">
        <v>165</v>
      </c>
      <c r="D101" s="26">
        <v>6</v>
      </c>
      <c r="E101" s="26"/>
      <c r="F101" s="26"/>
      <c r="G101" s="15">
        <v>70</v>
      </c>
      <c r="H101" s="17" t="s">
        <v>166</v>
      </c>
      <c r="J101" s="27" t="str" cm="1">
        <f t="array" ref="J101">IFERROR(_xlfn.TEXTJOIN(";",1,IF(D101,_xlfn.MAKEARRAY(D101,1,_xlfn.LAMBDA(_xlpm.x,_xlpm.y,K101&amp;"-"&amp;TEXT(_xlpm.x,"00"))),_xlfn.MAP(_xlfn.TEXTSPLIT(E101,{";","；"},,1),_xlfn.LAMBDA(_xlpm.x,K101&amp;"-"&amp;TEXT(_xlpm.x,"00"))))),"")</f>
        <v>1c-70-rnd-archi-01;1c-70-rnd-archi-02;1c-70-rnd-archi-03;1c-70-rnd-archi-04;1c-70-rnd-archi-05;1c-70-rnd-archi-06</v>
      </c>
      <c r="K101" s="19" t="str">
        <f t="shared" si="5"/>
        <v>1c-70-rnd-archi</v>
      </c>
      <c r="L101" s="4" t="s">
        <v>141</v>
      </c>
      <c r="N101" s="47" t="s">
        <v>280</v>
      </c>
    </row>
    <row r="102" spans="1:14">
      <c r="A102" s="27">
        <v>42013</v>
      </c>
      <c r="B102" s="4">
        <v>10</v>
      </c>
      <c r="C102" s="26" t="s">
        <v>149</v>
      </c>
      <c r="D102" s="26">
        <v>3</v>
      </c>
      <c r="E102" s="26"/>
      <c r="F102" s="26"/>
      <c r="G102" s="15">
        <v>80</v>
      </c>
      <c r="H102" s="17" t="s">
        <v>166</v>
      </c>
      <c r="J102" s="27" t="str" cm="1">
        <f t="array" ref="J102">IFERROR(_xlfn.TEXTJOIN(";",1,IF(D102,_xlfn.MAKEARRAY(D102,1,_xlfn.LAMBDA(_xlpm.x,_xlpm.y,K102&amp;"-"&amp;TEXT(_xlpm.x,"00"))),_xlfn.MAP(_xlfn.TEXTSPLIT(E102,{";","；"},,1),_xlfn.LAMBDA(_xlpm.x,K102&amp;"-"&amp;TEXT(_xlpm.x,"00"))))),"")</f>
        <v>1c-80-rnd-cloud-01;1c-80-rnd-cloud-02;1c-80-rnd-cloud-03</v>
      </c>
      <c r="K102" s="19" t="str">
        <f t="shared" si="5"/>
        <v>1c-80-rnd-cloud</v>
      </c>
      <c r="L102" s="4" t="s">
        <v>141</v>
      </c>
      <c r="N102" s="47" t="s">
        <v>266</v>
      </c>
    </row>
    <row r="103" spans="1:14">
      <c r="A103" s="27">
        <v>42013</v>
      </c>
      <c r="B103" s="4">
        <v>11</v>
      </c>
      <c r="C103" s="26" t="s">
        <v>165</v>
      </c>
      <c r="D103" s="26">
        <v>7</v>
      </c>
      <c r="E103" s="26"/>
      <c r="F103" s="26"/>
      <c r="G103" s="15">
        <v>110</v>
      </c>
      <c r="H103" s="17" t="s">
        <v>166</v>
      </c>
      <c r="J103" s="27" t="str" cm="1">
        <f t="array" ref="J103">IFERROR(_xlfn.TEXTJOIN(";",1,IF(D103,_xlfn.MAKEARRAY(D103,1,_xlfn.LAMBDA(_xlpm.x,_xlpm.y,K103&amp;"-"&amp;TEXT(_xlpm.x,"00"))),_xlfn.MAP(_xlfn.TEXTSPLIT(E103,{";","；"},,1),_xlfn.LAMBDA(_xlpm.x,K103&amp;"-"&amp;TEXT(_xlpm.x,"00"))))),"")</f>
        <v>1c-110-rnd-archi-01;1c-110-rnd-archi-02;1c-110-rnd-archi-03;1c-110-rnd-archi-04;1c-110-rnd-archi-05;1c-110-rnd-archi-06;1c-110-rnd-archi-07</v>
      </c>
      <c r="K103" s="19" t="str">
        <f t="shared" si="5"/>
        <v>1c-110-rnd-archi</v>
      </c>
      <c r="L103" s="4" t="s">
        <v>141</v>
      </c>
      <c r="N103" s="47" t="s">
        <v>285</v>
      </c>
    </row>
    <row r="104" spans="1:14">
      <c r="A104" s="27">
        <v>42013</v>
      </c>
      <c r="B104" s="4">
        <v>12</v>
      </c>
      <c r="C104" s="26" t="s">
        <v>143</v>
      </c>
      <c r="D104" s="26">
        <v>1</v>
      </c>
      <c r="E104" s="26"/>
      <c r="F104" s="26"/>
      <c r="G104" s="15">
        <v>113</v>
      </c>
      <c r="H104" s="17" t="s">
        <v>166</v>
      </c>
      <c r="J104" s="27" t="str" cm="1">
        <f t="array" ref="J104">IFERROR(_xlfn.TEXTJOIN(";",1,IF(D104,_xlfn.MAKEARRAY(D104,1,_xlfn.LAMBDA(_xlpm.x,_xlpm.y,K104&amp;"-"&amp;TEXT(_xlpm.x,"00"))),_xlfn.MAP(_xlfn.TEXTSPLIT(E104,{";","；"},,1),_xlfn.LAMBDA(_xlpm.x,K104&amp;"-"&amp;TEXT(_xlpm.x,"00"))))),"")</f>
        <v>1c-113-fixed-atm-01</v>
      </c>
      <c r="K104" s="19" t="str">
        <f t="shared" si="5"/>
        <v>1c-113-fixed-atm</v>
      </c>
      <c r="L104" s="4" t="s">
        <v>144</v>
      </c>
      <c r="M104" s="4">
        <v>25.6</v>
      </c>
      <c r="N104" s="47"/>
    </row>
    <row r="105" spans="1:14">
      <c r="A105" s="27">
        <v>42013</v>
      </c>
      <c r="B105" s="4">
        <v>13</v>
      </c>
      <c r="C105" s="26" t="s">
        <v>168</v>
      </c>
      <c r="D105" s="26">
        <v>5</v>
      </c>
      <c r="E105" s="26"/>
      <c r="F105" s="26"/>
      <c r="G105" s="15">
        <v>120</v>
      </c>
      <c r="H105" s="17" t="s">
        <v>166</v>
      </c>
      <c r="J105" s="27" t="str" cm="1">
        <f t="array" ref="J105">IFERROR(_xlfn.TEXTJOIN(";",1,IF(D105,_xlfn.MAKEARRAY(D105,1,_xlfn.LAMBDA(_xlpm.x,_xlpm.y,K105&amp;"-"&amp;TEXT(_xlpm.x,"00"))),_xlfn.MAP(_xlfn.TEXTSPLIT(E105,{";","；"},,1),_xlfn.LAMBDA(_xlpm.x,K105&amp;"-"&amp;TEXT(_xlpm.x,"00"))))),"")</f>
        <v>1c-120-rnd-wall-01;1c-120-rnd-wall-02;1c-120-rnd-wall-03;1c-120-rnd-wall-04;1c-120-rnd-wall-05</v>
      </c>
      <c r="K105" s="19" t="str">
        <f t="shared" si="5"/>
        <v>1c-120-rnd-wall</v>
      </c>
      <c r="L105" s="4" t="s">
        <v>141</v>
      </c>
      <c r="N105" s="47" t="s">
        <v>282</v>
      </c>
    </row>
    <row r="106" spans="1:14">
      <c r="A106" s="27">
        <v>42013</v>
      </c>
      <c r="B106" s="4">
        <v>14</v>
      </c>
      <c r="C106" s="26" t="s">
        <v>163</v>
      </c>
      <c r="D106" s="26">
        <v>2</v>
      </c>
      <c r="E106" s="26"/>
      <c r="F106" s="26"/>
      <c r="G106" s="15">
        <v>144</v>
      </c>
      <c r="H106" s="17" t="s">
        <v>166</v>
      </c>
      <c r="J106" s="27" t="str" cm="1">
        <f t="array" ref="J106">IFERROR(_xlfn.TEXTJOIN(";",1,IF(D106,_xlfn.MAKEARRAY(D106,1,_xlfn.LAMBDA(_xlpm.x,_xlpm.y,K106&amp;"-"&amp;TEXT(_xlpm.x,"00"))),_xlfn.MAP(_xlfn.TEXTSPLIT(E106,{";","；"},,1),_xlfn.LAMBDA(_xlpm.x,K106&amp;"-"&amp;TEXT(_xlpm.x,"00"))))),"")</f>
        <v>1c-144-rnd-statu-01;1c-144-rnd-statu-02</v>
      </c>
      <c r="K106" s="19" t="str">
        <f t="shared" si="5"/>
        <v>1c-144-rnd-statu</v>
      </c>
      <c r="L106" s="4" t="s">
        <v>141</v>
      </c>
      <c r="N106" s="47" t="s">
        <v>266</v>
      </c>
    </row>
    <row r="107" spans="1:14">
      <c r="A107" s="27">
        <v>42013</v>
      </c>
      <c r="B107" s="4">
        <v>15</v>
      </c>
      <c r="C107" s="26" t="s">
        <v>143</v>
      </c>
      <c r="D107" s="26">
        <v>1</v>
      </c>
      <c r="E107" s="26"/>
      <c r="F107" s="26"/>
      <c r="G107" s="15">
        <v>148</v>
      </c>
      <c r="H107" s="17" t="s">
        <v>166</v>
      </c>
      <c r="J107" s="27" t="str" cm="1">
        <f t="array" ref="J107">IFERROR(_xlfn.TEXTJOIN(";",1,IF(D107,_xlfn.MAKEARRAY(D107,1,_xlfn.LAMBDA(_xlpm.x,_xlpm.y,K107&amp;"-"&amp;TEXT(_xlpm.x,"00"))),_xlfn.MAP(_xlfn.TEXTSPLIT(E107,{";","；"},,1),_xlfn.LAMBDA(_xlpm.x,K107&amp;"-"&amp;TEXT(_xlpm.x,"00"))))),"")</f>
        <v>1c-148-fixed-atm-01</v>
      </c>
      <c r="K107" s="19" t="str">
        <f t="shared" si="5"/>
        <v>1c-148-fixed-atm</v>
      </c>
      <c r="L107" s="4" t="s">
        <v>144</v>
      </c>
      <c r="M107" s="4">
        <v>25.6</v>
      </c>
    </row>
    <row r="108" spans="1:14">
      <c r="A108" s="27">
        <v>42013</v>
      </c>
      <c r="B108" s="4">
        <v>16</v>
      </c>
      <c r="C108" s="26" t="s">
        <v>156</v>
      </c>
      <c r="D108" s="26">
        <v>4</v>
      </c>
      <c r="E108" s="26"/>
      <c r="F108" s="26"/>
      <c r="G108" s="15">
        <v>150</v>
      </c>
      <c r="H108" s="17" t="s">
        <v>166</v>
      </c>
      <c r="J108" s="27" t="str" cm="1">
        <f t="array" ref="J108">IFERROR(_xlfn.TEXTJOIN(";",1,IF(D108,_xlfn.MAKEARRAY(D108,1,_xlfn.LAMBDA(_xlpm.x,_xlpm.y,K108&amp;"-"&amp;TEXT(_xlpm.x,"00"))),_xlfn.MAP(_xlfn.TEXTSPLIT(E108,{";","；"},,1),_xlfn.LAMBDA(_xlpm.x,K108&amp;"-"&amp;TEXT(_xlpm.x,"00"))))),"")</f>
        <v>1c-150-rnd-pillar-01;1c-150-rnd-pillar-02;1c-150-rnd-pillar-03;1c-150-rnd-pillar-04</v>
      </c>
      <c r="K108" s="19" t="str">
        <f t="shared" si="5"/>
        <v>1c-150-rnd-pillar</v>
      </c>
      <c r="L108" s="4" t="s">
        <v>141</v>
      </c>
      <c r="N108" s="47" t="s">
        <v>266</v>
      </c>
    </row>
    <row r="109" spans="1:14">
      <c r="A109" s="27">
        <v>42013</v>
      </c>
      <c r="B109" s="4">
        <v>17</v>
      </c>
      <c r="C109" s="26" t="s">
        <v>149</v>
      </c>
      <c r="D109" s="26">
        <v>1</v>
      </c>
      <c r="E109" s="26"/>
      <c r="F109" s="26"/>
      <c r="G109" s="15">
        <v>160</v>
      </c>
      <c r="H109" s="17" t="s">
        <v>166</v>
      </c>
      <c r="J109" s="27" t="str" cm="1">
        <f t="array" ref="J109">IFERROR(_xlfn.TEXTJOIN(";",1,IF(D109,_xlfn.MAKEARRAY(D109,1,_xlfn.LAMBDA(_xlpm.x,_xlpm.y,K109&amp;"-"&amp;TEXT(_xlpm.x,"00"))),_xlfn.MAP(_xlfn.TEXTSPLIT(E109,{";","；"},,1),_xlfn.LAMBDA(_xlpm.x,K109&amp;"-"&amp;TEXT(_xlpm.x,"00"))))),"")</f>
        <v>1c-160-rnd-cloud-01</v>
      </c>
      <c r="K109" s="19" t="str">
        <f t="shared" si="5"/>
        <v>1c-160-rnd-cloud</v>
      </c>
      <c r="L109" s="4" t="s">
        <v>141</v>
      </c>
      <c r="N109" s="47" t="s">
        <v>281</v>
      </c>
    </row>
    <row r="110" spans="1:14">
      <c r="A110" s="27">
        <v>42013</v>
      </c>
      <c r="B110" s="4">
        <v>18</v>
      </c>
      <c r="C110" s="26" t="s">
        <v>169</v>
      </c>
      <c r="D110" s="26">
        <v>1</v>
      </c>
      <c r="E110" s="26"/>
      <c r="F110" s="26"/>
      <c r="G110" s="15">
        <v>200</v>
      </c>
      <c r="H110" s="17" t="s">
        <v>166</v>
      </c>
      <c r="J110" s="27" t="str" cm="1">
        <f t="array" ref="J110">IFERROR(_xlfn.TEXTJOIN(";",1,IF(D110,_xlfn.MAKEARRAY(D110,1,_xlfn.LAMBDA(_xlpm.x,_xlpm.y,K110&amp;"-"&amp;TEXT(_xlpm.x,"00"))),_xlfn.MAP(_xlfn.TEXTSPLIT(E110,{";","；"},,1),_xlfn.LAMBDA(_xlpm.x,K110&amp;"-"&amp;TEXT(_xlpm.x,"00"))))),"")</f>
        <v>1c-200-fixed-road-01</v>
      </c>
      <c r="K110" s="19" t="str">
        <f t="shared" si="5"/>
        <v>1c-200-fixed-road</v>
      </c>
      <c r="L110" s="4" t="s">
        <v>144</v>
      </c>
      <c r="M110" s="4">
        <v>19.28</v>
      </c>
    </row>
    <row r="111" spans="1:14">
      <c r="A111" s="27">
        <v>42013</v>
      </c>
      <c r="B111" s="4">
        <v>19</v>
      </c>
      <c r="C111" s="26" t="s">
        <v>165</v>
      </c>
      <c r="D111" s="26">
        <v>1</v>
      </c>
      <c r="E111" s="26"/>
      <c r="F111" s="26"/>
      <c r="G111" s="15">
        <v>205</v>
      </c>
      <c r="H111" s="17" t="s">
        <v>166</v>
      </c>
      <c r="J111" s="27" t="str" cm="1">
        <f t="array" ref="J111">IFERROR(_xlfn.TEXTJOIN(";",1,IF(D111,_xlfn.MAKEARRAY(D111,1,_xlfn.LAMBDA(_xlpm.x,_xlpm.y,K111&amp;"-"&amp;TEXT(_xlpm.x,"00"))),_xlfn.MAP(_xlfn.TEXTSPLIT(E111,{";","；"},,1),_xlfn.LAMBDA(_xlpm.x,K111&amp;"-"&amp;TEXT(_xlpm.x,"00"))))),"")</f>
        <v>1c-205-rnd-archi-01</v>
      </c>
      <c r="K111" s="19" t="str">
        <f t="shared" si="5"/>
        <v>1c-205-rnd-archi</v>
      </c>
      <c r="L111" s="4" t="s">
        <v>141</v>
      </c>
      <c r="N111" s="47" t="s">
        <v>281</v>
      </c>
    </row>
    <row r="112" spans="1:14">
      <c r="A112" s="27">
        <v>42013</v>
      </c>
      <c r="B112" s="4">
        <v>20</v>
      </c>
      <c r="C112" s="26" t="s">
        <v>143</v>
      </c>
      <c r="D112" s="26">
        <v>1</v>
      </c>
      <c r="E112" s="26"/>
      <c r="F112" s="26"/>
      <c r="G112" s="15">
        <v>230</v>
      </c>
      <c r="H112" s="17" t="s">
        <v>166</v>
      </c>
      <c r="J112" s="27" t="str" cm="1">
        <f t="array" ref="J112">IFERROR(_xlfn.TEXTJOIN(";",1,IF(D112,_xlfn.MAKEARRAY(D112,1,_xlfn.LAMBDA(_xlpm.x,_xlpm.y,K112&amp;"-"&amp;TEXT(_xlpm.x,"00"))),_xlfn.MAP(_xlfn.TEXTSPLIT(E112,{";","；"},,1),_xlfn.LAMBDA(_xlpm.x,K112&amp;"-"&amp;TEXT(_xlpm.x,"00"))))),"")</f>
        <v>1c-230-fixed-atm-01</v>
      </c>
      <c r="K112" s="19" t="str">
        <f t="shared" si="5"/>
        <v>1c-230-fixed-atm</v>
      </c>
      <c r="L112" s="4" t="s">
        <v>144</v>
      </c>
      <c r="M112" s="4">
        <v>25.6</v>
      </c>
    </row>
    <row r="113" spans="1:19">
      <c r="A113" s="27">
        <v>42013</v>
      </c>
      <c r="B113" s="4">
        <v>21</v>
      </c>
      <c r="C113" s="26" t="s">
        <v>156</v>
      </c>
      <c r="D113" s="26">
        <v>1</v>
      </c>
      <c r="E113" s="26"/>
      <c r="F113" s="26"/>
      <c r="G113" s="15">
        <v>300</v>
      </c>
      <c r="H113" s="17" t="s">
        <v>166</v>
      </c>
      <c r="J113" s="27" t="str" cm="1">
        <f t="array" ref="J113">IFERROR(_xlfn.TEXTJOIN(";",1,IF(D113,_xlfn.MAKEARRAY(D113,1,_xlfn.LAMBDA(_xlpm.x,_xlpm.y,K113&amp;"-"&amp;TEXT(_xlpm.x,"00"))),_xlfn.MAP(_xlfn.TEXTSPLIT(E113,{";","；"},,1),_xlfn.LAMBDA(_xlpm.x,K113&amp;"-"&amp;TEXT(_xlpm.x,"00"))))),"")</f>
        <v>1c-300-rnd-pillar-01</v>
      </c>
      <c r="K113" s="19" t="str">
        <f t="shared" si="5"/>
        <v>1c-300-rnd-pillar</v>
      </c>
      <c r="L113" s="4" t="s">
        <v>141</v>
      </c>
      <c r="N113" s="47" t="s">
        <v>282</v>
      </c>
    </row>
    <row r="114" spans="1:19">
      <c r="A114" s="27">
        <v>42013</v>
      </c>
      <c r="B114" s="4">
        <v>22</v>
      </c>
      <c r="C114" s="26" t="s">
        <v>165</v>
      </c>
      <c r="D114" s="26">
        <v>2</v>
      </c>
      <c r="E114" s="26"/>
      <c r="F114" s="26"/>
      <c r="G114" s="15">
        <v>320</v>
      </c>
      <c r="H114" s="17" t="s">
        <v>166</v>
      </c>
      <c r="J114" s="27" t="str" cm="1">
        <f t="array" ref="J114">IFERROR(_xlfn.TEXTJOIN(";",1,IF(D114,_xlfn.MAKEARRAY(D114,1,_xlfn.LAMBDA(_xlpm.x,_xlpm.y,K114&amp;"-"&amp;TEXT(_xlpm.x,"00"))),_xlfn.MAP(_xlfn.TEXTSPLIT(E114,{";","；"},,1),_xlfn.LAMBDA(_xlpm.x,K114&amp;"-"&amp;TEXT(_xlpm.x,"00"))))),"")</f>
        <v>1c-320-rnd-archi-01;1c-320-rnd-archi-02</v>
      </c>
      <c r="K114" s="19" t="str">
        <f t="shared" si="5"/>
        <v>1c-320-rnd-archi</v>
      </c>
      <c r="L114" s="4" t="s">
        <v>141</v>
      </c>
      <c r="N114" s="47" t="s">
        <v>281</v>
      </c>
    </row>
    <row r="115" spans="1:19">
      <c r="A115" s="27">
        <v>42013</v>
      </c>
      <c r="B115" s="4">
        <v>23</v>
      </c>
      <c r="C115" s="26" t="s">
        <v>148</v>
      </c>
      <c r="D115" s="26">
        <v>3</v>
      </c>
      <c r="E115" s="26"/>
      <c r="F115" s="26"/>
      <c r="G115" s="15">
        <v>360</v>
      </c>
      <c r="H115" s="17" t="s">
        <v>166</v>
      </c>
      <c r="J115" s="27" t="str" cm="1">
        <f t="array" ref="J115">IFERROR(_xlfn.TEXTJOIN(";",1,IF(D115,_xlfn.MAKEARRAY(D115,1,_xlfn.LAMBDA(_xlpm.x,_xlpm.y,K115&amp;"-"&amp;TEXT(_xlpm.x,"00"))),_xlfn.MAP(_xlfn.TEXTSPLIT(E115,{";","；"},,1),_xlfn.LAMBDA(_xlpm.x,K115&amp;"-"&amp;TEXT(_xlpm.x,"00"))))),"")</f>
        <v>1c-360-rnd-mountain-01;1c-360-rnd-mountain-02;1c-360-rnd-mountain-03</v>
      </c>
      <c r="K115" s="19" t="str">
        <f t="shared" si="5"/>
        <v>1c-360-rnd-mountain</v>
      </c>
      <c r="L115" s="4" t="s">
        <v>141</v>
      </c>
      <c r="N115" s="47" t="s">
        <v>281</v>
      </c>
    </row>
    <row r="116" spans="1:19">
      <c r="A116" s="27">
        <v>42013</v>
      </c>
      <c r="B116" s="4">
        <v>24</v>
      </c>
      <c r="C116" s="26" t="s">
        <v>156</v>
      </c>
      <c r="D116" s="26">
        <v>3</v>
      </c>
      <c r="E116" s="26"/>
      <c r="F116" s="26"/>
      <c r="G116" s="15">
        <v>388</v>
      </c>
      <c r="H116" s="17" t="s">
        <v>166</v>
      </c>
      <c r="J116" s="27" t="str" cm="1">
        <f t="array" ref="J116">IFERROR(_xlfn.TEXTJOIN(";",1,IF(D116,_xlfn.MAKEARRAY(D116,1,_xlfn.LAMBDA(_xlpm.x,_xlpm.y,K116&amp;"-"&amp;TEXT(_xlpm.x,"00"))),_xlfn.MAP(_xlfn.TEXTSPLIT(E116,{";","；"},,1),_xlfn.LAMBDA(_xlpm.x,K116&amp;"-"&amp;TEXT(_xlpm.x,"00"))))),"")</f>
        <v>1c-388-rnd-pillar-01;1c-388-rnd-pillar-02;1c-388-rnd-pillar-03</v>
      </c>
      <c r="K116" s="19" t="str">
        <f t="shared" si="5"/>
        <v>1c-388-rnd-pillar</v>
      </c>
      <c r="L116" s="4" t="s">
        <v>141</v>
      </c>
      <c r="N116" s="47" t="s">
        <v>282</v>
      </c>
    </row>
    <row r="117" spans="1:19">
      <c r="A117" s="27">
        <v>42013</v>
      </c>
      <c r="B117" s="4">
        <v>25</v>
      </c>
      <c r="C117" s="26" t="s">
        <v>168</v>
      </c>
      <c r="D117" s="26">
        <v>3</v>
      </c>
      <c r="E117" s="26"/>
      <c r="F117" s="26"/>
      <c r="G117" s="15">
        <v>402</v>
      </c>
      <c r="H117" s="17" t="s">
        <v>166</v>
      </c>
      <c r="J117" s="27" t="str" cm="1">
        <f t="array" ref="J117">IFERROR(_xlfn.TEXTJOIN(";",1,IF(D117,_xlfn.MAKEARRAY(D117,1,_xlfn.LAMBDA(_xlpm.x,_xlpm.y,K117&amp;"-"&amp;TEXT(_xlpm.x,"00"))),_xlfn.MAP(_xlfn.TEXTSPLIT(E117,{";","；"},,1),_xlfn.LAMBDA(_xlpm.x,K117&amp;"-"&amp;TEXT(_xlpm.x,"00"))))),"")</f>
        <v>1c-402-rnd-wall-01;1c-402-rnd-wall-02;1c-402-rnd-wall-03</v>
      </c>
      <c r="K117" s="19" t="str">
        <f t="shared" si="5"/>
        <v>1c-402-rnd-wall</v>
      </c>
      <c r="L117" s="4" t="s">
        <v>141</v>
      </c>
      <c r="N117" s="47" t="s">
        <v>286</v>
      </c>
    </row>
    <row r="118" spans="1:19">
      <c r="A118" s="27">
        <v>42013</v>
      </c>
      <c r="B118" s="4">
        <v>26</v>
      </c>
      <c r="C118" s="26" t="s">
        <v>143</v>
      </c>
      <c r="D118" s="26">
        <v>1</v>
      </c>
      <c r="E118" s="26"/>
      <c r="F118" s="26"/>
      <c r="G118" s="15">
        <v>450</v>
      </c>
      <c r="H118" s="17" t="s">
        <v>166</v>
      </c>
      <c r="J118" s="27" t="str" cm="1">
        <f t="array" ref="J118">IFERROR(_xlfn.TEXTJOIN(";",1,IF(D118,_xlfn.MAKEARRAY(D118,1,_xlfn.LAMBDA(_xlpm.x,_xlpm.y,K118&amp;"-"&amp;TEXT(_xlpm.x,"00"))),_xlfn.MAP(_xlfn.TEXTSPLIT(E118,{";","；"},,1),_xlfn.LAMBDA(_xlpm.x,K118&amp;"-"&amp;TEXT(_xlpm.x,"00"))))),"")</f>
        <v>1c-450-fixed-atm-01</v>
      </c>
      <c r="K118" s="19" t="str">
        <f t="shared" si="5"/>
        <v>1c-450-fixed-atm</v>
      </c>
      <c r="L118" s="4" t="s">
        <v>144</v>
      </c>
      <c r="M118" s="4">
        <v>25.6</v>
      </c>
    </row>
    <row r="119" spans="1:19">
      <c r="A119" s="27">
        <v>42013</v>
      </c>
      <c r="B119" s="4">
        <v>27</v>
      </c>
      <c r="C119" s="26" t="s">
        <v>169</v>
      </c>
      <c r="D119" s="26">
        <v>1</v>
      </c>
      <c r="E119" s="26"/>
      <c r="F119" s="26"/>
      <c r="G119" s="15">
        <v>460</v>
      </c>
      <c r="H119" s="17" t="s">
        <v>166</v>
      </c>
      <c r="J119" s="27" t="str" cm="1">
        <f t="array" ref="J119">IFERROR(_xlfn.TEXTJOIN(";",1,IF(D119,_xlfn.MAKEARRAY(D119,1,_xlfn.LAMBDA(_xlpm.x,_xlpm.y,K119&amp;"-"&amp;TEXT(_xlpm.x,"00"))),_xlfn.MAP(_xlfn.TEXTSPLIT(E119,{";","；"},,1),_xlfn.LAMBDA(_xlpm.x,K119&amp;"-"&amp;TEXT(_xlpm.x,"00"))))),"")</f>
        <v>1c-460-fixed-road-01</v>
      </c>
      <c r="K119" s="19" t="str">
        <f t="shared" si="5"/>
        <v>1c-460-fixed-road</v>
      </c>
      <c r="L119" s="4" t="s">
        <v>144</v>
      </c>
      <c r="M119" s="4">
        <v>19.28</v>
      </c>
    </row>
    <row r="120" spans="1:19">
      <c r="A120" s="27">
        <v>42013</v>
      </c>
      <c r="B120" s="4">
        <v>28</v>
      </c>
      <c r="C120" s="26" t="s">
        <v>170</v>
      </c>
      <c r="D120" s="26">
        <v>5</v>
      </c>
      <c r="E120" s="26"/>
      <c r="F120" s="26"/>
      <c r="G120" s="15">
        <v>500</v>
      </c>
      <c r="H120" s="17" t="s">
        <v>166</v>
      </c>
      <c r="J120" s="27" t="str" cm="1">
        <f t="array" ref="J120">IFERROR(_xlfn.TEXTJOIN(";",1,IF(D120,_xlfn.MAKEARRAY(D120,1,_xlfn.LAMBDA(_xlpm.x,_xlpm.y,K120&amp;"-"&amp;TEXT(_xlpm.x,"00"))),_xlfn.MAP(_xlfn.TEXTSPLIT(E120,{";","；"},,1),_xlfn.LAMBDA(_xlpm.x,K120&amp;"-"&amp;TEXT(_xlpm.x,"00"))))),"")</f>
        <v>1c-500-rnd-slope-01;1c-500-rnd-slope-02;1c-500-rnd-slope-03;1c-500-rnd-slope-04;1c-500-rnd-slope-05</v>
      </c>
      <c r="K120" s="19" t="str">
        <f t="shared" si="5"/>
        <v>1c-500-rnd-slope</v>
      </c>
      <c r="L120" s="4" t="s">
        <v>141</v>
      </c>
      <c r="N120" s="47" t="s">
        <v>283</v>
      </c>
    </row>
    <row r="121" spans="1:19">
      <c r="A121" s="27">
        <v>42013</v>
      </c>
      <c r="B121" s="4">
        <v>29</v>
      </c>
      <c r="C121" s="26" t="s">
        <v>156</v>
      </c>
      <c r="D121" s="26">
        <v>5</v>
      </c>
      <c r="E121" s="26"/>
      <c r="F121" s="26"/>
      <c r="G121" s="15">
        <v>502</v>
      </c>
      <c r="H121" s="17" t="s">
        <v>166</v>
      </c>
      <c r="J121" s="27" t="str" cm="1">
        <f t="array" ref="J121">IFERROR(_xlfn.TEXTJOIN(";",1,IF(D121,_xlfn.MAKEARRAY(D121,1,_xlfn.LAMBDA(_xlpm.x,_xlpm.y,K121&amp;"-"&amp;TEXT(_xlpm.x,"00"))),_xlfn.MAP(_xlfn.TEXTSPLIT(E121,{";","；"},,1),_xlfn.LAMBDA(_xlpm.x,K121&amp;"-"&amp;TEXT(_xlpm.x,"00"))))),"")</f>
        <v>1c-502-rnd-pillar-01;1c-502-rnd-pillar-02;1c-502-rnd-pillar-03;1c-502-rnd-pillar-04;1c-502-rnd-pillar-05</v>
      </c>
      <c r="K121" s="19" t="str">
        <f t="shared" si="5"/>
        <v>1c-502-rnd-pillar</v>
      </c>
      <c r="L121" s="4" t="s">
        <v>141</v>
      </c>
      <c r="N121" s="47" t="s">
        <v>281</v>
      </c>
    </row>
    <row r="122" spans="1:19">
      <c r="A122" s="27">
        <v>42013</v>
      </c>
      <c r="B122" s="4">
        <v>30</v>
      </c>
      <c r="C122" s="26" t="s">
        <v>153</v>
      </c>
      <c r="D122" s="26">
        <v>1</v>
      </c>
      <c r="E122" s="26"/>
      <c r="F122" s="26"/>
      <c r="G122" s="15">
        <v>600</v>
      </c>
      <c r="H122" s="17" t="s">
        <v>166</v>
      </c>
      <c r="J122" s="27" t="str" cm="1">
        <f t="array" ref="J122">IFERROR(_xlfn.TEXTJOIN(";",1,IF(D122,_xlfn.MAKEARRAY(D122,1,_xlfn.LAMBDA(_xlpm.x,_xlpm.y,K122&amp;"-"&amp;TEXT(_xlpm.x,"00"))),_xlfn.MAP(_xlfn.TEXTSPLIT(E122,{";","；"},,1),_xlfn.LAMBDA(_xlpm.x,K122&amp;"-"&amp;TEXT(_xlpm.x,"00"))))),"")</f>
        <v>1c-600-fixed-stone-01</v>
      </c>
      <c r="K122" s="19" t="str">
        <f t="shared" si="5"/>
        <v>1c-600-fixed-stone</v>
      </c>
      <c r="L122" s="4" t="s">
        <v>144</v>
      </c>
      <c r="M122" s="4">
        <v>22.8</v>
      </c>
      <c r="N122" s="47"/>
    </row>
    <row r="123" spans="1:19">
      <c r="A123" s="27">
        <v>42013</v>
      </c>
      <c r="B123" s="4">
        <v>31</v>
      </c>
      <c r="C123" s="26" t="s">
        <v>143</v>
      </c>
      <c r="D123" s="26">
        <v>1</v>
      </c>
      <c r="E123" s="26"/>
      <c r="F123" s="26"/>
      <c r="G123" s="15">
        <v>610</v>
      </c>
      <c r="H123" s="17" t="s">
        <v>166</v>
      </c>
      <c r="J123" s="27" t="str" cm="1">
        <f t="array" ref="J123">IFERROR(_xlfn.TEXTJOIN(";",1,IF(D123,_xlfn.MAKEARRAY(D123,1,_xlfn.LAMBDA(_xlpm.x,_xlpm.y,K123&amp;"-"&amp;TEXT(_xlpm.x,"00"))),_xlfn.MAP(_xlfn.TEXTSPLIT(E123,{";","；"},,1),_xlfn.LAMBDA(_xlpm.x,K123&amp;"-"&amp;TEXT(_xlpm.x,"00"))))),"")</f>
        <v>1c-610-fixed-atm-01</v>
      </c>
      <c r="K123" s="19" t="str">
        <f t="shared" si="5"/>
        <v>1c-610-fixed-atm</v>
      </c>
      <c r="L123" s="4" t="s">
        <v>144</v>
      </c>
      <c r="M123" s="4">
        <v>25.6</v>
      </c>
    </row>
    <row r="124" spans="1:19">
      <c r="A124" s="27">
        <v>42013</v>
      </c>
      <c r="B124" s="4">
        <v>32</v>
      </c>
      <c r="C124" s="26" t="s">
        <v>153</v>
      </c>
      <c r="D124" s="26">
        <v>1</v>
      </c>
      <c r="E124" s="26"/>
      <c r="F124" s="26"/>
      <c r="G124" s="15">
        <v>800</v>
      </c>
      <c r="H124" s="17" t="s">
        <v>166</v>
      </c>
      <c r="J124" s="27" t="str" cm="1">
        <f t="array" ref="J124">IFERROR(_xlfn.TEXTJOIN(";",1,IF(D124,_xlfn.MAKEARRAY(D124,1,_xlfn.LAMBDA(_xlpm.x,_xlpm.y,K124&amp;"-"&amp;TEXT(_xlpm.x,"00"))),_xlfn.MAP(_xlfn.TEXTSPLIT(E124,{";","；"},,1),_xlfn.LAMBDA(_xlpm.x,K124&amp;"-"&amp;TEXT(_xlpm.x,"00"))))),"")</f>
        <v>1c-800-fixed-stone-01</v>
      </c>
      <c r="K124" s="19" t="str">
        <f t="shared" si="5"/>
        <v>1c-800-fixed-stone</v>
      </c>
      <c r="L124" s="4" t="s">
        <v>144</v>
      </c>
      <c r="M124" s="4">
        <v>23.52</v>
      </c>
    </row>
    <row r="125" spans="1:19">
      <c r="A125" s="27">
        <v>42013</v>
      </c>
      <c r="B125" s="4">
        <v>33</v>
      </c>
      <c r="C125" s="48" t="s">
        <v>276</v>
      </c>
      <c r="D125" s="26">
        <v>1</v>
      </c>
      <c r="E125" s="26"/>
      <c r="F125" s="26"/>
      <c r="G125" s="15">
        <v>820</v>
      </c>
      <c r="H125" s="17" t="s">
        <v>166</v>
      </c>
      <c r="J125" s="27" t="str" cm="1">
        <f t="array" ref="J125">IFERROR(_xlfn.TEXTJOIN(";",1,IF(D125,_xlfn.MAKEARRAY(D125,1,_xlfn.LAMBDA(_xlpm.x,_xlpm.y,K125&amp;"-"&amp;TEXT(_xlpm.x,"00"))),_xlfn.MAP(_xlfn.TEXTSPLIT(E125,{";","；"},,1),_xlfn.LAMBDA(_xlpm.x,K125&amp;"-"&amp;TEXT(_xlpm.x,"00"))))),"")</f>
        <v>1c-820-fixed-atm-01</v>
      </c>
      <c r="K125" s="19" t="str">
        <f t="shared" si="5"/>
        <v>1c-820-fixed-atm</v>
      </c>
      <c r="L125" s="4" t="s">
        <v>144</v>
      </c>
      <c r="M125" s="4">
        <v>25.6</v>
      </c>
    </row>
    <row r="126" spans="1:19">
      <c r="A126" s="27">
        <v>42013</v>
      </c>
      <c r="B126" s="4">
        <v>34</v>
      </c>
      <c r="C126" s="26" t="s">
        <v>153</v>
      </c>
      <c r="D126" s="26">
        <v>1</v>
      </c>
      <c r="E126" s="26"/>
      <c r="F126" s="26"/>
      <c r="G126" s="15">
        <v>1200</v>
      </c>
      <c r="H126" s="17" t="s">
        <v>166</v>
      </c>
      <c r="J126" s="27" t="str" cm="1">
        <f t="array" ref="J126">IFERROR(_xlfn.TEXTJOIN(";",1,IF(D126,_xlfn.MAKEARRAY(D126,1,_xlfn.LAMBDA(_xlpm.x,_xlpm.y,K126&amp;"-"&amp;TEXT(_xlpm.x,"00"))),_xlfn.MAP(_xlfn.TEXTSPLIT(E126,{";","；"},,1),_xlfn.LAMBDA(_xlpm.x,K126&amp;"-"&amp;TEXT(_xlpm.x,"00"))))),"")</f>
        <v>1c-1200-fixed-stone-01</v>
      </c>
      <c r="K126" s="19" t="str">
        <f t="shared" si="5"/>
        <v>1c-1200-fixed-stone</v>
      </c>
      <c r="L126" s="4" t="s">
        <v>144</v>
      </c>
      <c r="M126" s="4">
        <v>25.6</v>
      </c>
      <c r="S126" s="20" t="str" cm="1">
        <f t="array" ref="S126">IF(L126="RndPosition",_xlfn.TEXTJOIN(";",1,_xlfn.IFS(ISBLANK(T126:AB126),"",T126:AB126,TRUE,TRUE,FALSE)),"")</f>
        <v/>
      </c>
    </row>
    <row r="127" spans="1:19">
      <c r="A127" s="27">
        <v>42013</v>
      </c>
      <c r="B127" s="4">
        <v>35</v>
      </c>
      <c r="C127" s="26" t="s">
        <v>153</v>
      </c>
      <c r="D127" s="26">
        <v>1</v>
      </c>
      <c r="E127" s="26"/>
      <c r="F127" s="26"/>
      <c r="G127" s="15">
        <v>1800</v>
      </c>
      <c r="H127" s="17" t="s">
        <v>166</v>
      </c>
      <c r="J127" s="27" t="str" cm="1">
        <f t="array" ref="J127">IFERROR(_xlfn.TEXTJOIN(";",1,IF(D127,_xlfn.MAKEARRAY(D127,1,_xlfn.LAMBDA(_xlpm.x,_xlpm.y,K127&amp;"-"&amp;TEXT(_xlpm.x,"00"))),_xlfn.MAP(_xlfn.TEXTSPLIT(E127,{";","；"},,1),_xlfn.LAMBDA(_xlpm.x,K127&amp;"-"&amp;TEXT(_xlpm.x,"00"))))),"")</f>
        <v>1c-1800-fixed-stone-01</v>
      </c>
      <c r="K127" s="19" t="str">
        <f t="shared" si="5"/>
        <v>1c-1800-fixed-stone</v>
      </c>
      <c r="L127" s="4" t="s">
        <v>144</v>
      </c>
      <c r="M127" s="4">
        <v>25.6</v>
      </c>
      <c r="S127" s="20" t="str" cm="1">
        <f t="array" ref="S127">IF(L127="RndPosition",_xlfn.TEXTJOIN(";",1,_xlfn.IFS(ISBLANK(T127:AB127),"",T127:AB127,TRUE,TRUE,FALSE)),"")</f>
        <v/>
      </c>
    </row>
    <row r="128" spans="1:19">
      <c r="A128" s="27">
        <v>42013</v>
      </c>
      <c r="B128" s="4">
        <v>36</v>
      </c>
      <c r="C128" s="26" t="s">
        <v>150</v>
      </c>
      <c r="D128" s="26">
        <v>1</v>
      </c>
      <c r="E128" s="26"/>
      <c r="F128" s="26"/>
      <c r="G128" s="15">
        <v>2600</v>
      </c>
      <c r="H128" s="17" t="s">
        <v>166</v>
      </c>
      <c r="J128" s="27" t="str" cm="1">
        <f t="array" ref="J128">IFERROR(_xlfn.TEXTJOIN(";",1,IF(D128,_xlfn.MAKEARRAY(D128,1,_xlfn.LAMBDA(_xlpm.x,_xlpm.y,K128&amp;"-"&amp;TEXT(_xlpm.x,"00"))),_xlfn.MAP(_xlfn.TEXTSPLIT(E128,{";","；"},,1),_xlfn.LAMBDA(_xlpm.x,K128&amp;"-"&amp;TEXT(_xlpm.x,"00"))))),"")</f>
        <v>1c-2600-fixed-sky-01</v>
      </c>
      <c r="K128" s="19" t="str">
        <f t="shared" si="5"/>
        <v>1c-2600-fixed-sky</v>
      </c>
      <c r="L128" s="4" t="s">
        <v>144</v>
      </c>
      <c r="M128" s="4">
        <v>25.6</v>
      </c>
      <c r="S128" s="20" t="str" cm="1">
        <f t="array" ref="S128">IF(L128="RndPosition",_xlfn.TEXTJOIN(";",1,_xlfn.IFS(ISBLANK(T128:AB128),"",T128:AB128,TRUE,TRUE,FALSE)),"")</f>
        <v/>
      </c>
    </row>
    <row r="129" spans="1:28" s="13" customFormat="1">
      <c r="A129" s="11"/>
      <c r="B129" s="11"/>
      <c r="C129" s="11"/>
      <c r="D129" s="11"/>
      <c r="E129" s="11"/>
      <c r="F129" s="11"/>
      <c r="G129" s="15"/>
      <c r="H129" s="17"/>
      <c r="I129" s="17"/>
      <c r="J129" s="27"/>
      <c r="K129" s="19"/>
      <c r="L129" s="4"/>
      <c r="M129" s="4"/>
      <c r="N129" s="11"/>
      <c r="O129" s="11"/>
      <c r="P129" s="11"/>
      <c r="Q129" s="11"/>
      <c r="R129" s="11"/>
      <c r="S129" s="20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>
      <c r="A130" s="27">
        <v>42021</v>
      </c>
      <c r="B130" s="4">
        <v>1</v>
      </c>
      <c r="C130" s="26" t="s">
        <v>171</v>
      </c>
      <c r="D130" s="26">
        <v>2</v>
      </c>
      <c r="E130" s="26"/>
      <c r="F130" s="26"/>
      <c r="G130" s="15">
        <v>25</v>
      </c>
      <c r="H130" s="17" t="s">
        <v>172</v>
      </c>
      <c r="J130" s="27" t="str" cm="1">
        <f t="array" ref="J130">IFERROR(_xlfn.TEXTJOIN(";",1,IF(D130,_xlfn.MAKEARRAY(D130,1,_xlfn.LAMBDA(_xlpm.x,_xlpm.y,K130&amp;"-"&amp;TEXT(_xlpm.x,"00"))),_xlfn.MAP(_xlfn.TEXTSPLIT(E130,{";","；"},,1),_xlfn.LAMBDA(_xlpm.x,K130&amp;"-"&amp;TEXT(_xlpm.x,"00"))))),"")</f>
        <v>2a-25-rnd-gem-01;2a-25-rnd-gem-02</v>
      </c>
      <c r="K130" s="19" t="str">
        <f>_xlfn.TEXTJOIN("-",1,H130:I130,G130,IF(L130="FixedDistance","fixed","rnd"),C130)</f>
        <v>2a-25-rnd-gem</v>
      </c>
      <c r="L130" s="4" t="s">
        <v>141</v>
      </c>
      <c r="N130" s="47" t="s">
        <v>299</v>
      </c>
    </row>
    <row r="131" spans="1:28">
      <c r="A131" s="27">
        <v>42021</v>
      </c>
      <c r="B131" s="4">
        <v>2</v>
      </c>
      <c r="C131" s="26" t="s">
        <v>153</v>
      </c>
      <c r="D131" s="26">
        <v>2</v>
      </c>
      <c r="E131" s="26"/>
      <c r="F131" s="26"/>
      <c r="G131" s="15">
        <v>50</v>
      </c>
      <c r="H131" s="17" t="s">
        <v>172</v>
      </c>
      <c r="J131" s="27" t="str" cm="1">
        <f t="array" ref="J131">IFERROR(_xlfn.TEXTJOIN(";",1,IF(D131,_xlfn.MAKEARRAY(D131,1,_xlfn.LAMBDA(_xlpm.x,_xlpm.y,K131&amp;"-"&amp;TEXT(_xlpm.x,"00"))),_xlfn.MAP(_xlfn.TEXTSPLIT(E131,{";","；"},,1),_xlfn.LAMBDA(_xlpm.x,K131&amp;"-"&amp;TEXT(_xlpm.x,"00"))))),"")</f>
        <v>2a-50-rnd-stone-01;2a-50-rnd-stone-02</v>
      </c>
      <c r="K131" s="19" t="str">
        <f>_xlfn.TEXTJOIN("-",1,H131:I131,G131,IF(L131="FixedDistance","fixed","rnd"),C131)</f>
        <v>2a-50-rnd-stone</v>
      </c>
      <c r="L131" s="4" t="s">
        <v>141</v>
      </c>
      <c r="N131" s="47" t="s">
        <v>265</v>
      </c>
    </row>
    <row r="132" spans="1:28">
      <c r="A132" s="27">
        <v>42021</v>
      </c>
      <c r="B132" s="4">
        <v>3</v>
      </c>
      <c r="C132" s="26" t="s">
        <v>173</v>
      </c>
      <c r="D132" s="26">
        <v>1</v>
      </c>
      <c r="E132" s="26"/>
      <c r="F132" s="26"/>
      <c r="G132" s="15">
        <v>80</v>
      </c>
      <c r="H132" s="17" t="s">
        <v>172</v>
      </c>
      <c r="J132" s="27" t="str" cm="1">
        <f t="array" ref="J132">IFERROR(_xlfn.TEXTJOIN(";",1,IF(D132,_xlfn.MAKEARRAY(D132,1,_xlfn.LAMBDA(_xlpm.x,_xlpm.y,K132&amp;"-"&amp;TEXT(_xlpm.x,"00"))),_xlfn.MAP(_xlfn.TEXTSPLIT(E132,{";","；"},,1),_xlfn.LAMBDA(_xlpm.x,K132&amp;"-"&amp;TEXT(_xlpm.x,"00"))))),"")</f>
        <v>2a-80-rnd-rail-01</v>
      </c>
      <c r="K132" s="19" t="str">
        <f t="shared" ref="K132:K145" si="6">_xlfn.TEXTJOIN("-",1,H132:I132,G132,IF(L132="FixedDistance","fixed","rnd"),C132)</f>
        <v>2a-80-rnd-rail</v>
      </c>
      <c r="L132" s="4" t="s">
        <v>141</v>
      </c>
      <c r="N132" s="47" t="s">
        <v>298</v>
      </c>
    </row>
    <row r="133" spans="1:28">
      <c r="A133" s="27">
        <v>42021</v>
      </c>
      <c r="B133" s="4">
        <v>4</v>
      </c>
      <c r="C133" s="26" t="s">
        <v>174</v>
      </c>
      <c r="D133" s="26">
        <v>1</v>
      </c>
      <c r="E133" s="26"/>
      <c r="F133" s="26"/>
      <c r="G133" s="15">
        <v>120</v>
      </c>
      <c r="H133" s="17" t="s">
        <v>172</v>
      </c>
      <c r="J133" s="27" t="str" cm="1">
        <f t="array" ref="J133">IFERROR(_xlfn.TEXTJOIN(";",1,IF(D133,_xlfn.MAKEARRAY(D133,1,_xlfn.LAMBDA(_xlpm.x,_xlpm.y,K133&amp;"-"&amp;TEXT(_xlpm.x,"00"))),_xlfn.MAP(_xlfn.TEXTSPLIT(E133,{";","；"},,1),_xlfn.LAMBDA(_xlpm.x,K133&amp;"-"&amp;TEXT(_xlpm.x,"00"))))),"")</f>
        <v>2a-120-rnd-stick-01</v>
      </c>
      <c r="K133" s="19" t="str">
        <f t="shared" si="6"/>
        <v>2a-120-rnd-stick</v>
      </c>
      <c r="L133" s="4" t="s">
        <v>141</v>
      </c>
      <c r="N133" s="4" t="s">
        <v>142</v>
      </c>
    </row>
    <row r="134" spans="1:28">
      <c r="A134" s="27">
        <v>42021</v>
      </c>
      <c r="B134" s="4">
        <v>5</v>
      </c>
      <c r="C134" s="26" t="s">
        <v>149</v>
      </c>
      <c r="D134" s="26">
        <v>3</v>
      </c>
      <c r="E134" s="26"/>
      <c r="F134" s="26"/>
      <c r="G134" s="15">
        <v>150</v>
      </c>
      <c r="H134" s="17" t="s">
        <v>172</v>
      </c>
      <c r="J134" s="27" t="str" cm="1">
        <f t="array" ref="J134">IFERROR(_xlfn.TEXTJOIN(";",1,IF(D134,_xlfn.MAKEARRAY(D134,1,_xlfn.LAMBDA(_xlpm.x,_xlpm.y,K134&amp;"-"&amp;TEXT(_xlpm.x,"00"))),_xlfn.MAP(_xlfn.TEXTSPLIT(E134,{";","；"},,1),_xlfn.LAMBDA(_xlpm.x,K134&amp;"-"&amp;TEXT(_xlpm.x,"00"))))),"")</f>
        <v>2a-150-rnd-cloud-01;2a-150-rnd-cloud-02;2a-150-rnd-cloud-03</v>
      </c>
      <c r="K134" s="19" t="str">
        <f t="shared" si="6"/>
        <v>2a-150-rnd-cloud</v>
      </c>
      <c r="L134" s="4" t="s">
        <v>141</v>
      </c>
      <c r="N134" s="4" t="s">
        <v>142</v>
      </c>
    </row>
    <row r="135" spans="1:28">
      <c r="A135" s="27">
        <v>42021</v>
      </c>
      <c r="B135" s="4">
        <v>6</v>
      </c>
      <c r="C135" s="26" t="s">
        <v>153</v>
      </c>
      <c r="D135" s="26">
        <v>2</v>
      </c>
      <c r="E135" s="26"/>
      <c r="F135" s="26"/>
      <c r="G135" s="15">
        <v>188</v>
      </c>
      <c r="H135" s="17" t="s">
        <v>172</v>
      </c>
      <c r="J135" s="27" t="str" cm="1">
        <f t="array" ref="J135">IFERROR(_xlfn.TEXTJOIN(";",1,IF(D135,_xlfn.MAKEARRAY(D135,1,_xlfn.LAMBDA(_xlpm.x,_xlpm.y,K135&amp;"-"&amp;TEXT(_xlpm.x,"00"))),_xlfn.MAP(_xlfn.TEXTSPLIT(E135,{";","；"},,1),_xlfn.LAMBDA(_xlpm.x,K135&amp;"-"&amp;TEXT(_xlpm.x,"00"))))),"")</f>
        <v>2a-188-rnd-stone-01;2a-188-rnd-stone-02</v>
      </c>
      <c r="K135" s="19" t="str">
        <f t="shared" si="6"/>
        <v>2a-188-rnd-stone</v>
      </c>
      <c r="L135" s="4" t="s">
        <v>141</v>
      </c>
      <c r="N135" s="4" t="s">
        <v>142</v>
      </c>
    </row>
    <row r="136" spans="1:28">
      <c r="A136" s="27">
        <v>42021</v>
      </c>
      <c r="B136" s="4">
        <v>7</v>
      </c>
      <c r="C136" s="26" t="s">
        <v>153</v>
      </c>
      <c r="D136" s="26">
        <v>1</v>
      </c>
      <c r="E136" s="26"/>
      <c r="F136" s="26"/>
      <c r="G136" s="15">
        <v>230</v>
      </c>
      <c r="H136" s="17" t="s">
        <v>172</v>
      </c>
      <c r="J136" s="27" t="str" cm="1">
        <f t="array" ref="J136">IFERROR(_xlfn.TEXTJOIN(";",1,IF(D136,_xlfn.MAKEARRAY(D136,1,_xlfn.LAMBDA(_xlpm.x,_xlpm.y,K136&amp;"-"&amp;TEXT(_xlpm.x,"00"))),_xlfn.MAP(_xlfn.TEXTSPLIT(E136,{";","；"},,1),_xlfn.LAMBDA(_xlpm.x,K136&amp;"-"&amp;TEXT(_xlpm.x,"00"))))),"")</f>
        <v>2a-230-rnd-stone-01</v>
      </c>
      <c r="K136" s="19" t="str">
        <f t="shared" si="6"/>
        <v>2a-230-rnd-stone</v>
      </c>
      <c r="L136" s="4" t="s">
        <v>141</v>
      </c>
      <c r="N136" s="47" t="s">
        <v>286</v>
      </c>
    </row>
    <row r="137" spans="1:28">
      <c r="A137" s="27">
        <v>42021</v>
      </c>
      <c r="B137" s="4">
        <v>8</v>
      </c>
      <c r="C137" s="26" t="s">
        <v>143</v>
      </c>
      <c r="D137" s="26">
        <v>1</v>
      </c>
      <c r="E137" s="26"/>
      <c r="F137" s="26"/>
      <c r="G137" s="15">
        <v>318</v>
      </c>
      <c r="H137" s="17" t="s">
        <v>172</v>
      </c>
      <c r="J137" s="27" t="str" cm="1">
        <f t="array" ref="J137">IFERROR(_xlfn.TEXTJOIN(";",1,IF(D137,_xlfn.MAKEARRAY(D137,1,_xlfn.LAMBDA(_xlpm.x,_xlpm.y,K137&amp;"-"&amp;TEXT(_xlpm.x,"00"))),_xlfn.MAP(_xlfn.TEXTSPLIT(E137,{";","；"},,1),_xlfn.LAMBDA(_xlpm.x,K137&amp;"-"&amp;TEXT(_xlpm.x,"00"))))),"")</f>
        <v>2a-318-fixed-atm-01</v>
      </c>
      <c r="K137" s="19" t="str">
        <f t="shared" si="6"/>
        <v>2a-318-fixed-atm</v>
      </c>
      <c r="L137" s="4" t="s">
        <v>144</v>
      </c>
      <c r="M137" s="4">
        <v>25.6</v>
      </c>
    </row>
    <row r="138" spans="1:28">
      <c r="A138" s="27">
        <v>42021</v>
      </c>
      <c r="B138" s="4">
        <v>9</v>
      </c>
      <c r="C138" s="26" t="s">
        <v>165</v>
      </c>
      <c r="D138" s="26">
        <v>2</v>
      </c>
      <c r="E138" s="26"/>
      <c r="F138" s="26"/>
      <c r="G138" s="15">
        <v>420</v>
      </c>
      <c r="H138" s="17" t="s">
        <v>172</v>
      </c>
      <c r="J138" s="27" t="str" cm="1">
        <f t="array" ref="J138">IFERROR(_xlfn.TEXTJOIN(";",1,IF(D138,_xlfn.MAKEARRAY(D138,1,_xlfn.LAMBDA(_xlpm.x,_xlpm.y,K138&amp;"-"&amp;TEXT(_xlpm.x,"00"))),_xlfn.MAP(_xlfn.TEXTSPLIT(E138,{";","；"},,1),_xlfn.LAMBDA(_xlpm.x,K138&amp;"-"&amp;TEXT(_xlpm.x,"00"))))),"")</f>
        <v>2a-420-rnd-archi-01;2a-420-rnd-archi-02</v>
      </c>
      <c r="K138" s="19" t="str">
        <f t="shared" si="6"/>
        <v>2a-420-rnd-archi</v>
      </c>
      <c r="L138" s="4" t="s">
        <v>141</v>
      </c>
      <c r="N138" s="4" t="s">
        <v>142</v>
      </c>
    </row>
    <row r="139" spans="1:28">
      <c r="A139" s="27">
        <v>42021</v>
      </c>
      <c r="B139" s="4">
        <v>10</v>
      </c>
      <c r="C139" s="26" t="s">
        <v>149</v>
      </c>
      <c r="D139" s="26">
        <v>1</v>
      </c>
      <c r="E139" s="26"/>
      <c r="F139" s="26"/>
      <c r="G139" s="15">
        <v>600</v>
      </c>
      <c r="H139" s="17" t="s">
        <v>172</v>
      </c>
      <c r="J139" s="27" t="str" cm="1">
        <f t="array" ref="J139">IFERROR(_xlfn.TEXTJOIN(";",1,IF(D139,_xlfn.MAKEARRAY(D139,1,_xlfn.LAMBDA(_xlpm.x,_xlpm.y,K139&amp;"-"&amp;TEXT(_xlpm.x,"00"))),_xlfn.MAP(_xlfn.TEXTSPLIT(E139,{";","；"},,1),_xlfn.LAMBDA(_xlpm.x,K139&amp;"-"&amp;TEXT(_xlpm.x,"00"))))),"")</f>
        <v>2a-600-fixed-cloud-01</v>
      </c>
      <c r="K139" s="19" t="str">
        <f t="shared" si="6"/>
        <v>2a-600-fixed-cloud</v>
      </c>
      <c r="L139" s="47" t="s">
        <v>277</v>
      </c>
      <c r="M139" s="4">
        <v>51.2</v>
      </c>
    </row>
    <row r="140" spans="1:28">
      <c r="A140" s="27">
        <v>42021</v>
      </c>
      <c r="B140" s="4">
        <v>11</v>
      </c>
      <c r="C140" s="26" t="s">
        <v>165</v>
      </c>
      <c r="D140" s="26">
        <v>1</v>
      </c>
      <c r="E140" s="26"/>
      <c r="F140" s="26"/>
      <c r="G140" s="15">
        <v>700</v>
      </c>
      <c r="H140" s="17" t="s">
        <v>172</v>
      </c>
      <c r="J140" s="27" t="str" cm="1">
        <f t="array" ref="J140">IFERROR(_xlfn.TEXTJOIN(";",1,IF(D140,_xlfn.MAKEARRAY(D140,1,_xlfn.LAMBDA(_xlpm.x,_xlpm.y,K140&amp;"-"&amp;TEXT(_xlpm.x,"00"))),_xlfn.MAP(_xlfn.TEXTSPLIT(E140,{";","；"},,1),_xlfn.LAMBDA(_xlpm.x,K140&amp;"-"&amp;TEXT(_xlpm.x,"00"))))),"")</f>
        <v>2a-700-rnd-archi-01</v>
      </c>
      <c r="K140" s="19" t="str">
        <f>_xlfn.TEXTJOIN("-",1,H140:I140,G140,IF(L140="FixedDistance","fixed","rnd"),C140)</f>
        <v>2a-700-rnd-archi</v>
      </c>
      <c r="L140" s="4" t="s">
        <v>141</v>
      </c>
      <c r="N140" s="4" t="s">
        <v>142</v>
      </c>
    </row>
    <row r="141" spans="1:28">
      <c r="A141" s="27">
        <v>42021</v>
      </c>
      <c r="B141" s="4">
        <v>12</v>
      </c>
      <c r="C141" s="26" t="s">
        <v>153</v>
      </c>
      <c r="D141" s="26">
        <v>3</v>
      </c>
      <c r="E141" s="26"/>
      <c r="F141" s="26"/>
      <c r="G141" s="15">
        <v>720</v>
      </c>
      <c r="H141" s="17" t="s">
        <v>172</v>
      </c>
      <c r="J141" s="27" t="str" cm="1">
        <f t="array" ref="J141">IFERROR(_xlfn.TEXTJOIN(";",1,IF(D141,_xlfn.MAKEARRAY(D141,1,_xlfn.LAMBDA(_xlpm.x,_xlpm.y,K141&amp;"-"&amp;TEXT(_xlpm.x,"00"))),_xlfn.MAP(_xlfn.TEXTSPLIT(E141,{";","；"},,1),_xlfn.LAMBDA(_xlpm.x,K141&amp;"-"&amp;TEXT(_xlpm.x,"00"))))),"")</f>
        <v>2a-720-rnd-stone-01;2a-720-rnd-stone-02;2a-720-rnd-stone-03</v>
      </c>
      <c r="K141" s="19" t="str">
        <f t="shared" si="6"/>
        <v>2a-720-rnd-stone</v>
      </c>
      <c r="L141" s="4" t="s">
        <v>141</v>
      </c>
      <c r="N141" s="47" t="s">
        <v>271</v>
      </c>
    </row>
    <row r="142" spans="1:28">
      <c r="A142" s="27">
        <v>42021</v>
      </c>
      <c r="B142" s="4">
        <v>13</v>
      </c>
      <c r="C142" s="26" t="s">
        <v>174</v>
      </c>
      <c r="D142" s="26">
        <v>2</v>
      </c>
      <c r="E142" s="26"/>
      <c r="F142" s="26"/>
      <c r="G142" s="15">
        <v>780</v>
      </c>
      <c r="H142" s="17" t="s">
        <v>172</v>
      </c>
      <c r="J142" s="27" t="str" cm="1">
        <f t="array" ref="J142">IFERROR(_xlfn.TEXTJOIN(";",1,IF(D142,_xlfn.MAKEARRAY(D142,1,_xlfn.LAMBDA(_xlpm.x,_xlpm.y,K142&amp;"-"&amp;TEXT(_xlpm.x,"00"))),_xlfn.MAP(_xlfn.TEXTSPLIT(E142,{";","；"},,1),_xlfn.LAMBDA(_xlpm.x,K142&amp;"-"&amp;TEXT(_xlpm.x,"00"))))),"")</f>
        <v>2a-780-rnd-stick-01;2a-780-rnd-stick-02</v>
      </c>
      <c r="K142" s="19" t="str">
        <f t="shared" si="6"/>
        <v>2a-780-rnd-stick</v>
      </c>
      <c r="L142" s="4" t="s">
        <v>141</v>
      </c>
      <c r="N142" s="4" t="s">
        <v>142</v>
      </c>
      <c r="S142" s="20" t="str" cm="1">
        <f t="array" ref="S142">IF(L142="RndPosition",_xlfn.TEXTJOIN(";",1,_xlfn.IFS(ISBLANK(T142:AB142),"",T142:AB142,TRUE,TRUE,FALSE)),"")</f>
        <v/>
      </c>
    </row>
    <row r="143" spans="1:28">
      <c r="A143" s="27">
        <v>42021</v>
      </c>
      <c r="B143" s="4">
        <v>14</v>
      </c>
      <c r="C143" s="26" t="s">
        <v>149</v>
      </c>
      <c r="D143" s="26">
        <v>2</v>
      </c>
      <c r="E143" s="26"/>
      <c r="F143" s="26"/>
      <c r="G143" s="15">
        <v>880</v>
      </c>
      <c r="H143" s="17" t="s">
        <v>172</v>
      </c>
      <c r="J143" s="27" t="str" cm="1">
        <f t="array" ref="J143">IFERROR(_xlfn.TEXTJOIN(";",1,IF(D143,_xlfn.MAKEARRAY(D143,1,_xlfn.LAMBDA(_xlpm.x,_xlpm.y,K143&amp;"-"&amp;TEXT(_xlpm.x,"00"))),_xlfn.MAP(_xlfn.TEXTSPLIT(E143,{";","；"},,1),_xlfn.LAMBDA(_xlpm.x,K143&amp;"-"&amp;TEXT(_xlpm.x,"00"))))),"")</f>
        <v>2a-880-rnd-cloud-01;2a-880-rnd-cloud-02</v>
      </c>
      <c r="K143" s="19" t="str">
        <f t="shared" si="6"/>
        <v>2a-880-rnd-cloud</v>
      </c>
      <c r="L143" s="4" t="s">
        <v>141</v>
      </c>
      <c r="N143" s="4" t="s">
        <v>142</v>
      </c>
      <c r="S143" s="20" t="str" cm="1">
        <f t="array" ref="S143">IF(L143="RndPosition",_xlfn.TEXTJOIN(";",1,_xlfn.IFS(ISBLANK(T143:AB143),"",T143:AB143,TRUE,TRUE,FALSE)),"")</f>
        <v/>
      </c>
    </row>
    <row r="144" spans="1:28">
      <c r="A144" s="27">
        <v>42021</v>
      </c>
      <c r="B144" s="4">
        <v>15</v>
      </c>
      <c r="C144" s="26" t="s">
        <v>148</v>
      </c>
      <c r="D144" s="26">
        <v>1</v>
      </c>
      <c r="E144" s="26"/>
      <c r="F144" s="26"/>
      <c r="G144" s="15">
        <v>1200</v>
      </c>
      <c r="H144" s="17" t="s">
        <v>172</v>
      </c>
      <c r="J144" s="27" t="str" cm="1">
        <f t="array" ref="J144">IFERROR(_xlfn.TEXTJOIN(";",1,IF(D144,_xlfn.MAKEARRAY(D144,1,_xlfn.LAMBDA(_xlpm.x,_xlpm.y,K144&amp;"-"&amp;TEXT(_xlpm.x,"00"))),_xlfn.MAP(_xlfn.TEXTSPLIT(E144,{";","；"},,1),_xlfn.LAMBDA(_xlpm.x,K144&amp;"-"&amp;TEXT(_xlpm.x,"00"))))),"")</f>
        <v>2a-1200-fixed-mountain-01</v>
      </c>
      <c r="K144" s="19" t="str">
        <f t="shared" si="6"/>
        <v>2a-1200-fixed-mountain</v>
      </c>
      <c r="L144" s="4" t="s">
        <v>144</v>
      </c>
      <c r="M144" s="4">
        <v>61.44</v>
      </c>
      <c r="S144" s="20" t="str" cm="1">
        <f t="array" ref="S144">IF(L144="RndPosition",_xlfn.TEXTJOIN(";",1,_xlfn.IFS(ISBLANK(T144:AB144),"",T144:AB144,TRUE,TRUE,FALSE)),"")</f>
        <v/>
      </c>
    </row>
    <row r="145" spans="1:28" s="13" customFormat="1">
      <c r="A145" s="27">
        <v>42021</v>
      </c>
      <c r="B145" s="11">
        <v>16</v>
      </c>
      <c r="C145" s="11" t="s">
        <v>150</v>
      </c>
      <c r="D145" s="11">
        <v>1</v>
      </c>
      <c r="E145" s="11"/>
      <c r="F145" s="11"/>
      <c r="G145" s="15">
        <v>2000</v>
      </c>
      <c r="H145" s="17" t="s">
        <v>172</v>
      </c>
      <c r="I145" s="28"/>
      <c r="J145" s="27" t="str" cm="1">
        <f t="array" ref="J145">IFERROR(_xlfn.TEXTJOIN(";",1,IF(D145,_xlfn.MAKEARRAY(D145,1,_xlfn.LAMBDA(_xlpm.x,_xlpm.y,K145&amp;"-"&amp;TEXT(_xlpm.x,"00"))),_xlfn.MAP(_xlfn.TEXTSPLIT(E145,{";","；"},,1),_xlfn.LAMBDA(_xlpm.x,K145&amp;"-"&amp;TEXT(_xlpm.x,"00"))))),"")</f>
        <v>2a-2000-fixed-sky-01</v>
      </c>
      <c r="K145" s="19" t="str">
        <f t="shared" si="6"/>
        <v>2a-2000-fixed-sky</v>
      </c>
      <c r="L145" s="4" t="s">
        <v>144</v>
      </c>
      <c r="M145" s="4">
        <v>25.6</v>
      </c>
      <c r="N145" s="11"/>
      <c r="O145" s="11"/>
      <c r="P145" s="11"/>
      <c r="Q145" s="11"/>
      <c r="R145" s="11"/>
      <c r="S145" s="20" t="str" cm="1">
        <f t="array" ref="S145">IF(L145="RndPosition",_xlfn.TEXTJOIN(";",1,_xlfn.IFS(ISBLANK(T145:AB145),"",T145:AB145,TRUE,TRUE,FALSE)),"")</f>
        <v/>
      </c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>
      <c r="A146" s="4"/>
      <c r="C146" s="26"/>
      <c r="D146" s="26"/>
      <c r="E146" s="26"/>
      <c r="F146" s="26"/>
      <c r="J146" s="27"/>
    </row>
    <row r="147" spans="1:28">
      <c r="A147" s="27">
        <v>42022</v>
      </c>
      <c r="B147" s="4">
        <v>1</v>
      </c>
      <c r="C147" s="26" t="s">
        <v>160</v>
      </c>
      <c r="D147" s="26">
        <v>3</v>
      </c>
      <c r="E147" s="26"/>
      <c r="F147" s="26"/>
      <c r="G147" s="15">
        <v>8</v>
      </c>
      <c r="H147" s="17" t="s">
        <v>175</v>
      </c>
      <c r="J147" s="27" t="str" cm="1">
        <f t="array" ref="J147">IFERROR(_xlfn.TEXTJOIN(";",1,IF(D147,_xlfn.MAKEARRAY(D147,1,_xlfn.LAMBDA(_xlpm.x,_xlpm.y,K147&amp;"-"&amp;TEXT(_xlpm.x,"00"))),_xlfn.MAP(_xlfn.TEXTSPLIT(E147,{";","；"},,1),_xlfn.LAMBDA(_xlpm.x,K147&amp;"-"&amp;TEXT(_xlpm.x,"00"))))),"")</f>
        <v>2b-8-rnd-front-01;2b-8-rnd-front-02;2b-8-rnd-front-03</v>
      </c>
      <c r="K147" s="19" t="str">
        <f>_xlfn.TEXTJOIN("-",1,H147:I147,G147,IF(L147="FixedDistance","fixed","rnd"),C147)</f>
        <v>2b-8-rnd-front</v>
      </c>
      <c r="L147" s="4" t="s">
        <v>141</v>
      </c>
      <c r="N147" s="47" t="s">
        <v>300</v>
      </c>
    </row>
    <row r="148" spans="1:28">
      <c r="A148" s="27">
        <v>42022</v>
      </c>
      <c r="B148" s="4">
        <v>2</v>
      </c>
      <c r="C148" s="26" t="s">
        <v>149</v>
      </c>
      <c r="D148" s="26">
        <v>2</v>
      </c>
      <c r="E148" s="26"/>
      <c r="F148" s="26"/>
      <c r="G148" s="15">
        <v>50</v>
      </c>
      <c r="H148" s="17" t="s">
        <v>175</v>
      </c>
      <c r="J148" s="27" t="str" cm="1">
        <f t="array" ref="J148">IFERROR(_xlfn.TEXTJOIN(";",1,IF(D148,_xlfn.MAKEARRAY(D148,1,_xlfn.LAMBDA(_xlpm.x,_xlpm.y,K148&amp;"-"&amp;TEXT(_xlpm.x,"00"))),_xlfn.MAP(_xlfn.TEXTSPLIT(E148,{";","；"},,1),_xlfn.LAMBDA(_xlpm.x,K148&amp;"-"&amp;TEXT(_xlpm.x,"00"))))),"")</f>
        <v>2b-50-rnd-cloud-01;2b-50-rnd-cloud-02</v>
      </c>
      <c r="K148" s="19" t="str">
        <f>_xlfn.TEXTJOIN("-",1,H148:I148,G148,IF(L148="FixedDistance","fixed","rnd"),C148)</f>
        <v>2b-50-rnd-cloud</v>
      </c>
      <c r="L148" s="4" t="s">
        <v>141</v>
      </c>
      <c r="N148" s="47" t="s">
        <v>264</v>
      </c>
    </row>
    <row r="149" spans="1:28">
      <c r="A149" s="27">
        <v>42022</v>
      </c>
      <c r="B149" s="4">
        <v>3</v>
      </c>
      <c r="C149" s="26" t="s">
        <v>165</v>
      </c>
      <c r="D149" s="26">
        <v>1</v>
      </c>
      <c r="E149" s="26"/>
      <c r="F149" s="26"/>
      <c r="G149" s="15">
        <v>120</v>
      </c>
      <c r="H149" s="17" t="s">
        <v>175</v>
      </c>
      <c r="J149" s="27" t="str" cm="1">
        <f t="array" ref="J149">IFERROR(_xlfn.TEXTJOIN(";",1,IF(D149,_xlfn.MAKEARRAY(D149,1,_xlfn.LAMBDA(_xlpm.x,_xlpm.y,K149&amp;"-"&amp;TEXT(_xlpm.x,"00"))),_xlfn.MAP(_xlfn.TEXTSPLIT(E149,{";","；"},,1),_xlfn.LAMBDA(_xlpm.x,K149&amp;"-"&amp;TEXT(_xlpm.x,"00"))))),"")</f>
        <v>2b-120-rnd-archi-01</v>
      </c>
      <c r="K149" s="19" t="str">
        <f t="shared" ref="K149:K159" si="7">_xlfn.TEXTJOIN("-",1,H149:I149,G149,IF(L149="FixedDistance","fixed","rnd"),C149)</f>
        <v>2b-120-rnd-archi</v>
      </c>
      <c r="L149" s="4" t="s">
        <v>141</v>
      </c>
      <c r="N149" s="4" t="s">
        <v>142</v>
      </c>
    </row>
    <row r="150" spans="1:28">
      <c r="A150" s="27">
        <v>42022</v>
      </c>
      <c r="B150" s="4">
        <v>4</v>
      </c>
      <c r="C150" s="26" t="s">
        <v>149</v>
      </c>
      <c r="D150" s="26">
        <v>1</v>
      </c>
      <c r="E150" s="26"/>
      <c r="F150" s="26"/>
      <c r="G150" s="15">
        <v>200</v>
      </c>
      <c r="H150" s="17" t="s">
        <v>175</v>
      </c>
      <c r="J150" s="27" t="str" cm="1">
        <f t="array" ref="J150">IFERROR(_xlfn.TEXTJOIN(";",1,IF(D150,_xlfn.MAKEARRAY(D150,1,_xlfn.LAMBDA(_xlpm.x,_xlpm.y,K150&amp;"-"&amp;TEXT(_xlpm.x,"00"))),_xlfn.MAP(_xlfn.TEXTSPLIT(E150,{";","；"},,1),_xlfn.LAMBDA(_xlpm.x,K150&amp;"-"&amp;TEXT(_xlpm.x,"00"))))),"")</f>
        <v>2b-200-fixed-cloud-01</v>
      </c>
      <c r="K150" s="19" t="str">
        <f t="shared" si="7"/>
        <v>2b-200-fixed-cloud</v>
      </c>
      <c r="L150" s="4" t="s">
        <v>144</v>
      </c>
      <c r="M150" s="4">
        <v>36.200000000000003</v>
      </c>
    </row>
    <row r="151" spans="1:28">
      <c r="A151" s="27">
        <v>42022</v>
      </c>
      <c r="B151" s="4">
        <v>5</v>
      </c>
      <c r="C151" s="26" t="s">
        <v>176</v>
      </c>
      <c r="D151" s="26">
        <v>1</v>
      </c>
      <c r="E151" s="26"/>
      <c r="F151" s="26"/>
      <c r="G151" s="15">
        <v>420</v>
      </c>
      <c r="H151" s="17" t="s">
        <v>175</v>
      </c>
      <c r="J151" s="27" t="str" cm="1">
        <f t="array" ref="J151">IFERROR(_xlfn.TEXTJOIN(";",1,IF(D151,_xlfn.MAKEARRAY(D151,1,_xlfn.LAMBDA(_xlpm.x,_xlpm.y,K151&amp;"-"&amp;TEXT(_xlpm.x,"00"))),_xlfn.MAP(_xlfn.TEXTSPLIT(E151,{";","；"},,1),_xlfn.LAMBDA(_xlpm.x,K151&amp;"-"&amp;TEXT(_xlpm.x,"00"))))),"")</f>
        <v>2b-420-rnd-whale-01</v>
      </c>
      <c r="K151" s="19" t="str">
        <f t="shared" si="7"/>
        <v>2b-420-rnd-whale</v>
      </c>
      <c r="L151" s="4" t="s">
        <v>141</v>
      </c>
      <c r="N151" s="4" t="s">
        <v>142</v>
      </c>
    </row>
    <row r="152" spans="1:28">
      <c r="A152" s="27">
        <v>42022</v>
      </c>
      <c r="B152" s="4">
        <v>6</v>
      </c>
      <c r="C152" s="26" t="s">
        <v>149</v>
      </c>
      <c r="D152" s="26">
        <v>1</v>
      </c>
      <c r="E152" s="26"/>
      <c r="F152" s="26"/>
      <c r="G152" s="15">
        <v>700</v>
      </c>
      <c r="H152" s="17" t="s">
        <v>175</v>
      </c>
      <c r="J152" s="27" t="str" cm="1">
        <f t="array" ref="J152">IFERROR(_xlfn.TEXTJOIN(";",1,IF(D152,_xlfn.MAKEARRAY(D152,1,_xlfn.LAMBDA(_xlpm.x,_xlpm.y,K152&amp;"-"&amp;TEXT(_xlpm.x,"00"))),_xlfn.MAP(_xlfn.TEXTSPLIT(E152,{";","；"},,1),_xlfn.LAMBDA(_xlpm.x,K152&amp;"-"&amp;TEXT(_xlpm.x,"00"))))),"")</f>
        <v>2b-700-fixed-cloud-01</v>
      </c>
      <c r="K152" s="19" t="str">
        <f t="shared" si="7"/>
        <v>2b-700-fixed-cloud</v>
      </c>
      <c r="L152" s="4" t="s">
        <v>144</v>
      </c>
      <c r="M152" s="4">
        <v>25.6</v>
      </c>
    </row>
    <row r="153" spans="1:28">
      <c r="A153" s="27">
        <v>42022</v>
      </c>
      <c r="B153" s="4">
        <v>7</v>
      </c>
      <c r="C153" s="26" t="s">
        <v>149</v>
      </c>
      <c r="D153" s="26">
        <v>1</v>
      </c>
      <c r="E153" s="26"/>
      <c r="F153" s="26"/>
      <c r="G153" s="15">
        <v>820</v>
      </c>
      <c r="H153" s="17" t="s">
        <v>175</v>
      </c>
      <c r="J153" s="27" t="str" cm="1">
        <f t="array" ref="J153">IFERROR(_xlfn.TEXTJOIN(";",1,IF(D153,_xlfn.MAKEARRAY(D153,1,_xlfn.LAMBDA(_xlpm.x,_xlpm.y,K153&amp;"-"&amp;TEXT(_xlpm.x,"00"))),_xlfn.MAP(_xlfn.TEXTSPLIT(E153,{";","；"},,1),_xlfn.LAMBDA(_xlpm.x,K153&amp;"-"&amp;TEXT(_xlpm.x,"00"))))),"")</f>
        <v>2b-820-rnd-cloud-01</v>
      </c>
      <c r="K153" s="19" t="str">
        <f t="shared" si="7"/>
        <v>2b-820-rnd-cloud</v>
      </c>
      <c r="L153" s="4" t="s">
        <v>141</v>
      </c>
      <c r="N153" s="4" t="s">
        <v>142</v>
      </c>
    </row>
    <row r="154" spans="1:28">
      <c r="A154" s="27">
        <v>42022</v>
      </c>
      <c r="B154" s="4">
        <v>8</v>
      </c>
      <c r="C154" s="26" t="s">
        <v>176</v>
      </c>
      <c r="D154" s="26">
        <v>1</v>
      </c>
      <c r="E154" s="26"/>
      <c r="F154" s="26"/>
      <c r="G154" s="15">
        <v>830</v>
      </c>
      <c r="H154" s="17" t="s">
        <v>175</v>
      </c>
      <c r="J154" s="27" t="str" cm="1">
        <f t="array" ref="J154">IFERROR(_xlfn.TEXTJOIN(";",1,IF(D154,_xlfn.MAKEARRAY(D154,1,_xlfn.LAMBDA(_xlpm.x,_xlpm.y,K154&amp;"-"&amp;TEXT(_xlpm.x,"00"))),_xlfn.MAP(_xlfn.TEXTSPLIT(E154,{";","；"},,1),_xlfn.LAMBDA(_xlpm.x,K154&amp;"-"&amp;TEXT(_xlpm.x,"00"))))),"")</f>
        <v>2b-830-rnd-whale-01</v>
      </c>
      <c r="K154" s="19" t="str">
        <f t="shared" si="7"/>
        <v>2b-830-rnd-whale</v>
      </c>
      <c r="L154" s="4" t="s">
        <v>141</v>
      </c>
      <c r="N154" s="4" t="s">
        <v>142</v>
      </c>
    </row>
    <row r="155" spans="1:28">
      <c r="A155" s="27">
        <v>42022</v>
      </c>
      <c r="B155" s="4">
        <v>9</v>
      </c>
      <c r="C155" s="26" t="s">
        <v>165</v>
      </c>
      <c r="D155" s="26">
        <v>1</v>
      </c>
      <c r="E155" s="26"/>
      <c r="F155" s="26"/>
      <c r="G155" s="15">
        <v>930</v>
      </c>
      <c r="H155" s="17" t="s">
        <v>175</v>
      </c>
      <c r="J155" s="27" t="str" cm="1">
        <f t="array" ref="J155">IFERROR(_xlfn.TEXTJOIN(";",1,IF(D155,_xlfn.MAKEARRAY(D155,1,_xlfn.LAMBDA(_xlpm.x,_xlpm.y,K155&amp;"-"&amp;TEXT(_xlpm.x,"00"))),_xlfn.MAP(_xlfn.TEXTSPLIT(E155,{";","；"},,1),_xlfn.LAMBDA(_xlpm.x,K155&amp;"-"&amp;TEXT(_xlpm.x,"00"))))),"")</f>
        <v>2b-930-rnd-archi-01</v>
      </c>
      <c r="K155" s="19" t="str">
        <f t="shared" si="7"/>
        <v>2b-930-rnd-archi</v>
      </c>
      <c r="L155" s="4" t="s">
        <v>141</v>
      </c>
      <c r="N155" s="4" t="s">
        <v>142</v>
      </c>
    </row>
    <row r="156" spans="1:28">
      <c r="A156" s="27">
        <v>42022</v>
      </c>
      <c r="B156" s="4">
        <v>10</v>
      </c>
      <c r="C156" s="48" t="s">
        <v>393</v>
      </c>
      <c r="D156" s="26">
        <v>1</v>
      </c>
      <c r="E156" s="26"/>
      <c r="F156" s="26"/>
      <c r="G156" s="15">
        <v>1000</v>
      </c>
      <c r="H156" s="17" t="s">
        <v>175</v>
      </c>
      <c r="J156" s="27" t="str" cm="1">
        <f t="array" ref="J156">IFERROR(_xlfn.TEXTJOIN(";",1,IF(D156,_xlfn.MAKEARRAY(D156,1,_xlfn.LAMBDA(_xlpm.x,_xlpm.y,K156&amp;"-"&amp;TEXT(_xlpm.x,"00"))),_xlfn.MAP(_xlfn.TEXTSPLIT(E156,{";","；"},,1),_xlfn.LAMBDA(_xlpm.x,K156&amp;"-"&amp;TEXT(_xlpm.x,"00"))))),"")</f>
        <v>2b-1000-fixed-kumo-01</v>
      </c>
      <c r="K156" s="19" t="str">
        <f t="shared" si="7"/>
        <v>2b-1000-fixed-kumo</v>
      </c>
      <c r="L156" s="4" t="s">
        <v>144</v>
      </c>
      <c r="M156" s="4">
        <v>72</v>
      </c>
    </row>
    <row r="157" spans="1:28">
      <c r="A157" s="27">
        <v>42022</v>
      </c>
      <c r="B157" s="4">
        <v>11</v>
      </c>
      <c r="C157" s="26" t="s">
        <v>149</v>
      </c>
      <c r="D157" s="26">
        <v>1</v>
      </c>
      <c r="E157" s="26"/>
      <c r="F157" s="26"/>
      <c r="G157" s="15">
        <v>1200</v>
      </c>
      <c r="H157" s="17" t="s">
        <v>175</v>
      </c>
      <c r="J157" s="27" t="str" cm="1">
        <f t="array" ref="J157">IFERROR(_xlfn.TEXTJOIN(";",1,IF(D157,_xlfn.MAKEARRAY(D157,1,_xlfn.LAMBDA(_xlpm.x,_xlpm.y,K157&amp;"-"&amp;TEXT(_xlpm.x,"00"))),_xlfn.MAP(_xlfn.TEXTSPLIT(E157,{";","；"},,1),_xlfn.LAMBDA(_xlpm.x,K157&amp;"-"&amp;TEXT(_xlpm.x,"00"))))),"")</f>
        <v>2b-1200-fixed-cloud-01</v>
      </c>
      <c r="K157" s="19" t="str">
        <f t="shared" si="7"/>
        <v>2b-1200-fixed-cloud</v>
      </c>
      <c r="L157" s="4" t="s">
        <v>144</v>
      </c>
      <c r="M157" s="4">
        <v>36</v>
      </c>
    </row>
    <row r="158" spans="1:28">
      <c r="A158" s="27">
        <v>42022</v>
      </c>
      <c r="B158" s="4">
        <v>12</v>
      </c>
      <c r="C158" s="26" t="s">
        <v>143</v>
      </c>
      <c r="D158" s="26">
        <v>1</v>
      </c>
      <c r="E158" s="26"/>
      <c r="F158" s="26"/>
      <c r="G158" s="15">
        <v>1800</v>
      </c>
      <c r="H158" s="17" t="s">
        <v>175</v>
      </c>
      <c r="J158" s="27" t="str" cm="1">
        <f t="array" ref="J158">IFERROR(_xlfn.TEXTJOIN(";",1,IF(D158,_xlfn.MAKEARRAY(D158,1,_xlfn.LAMBDA(_xlpm.x,_xlpm.y,K158&amp;"-"&amp;TEXT(_xlpm.x,"00"))),_xlfn.MAP(_xlfn.TEXTSPLIT(E158,{";","；"},,1),_xlfn.LAMBDA(_xlpm.x,K158&amp;"-"&amp;TEXT(_xlpm.x,"00"))))),"")</f>
        <v>2b-1800-fixed-atm-01</v>
      </c>
      <c r="K158" s="19" t="str">
        <f t="shared" ref="K158" si="8">_xlfn.TEXTJOIN("-",1,H158:I158,G158,IF(L158="FixedDistance","fixed","rnd"),C158)</f>
        <v>2b-1800-fixed-atm</v>
      </c>
      <c r="L158" s="4" t="s">
        <v>144</v>
      </c>
      <c r="M158" s="4">
        <v>25.6</v>
      </c>
    </row>
    <row r="159" spans="1:28">
      <c r="A159" s="27">
        <v>42022</v>
      </c>
      <c r="B159" s="4">
        <v>13</v>
      </c>
      <c r="C159" s="26" t="s">
        <v>149</v>
      </c>
      <c r="D159" s="26">
        <v>1</v>
      </c>
      <c r="E159" s="26"/>
      <c r="F159" s="26"/>
      <c r="G159" s="15">
        <v>2000</v>
      </c>
      <c r="H159" s="17" t="s">
        <v>175</v>
      </c>
      <c r="J159" s="27" t="str" cm="1">
        <f t="array" ref="J159">IFERROR(_xlfn.TEXTJOIN(";",1,IF(D159,_xlfn.MAKEARRAY(D159,1,_xlfn.LAMBDA(_xlpm.x,_xlpm.y,K159&amp;"-"&amp;TEXT(_xlpm.x,"00"))),_xlfn.MAP(_xlfn.TEXTSPLIT(E159,{";","；"},,1),_xlfn.LAMBDA(_xlpm.x,K159&amp;"-"&amp;TEXT(_xlpm.x,"00"))))),"")</f>
        <v>2b-2000-fixed-cloud-01</v>
      </c>
      <c r="K159" s="19" t="str">
        <f t="shared" si="7"/>
        <v>2b-2000-fixed-cloud</v>
      </c>
      <c r="L159" s="4" t="s">
        <v>144</v>
      </c>
      <c r="M159" s="4">
        <v>57.6</v>
      </c>
    </row>
    <row r="160" spans="1:28">
      <c r="A160" s="27">
        <v>42022</v>
      </c>
      <c r="B160" s="4">
        <v>14</v>
      </c>
      <c r="C160" s="26" t="s">
        <v>149</v>
      </c>
      <c r="D160" s="26">
        <v>1</v>
      </c>
      <c r="E160" s="26"/>
      <c r="F160" s="26"/>
      <c r="G160" s="15">
        <v>2200</v>
      </c>
      <c r="H160" s="17" t="s">
        <v>175</v>
      </c>
      <c r="J160" s="27" t="str" cm="1">
        <f t="array" ref="J160">IFERROR(_xlfn.TEXTJOIN(";",1,IF(D160,_xlfn.MAKEARRAY(D160,1,_xlfn.LAMBDA(_xlpm.x,_xlpm.y,K160&amp;"-"&amp;TEXT(_xlpm.x,"00"))),_xlfn.MAP(_xlfn.TEXTSPLIT(E160,{";","；"},,1),_xlfn.LAMBDA(_xlpm.x,K160&amp;"-"&amp;TEXT(_xlpm.x,"00"))))),"")</f>
        <v>2b-2200-rnd-cloud-01</v>
      </c>
      <c r="K160" s="19" t="str">
        <f t="shared" ref="K160:K166" si="9">_xlfn.TEXTJOIN("-",1,H160:I160,G160,IF(L160="FixedDistance","fixed","rnd"),C160)</f>
        <v>2b-2200-rnd-cloud</v>
      </c>
      <c r="L160" s="47" t="s">
        <v>301</v>
      </c>
      <c r="N160" s="47" t="s">
        <v>272</v>
      </c>
    </row>
    <row r="161" spans="1:14">
      <c r="A161" s="27">
        <v>42022</v>
      </c>
      <c r="B161" s="4">
        <v>15</v>
      </c>
      <c r="C161" s="26" t="s">
        <v>149</v>
      </c>
      <c r="D161" s="26">
        <v>1</v>
      </c>
      <c r="E161" s="26"/>
      <c r="F161" s="26"/>
      <c r="G161" s="15">
        <v>2600</v>
      </c>
      <c r="H161" s="17" t="s">
        <v>175</v>
      </c>
      <c r="J161" s="27" t="str" cm="1">
        <f t="array" ref="J161">IFERROR(_xlfn.TEXTJOIN(";",1,IF(D161,_xlfn.MAKEARRAY(D161,1,_xlfn.LAMBDA(_xlpm.x,_xlpm.y,K161&amp;"-"&amp;TEXT(_xlpm.x,"00"))),_xlfn.MAP(_xlfn.TEXTSPLIT(E161,{";","；"},,1),_xlfn.LAMBDA(_xlpm.x,K161&amp;"-"&amp;TEXT(_xlpm.x,"00"))))),"")</f>
        <v>2b-2600-fixed-cloud-01</v>
      </c>
      <c r="K161" s="19" t="str">
        <f t="shared" si="9"/>
        <v>2b-2600-fixed-cloud</v>
      </c>
      <c r="L161" s="4" t="s">
        <v>144</v>
      </c>
      <c r="M161" s="4">
        <v>76.8</v>
      </c>
    </row>
    <row r="162" spans="1:14">
      <c r="A162" s="27">
        <v>42022</v>
      </c>
      <c r="B162" s="4">
        <v>16</v>
      </c>
      <c r="C162" s="26" t="s">
        <v>143</v>
      </c>
      <c r="D162" s="26">
        <v>1</v>
      </c>
      <c r="E162" s="26"/>
      <c r="F162" s="26"/>
      <c r="G162" s="15">
        <v>2630</v>
      </c>
      <c r="H162" s="17" t="s">
        <v>175</v>
      </c>
      <c r="J162" s="27" t="str" cm="1">
        <f t="array" ref="J162">IFERROR(_xlfn.TEXTJOIN(";",1,IF(D162,_xlfn.MAKEARRAY(D162,1,_xlfn.LAMBDA(_xlpm.x,_xlpm.y,K162&amp;"-"&amp;TEXT(_xlpm.x,"00"))),_xlfn.MAP(_xlfn.TEXTSPLIT(E162,{";","；"},,1),_xlfn.LAMBDA(_xlpm.x,K162&amp;"-"&amp;TEXT(_xlpm.x,"00"))))),"")</f>
        <v>2b-2630-fixed-atm-01</v>
      </c>
      <c r="K162" s="19" t="str">
        <f t="shared" si="9"/>
        <v>2b-2630-fixed-atm</v>
      </c>
      <c r="L162" s="4" t="s">
        <v>144</v>
      </c>
      <c r="M162" s="4">
        <v>25.6</v>
      </c>
    </row>
    <row r="163" spans="1:14">
      <c r="A163" s="27">
        <v>42022</v>
      </c>
      <c r="B163" s="4">
        <v>17</v>
      </c>
      <c r="C163" s="26" t="s">
        <v>177</v>
      </c>
      <c r="D163" s="26">
        <v>1</v>
      </c>
      <c r="E163" s="26"/>
      <c r="F163" s="26"/>
      <c r="G163" s="15">
        <v>3000</v>
      </c>
      <c r="H163" s="17" t="s">
        <v>175</v>
      </c>
      <c r="J163" s="27" t="str" cm="1">
        <f t="array" ref="J163">IFERROR(_xlfn.TEXTJOIN(";",1,IF(D163,_xlfn.MAKEARRAY(D163,1,_xlfn.LAMBDA(_xlpm.x,_xlpm.y,K163&amp;"-"&amp;TEXT(_xlpm.x,"00"))),_xlfn.MAP(_xlfn.TEXTSPLIT(E163,{";","；"},,1),_xlfn.LAMBDA(_xlpm.x,K163&amp;"-"&amp;TEXT(_xlpm.x,"00"))))),"")</f>
        <v>2b-3000-fixed-dragon-01</v>
      </c>
      <c r="K163" s="19" t="str">
        <f t="shared" si="9"/>
        <v>2b-3000-fixed-dragon</v>
      </c>
      <c r="L163" s="4" t="s">
        <v>144</v>
      </c>
      <c r="M163" s="4">
        <v>50</v>
      </c>
    </row>
    <row r="164" spans="1:14">
      <c r="A164" s="27">
        <v>42022</v>
      </c>
      <c r="B164" s="4">
        <v>18</v>
      </c>
      <c r="C164" s="26" t="s">
        <v>177</v>
      </c>
      <c r="D164" s="26">
        <v>1</v>
      </c>
      <c r="E164" s="26"/>
      <c r="F164" s="26"/>
      <c r="G164" s="15">
        <v>3100</v>
      </c>
      <c r="H164" s="17" t="s">
        <v>175</v>
      </c>
      <c r="J164" s="27" t="str" cm="1">
        <f t="array" ref="J164">IFERROR(_xlfn.TEXTJOIN(";",1,IF(D164,_xlfn.MAKEARRAY(D164,1,_xlfn.LAMBDA(_xlpm.x,_xlpm.y,K164&amp;"-"&amp;TEXT(_xlpm.x,"00"))),_xlfn.MAP(_xlfn.TEXTSPLIT(E164,{";","；"},,1),_xlfn.LAMBDA(_xlpm.x,K164&amp;"-"&amp;TEXT(_xlpm.x,"00"))))),"")</f>
        <v>2b-3100-rnd-dragon-01</v>
      </c>
      <c r="K164" s="19" t="str">
        <f t="shared" si="9"/>
        <v>2b-3100-rnd-dragon</v>
      </c>
      <c r="L164" s="4" t="s">
        <v>141</v>
      </c>
      <c r="N164" s="11" t="s">
        <v>142</v>
      </c>
    </row>
    <row r="165" spans="1:14">
      <c r="A165" s="27">
        <v>42022</v>
      </c>
      <c r="B165" s="4">
        <v>19</v>
      </c>
      <c r="C165" s="26" t="s">
        <v>149</v>
      </c>
      <c r="D165" s="26">
        <v>1</v>
      </c>
      <c r="E165" s="26"/>
      <c r="F165" s="26"/>
      <c r="G165" s="15">
        <v>3500</v>
      </c>
      <c r="H165" s="17" t="s">
        <v>175</v>
      </c>
      <c r="J165" s="27" t="str" cm="1">
        <f t="array" ref="J165">IFERROR(_xlfn.TEXTJOIN(";",1,IF(D165,_xlfn.MAKEARRAY(D165,1,_xlfn.LAMBDA(_xlpm.x,_xlpm.y,K165&amp;"-"&amp;TEXT(_xlpm.x,"00"))),_xlfn.MAP(_xlfn.TEXTSPLIT(E165,{";","；"},,1),_xlfn.LAMBDA(_xlpm.x,K165&amp;"-"&amp;TEXT(_xlpm.x,"00"))))),"")</f>
        <v>2b-3500-rnd-cloud-01</v>
      </c>
      <c r="K165" s="19" t="str">
        <f t="shared" si="9"/>
        <v>2b-3500-rnd-cloud</v>
      </c>
      <c r="L165" s="4" t="s">
        <v>141</v>
      </c>
      <c r="N165" s="4" t="s">
        <v>142</v>
      </c>
    </row>
    <row r="166" spans="1:14">
      <c r="A166" s="27">
        <v>42022</v>
      </c>
      <c r="B166" s="4">
        <v>20</v>
      </c>
      <c r="C166" s="26" t="s">
        <v>150</v>
      </c>
      <c r="D166" s="26">
        <v>1</v>
      </c>
      <c r="E166" s="26"/>
      <c r="F166" s="26"/>
      <c r="G166" s="15">
        <v>5000</v>
      </c>
      <c r="H166" s="17" t="s">
        <v>175</v>
      </c>
      <c r="J166" s="27" t="str" cm="1">
        <f t="array" ref="J166">IFERROR(_xlfn.TEXTJOIN(";",1,IF(D166,_xlfn.MAKEARRAY(D166,1,_xlfn.LAMBDA(_xlpm.x,_xlpm.y,K166&amp;"-"&amp;TEXT(_xlpm.x,"00"))),_xlfn.MAP(_xlfn.TEXTSPLIT(E166,{";","；"},,1),_xlfn.LAMBDA(_xlpm.x,K166&amp;"-"&amp;TEXT(_xlpm.x,"00"))))),"")</f>
        <v>2b-5000-fixed-sky-01</v>
      </c>
      <c r="K166" s="19" t="str">
        <f t="shared" si="9"/>
        <v>2b-5000-fixed-sky</v>
      </c>
      <c r="L166" s="4" t="s">
        <v>144</v>
      </c>
      <c r="M166" s="4">
        <v>25.6</v>
      </c>
    </row>
    <row r="167" spans="1:14">
      <c r="C167" s="26"/>
      <c r="D167" s="26"/>
      <c r="E167" s="26"/>
      <c r="F167" s="26"/>
      <c r="J167" s="27"/>
    </row>
    <row r="168" spans="1:14">
      <c r="A168" s="27">
        <v>42023</v>
      </c>
      <c r="B168" s="4">
        <v>1</v>
      </c>
      <c r="C168" s="26" t="s">
        <v>178</v>
      </c>
      <c r="D168" s="26">
        <v>1</v>
      </c>
      <c r="E168" s="26"/>
      <c r="F168" s="26"/>
      <c r="G168" s="15">
        <v>20</v>
      </c>
      <c r="H168" s="17" t="s">
        <v>179</v>
      </c>
      <c r="J168" s="27" t="str" cm="1">
        <f t="array" ref="J168">IFERROR(_xlfn.TEXTJOIN(";",1,IF(D168,_xlfn.MAKEARRAY(D168,1,_xlfn.LAMBDA(_xlpm.x,_xlpm.y,K168&amp;"-"&amp;TEXT(_xlpm.x,"00"))),_xlfn.MAP(_xlfn.TEXTSPLIT(E168,{";","；"},,1),_xlfn.LAMBDA(_xlpm.x,K168&amp;"-"&amp;TEXT(_xlpm.x,"00"))))),"")</f>
        <v>2c-20-rnd-chain-01</v>
      </c>
      <c r="K168" s="19" t="str">
        <f t="shared" ref="K168:K179" si="10">_xlfn.TEXTJOIN("-",1,H168:I168,G168,IF(L168="FixedDistance","fixed","rnd"),C168)</f>
        <v>2c-20-rnd-chain</v>
      </c>
      <c r="L168" s="4" t="s">
        <v>141</v>
      </c>
      <c r="N168" s="47" t="s">
        <v>307</v>
      </c>
    </row>
    <row r="169" spans="1:14">
      <c r="A169" s="27">
        <v>42023</v>
      </c>
      <c r="B169" s="4">
        <v>2</v>
      </c>
      <c r="C169" s="26" t="s">
        <v>153</v>
      </c>
      <c r="D169" s="26">
        <v>1</v>
      </c>
      <c r="E169" s="26"/>
      <c r="F169" s="26"/>
      <c r="G169" s="15">
        <v>50</v>
      </c>
      <c r="H169" s="17" t="s">
        <v>179</v>
      </c>
      <c r="J169" s="27" t="str" cm="1">
        <f t="array" ref="J169">IFERROR(_xlfn.TEXTJOIN(";",1,IF(D169,_xlfn.MAKEARRAY(D169,1,_xlfn.LAMBDA(_xlpm.x,_xlpm.y,K169&amp;"-"&amp;TEXT(_xlpm.x,"00"))),_xlfn.MAP(_xlfn.TEXTSPLIT(E169,{";","；"},,1),_xlfn.LAMBDA(_xlpm.x,K169&amp;"-"&amp;TEXT(_xlpm.x,"00"))))),"")</f>
        <v>2c-50-rnd-stone-01</v>
      </c>
      <c r="K169" s="19" t="str">
        <f t="shared" si="10"/>
        <v>2c-50-rnd-stone</v>
      </c>
      <c r="L169" s="4" t="s">
        <v>141</v>
      </c>
      <c r="N169" s="47" t="s">
        <v>308</v>
      </c>
    </row>
    <row r="170" spans="1:14">
      <c r="A170" s="27">
        <v>42023</v>
      </c>
      <c r="B170" s="4">
        <v>3</v>
      </c>
      <c r="C170" s="26" t="s">
        <v>149</v>
      </c>
      <c r="D170" s="26">
        <v>4</v>
      </c>
      <c r="E170" s="26"/>
      <c r="F170" s="26"/>
      <c r="G170" s="15">
        <v>80</v>
      </c>
      <c r="H170" s="17" t="s">
        <v>179</v>
      </c>
      <c r="J170" s="27" t="str" cm="1">
        <f t="array" ref="J170">IFERROR(_xlfn.TEXTJOIN(";",1,IF(D170,_xlfn.MAKEARRAY(D170,1,_xlfn.LAMBDA(_xlpm.x,_xlpm.y,K170&amp;"-"&amp;TEXT(_xlpm.x,"00"))),_xlfn.MAP(_xlfn.TEXTSPLIT(E170,{";","；"},,1),_xlfn.LAMBDA(_xlpm.x,K170&amp;"-"&amp;TEXT(_xlpm.x,"00"))))),"")</f>
        <v>2c-80-rnd-cloud-01;2c-80-rnd-cloud-02;2c-80-rnd-cloud-03;2c-80-rnd-cloud-04</v>
      </c>
      <c r="K170" s="19" t="str">
        <f t="shared" si="10"/>
        <v>2c-80-rnd-cloud</v>
      </c>
      <c r="L170" s="4" t="s">
        <v>141</v>
      </c>
      <c r="N170" s="47" t="s">
        <v>302</v>
      </c>
    </row>
    <row r="171" spans="1:14">
      <c r="A171" s="27">
        <v>42023</v>
      </c>
      <c r="B171" s="4">
        <v>4</v>
      </c>
      <c r="C171" s="26" t="s">
        <v>178</v>
      </c>
      <c r="D171" s="26">
        <v>2</v>
      </c>
      <c r="E171" s="26"/>
      <c r="F171" s="26"/>
      <c r="G171" s="15">
        <v>130</v>
      </c>
      <c r="H171" s="17" t="s">
        <v>179</v>
      </c>
      <c r="J171" s="27" t="str" cm="1">
        <f t="array" ref="J171">IFERROR(_xlfn.TEXTJOIN(";",1,IF(D171,_xlfn.MAKEARRAY(D171,1,_xlfn.LAMBDA(_xlpm.x,_xlpm.y,K171&amp;"-"&amp;TEXT(_xlpm.x,"00"))),_xlfn.MAP(_xlfn.TEXTSPLIT(E171,{";","；"},,1),_xlfn.LAMBDA(_xlpm.x,K171&amp;"-"&amp;TEXT(_xlpm.x,"00"))))),"")</f>
        <v>2c-130-rnd-chain-01;2c-130-rnd-chain-02</v>
      </c>
      <c r="K171" s="19" t="str">
        <f t="shared" si="10"/>
        <v>2c-130-rnd-chain</v>
      </c>
      <c r="L171" s="4" t="s">
        <v>141</v>
      </c>
      <c r="N171" s="47" t="s">
        <v>299</v>
      </c>
    </row>
    <row r="172" spans="1:14">
      <c r="A172" s="27">
        <v>42023</v>
      </c>
      <c r="B172" s="4">
        <v>5</v>
      </c>
      <c r="C172" s="26" t="s">
        <v>156</v>
      </c>
      <c r="D172" s="26">
        <v>2</v>
      </c>
      <c r="E172" s="26"/>
      <c r="F172" s="26"/>
      <c r="G172" s="15">
        <v>180</v>
      </c>
      <c r="H172" s="17" t="s">
        <v>179</v>
      </c>
      <c r="J172" s="27" t="str" cm="1">
        <f t="array" ref="J172">IFERROR(_xlfn.TEXTJOIN(";",1,IF(D172,_xlfn.MAKEARRAY(D172,1,_xlfn.LAMBDA(_xlpm.x,_xlpm.y,K172&amp;"-"&amp;TEXT(_xlpm.x,"00"))),_xlfn.MAP(_xlfn.TEXTSPLIT(E172,{";","；"},,1),_xlfn.LAMBDA(_xlpm.x,K172&amp;"-"&amp;TEXT(_xlpm.x,"00"))))),"")</f>
        <v>2c-180-rnd-pillar-01;2c-180-rnd-pillar-02</v>
      </c>
      <c r="K172" s="19" t="str">
        <f t="shared" si="10"/>
        <v>2c-180-rnd-pillar</v>
      </c>
      <c r="L172" s="4" t="s">
        <v>141</v>
      </c>
      <c r="N172" s="11" t="s">
        <v>142</v>
      </c>
    </row>
    <row r="173" spans="1:14">
      <c r="A173" s="27">
        <v>42023</v>
      </c>
      <c r="B173" s="4">
        <v>6</v>
      </c>
      <c r="C173" s="26" t="s">
        <v>153</v>
      </c>
      <c r="D173" s="26">
        <v>1</v>
      </c>
      <c r="E173" s="26"/>
      <c r="F173" s="26"/>
      <c r="G173" s="15">
        <v>220</v>
      </c>
      <c r="H173" s="17" t="s">
        <v>179</v>
      </c>
      <c r="J173" s="27" t="str" cm="1">
        <f t="array" ref="J173">IFERROR(_xlfn.TEXTJOIN(";",1,IF(D173,_xlfn.MAKEARRAY(D173,1,_xlfn.LAMBDA(_xlpm.x,_xlpm.y,K173&amp;"-"&amp;TEXT(_xlpm.x,"00"))),_xlfn.MAP(_xlfn.TEXTSPLIT(E173,{";","；"},,1),_xlfn.LAMBDA(_xlpm.x,K173&amp;"-"&amp;TEXT(_xlpm.x,"00"))))),"")</f>
        <v>2c-220-rnd-stone-01</v>
      </c>
      <c r="K173" s="19" t="str">
        <f t="shared" si="10"/>
        <v>2c-220-rnd-stone</v>
      </c>
      <c r="L173" s="4" t="s">
        <v>141</v>
      </c>
      <c r="N173" s="11" t="s">
        <v>142</v>
      </c>
    </row>
    <row r="174" spans="1:14">
      <c r="A174" s="27">
        <v>42023</v>
      </c>
      <c r="B174" s="4">
        <v>7</v>
      </c>
      <c r="C174" s="26" t="s">
        <v>180</v>
      </c>
      <c r="D174" s="26">
        <v>1</v>
      </c>
      <c r="E174" s="26"/>
      <c r="F174" s="26"/>
      <c r="G174" s="15">
        <v>230</v>
      </c>
      <c r="H174" s="17" t="s">
        <v>179</v>
      </c>
      <c r="J174" s="27" t="str" cm="1">
        <f t="array" ref="J174">IFERROR(_xlfn.TEXTJOIN(";",1,IF(D174,_xlfn.MAKEARRAY(D174,1,_xlfn.LAMBDA(_xlpm.x,_xlpm.y,K174&amp;"-"&amp;TEXT(_xlpm.x,"00"))),_xlfn.MAP(_xlfn.TEXTSPLIT(E174,{";","；"},,1),_xlfn.LAMBDA(_xlpm.x,K174&amp;"-"&amp;TEXT(_xlpm.x,"00"))))),"")</f>
        <v>2c-230-rnd-bird-01</v>
      </c>
      <c r="K174" s="19" t="str">
        <f t="shared" si="10"/>
        <v>2c-230-rnd-bird</v>
      </c>
      <c r="L174" s="4" t="s">
        <v>141</v>
      </c>
      <c r="N174" s="11" t="s">
        <v>142</v>
      </c>
    </row>
    <row r="175" spans="1:14">
      <c r="A175" s="27">
        <v>42023</v>
      </c>
      <c r="B175" s="4">
        <v>8</v>
      </c>
      <c r="C175" s="26" t="s">
        <v>149</v>
      </c>
      <c r="D175" s="26">
        <v>1</v>
      </c>
      <c r="E175" s="26"/>
      <c r="F175" s="26"/>
      <c r="G175" s="15">
        <v>290</v>
      </c>
      <c r="H175" s="17" t="s">
        <v>179</v>
      </c>
      <c r="J175" s="27" t="str" cm="1">
        <f t="array" ref="J175">IFERROR(_xlfn.TEXTJOIN(";",1,IF(D175,_xlfn.MAKEARRAY(D175,1,_xlfn.LAMBDA(_xlpm.x,_xlpm.y,K175&amp;"-"&amp;TEXT(_xlpm.x,"00"))),_xlfn.MAP(_xlfn.TEXTSPLIT(E175,{";","；"},,1),_xlfn.LAMBDA(_xlpm.x,K175&amp;"-"&amp;TEXT(_xlpm.x,"00"))))),"")</f>
        <v>2c-290-fixed-cloud-01</v>
      </c>
      <c r="K175" s="19" t="str">
        <f>_xlfn.TEXTJOIN("-",1,H175:I175,G175,IF(L175="FixedDistance","fixed","rnd"),C175)</f>
        <v>2c-290-fixed-cloud</v>
      </c>
      <c r="L175" s="4" t="s">
        <v>144</v>
      </c>
      <c r="M175" s="4">
        <v>24.04</v>
      </c>
    </row>
    <row r="176" spans="1:14">
      <c r="A176" s="27">
        <v>42023</v>
      </c>
      <c r="B176" s="4">
        <v>9</v>
      </c>
      <c r="C176" s="26" t="s">
        <v>165</v>
      </c>
      <c r="D176" s="26">
        <v>1</v>
      </c>
      <c r="E176" s="26"/>
      <c r="F176" s="26"/>
      <c r="G176" s="15">
        <v>300</v>
      </c>
      <c r="H176" s="17" t="s">
        <v>179</v>
      </c>
      <c r="J176" s="27" t="str" cm="1">
        <f t="array" ref="J176">IFERROR(_xlfn.TEXTJOIN(";",1,IF(D176,_xlfn.MAKEARRAY(D176,1,_xlfn.LAMBDA(_xlpm.x,_xlpm.y,K176&amp;"-"&amp;TEXT(_xlpm.x,"00"))),_xlfn.MAP(_xlfn.TEXTSPLIT(E176,{";","；"},,1),_xlfn.LAMBDA(_xlpm.x,K176&amp;"-"&amp;TEXT(_xlpm.x,"00"))))),"")</f>
        <v>2c-300-rnd-archi-01</v>
      </c>
      <c r="K176" s="19" t="str">
        <f t="shared" si="10"/>
        <v>2c-300-rnd-archi</v>
      </c>
      <c r="L176" s="4" t="s">
        <v>141</v>
      </c>
      <c r="N176" s="11" t="s">
        <v>142</v>
      </c>
    </row>
    <row r="177" spans="1:19">
      <c r="A177" s="27">
        <v>42023</v>
      </c>
      <c r="B177" s="4">
        <v>10</v>
      </c>
      <c r="C177" s="26" t="s">
        <v>181</v>
      </c>
      <c r="D177" s="26">
        <v>1</v>
      </c>
      <c r="E177" s="26"/>
      <c r="F177" s="26"/>
      <c r="G177" s="15">
        <v>400</v>
      </c>
      <c r="H177" s="17" t="s">
        <v>179</v>
      </c>
      <c r="J177" s="27" t="str" cm="1">
        <f t="array" ref="J177">IFERROR(_xlfn.TEXTJOIN(";",1,IF(D177,_xlfn.MAKEARRAY(D177,1,_xlfn.LAMBDA(_xlpm.x,_xlpm.y,K177&amp;"-"&amp;TEXT(_xlpm.x,"00"))),_xlfn.MAP(_xlfn.TEXTSPLIT(E177,{";","；"},,1),_xlfn.LAMBDA(_xlpm.x,K177&amp;"-"&amp;TEXT(_xlpm.x,"00"))))),"")</f>
        <v>2c-400-rnd-smallstone-01</v>
      </c>
      <c r="K177" s="19" t="str">
        <f t="shared" si="10"/>
        <v>2c-400-rnd-smallstone</v>
      </c>
      <c r="L177" s="4" t="s">
        <v>141</v>
      </c>
      <c r="N177" s="47" t="s">
        <v>304</v>
      </c>
    </row>
    <row r="178" spans="1:19">
      <c r="A178" s="27">
        <v>42023</v>
      </c>
      <c r="B178" s="4">
        <v>11</v>
      </c>
      <c r="C178" s="26" t="s">
        <v>143</v>
      </c>
      <c r="D178" s="26">
        <v>1</v>
      </c>
      <c r="E178" s="26"/>
      <c r="F178" s="26"/>
      <c r="G178" s="15">
        <v>420</v>
      </c>
      <c r="H178" s="17" t="s">
        <v>179</v>
      </c>
      <c r="J178" s="27" t="str" cm="1">
        <f t="array" ref="J178">IFERROR(_xlfn.TEXTJOIN(";",1,IF(D178,_xlfn.MAKEARRAY(D178,1,_xlfn.LAMBDA(_xlpm.x,_xlpm.y,K178&amp;"-"&amp;TEXT(_xlpm.x,"00"))),_xlfn.MAP(_xlfn.TEXTSPLIT(E178,{";","；"},,1),_xlfn.LAMBDA(_xlpm.x,K178&amp;"-"&amp;TEXT(_xlpm.x,"00"))))),"")</f>
        <v>2c-420-fixed-atm-01</v>
      </c>
      <c r="K178" s="19" t="str">
        <f t="shared" si="10"/>
        <v>2c-420-fixed-atm</v>
      </c>
      <c r="L178" s="4" t="s">
        <v>144</v>
      </c>
      <c r="M178" s="4">
        <v>25.6</v>
      </c>
    </row>
    <row r="179" spans="1:19">
      <c r="A179" s="27">
        <v>42023</v>
      </c>
      <c r="B179" s="4">
        <v>12</v>
      </c>
      <c r="C179" s="26" t="s">
        <v>181</v>
      </c>
      <c r="D179" s="26">
        <v>1</v>
      </c>
      <c r="E179" s="26"/>
      <c r="F179" s="26"/>
      <c r="G179" s="15">
        <v>480</v>
      </c>
      <c r="H179" s="17" t="s">
        <v>179</v>
      </c>
      <c r="J179" s="27" t="str" cm="1">
        <f t="array" ref="J179">IFERROR(_xlfn.TEXTJOIN(";",1,IF(D179,_xlfn.MAKEARRAY(D179,1,_xlfn.LAMBDA(_xlpm.x,_xlpm.y,K179&amp;"-"&amp;TEXT(_xlpm.x,"00"))),_xlfn.MAP(_xlfn.TEXTSPLIT(E179,{";","；"},,1),_xlfn.LAMBDA(_xlpm.x,K179&amp;"-"&amp;TEXT(_xlpm.x,"00"))))),"")</f>
        <v>2c-480-rnd-smallstone-01</v>
      </c>
      <c r="K179" s="19" t="str">
        <f t="shared" si="10"/>
        <v>2c-480-rnd-smallstone</v>
      </c>
      <c r="L179" s="4" t="s">
        <v>141</v>
      </c>
      <c r="N179" s="47" t="s">
        <v>303</v>
      </c>
    </row>
    <row r="180" spans="1:19">
      <c r="A180" s="27">
        <v>42023</v>
      </c>
      <c r="B180" s="4">
        <v>15</v>
      </c>
      <c r="C180" s="26" t="s">
        <v>149</v>
      </c>
      <c r="D180" s="26">
        <v>1</v>
      </c>
      <c r="E180" s="26"/>
      <c r="F180" s="26"/>
      <c r="G180" s="15">
        <v>490</v>
      </c>
      <c r="H180" s="17" t="s">
        <v>179</v>
      </c>
      <c r="J180" s="27" t="str" cm="1">
        <f t="array" ref="J180">IFERROR(_xlfn.TEXTJOIN(";",1,IF(D180,_xlfn.MAKEARRAY(D180,1,_xlfn.LAMBDA(_xlpm.x,_xlpm.y,K180&amp;"-"&amp;TEXT(_xlpm.x,"00"))),_xlfn.MAP(_xlfn.TEXTSPLIT(E180,{";","；"},,1),_xlfn.LAMBDA(_xlpm.x,K180&amp;"-"&amp;TEXT(_xlpm.x,"00"))))),"")</f>
        <v>2c-490-fixed-cloud-01</v>
      </c>
      <c r="K180" s="19" t="str">
        <f>_xlfn.TEXTJOIN("-",1,H180:I180,G180,IF(L180="FixedDistance","fixed","rnd"),C180)</f>
        <v>2c-490-fixed-cloud</v>
      </c>
      <c r="L180" s="4" t="s">
        <v>144</v>
      </c>
      <c r="M180" s="4">
        <v>25.6</v>
      </c>
    </row>
    <row r="181" spans="1:19">
      <c r="A181" s="27">
        <v>42023</v>
      </c>
      <c r="B181" s="4">
        <v>13</v>
      </c>
      <c r="C181" s="26" t="s">
        <v>153</v>
      </c>
      <c r="D181" s="26">
        <v>1</v>
      </c>
      <c r="E181" s="26"/>
      <c r="F181" s="26"/>
      <c r="G181" s="15">
        <v>500</v>
      </c>
      <c r="H181" s="17" t="s">
        <v>179</v>
      </c>
      <c r="J181" s="27" t="str" cm="1">
        <f t="array" ref="J181">IFERROR(_xlfn.TEXTJOIN(";",1,IF(D181,_xlfn.MAKEARRAY(D181,1,_xlfn.LAMBDA(_xlpm.x,_xlpm.y,K181&amp;"-"&amp;TEXT(_xlpm.x,"00"))),_xlfn.MAP(_xlfn.TEXTSPLIT(E181,{";","；"},,1),_xlfn.LAMBDA(_xlpm.x,K181&amp;"-"&amp;TEXT(_xlpm.x,"00"))))),"")</f>
        <v>2c-500-rnd-stone-01</v>
      </c>
      <c r="K181" s="19" t="str">
        <f t="shared" ref="K181:K183" si="11">_xlfn.TEXTJOIN("-",1,H181:I181,G181,IF(L181="FixedDistance","fixed","rnd"),C181)</f>
        <v>2c-500-rnd-stone</v>
      </c>
      <c r="L181" s="4" t="s">
        <v>141</v>
      </c>
      <c r="N181" s="47" t="s">
        <v>305</v>
      </c>
    </row>
    <row r="182" spans="1:19">
      <c r="A182" s="27">
        <v>42023</v>
      </c>
      <c r="B182" s="4">
        <v>14</v>
      </c>
      <c r="C182" s="26" t="s">
        <v>165</v>
      </c>
      <c r="D182" s="26">
        <v>3</v>
      </c>
      <c r="E182" s="26"/>
      <c r="F182" s="26"/>
      <c r="G182" s="15">
        <v>600</v>
      </c>
      <c r="H182" s="17" t="s">
        <v>179</v>
      </c>
      <c r="J182" s="27" t="str" cm="1">
        <f t="array" ref="J182">IFERROR(_xlfn.TEXTJOIN(";",1,IF(D182,_xlfn.MAKEARRAY(D182,1,_xlfn.LAMBDA(_xlpm.x,_xlpm.y,K182&amp;"-"&amp;TEXT(_xlpm.x,"00"))),_xlfn.MAP(_xlfn.TEXTSPLIT(E182,{";","；"},,1),_xlfn.LAMBDA(_xlpm.x,K182&amp;"-"&amp;TEXT(_xlpm.x,"00"))))),"")</f>
        <v>2c-600-rnd-archi-01;2c-600-rnd-archi-02;2c-600-rnd-archi-03</v>
      </c>
      <c r="K182" s="19" t="str">
        <f t="shared" si="11"/>
        <v>2c-600-rnd-archi</v>
      </c>
      <c r="L182" s="4" t="s">
        <v>141</v>
      </c>
      <c r="N182" s="47" t="s">
        <v>306</v>
      </c>
    </row>
    <row r="183" spans="1:19">
      <c r="A183" s="27">
        <v>42023</v>
      </c>
      <c r="B183" s="4">
        <v>16</v>
      </c>
      <c r="C183" s="26" t="s">
        <v>149</v>
      </c>
      <c r="D183" s="26">
        <v>1</v>
      </c>
      <c r="E183" s="26"/>
      <c r="F183" s="26"/>
      <c r="G183" s="15">
        <v>1200</v>
      </c>
      <c r="H183" s="17" t="s">
        <v>179</v>
      </c>
      <c r="J183" s="27" t="str" cm="1">
        <f t="array" ref="J183">IFERROR(_xlfn.TEXTJOIN(";",1,IF(D183,_xlfn.MAKEARRAY(D183,1,_xlfn.LAMBDA(_xlpm.x,_xlpm.y,K183&amp;"-"&amp;TEXT(_xlpm.x,"00"))),_xlfn.MAP(_xlfn.TEXTSPLIT(E183,{";","；"},,1),_xlfn.LAMBDA(_xlpm.x,K183&amp;"-"&amp;TEXT(_xlpm.x,"00"))))),"")</f>
        <v>2c-1200-fixed-cloud-01</v>
      </c>
      <c r="K183" s="19" t="str">
        <f t="shared" si="11"/>
        <v>2c-1200-fixed-cloud</v>
      </c>
      <c r="L183" s="4" t="s">
        <v>144</v>
      </c>
      <c r="M183" s="4">
        <v>38.4</v>
      </c>
    </row>
    <row r="184" spans="1:19">
      <c r="A184" s="27">
        <v>42023</v>
      </c>
      <c r="B184" s="4">
        <v>17</v>
      </c>
      <c r="C184" s="26" t="s">
        <v>150</v>
      </c>
      <c r="D184" s="26">
        <v>1</v>
      </c>
      <c r="E184" s="26"/>
      <c r="F184" s="26"/>
      <c r="G184" s="15">
        <v>2000</v>
      </c>
      <c r="H184" s="17" t="s">
        <v>179</v>
      </c>
      <c r="J184" s="27" t="str" cm="1">
        <f t="array" ref="J184">IFERROR(_xlfn.TEXTJOIN(";",1,IF(D184,_xlfn.MAKEARRAY(D184,1,_xlfn.LAMBDA(_xlpm.x,_xlpm.y,K184&amp;"-"&amp;TEXT(_xlpm.x,"00"))),_xlfn.MAP(_xlfn.TEXTSPLIT(E184,{";","；"},,1),_xlfn.LAMBDA(_xlpm.x,K184&amp;"-"&amp;TEXT(_xlpm.x,"00"))))),"")</f>
        <v>2c-2000-fixed-sky-01</v>
      </c>
      <c r="K184" s="19" t="str">
        <f t="shared" ref="K184" si="12">_xlfn.TEXTJOIN("-",1,H184:I184,G184,IF(L184="FixedDistance","fixed","rnd"),C184)</f>
        <v>2c-2000-fixed-sky</v>
      </c>
      <c r="L184" s="4" t="s">
        <v>144</v>
      </c>
      <c r="M184" s="4">
        <v>25.6</v>
      </c>
    </row>
    <row r="185" spans="1:19">
      <c r="C185" s="26"/>
      <c r="D185" s="26"/>
      <c r="E185" s="26"/>
      <c r="F185" s="26"/>
      <c r="J185" s="27"/>
    </row>
    <row r="186" spans="1:19">
      <c r="A186" s="27">
        <v>42031</v>
      </c>
      <c r="B186" s="4">
        <v>1</v>
      </c>
      <c r="C186" s="26" t="s">
        <v>160</v>
      </c>
      <c r="D186" s="26">
        <v>1</v>
      </c>
      <c r="E186" s="26"/>
      <c r="F186" s="26"/>
      <c r="G186" s="15">
        <v>8</v>
      </c>
      <c r="H186" s="17" t="s">
        <v>182</v>
      </c>
      <c r="J186" s="27" t="str" cm="1">
        <f t="array" ref="J186">IFERROR(_xlfn.TEXTJOIN(";",1,IF(D186,_xlfn.MAKEARRAY(D186,1,_xlfn.LAMBDA(_xlpm.x,_xlpm.y,K186&amp;"-"&amp;TEXT(_xlpm.x,"00"))),_xlfn.MAP(_xlfn.TEXTSPLIT(E186,{";","；"},,1),_xlfn.LAMBDA(_xlpm.x,K186&amp;"-"&amp;TEXT(_xlpm.x,"00"))))),"")</f>
        <v>3a-8-rnd-front-01</v>
      </c>
      <c r="K186" s="19" t="str">
        <f t="shared" ref="K186:K187" si="13">_xlfn.TEXTJOIN("-",1,H186:I186,G186,IF(L186="FixedDistance","fixed","rnd"),C186)</f>
        <v>3a-8-rnd-front</v>
      </c>
      <c r="L186" s="4" t="s">
        <v>141</v>
      </c>
      <c r="N186" s="47" t="s">
        <v>322</v>
      </c>
    </row>
    <row r="187" spans="1:19">
      <c r="A187" s="27">
        <v>42031</v>
      </c>
      <c r="B187" s="4">
        <v>2</v>
      </c>
      <c r="C187" s="26" t="s">
        <v>183</v>
      </c>
      <c r="D187" s="26">
        <v>1</v>
      </c>
      <c r="E187" s="26"/>
      <c r="F187" s="26"/>
      <c r="G187" s="15">
        <v>20</v>
      </c>
      <c r="H187" s="17" t="s">
        <v>182</v>
      </c>
      <c r="J187" s="27" t="str" cm="1">
        <f t="array" ref="J187">IFERROR(_xlfn.TEXTJOIN(";",1,IF(D187,_xlfn.MAKEARRAY(D187,1,_xlfn.LAMBDA(_xlpm.x,_xlpm.y,K187&amp;"-"&amp;TEXT(_xlpm.x,"00"))),_xlfn.MAP(_xlfn.TEXTSPLIT(E187,{";","；"},,1),_xlfn.LAMBDA(_xlpm.x,K187&amp;"-"&amp;TEXT(_xlpm.x,"00"))))),"")</f>
        <v>3a-20-rnd-waterfall-01</v>
      </c>
      <c r="K187" s="19" t="str">
        <f t="shared" si="13"/>
        <v>3a-20-rnd-waterfall</v>
      </c>
      <c r="L187" s="4" t="s">
        <v>141</v>
      </c>
      <c r="N187" s="47" t="s">
        <v>323</v>
      </c>
      <c r="S187" s="20" t="str" cm="1">
        <f t="array" ref="S187">IF(L187="RndPosition",_xlfn.TEXTJOIN(";",1,_xlfn.IFS(ISBLANK(T187:AB187),"",T187:AB187,TRUE,TRUE,FALSE)),"")</f>
        <v/>
      </c>
    </row>
    <row r="188" spans="1:19">
      <c r="A188" s="27">
        <v>42031</v>
      </c>
      <c r="B188" s="4">
        <v>3</v>
      </c>
      <c r="C188" s="26" t="s">
        <v>184</v>
      </c>
      <c r="D188" s="26">
        <v>4</v>
      </c>
      <c r="E188" s="26"/>
      <c r="F188" s="26"/>
      <c r="G188" s="15">
        <v>25</v>
      </c>
      <c r="H188" s="17" t="s">
        <v>182</v>
      </c>
      <c r="J188" s="27" t="str" cm="1">
        <f t="array" ref="J188">IFERROR(_xlfn.TEXTJOIN(";",1,IF(D188,_xlfn.MAKEARRAY(D188,1,_xlfn.LAMBDA(_xlpm.x,_xlpm.y,K188&amp;"-"&amp;TEXT(_xlpm.x,"00"))),_xlfn.MAP(_xlfn.TEXTSPLIT(E188,{";","；"},,1),_xlfn.LAMBDA(_xlpm.x,K188&amp;"-"&amp;TEXT(_xlpm.x,"00"))))),"")</f>
        <v>3a-25-rnd-bubble-01;3a-25-rnd-bubble-02;3a-25-rnd-bubble-03;3a-25-rnd-bubble-04</v>
      </c>
      <c r="K188" s="19" t="str">
        <f t="shared" ref="K188:K213" si="14">_xlfn.TEXTJOIN("-",1,H188:I188,G188,IF(L188="FixedDistance","fixed","rnd"),C188)</f>
        <v>3a-25-rnd-bubble</v>
      </c>
      <c r="L188" s="4" t="s">
        <v>141</v>
      </c>
      <c r="N188" s="47" t="s">
        <v>311</v>
      </c>
      <c r="S188" s="20" t="str" cm="1">
        <f t="array" ref="S188">IF(L188="RndPosition",_xlfn.TEXTJOIN(";",1,_xlfn.IFS(ISBLANK(T188:AB188),"",T188:AB188,TRUE,TRUE,FALSE)),"")</f>
        <v/>
      </c>
    </row>
    <row r="189" spans="1:19">
      <c r="A189" s="27">
        <v>42031</v>
      </c>
      <c r="B189" s="4">
        <v>4</v>
      </c>
      <c r="C189" s="26" t="s">
        <v>146</v>
      </c>
      <c r="D189" s="26">
        <v>1</v>
      </c>
      <c r="E189" s="26"/>
      <c r="F189" s="26"/>
      <c r="G189" s="15">
        <v>26</v>
      </c>
      <c r="H189" s="17" t="s">
        <v>182</v>
      </c>
      <c r="J189" s="27" t="str" cm="1">
        <f t="array" ref="J189">IFERROR(_xlfn.TEXTJOIN(";",1,IF(D189,_xlfn.MAKEARRAY(D189,1,_xlfn.LAMBDA(_xlpm.x,_xlpm.y,K189&amp;"-"&amp;TEXT(_xlpm.x,"00"))),_xlfn.MAP(_xlfn.TEXTSPLIT(E189,{";","；"},,1),_xlfn.LAMBDA(_xlpm.x,K189&amp;"-"&amp;TEXT(_xlpm.x,"00"))))),"")</f>
        <v>3a-26-rnd-tree-01</v>
      </c>
      <c r="K189" s="19" t="str">
        <f t="shared" si="14"/>
        <v>3a-26-rnd-tree</v>
      </c>
      <c r="L189" s="4" t="s">
        <v>141</v>
      </c>
      <c r="N189" s="47" t="s">
        <v>309</v>
      </c>
      <c r="S189" s="20" t="str" cm="1">
        <f t="array" ref="S189">IF(L189="RndPosition",_xlfn.TEXTJOIN(";",1,_xlfn.IFS(ISBLANK(T189:AB189),"",T189:AB189,TRUE,TRUE,FALSE)),"")</f>
        <v/>
      </c>
    </row>
    <row r="190" spans="1:19">
      <c r="A190" s="27">
        <v>42031</v>
      </c>
      <c r="B190" s="4">
        <v>5</v>
      </c>
      <c r="C190" s="11" t="s">
        <v>183</v>
      </c>
      <c r="D190" s="16">
        <v>1</v>
      </c>
      <c r="G190" s="15">
        <v>40</v>
      </c>
      <c r="H190" s="17" t="s">
        <v>182</v>
      </c>
      <c r="J190" s="27" t="str" cm="1">
        <f t="array" ref="J190">IFERROR(_xlfn.TEXTJOIN(";",1,IF(D190,_xlfn.MAKEARRAY(D190,1,_xlfn.LAMBDA(_xlpm.x,_xlpm.y,K190&amp;"-"&amp;TEXT(_xlpm.x,"00"))),_xlfn.MAP(_xlfn.TEXTSPLIT(E190,{";","；"},,1),_xlfn.LAMBDA(_xlpm.x,K190&amp;"-"&amp;TEXT(_xlpm.x,"00"))))),"")</f>
        <v>3a-40-rnd-waterfall-01</v>
      </c>
      <c r="K190" s="19" t="str">
        <f t="shared" si="14"/>
        <v>3a-40-rnd-waterfall</v>
      </c>
      <c r="L190" s="4" t="s">
        <v>141</v>
      </c>
      <c r="N190" s="47" t="s">
        <v>312</v>
      </c>
      <c r="S190" s="20" t="str" cm="1">
        <f t="array" ref="S190">IF(L190="RndPosition",_xlfn.TEXTJOIN(";",1,_xlfn.IFS(ISBLANK(T190:AB190),"",T190:AB190,TRUE,TRUE,FALSE)),"")</f>
        <v/>
      </c>
    </row>
    <row r="191" spans="1:19">
      <c r="A191" s="27">
        <v>42031</v>
      </c>
      <c r="B191" s="4">
        <v>6</v>
      </c>
      <c r="C191" s="26" t="s">
        <v>143</v>
      </c>
      <c r="D191" s="26">
        <v>1</v>
      </c>
      <c r="E191" s="26"/>
      <c r="F191" s="26"/>
      <c r="G191" s="15">
        <v>45</v>
      </c>
      <c r="H191" s="17" t="s">
        <v>182</v>
      </c>
      <c r="J191" s="27" t="str" cm="1">
        <f t="array" ref="J191">IFERROR(_xlfn.TEXTJOIN(";",1,IF(D191,_xlfn.MAKEARRAY(D191,1,_xlfn.LAMBDA(_xlpm.x,_xlpm.y,K191&amp;"-"&amp;TEXT(_xlpm.x,"00"))),_xlfn.MAP(_xlfn.TEXTSPLIT(E191,{";","；"},,1),_xlfn.LAMBDA(_xlpm.x,K191&amp;"-"&amp;TEXT(_xlpm.x,"00"))))),"")</f>
        <v>3a-45-fixed-atm-01</v>
      </c>
      <c r="K191" s="19" t="str">
        <f t="shared" si="14"/>
        <v>3a-45-fixed-atm</v>
      </c>
      <c r="L191" s="4" t="s">
        <v>144</v>
      </c>
      <c r="M191" s="4">
        <v>25.6</v>
      </c>
    </row>
    <row r="192" spans="1:19">
      <c r="A192" s="27">
        <v>42031</v>
      </c>
      <c r="B192" s="4">
        <v>7</v>
      </c>
      <c r="C192" s="26" t="s">
        <v>162</v>
      </c>
      <c r="D192" s="26">
        <v>1</v>
      </c>
      <c r="E192" s="26"/>
      <c r="F192" s="26"/>
      <c r="G192" s="15">
        <v>60</v>
      </c>
      <c r="H192" s="17" t="s">
        <v>182</v>
      </c>
      <c r="J192" s="27" t="str" cm="1">
        <f t="array" ref="J192">IFERROR(_xlfn.TEXTJOIN(";",1,IF(D192,_xlfn.MAKEARRAY(D192,1,_xlfn.LAMBDA(_xlpm.x,_xlpm.y,K192&amp;"-"&amp;TEXT(_xlpm.x,"00"))),_xlfn.MAP(_xlfn.TEXTSPLIT(E192,{";","；"},,1),_xlfn.LAMBDA(_xlpm.x,K192&amp;"-"&amp;TEXT(_xlpm.x,"00"))))),"")</f>
        <v>3a-60-rnd-branch-01</v>
      </c>
      <c r="K192" s="19" t="str">
        <f t="shared" si="14"/>
        <v>3a-60-rnd-branch</v>
      </c>
      <c r="L192" s="4" t="s">
        <v>141</v>
      </c>
      <c r="N192" s="47" t="s">
        <v>313</v>
      </c>
    </row>
    <row r="193" spans="1:14">
      <c r="A193" s="27">
        <v>42031</v>
      </c>
      <c r="B193" s="4">
        <v>8</v>
      </c>
      <c r="C193" s="26" t="s">
        <v>185</v>
      </c>
      <c r="D193" s="26">
        <v>1</v>
      </c>
      <c r="E193" s="26"/>
      <c r="F193" s="26"/>
      <c r="G193" s="15">
        <v>78</v>
      </c>
      <c r="H193" s="17" t="s">
        <v>182</v>
      </c>
      <c r="J193" s="27" t="str" cm="1">
        <f t="array" ref="J193">IFERROR(_xlfn.TEXTJOIN(";",1,IF(D193,_xlfn.MAKEARRAY(D193,1,_xlfn.LAMBDA(_xlpm.x,_xlpm.y,K193&amp;"-"&amp;TEXT(_xlpm.x,"00"))),_xlfn.MAP(_xlfn.TEXTSPLIT(E193,{";","；"},,1),_xlfn.LAMBDA(_xlpm.x,K193&amp;"-"&amp;TEXT(_xlpm.x,"00"))))),"")</f>
        <v>3a-78-rnd-plant-01</v>
      </c>
      <c r="K193" s="19" t="str">
        <f t="shared" si="14"/>
        <v>3a-78-rnd-plant</v>
      </c>
      <c r="L193" s="4" t="s">
        <v>141</v>
      </c>
      <c r="N193" s="47" t="s">
        <v>314</v>
      </c>
    </row>
    <row r="194" spans="1:14">
      <c r="A194" s="27">
        <v>42031</v>
      </c>
      <c r="B194" s="4">
        <v>9</v>
      </c>
      <c r="C194" s="11" t="s">
        <v>183</v>
      </c>
      <c r="D194" s="26">
        <v>2</v>
      </c>
      <c r="E194" s="26"/>
      <c r="F194" s="26"/>
      <c r="G194" s="15">
        <v>80</v>
      </c>
      <c r="H194" s="17" t="s">
        <v>182</v>
      </c>
      <c r="J194" s="27" t="str" cm="1">
        <f t="array" ref="J194">IFERROR(_xlfn.TEXTJOIN(";",1,IF(D194,_xlfn.MAKEARRAY(D194,1,_xlfn.LAMBDA(_xlpm.x,_xlpm.y,K194&amp;"-"&amp;TEXT(_xlpm.x,"00"))),_xlfn.MAP(_xlfn.TEXTSPLIT(E194,{";","；"},,1),_xlfn.LAMBDA(_xlpm.x,K194&amp;"-"&amp;TEXT(_xlpm.x,"00"))))),"")</f>
        <v>3a-80-rnd-waterfall-01;3a-80-rnd-waterfall-02</v>
      </c>
      <c r="K194" s="19" t="str">
        <f t="shared" si="14"/>
        <v>3a-80-rnd-waterfall</v>
      </c>
      <c r="L194" s="4" t="s">
        <v>141</v>
      </c>
      <c r="N194" s="47" t="s">
        <v>315</v>
      </c>
    </row>
    <row r="195" spans="1:14">
      <c r="A195" s="27">
        <v>42031</v>
      </c>
      <c r="B195" s="4">
        <v>10</v>
      </c>
      <c r="C195" s="26" t="s">
        <v>186</v>
      </c>
      <c r="D195" s="26">
        <v>1</v>
      </c>
      <c r="E195" s="26"/>
      <c r="F195" s="26"/>
      <c r="G195" s="15">
        <v>90</v>
      </c>
      <c r="H195" s="17" t="s">
        <v>182</v>
      </c>
      <c r="J195" s="27" t="str" cm="1">
        <f t="array" ref="J195">IFERROR(_xlfn.TEXTJOIN(";",1,IF(D195,_xlfn.MAKEARRAY(D195,1,_xlfn.LAMBDA(_xlpm.x,_xlpm.y,K195&amp;"-"&amp;TEXT(_xlpm.x,"00"))),_xlfn.MAP(_xlfn.TEXTSPLIT(E195,{";","；"},,1),_xlfn.LAMBDA(_xlpm.x,K195&amp;"-"&amp;TEXT(_xlpm.x,"00"))))),"")</f>
        <v>3a-90-fixed-floor-01</v>
      </c>
      <c r="K195" s="19" t="str">
        <f t="shared" si="14"/>
        <v>3a-90-fixed-floor</v>
      </c>
      <c r="L195" s="4" t="s">
        <v>144</v>
      </c>
      <c r="M195" s="4">
        <v>25.6</v>
      </c>
    </row>
    <row r="196" spans="1:14">
      <c r="A196" s="27">
        <v>42031</v>
      </c>
      <c r="B196" s="4">
        <v>11</v>
      </c>
      <c r="C196" s="26" t="s">
        <v>184</v>
      </c>
      <c r="D196" s="26">
        <v>1</v>
      </c>
      <c r="E196" s="26"/>
      <c r="F196" s="26"/>
      <c r="G196" s="15">
        <v>105</v>
      </c>
      <c r="H196" s="17" t="s">
        <v>182</v>
      </c>
      <c r="J196" s="27" t="str" cm="1">
        <f t="array" ref="J196">IFERROR(_xlfn.TEXTJOIN(";",1,IF(D196,_xlfn.MAKEARRAY(D196,1,_xlfn.LAMBDA(_xlpm.x,_xlpm.y,K196&amp;"-"&amp;TEXT(_xlpm.x,"00"))),_xlfn.MAP(_xlfn.TEXTSPLIT(E196,{";","；"},,1),_xlfn.LAMBDA(_xlpm.x,K196&amp;"-"&amp;TEXT(_xlpm.x,"00"))))),"")</f>
        <v>3a-105-rnd-bubble-01</v>
      </c>
      <c r="K196" s="19" t="str">
        <f t="shared" si="14"/>
        <v>3a-105-rnd-bubble</v>
      </c>
      <c r="L196" s="4" t="s">
        <v>141</v>
      </c>
      <c r="N196" s="47" t="s">
        <v>271</v>
      </c>
    </row>
    <row r="197" spans="1:14">
      <c r="A197" s="27">
        <v>42031</v>
      </c>
      <c r="B197" s="4">
        <v>12</v>
      </c>
      <c r="C197" s="26" t="s">
        <v>146</v>
      </c>
      <c r="D197" s="26">
        <v>1</v>
      </c>
      <c r="E197" s="26"/>
      <c r="F197" s="26"/>
      <c r="G197" s="15">
        <v>130</v>
      </c>
      <c r="H197" s="17" t="s">
        <v>182</v>
      </c>
      <c r="J197" s="27" t="str" cm="1">
        <f t="array" ref="J197">IFERROR(_xlfn.TEXTJOIN(";",1,IF(D197,_xlfn.MAKEARRAY(D197,1,_xlfn.LAMBDA(_xlpm.x,_xlpm.y,K197&amp;"-"&amp;TEXT(_xlpm.x,"00"))),_xlfn.MAP(_xlfn.TEXTSPLIT(E197,{";","；"},,1),_xlfn.LAMBDA(_xlpm.x,K197&amp;"-"&amp;TEXT(_xlpm.x,"00"))))),"")</f>
        <v>3a-130-rnd-tree-01</v>
      </c>
      <c r="K197" s="19" t="str">
        <f t="shared" si="14"/>
        <v>3a-130-rnd-tree</v>
      </c>
      <c r="L197" s="4" t="s">
        <v>141</v>
      </c>
      <c r="N197" s="47" t="s">
        <v>316</v>
      </c>
    </row>
    <row r="198" spans="1:14">
      <c r="A198" s="27">
        <v>42031</v>
      </c>
      <c r="B198" s="4">
        <v>13</v>
      </c>
      <c r="C198" s="26" t="s">
        <v>183</v>
      </c>
      <c r="D198" s="26">
        <v>1</v>
      </c>
      <c r="E198" s="26"/>
      <c r="F198" s="26"/>
      <c r="G198" s="15">
        <v>150</v>
      </c>
      <c r="H198" s="17" t="s">
        <v>182</v>
      </c>
      <c r="J198" s="27" t="str" cm="1">
        <f t="array" ref="J198">IFERROR(_xlfn.TEXTJOIN(";",1,IF(D198,_xlfn.MAKEARRAY(D198,1,_xlfn.LAMBDA(_xlpm.x,_xlpm.y,K198&amp;"-"&amp;TEXT(_xlpm.x,"00"))),_xlfn.MAP(_xlfn.TEXTSPLIT(E198,{";","；"},,1),_xlfn.LAMBDA(_xlpm.x,K198&amp;"-"&amp;TEXT(_xlpm.x,"00"))))),"")</f>
        <v>3a-150-rnd-waterfall-01</v>
      </c>
      <c r="K198" s="19" t="str">
        <f t="shared" si="14"/>
        <v>3a-150-rnd-waterfall</v>
      </c>
      <c r="L198" s="4" t="s">
        <v>141</v>
      </c>
      <c r="N198" s="47" t="s">
        <v>317</v>
      </c>
    </row>
    <row r="199" spans="1:14">
      <c r="A199" s="27">
        <v>42031</v>
      </c>
      <c r="B199" s="4">
        <v>14</v>
      </c>
      <c r="C199" s="26" t="s">
        <v>143</v>
      </c>
      <c r="D199" s="26">
        <v>1</v>
      </c>
      <c r="E199" s="26"/>
      <c r="F199" s="26"/>
      <c r="G199" s="15">
        <v>155</v>
      </c>
      <c r="H199" s="17" t="s">
        <v>182</v>
      </c>
      <c r="J199" s="27" t="str" cm="1">
        <f t="array" ref="J199">IFERROR(_xlfn.TEXTJOIN(";",1,IF(D199,_xlfn.MAKEARRAY(D199,1,_xlfn.LAMBDA(_xlpm.x,_xlpm.y,K199&amp;"-"&amp;TEXT(_xlpm.x,"00"))),_xlfn.MAP(_xlfn.TEXTSPLIT(E199,{";","；"},,1),_xlfn.LAMBDA(_xlpm.x,K199&amp;"-"&amp;TEXT(_xlpm.x,"00"))))),"")</f>
        <v>3a-155-fixed-atm-01</v>
      </c>
      <c r="K199" s="19" t="str">
        <f t="shared" si="14"/>
        <v>3a-155-fixed-atm</v>
      </c>
      <c r="L199" s="4" t="s">
        <v>144</v>
      </c>
      <c r="M199" s="4">
        <v>25.6</v>
      </c>
    </row>
    <row r="200" spans="1:14">
      <c r="A200" s="27">
        <v>42031</v>
      </c>
      <c r="B200" s="4">
        <v>15</v>
      </c>
      <c r="C200" s="26" t="s">
        <v>146</v>
      </c>
      <c r="D200" s="26">
        <v>1</v>
      </c>
      <c r="E200" s="26"/>
      <c r="F200" s="26"/>
      <c r="G200" s="15">
        <v>170</v>
      </c>
      <c r="H200" s="17" t="s">
        <v>182</v>
      </c>
      <c r="J200" s="27" t="str" cm="1">
        <f t="array" ref="J200">IFERROR(_xlfn.TEXTJOIN(";",1,IF(D200,_xlfn.MAKEARRAY(D200,1,_xlfn.LAMBDA(_xlpm.x,_xlpm.y,K200&amp;"-"&amp;TEXT(_xlpm.x,"00"))),_xlfn.MAP(_xlfn.TEXTSPLIT(E200,{";","；"},,1),_xlfn.LAMBDA(_xlpm.x,K200&amp;"-"&amp;TEXT(_xlpm.x,"00"))))),"")</f>
        <v>3a-170-rnd-tree-01</v>
      </c>
      <c r="K200" s="19" t="str">
        <f t="shared" si="14"/>
        <v>3a-170-rnd-tree</v>
      </c>
      <c r="L200" s="4" t="s">
        <v>141</v>
      </c>
      <c r="N200" s="47" t="s">
        <v>315</v>
      </c>
    </row>
    <row r="201" spans="1:14">
      <c r="A201" s="27">
        <v>42031</v>
      </c>
      <c r="B201" s="4">
        <v>16</v>
      </c>
      <c r="C201" s="26" t="s">
        <v>187</v>
      </c>
      <c r="D201" s="26">
        <v>1</v>
      </c>
      <c r="E201" s="26"/>
      <c r="F201" s="26"/>
      <c r="G201" s="15">
        <v>200</v>
      </c>
      <c r="H201" s="17" t="s">
        <v>182</v>
      </c>
      <c r="J201" s="27" t="str" cm="1">
        <f t="array" ref="J201">IFERROR(_xlfn.TEXTJOIN(";",1,IF(D201,_xlfn.MAKEARRAY(D201,1,_xlfn.LAMBDA(_xlpm.x,_xlpm.y,K201&amp;"-"&amp;TEXT(_xlpm.x,"00"))),_xlfn.MAP(_xlfn.TEXTSPLIT(E201,{";","；"},,1),_xlfn.LAMBDA(_xlpm.x,K201&amp;"-"&amp;TEXT(_xlpm.x,"00"))))),"")</f>
        <v>3a-200-rnd-pond-01</v>
      </c>
      <c r="K201" s="19" t="str">
        <f t="shared" si="14"/>
        <v>3a-200-rnd-pond</v>
      </c>
      <c r="L201" s="4" t="s">
        <v>141</v>
      </c>
      <c r="N201" s="47" t="s">
        <v>317</v>
      </c>
    </row>
    <row r="202" spans="1:14">
      <c r="A202" s="27">
        <v>42031</v>
      </c>
      <c r="B202" s="4">
        <v>17</v>
      </c>
      <c r="C202" s="26" t="s">
        <v>146</v>
      </c>
      <c r="D202" s="26">
        <v>1</v>
      </c>
      <c r="E202" s="26"/>
      <c r="F202" s="26"/>
      <c r="G202" s="15">
        <v>210</v>
      </c>
      <c r="H202" s="17" t="s">
        <v>182</v>
      </c>
      <c r="J202" s="27" t="str" cm="1">
        <f t="array" ref="J202">IFERROR(_xlfn.TEXTJOIN(";",1,IF(D202,_xlfn.MAKEARRAY(D202,1,_xlfn.LAMBDA(_xlpm.x,_xlpm.y,K202&amp;"-"&amp;TEXT(_xlpm.x,"00"))),_xlfn.MAP(_xlfn.TEXTSPLIT(E202,{";","；"},,1),_xlfn.LAMBDA(_xlpm.x,K202&amp;"-"&amp;TEXT(_xlpm.x,"00"))))),"")</f>
        <v>3a-210-rnd-tree-01</v>
      </c>
      <c r="K202" s="19" t="str">
        <f t="shared" si="14"/>
        <v>3a-210-rnd-tree</v>
      </c>
      <c r="L202" s="4" t="s">
        <v>141</v>
      </c>
      <c r="N202" s="47" t="s">
        <v>319</v>
      </c>
    </row>
    <row r="203" spans="1:14">
      <c r="A203" s="27">
        <v>42031</v>
      </c>
      <c r="B203" s="4">
        <v>18</v>
      </c>
      <c r="C203" s="26" t="s">
        <v>188</v>
      </c>
      <c r="D203" s="26">
        <v>1</v>
      </c>
      <c r="E203" s="26"/>
      <c r="F203" s="26"/>
      <c r="G203" s="15">
        <v>220</v>
      </c>
      <c r="H203" s="17" t="s">
        <v>182</v>
      </c>
      <c r="J203" s="27" t="str" cm="1">
        <f t="array" ref="J203">IFERROR(_xlfn.TEXTJOIN(";",1,IF(D203,_xlfn.MAKEARRAY(D203,1,_xlfn.LAMBDA(_xlpm.x,_xlpm.y,K203&amp;"-"&amp;TEXT(_xlpm.x,"00"))),_xlfn.MAP(_xlfn.TEXTSPLIT(E203,{";","；"},,1),_xlfn.LAMBDA(_xlpm.x,K203&amp;"-"&amp;TEXT(_xlpm.x,"00"))))),"")</f>
        <v>3a-220-rnd-hill-01</v>
      </c>
      <c r="K203" s="19" t="str">
        <f t="shared" si="14"/>
        <v>3a-220-rnd-hill</v>
      </c>
      <c r="L203" s="4" t="s">
        <v>141</v>
      </c>
      <c r="N203" s="47" t="s">
        <v>320</v>
      </c>
    </row>
    <row r="204" spans="1:14">
      <c r="A204" s="27">
        <v>42031</v>
      </c>
      <c r="B204" s="4">
        <v>19</v>
      </c>
      <c r="C204" s="26" t="s">
        <v>187</v>
      </c>
      <c r="D204" s="26">
        <v>1</v>
      </c>
      <c r="E204" s="26"/>
      <c r="F204" s="26"/>
      <c r="G204" s="15">
        <v>240</v>
      </c>
      <c r="H204" s="17" t="s">
        <v>182</v>
      </c>
      <c r="J204" s="27" t="str" cm="1">
        <f t="array" ref="J204">IFERROR(_xlfn.TEXTJOIN(";",1,IF(D204,_xlfn.MAKEARRAY(D204,1,_xlfn.LAMBDA(_xlpm.x,_xlpm.y,K204&amp;"-"&amp;TEXT(_xlpm.x,"00"))),_xlfn.MAP(_xlfn.TEXTSPLIT(E204,{";","；"},,1),_xlfn.LAMBDA(_xlpm.x,K204&amp;"-"&amp;TEXT(_xlpm.x,"00"))))),"")</f>
        <v>3a-240-fixed-pond-01</v>
      </c>
      <c r="K204" s="19" t="str">
        <f t="shared" si="14"/>
        <v>3a-240-fixed-pond</v>
      </c>
      <c r="L204" s="4" t="s">
        <v>144</v>
      </c>
      <c r="M204" s="4">
        <v>25.6</v>
      </c>
    </row>
    <row r="205" spans="1:14">
      <c r="A205" s="27">
        <v>42031</v>
      </c>
      <c r="B205" s="4">
        <v>20</v>
      </c>
      <c r="C205" s="26" t="s">
        <v>188</v>
      </c>
      <c r="D205" s="26">
        <v>2</v>
      </c>
      <c r="E205" s="26"/>
      <c r="F205" s="26"/>
      <c r="G205" s="15">
        <v>280</v>
      </c>
      <c r="H205" s="17" t="s">
        <v>182</v>
      </c>
      <c r="J205" s="27" t="str" cm="1">
        <f t="array" ref="J205">IFERROR(_xlfn.TEXTJOIN(";",1,IF(D205,_xlfn.MAKEARRAY(D205,1,_xlfn.LAMBDA(_xlpm.x,_xlpm.y,K205&amp;"-"&amp;TEXT(_xlpm.x,"00"))),_xlfn.MAP(_xlfn.TEXTSPLIT(E205,{";","；"},,1),_xlfn.LAMBDA(_xlpm.x,K205&amp;"-"&amp;TEXT(_xlpm.x,"00"))))),"")</f>
        <v>3a-280-rnd-hill-01;3a-280-rnd-hill-02</v>
      </c>
      <c r="K205" s="19" t="str">
        <f t="shared" si="14"/>
        <v>3a-280-rnd-hill</v>
      </c>
      <c r="L205" s="4" t="s">
        <v>141</v>
      </c>
      <c r="N205" s="47" t="s">
        <v>320</v>
      </c>
    </row>
    <row r="206" spans="1:14">
      <c r="A206" s="27">
        <v>42031</v>
      </c>
      <c r="B206" s="4">
        <v>21</v>
      </c>
      <c r="C206" s="26" t="s">
        <v>183</v>
      </c>
      <c r="D206" s="26">
        <v>1</v>
      </c>
      <c r="E206" s="26"/>
      <c r="F206" s="26"/>
      <c r="G206" s="15">
        <v>300</v>
      </c>
      <c r="H206" s="17" t="s">
        <v>182</v>
      </c>
      <c r="J206" s="27" t="str" cm="1">
        <f t="array" ref="J206">IFERROR(_xlfn.TEXTJOIN(";",1,IF(D206,_xlfn.MAKEARRAY(D206,1,_xlfn.LAMBDA(_xlpm.x,_xlpm.y,K206&amp;"-"&amp;TEXT(_xlpm.x,"00"))),_xlfn.MAP(_xlfn.TEXTSPLIT(E206,{";","；"},,1),_xlfn.LAMBDA(_xlpm.x,K206&amp;"-"&amp;TEXT(_xlpm.x,"00"))))),"")</f>
        <v>3a-300-rnd-waterfall-01</v>
      </c>
      <c r="K206" s="19" t="str">
        <f t="shared" si="14"/>
        <v>3a-300-rnd-waterfall</v>
      </c>
      <c r="L206" s="4" t="s">
        <v>141</v>
      </c>
      <c r="N206" s="47" t="s">
        <v>325</v>
      </c>
    </row>
    <row r="207" spans="1:14">
      <c r="A207" s="27">
        <v>42031</v>
      </c>
      <c r="B207" s="4">
        <v>22</v>
      </c>
      <c r="C207" s="26" t="s">
        <v>146</v>
      </c>
      <c r="D207" s="26">
        <v>2</v>
      </c>
      <c r="E207" s="26"/>
      <c r="F207" s="26"/>
      <c r="G207" s="15">
        <v>350</v>
      </c>
      <c r="H207" s="17" t="s">
        <v>182</v>
      </c>
      <c r="J207" s="27" t="str" cm="1">
        <f t="array" ref="J207">IFERROR(_xlfn.TEXTJOIN(";",1,IF(D207,_xlfn.MAKEARRAY(D207,1,_xlfn.LAMBDA(_xlpm.x,_xlpm.y,K207&amp;"-"&amp;TEXT(_xlpm.x,"00"))),_xlfn.MAP(_xlfn.TEXTSPLIT(E207,{";","；"},,1),_xlfn.LAMBDA(_xlpm.x,K207&amp;"-"&amp;TEXT(_xlpm.x,"00"))))),"")</f>
        <v>3a-350-rnd-tree-01;3a-350-rnd-tree-02</v>
      </c>
      <c r="K207" s="19" t="str">
        <f t="shared" si="14"/>
        <v>3a-350-rnd-tree</v>
      </c>
      <c r="L207" s="4" t="s">
        <v>141</v>
      </c>
      <c r="N207" s="47" t="s">
        <v>310</v>
      </c>
    </row>
    <row r="208" spans="1:14">
      <c r="A208" s="27">
        <v>42031</v>
      </c>
      <c r="B208" s="4">
        <v>23</v>
      </c>
      <c r="C208" s="26" t="s">
        <v>143</v>
      </c>
      <c r="D208" s="26">
        <v>1</v>
      </c>
      <c r="E208" s="26"/>
      <c r="F208" s="26"/>
      <c r="G208" s="15">
        <v>360</v>
      </c>
      <c r="H208" s="17" t="s">
        <v>182</v>
      </c>
      <c r="J208" s="27" t="str" cm="1">
        <f t="array" ref="J208">IFERROR(_xlfn.TEXTJOIN(";",1,IF(D208,_xlfn.MAKEARRAY(D208,1,_xlfn.LAMBDA(_xlpm.x,_xlpm.y,K208&amp;"-"&amp;TEXT(_xlpm.x,"00"))),_xlfn.MAP(_xlfn.TEXTSPLIT(E208,{";","；"},,1),_xlfn.LAMBDA(_xlpm.x,K208&amp;"-"&amp;TEXT(_xlpm.x,"00"))))),"")</f>
        <v>3a-360-fixed-atm-01</v>
      </c>
      <c r="K208" s="19" t="str">
        <f t="shared" ref="K208" si="15">_xlfn.TEXTJOIN("-",1,H208:I208,G208,IF(L208="FixedDistance","fixed","rnd"),C208)</f>
        <v>3a-360-fixed-atm</v>
      </c>
      <c r="L208" s="4" t="s">
        <v>144</v>
      </c>
      <c r="M208" s="4">
        <v>25.6</v>
      </c>
    </row>
    <row r="209" spans="1:15">
      <c r="A209" s="27">
        <v>42031</v>
      </c>
      <c r="B209" s="4">
        <v>24</v>
      </c>
      <c r="C209" s="26" t="s">
        <v>189</v>
      </c>
      <c r="D209" s="26">
        <v>4</v>
      </c>
      <c r="E209" s="26"/>
      <c r="F209" s="26"/>
      <c r="G209" s="15">
        <v>375</v>
      </c>
      <c r="H209" s="17" t="s">
        <v>182</v>
      </c>
      <c r="J209" s="27" t="str" cm="1">
        <f t="array" ref="J209">IFERROR(_xlfn.TEXTJOIN(";",1,IF(D209,_xlfn.MAKEARRAY(D209,1,_xlfn.LAMBDA(_xlpm.x,_xlpm.y,K209&amp;"-"&amp;TEXT(_xlpm.x,"00"))),_xlfn.MAP(_xlfn.TEXTSPLIT(E209,{";","；"},,1),_xlfn.LAMBDA(_xlpm.x,K209&amp;"-"&amp;TEXT(_xlpm.x,"00"))))),"")</f>
        <v>3a-375-rnd-smoke-01;3a-375-rnd-smoke-02;3a-375-rnd-smoke-03;3a-375-rnd-smoke-04</v>
      </c>
      <c r="K209" s="19" t="str">
        <f t="shared" si="14"/>
        <v>3a-375-rnd-smoke</v>
      </c>
      <c r="L209" s="4" t="s">
        <v>141</v>
      </c>
      <c r="N209" s="47" t="s">
        <v>324</v>
      </c>
    </row>
    <row r="210" spans="1:15">
      <c r="A210" s="27">
        <v>42031</v>
      </c>
      <c r="B210" s="4">
        <v>25</v>
      </c>
      <c r="C210" s="26" t="s">
        <v>146</v>
      </c>
      <c r="D210" s="26">
        <v>3</v>
      </c>
      <c r="E210" s="26"/>
      <c r="F210" s="26"/>
      <c r="G210" s="15">
        <v>450</v>
      </c>
      <c r="H210" s="17" t="s">
        <v>182</v>
      </c>
      <c r="J210" s="27" t="str" cm="1">
        <f t="array" ref="J210">IFERROR(_xlfn.TEXTJOIN(";",1,IF(D210,_xlfn.MAKEARRAY(D210,1,_xlfn.LAMBDA(_xlpm.x,_xlpm.y,K210&amp;"-"&amp;TEXT(_xlpm.x,"00"))),_xlfn.MAP(_xlfn.TEXTSPLIT(E210,{";","；"},,1),_xlfn.LAMBDA(_xlpm.x,K210&amp;"-"&amp;TEXT(_xlpm.x,"00"))))),"")</f>
        <v>3a-450-rnd-tree-01;3a-450-rnd-tree-02;3a-450-rnd-tree-03</v>
      </c>
      <c r="K210" s="19" t="str">
        <f t="shared" si="14"/>
        <v>3a-450-rnd-tree</v>
      </c>
      <c r="L210" s="4" t="s">
        <v>141</v>
      </c>
      <c r="N210" s="47" t="s">
        <v>321</v>
      </c>
    </row>
    <row r="211" spans="1:15">
      <c r="A211" s="27">
        <v>42031</v>
      </c>
      <c r="B211" s="4">
        <v>26</v>
      </c>
      <c r="C211" s="26" t="s">
        <v>143</v>
      </c>
      <c r="D211" s="26">
        <v>1</v>
      </c>
      <c r="E211" s="26"/>
      <c r="F211" s="26"/>
      <c r="G211" s="15">
        <v>470</v>
      </c>
      <c r="H211" s="17" t="s">
        <v>182</v>
      </c>
      <c r="J211" s="27" t="str" cm="1">
        <f t="array" ref="J211">IFERROR(_xlfn.TEXTJOIN(";",1,IF(D211,_xlfn.MAKEARRAY(D211,1,_xlfn.LAMBDA(_xlpm.x,_xlpm.y,K211&amp;"-"&amp;TEXT(_xlpm.x,"00"))),_xlfn.MAP(_xlfn.TEXTSPLIT(E211,{";","；"},,1),_xlfn.LAMBDA(_xlpm.x,K211&amp;"-"&amp;TEXT(_xlpm.x,"00"))))),"")</f>
        <v>3a-470-fixed-atm-01</v>
      </c>
      <c r="K211" s="19" t="str">
        <f t="shared" si="14"/>
        <v>3a-470-fixed-atm</v>
      </c>
      <c r="L211" s="4" t="s">
        <v>144</v>
      </c>
      <c r="M211" s="4">
        <v>25.6</v>
      </c>
    </row>
    <row r="212" spans="1:15">
      <c r="A212" s="27">
        <v>42031</v>
      </c>
      <c r="B212" s="4">
        <v>27</v>
      </c>
      <c r="C212" s="26" t="s">
        <v>146</v>
      </c>
      <c r="D212" s="26">
        <v>1</v>
      </c>
      <c r="E212" s="26"/>
      <c r="F212" s="26"/>
      <c r="G212" s="15">
        <v>580</v>
      </c>
      <c r="H212" s="17" t="s">
        <v>182</v>
      </c>
      <c r="J212" s="27" t="str" cm="1">
        <f t="array" ref="J212">IFERROR(_xlfn.TEXTJOIN(";",1,IF(D212,_xlfn.MAKEARRAY(D212,1,_xlfn.LAMBDA(_xlpm.x,_xlpm.y,K212&amp;"-"&amp;TEXT(_xlpm.x,"00"))),_xlfn.MAP(_xlfn.TEXTSPLIT(E212,{";","；"},,1),_xlfn.LAMBDA(_xlpm.x,K212&amp;"-"&amp;TEXT(_xlpm.x,"00"))))),"")</f>
        <v>3a-580-fixed-tree-01</v>
      </c>
      <c r="K212" s="19" t="str">
        <f t="shared" si="14"/>
        <v>3a-580-fixed-tree</v>
      </c>
      <c r="L212" s="4" t="s">
        <v>144</v>
      </c>
      <c r="M212" s="4">
        <v>25.6</v>
      </c>
    </row>
    <row r="213" spans="1:15">
      <c r="A213" s="27">
        <v>42031</v>
      </c>
      <c r="B213" s="4">
        <v>28</v>
      </c>
      <c r="C213" s="26" t="s">
        <v>150</v>
      </c>
      <c r="D213" s="26">
        <v>1</v>
      </c>
      <c r="E213" s="26"/>
      <c r="F213" s="26"/>
      <c r="G213" s="15">
        <v>780</v>
      </c>
      <c r="H213" s="17" t="s">
        <v>182</v>
      </c>
      <c r="J213" s="27" t="str" cm="1">
        <f t="array" ref="J213">IFERROR(_xlfn.TEXTJOIN(";",1,IF(D213,_xlfn.MAKEARRAY(D213,1,_xlfn.LAMBDA(_xlpm.x,_xlpm.y,K213&amp;"-"&amp;TEXT(_xlpm.x,"00"))),_xlfn.MAP(_xlfn.TEXTSPLIT(E213,{";","；"},,1),_xlfn.LAMBDA(_xlpm.x,K213&amp;"-"&amp;TEXT(_xlpm.x,"00"))))),"")</f>
        <v>3a-780-fixed-sky-01</v>
      </c>
      <c r="K213" s="19" t="str">
        <f t="shared" si="14"/>
        <v>3a-780-fixed-sky</v>
      </c>
      <c r="L213" s="4" t="s">
        <v>144</v>
      </c>
      <c r="M213" s="4">
        <v>25.6</v>
      </c>
    </row>
    <row r="214" spans="1:15">
      <c r="C214" s="26"/>
      <c r="D214" s="26"/>
      <c r="E214" s="26"/>
      <c r="F214" s="26"/>
      <c r="J214" s="27"/>
    </row>
    <row r="215" spans="1:15">
      <c r="A215" s="27">
        <v>42032</v>
      </c>
      <c r="B215" s="4">
        <v>1</v>
      </c>
      <c r="C215" s="26" t="s">
        <v>146</v>
      </c>
      <c r="D215" s="26">
        <v>4</v>
      </c>
      <c r="E215" s="26"/>
      <c r="F215" s="26"/>
      <c r="G215" s="15">
        <v>15</v>
      </c>
      <c r="H215" s="17" t="s">
        <v>190</v>
      </c>
      <c r="J215" s="27" t="str" cm="1">
        <f t="array" ref="J215">IFERROR(_xlfn.TEXTJOIN(";",1,IF(D215,_xlfn.MAKEARRAY(D215,1,_xlfn.LAMBDA(_xlpm.x,_xlpm.y,K215&amp;"-"&amp;TEXT(_xlpm.x,"00"))),_xlfn.MAP(_xlfn.TEXTSPLIT(E215,{";","；"},,1),_xlfn.LAMBDA(_xlpm.x,K215&amp;"-"&amp;TEXT(_xlpm.x,"00"))))),"")</f>
        <v>3b-15-rnd-tree-01;3b-15-rnd-tree-02;3b-15-rnd-tree-03;3b-15-rnd-tree-04</v>
      </c>
      <c r="K215" s="19" t="str">
        <f t="shared" ref="K215:K216" si="16">_xlfn.TEXTJOIN("-",1,H215:I215,G215,IF(L215="FixedDistance","fixed","rnd"),C215)</f>
        <v>3b-15-rnd-tree</v>
      </c>
      <c r="L215" s="4" t="s">
        <v>141</v>
      </c>
      <c r="N215" s="47" t="s">
        <v>332</v>
      </c>
    </row>
    <row r="216" spans="1:15">
      <c r="A216" s="27">
        <v>42032</v>
      </c>
      <c r="B216" s="4">
        <v>2</v>
      </c>
      <c r="C216" s="26" t="s">
        <v>185</v>
      </c>
      <c r="D216" s="26">
        <v>3</v>
      </c>
      <c r="E216" s="26"/>
      <c r="F216" s="26"/>
      <c r="G216" s="15">
        <v>22</v>
      </c>
      <c r="H216" s="17" t="s">
        <v>190</v>
      </c>
      <c r="J216" s="27" t="str" cm="1">
        <f t="array" ref="J216">IFERROR(_xlfn.TEXTJOIN(";",1,IF(D216,_xlfn.MAKEARRAY(D216,1,_xlfn.LAMBDA(_xlpm.x,_xlpm.y,K216&amp;"-"&amp;TEXT(_xlpm.x,"00"))),_xlfn.MAP(_xlfn.TEXTSPLIT(E216,{";","；"},,1),_xlfn.LAMBDA(_xlpm.x,K216&amp;"-"&amp;TEXT(_xlpm.x,"00"))))),"")</f>
        <v>3b-22-rnd-plant-01;3b-22-rnd-plant-02;3b-22-rnd-plant-03</v>
      </c>
      <c r="K216" s="19" t="str">
        <f t="shared" si="16"/>
        <v>3b-22-rnd-plant</v>
      </c>
      <c r="L216" s="4" t="s">
        <v>141</v>
      </c>
      <c r="N216" s="47" t="s">
        <v>331</v>
      </c>
    </row>
    <row r="217" spans="1:15">
      <c r="A217" s="27">
        <v>42032</v>
      </c>
      <c r="B217" s="4">
        <v>3</v>
      </c>
      <c r="C217" s="26" t="s">
        <v>191</v>
      </c>
      <c r="D217" s="26">
        <v>3</v>
      </c>
      <c r="E217" s="26"/>
      <c r="F217" s="26"/>
      <c r="G217" s="15">
        <v>34</v>
      </c>
      <c r="H217" s="17" t="s">
        <v>190</v>
      </c>
      <c r="J217" s="27" t="str" cm="1">
        <f t="array" ref="J217">IFERROR(_xlfn.TEXTJOIN(";",1,IF(D217,_xlfn.MAKEARRAY(D217,1,_xlfn.LAMBDA(_xlpm.x,_xlpm.y,K217&amp;"-"&amp;TEXT(_xlpm.x,"00"))),_xlfn.MAP(_xlfn.TEXTSPLIT(E217,{";","；"},,1),_xlfn.LAMBDA(_xlpm.x,K217&amp;"-"&amp;TEXT(_xlpm.x,"00"))))),"")</f>
        <v>3b-34-rnd-trunk-01;3b-34-rnd-trunk-02;3b-34-rnd-trunk-03</v>
      </c>
      <c r="K217" s="19" t="str">
        <f t="shared" ref="K217:K238" si="17">_xlfn.TEXTJOIN("-",1,H217:I217,G217,IF(L217="FixedDistance","fixed","rnd"),C217)</f>
        <v>3b-34-rnd-trunk</v>
      </c>
      <c r="L217" s="4" t="s">
        <v>141</v>
      </c>
      <c r="N217" s="47" t="s">
        <v>333</v>
      </c>
    </row>
    <row r="218" spans="1:15">
      <c r="A218" s="27">
        <v>42032</v>
      </c>
      <c r="B218" s="4">
        <v>4</v>
      </c>
      <c r="C218" s="26" t="s">
        <v>191</v>
      </c>
      <c r="D218" s="26">
        <v>2</v>
      </c>
      <c r="E218" s="26"/>
      <c r="F218" s="26"/>
      <c r="G218" s="15">
        <v>35</v>
      </c>
      <c r="H218" s="17" t="s">
        <v>190</v>
      </c>
      <c r="J218" s="27" t="str" cm="1">
        <f t="array" ref="J218">IFERROR(_xlfn.TEXTJOIN(";",1,IF(D218,_xlfn.MAKEARRAY(D218,1,_xlfn.LAMBDA(_xlpm.x,_xlpm.y,K218&amp;"-"&amp;TEXT(_xlpm.x,"00"))),_xlfn.MAP(_xlfn.TEXTSPLIT(E218,{";","；"},,1),_xlfn.LAMBDA(_xlpm.x,K218&amp;"-"&amp;TEXT(_xlpm.x,"00"))))),"")</f>
        <v>3b-35-rnd-trunk-01;3b-35-rnd-trunk-02</v>
      </c>
      <c r="K218" s="19" t="str">
        <f t="shared" si="17"/>
        <v>3b-35-rnd-trunk</v>
      </c>
      <c r="L218" s="4" t="s">
        <v>141</v>
      </c>
      <c r="N218" s="47" t="s">
        <v>326</v>
      </c>
      <c r="O218" s="47" t="s">
        <v>273</v>
      </c>
    </row>
    <row r="219" spans="1:15">
      <c r="A219" s="27">
        <v>42032</v>
      </c>
      <c r="B219" s="4">
        <v>5</v>
      </c>
      <c r="C219" s="26" t="s">
        <v>191</v>
      </c>
      <c r="D219" s="26">
        <v>3</v>
      </c>
      <c r="E219" s="26"/>
      <c r="F219" s="26"/>
      <c r="G219" s="15">
        <v>50</v>
      </c>
      <c r="H219" s="17" t="s">
        <v>190</v>
      </c>
      <c r="J219" s="27" t="str" cm="1">
        <f t="array" ref="J219">IFERROR(_xlfn.TEXTJOIN(";",1,IF(D219,_xlfn.MAKEARRAY(D219,1,_xlfn.LAMBDA(_xlpm.x,_xlpm.y,K219&amp;"-"&amp;TEXT(_xlpm.x,"00"))),_xlfn.MAP(_xlfn.TEXTSPLIT(E219,{";","；"},,1),_xlfn.LAMBDA(_xlpm.x,K219&amp;"-"&amp;TEXT(_xlpm.x,"00"))))),"")</f>
        <v>3b-50-rnd-trunk-01;3b-50-rnd-trunk-02;3b-50-rnd-trunk-03</v>
      </c>
      <c r="K219" s="19" t="str">
        <f t="shared" si="17"/>
        <v>3b-50-rnd-trunk</v>
      </c>
      <c r="L219" s="4" t="s">
        <v>141</v>
      </c>
      <c r="N219" s="47" t="s">
        <v>336</v>
      </c>
    </row>
    <row r="220" spans="1:15">
      <c r="A220" s="27">
        <v>42032</v>
      </c>
      <c r="B220" s="4">
        <v>6</v>
      </c>
      <c r="C220" s="26" t="s">
        <v>149</v>
      </c>
      <c r="D220" s="26">
        <v>4</v>
      </c>
      <c r="E220" s="26"/>
      <c r="F220" s="26"/>
      <c r="G220" s="15">
        <v>55</v>
      </c>
      <c r="H220" s="17" t="s">
        <v>190</v>
      </c>
      <c r="J220" s="27" t="str" cm="1">
        <f t="array" ref="J220">IFERROR(_xlfn.TEXTJOIN(";",1,IF(D220,_xlfn.MAKEARRAY(D220,1,_xlfn.LAMBDA(_xlpm.x,_xlpm.y,K220&amp;"-"&amp;TEXT(_xlpm.x,"00"))),_xlfn.MAP(_xlfn.TEXTSPLIT(E220,{";","；"},,1),_xlfn.LAMBDA(_xlpm.x,K220&amp;"-"&amp;TEXT(_xlpm.x,"00"))))),"")</f>
        <v>3b-55-rnd-cloud-01;3b-55-rnd-cloud-02;3b-55-rnd-cloud-03;3b-55-rnd-cloud-04</v>
      </c>
      <c r="K220" s="19" t="str">
        <f t="shared" si="17"/>
        <v>3b-55-rnd-cloud</v>
      </c>
      <c r="L220" s="4" t="s">
        <v>141</v>
      </c>
      <c r="N220" s="47" t="s">
        <v>327</v>
      </c>
      <c r="O220" s="47" t="s">
        <v>274</v>
      </c>
    </row>
    <row r="221" spans="1:15">
      <c r="A221" s="27">
        <v>42032</v>
      </c>
      <c r="B221" s="4">
        <v>7</v>
      </c>
      <c r="C221" s="26" t="s">
        <v>153</v>
      </c>
      <c r="D221" s="26">
        <v>3</v>
      </c>
      <c r="E221" s="26"/>
      <c r="F221" s="26"/>
      <c r="G221" s="15">
        <v>56</v>
      </c>
      <c r="H221" s="17" t="s">
        <v>190</v>
      </c>
      <c r="J221" s="27" t="str" cm="1">
        <f t="array" ref="J221">IFERROR(_xlfn.TEXTJOIN(";",1,IF(D221,_xlfn.MAKEARRAY(D221,1,_xlfn.LAMBDA(_xlpm.x,_xlpm.y,K221&amp;"-"&amp;TEXT(_xlpm.x,"00"))),_xlfn.MAP(_xlfn.TEXTSPLIT(E221,{";","；"},,1),_xlfn.LAMBDA(_xlpm.x,K221&amp;"-"&amp;TEXT(_xlpm.x,"00"))))),"")</f>
        <v>3b-56-rnd-stone-01;3b-56-rnd-stone-02;3b-56-rnd-stone-03</v>
      </c>
      <c r="K221" s="19" t="str">
        <f t="shared" si="17"/>
        <v>3b-56-rnd-stone</v>
      </c>
      <c r="L221" s="4" t="s">
        <v>141</v>
      </c>
      <c r="N221" s="47" t="s">
        <v>328</v>
      </c>
    </row>
    <row r="222" spans="1:15">
      <c r="A222" s="27">
        <v>42032</v>
      </c>
      <c r="B222" s="4">
        <v>8</v>
      </c>
      <c r="C222" s="26" t="s">
        <v>146</v>
      </c>
      <c r="D222" s="26">
        <v>3</v>
      </c>
      <c r="E222" s="26"/>
      <c r="F222" s="26"/>
      <c r="G222" s="15">
        <v>58</v>
      </c>
      <c r="H222" s="17" t="s">
        <v>190</v>
      </c>
      <c r="J222" s="27" t="str" cm="1">
        <f t="array" ref="J222">IFERROR(_xlfn.TEXTJOIN(";",1,IF(D222,_xlfn.MAKEARRAY(D222,1,_xlfn.LAMBDA(_xlpm.x,_xlpm.y,K222&amp;"-"&amp;TEXT(_xlpm.x,"00"))),_xlfn.MAP(_xlfn.TEXTSPLIT(E222,{";","；"},,1),_xlfn.LAMBDA(_xlpm.x,K222&amp;"-"&amp;TEXT(_xlpm.x,"00"))))),"")</f>
        <v>3b-58-rnd-tree-01;3b-58-rnd-tree-02;3b-58-rnd-tree-03</v>
      </c>
      <c r="K222" s="19" t="str">
        <f t="shared" si="17"/>
        <v>3b-58-rnd-tree</v>
      </c>
      <c r="L222" s="4" t="s">
        <v>141</v>
      </c>
      <c r="N222" s="47" t="s">
        <v>329</v>
      </c>
    </row>
    <row r="223" spans="1:15">
      <c r="A223" s="27">
        <v>42032</v>
      </c>
      <c r="B223" s="4">
        <v>9</v>
      </c>
      <c r="C223" s="26" t="s">
        <v>143</v>
      </c>
      <c r="D223" s="26">
        <v>1</v>
      </c>
      <c r="E223" s="26"/>
      <c r="F223" s="26"/>
      <c r="G223" s="15">
        <v>59</v>
      </c>
      <c r="H223" s="17" t="s">
        <v>190</v>
      </c>
      <c r="J223" s="27" t="str" cm="1">
        <f t="array" ref="J223">IFERROR(_xlfn.TEXTJOIN(";",1,IF(D223,_xlfn.MAKEARRAY(D223,1,_xlfn.LAMBDA(_xlpm.x,_xlpm.y,K223&amp;"-"&amp;TEXT(_xlpm.x,"00"))),_xlfn.MAP(_xlfn.TEXTSPLIT(E223,{";","；"},,1),_xlfn.LAMBDA(_xlpm.x,K223&amp;"-"&amp;TEXT(_xlpm.x,"00"))))),"")</f>
        <v>3b-59-fixed-atm-01</v>
      </c>
      <c r="K223" s="19" t="str">
        <f t="shared" si="17"/>
        <v>3b-59-fixed-atm</v>
      </c>
      <c r="L223" s="4" t="s">
        <v>144</v>
      </c>
      <c r="M223" s="4">
        <v>25.6</v>
      </c>
    </row>
    <row r="224" spans="1:15">
      <c r="A224" s="27">
        <v>42032</v>
      </c>
      <c r="B224" s="4">
        <v>10</v>
      </c>
      <c r="C224" s="26" t="s">
        <v>145</v>
      </c>
      <c r="D224" s="26">
        <v>1</v>
      </c>
      <c r="E224" s="26"/>
      <c r="F224" s="26"/>
      <c r="G224" s="15">
        <v>60</v>
      </c>
      <c r="H224" s="17" t="s">
        <v>190</v>
      </c>
      <c r="J224" s="27" t="str" cm="1">
        <f t="array" ref="J224">IFERROR(_xlfn.TEXTJOIN(";",1,IF(D224,_xlfn.MAKEARRAY(D224,1,_xlfn.LAMBDA(_xlpm.x,_xlpm.y,K224&amp;"-"&amp;TEXT(_xlpm.x,"00"))),_xlfn.MAP(_xlfn.TEXTSPLIT(E224,{";","；"},,1),_xlfn.LAMBDA(_xlpm.x,K224&amp;"-"&amp;TEXT(_xlpm.x,"00"))))),"")</f>
        <v>3b-60-fixed-ground-01</v>
      </c>
      <c r="K224" s="19" t="str">
        <f t="shared" si="17"/>
        <v>3b-60-fixed-ground</v>
      </c>
      <c r="L224" s="4" t="s">
        <v>144</v>
      </c>
      <c r="M224" s="4">
        <v>51.2</v>
      </c>
    </row>
    <row r="225" spans="1:14">
      <c r="A225" s="27">
        <v>42032</v>
      </c>
      <c r="B225" s="4">
        <v>11</v>
      </c>
      <c r="C225" s="26" t="s">
        <v>143</v>
      </c>
      <c r="D225" s="26">
        <v>1</v>
      </c>
      <c r="E225" s="26"/>
      <c r="F225" s="26"/>
      <c r="G225" s="15">
        <v>61</v>
      </c>
      <c r="H225" s="17" t="s">
        <v>190</v>
      </c>
      <c r="J225" s="27" t="str" cm="1">
        <f t="array" ref="J225">IFERROR(_xlfn.TEXTJOIN(";",1,IF(D225,_xlfn.MAKEARRAY(D225,1,_xlfn.LAMBDA(_xlpm.x,_xlpm.y,K225&amp;"-"&amp;TEXT(_xlpm.x,"00"))),_xlfn.MAP(_xlfn.TEXTSPLIT(E225,{";","；"},,1),_xlfn.LAMBDA(_xlpm.x,K225&amp;"-"&amp;TEXT(_xlpm.x,"00"))))),"")</f>
        <v>3b-61-fixed-atm-01</v>
      </c>
      <c r="K225" s="19" t="str">
        <f t="shared" si="17"/>
        <v>3b-61-fixed-atm</v>
      </c>
      <c r="L225" s="4" t="s">
        <v>144</v>
      </c>
      <c r="M225" s="4">
        <v>25.6</v>
      </c>
    </row>
    <row r="226" spans="1:14">
      <c r="A226" s="27">
        <v>42032</v>
      </c>
      <c r="B226" s="4">
        <v>12</v>
      </c>
      <c r="C226" s="26" t="s">
        <v>191</v>
      </c>
      <c r="D226" s="26">
        <v>4</v>
      </c>
      <c r="E226" s="26"/>
      <c r="F226" s="26"/>
      <c r="G226" s="15">
        <v>80</v>
      </c>
      <c r="H226" s="17" t="s">
        <v>190</v>
      </c>
      <c r="J226" s="27" t="str" cm="1">
        <f t="array" ref="J226">IFERROR(_xlfn.TEXTJOIN(";",1,IF(D226,_xlfn.MAKEARRAY(D226,1,_xlfn.LAMBDA(_xlpm.x,_xlpm.y,K226&amp;"-"&amp;TEXT(_xlpm.x,"00"))),_xlfn.MAP(_xlfn.TEXTSPLIT(E226,{";","；"},,1),_xlfn.LAMBDA(_xlpm.x,K226&amp;"-"&amp;TEXT(_xlpm.x,"00"))))),"")</f>
        <v>3b-80-rnd-trunk-01;3b-80-rnd-trunk-02;3b-80-rnd-trunk-03;3b-80-rnd-trunk-04</v>
      </c>
      <c r="K226" s="19" t="str">
        <f t="shared" si="17"/>
        <v>3b-80-rnd-trunk</v>
      </c>
      <c r="L226" s="4" t="s">
        <v>141</v>
      </c>
      <c r="N226" s="47" t="s">
        <v>334</v>
      </c>
    </row>
    <row r="227" spans="1:14">
      <c r="A227" s="27">
        <v>42032</v>
      </c>
      <c r="B227" s="4">
        <v>13</v>
      </c>
      <c r="C227" s="26" t="s">
        <v>191</v>
      </c>
      <c r="D227" s="26">
        <v>1</v>
      </c>
      <c r="E227" s="26"/>
      <c r="F227" s="26"/>
      <c r="G227" s="15">
        <v>100</v>
      </c>
      <c r="H227" s="17" t="s">
        <v>190</v>
      </c>
      <c r="J227" s="27" t="str" cm="1">
        <f t="array" ref="J227">IFERROR(_xlfn.TEXTJOIN(";",1,IF(D227,_xlfn.MAKEARRAY(D227,1,_xlfn.LAMBDA(_xlpm.x,_xlpm.y,K227&amp;"-"&amp;TEXT(_xlpm.x,"00"))),_xlfn.MAP(_xlfn.TEXTSPLIT(E227,{";","；"},,1),_xlfn.LAMBDA(_xlpm.x,K227&amp;"-"&amp;TEXT(_xlpm.x,"00"))))),"")</f>
        <v>3b-100-fixed-trunk-01</v>
      </c>
      <c r="K227" s="19" t="str">
        <f t="shared" si="17"/>
        <v>3b-100-fixed-trunk</v>
      </c>
      <c r="L227" s="4" t="s">
        <v>144</v>
      </c>
      <c r="M227" s="4">
        <v>51.2</v>
      </c>
    </row>
    <row r="228" spans="1:14">
      <c r="A228" s="27">
        <v>42032</v>
      </c>
      <c r="B228" s="4">
        <v>14</v>
      </c>
      <c r="C228" s="26" t="s">
        <v>149</v>
      </c>
      <c r="D228" s="26">
        <v>5</v>
      </c>
      <c r="E228" s="26"/>
      <c r="F228" s="26"/>
      <c r="G228" s="15">
        <v>122</v>
      </c>
      <c r="H228" s="17" t="s">
        <v>190</v>
      </c>
      <c r="J228" s="27" t="str" cm="1">
        <f t="array" ref="J228">IFERROR(_xlfn.TEXTJOIN(";",1,IF(D228,_xlfn.MAKEARRAY(D228,1,_xlfn.LAMBDA(_xlpm.x,_xlpm.y,K228&amp;"-"&amp;TEXT(_xlpm.x,"00"))),_xlfn.MAP(_xlfn.TEXTSPLIT(E228,{";","；"},,1),_xlfn.LAMBDA(_xlpm.x,K228&amp;"-"&amp;TEXT(_xlpm.x,"00"))))),"")</f>
        <v>3b-122-rnd-cloud-01;3b-122-rnd-cloud-02;3b-122-rnd-cloud-03;3b-122-rnd-cloud-04;3b-122-rnd-cloud-05</v>
      </c>
      <c r="K228" s="19" t="str">
        <f t="shared" si="17"/>
        <v>3b-122-rnd-cloud</v>
      </c>
      <c r="L228" s="4" t="s">
        <v>141</v>
      </c>
      <c r="N228" s="47" t="s">
        <v>270</v>
      </c>
    </row>
    <row r="229" spans="1:14">
      <c r="A229" s="27">
        <v>42032</v>
      </c>
      <c r="B229" s="4">
        <v>15</v>
      </c>
      <c r="C229" s="11" t="s">
        <v>192</v>
      </c>
      <c r="D229" s="16">
        <v>3</v>
      </c>
      <c r="G229" s="15">
        <v>149</v>
      </c>
      <c r="H229" s="17" t="s">
        <v>190</v>
      </c>
      <c r="J229" s="27" t="str" cm="1">
        <f t="array" ref="J229">IFERROR(_xlfn.TEXTJOIN(";",1,IF(D229,_xlfn.MAKEARRAY(D229,1,_xlfn.LAMBDA(_xlpm.x,_xlpm.y,K229&amp;"-"&amp;TEXT(_xlpm.x,"00"))),_xlfn.MAP(_xlfn.TEXTSPLIT(E229,{";","；"},,1),_xlfn.LAMBDA(_xlpm.x,K229&amp;"-"&amp;TEXT(_xlpm.x,"00"))))),"")</f>
        <v>3b-149-rnd-trunkdeco-01;3b-149-rnd-trunkdeco-02;3b-149-rnd-trunkdeco-03</v>
      </c>
      <c r="K229" s="19" t="str">
        <f t="shared" si="17"/>
        <v>3b-149-rnd-trunkdeco</v>
      </c>
      <c r="L229" s="4" t="s">
        <v>141</v>
      </c>
      <c r="N229" s="47" t="s">
        <v>335</v>
      </c>
    </row>
    <row r="230" spans="1:14">
      <c r="A230" s="27">
        <v>42032</v>
      </c>
      <c r="B230" s="4">
        <v>16</v>
      </c>
      <c r="C230" s="26" t="s">
        <v>191</v>
      </c>
      <c r="D230" s="26">
        <v>1</v>
      </c>
      <c r="E230" s="26"/>
      <c r="F230" s="26"/>
      <c r="G230" s="15">
        <v>150</v>
      </c>
      <c r="H230" s="17" t="s">
        <v>190</v>
      </c>
      <c r="J230" s="27" t="str" cm="1">
        <f t="array" ref="J230">IFERROR(_xlfn.TEXTJOIN(";",1,IF(D230,_xlfn.MAKEARRAY(D230,1,_xlfn.LAMBDA(_xlpm.x,_xlpm.y,K230&amp;"-"&amp;TEXT(_xlpm.x,"00"))),_xlfn.MAP(_xlfn.TEXTSPLIT(E230,{";","；"},,1),_xlfn.LAMBDA(_xlpm.x,K230&amp;"-"&amp;TEXT(_xlpm.x,"00"))))),"")</f>
        <v>3b-150-fixed-trunk-01</v>
      </c>
      <c r="K230" s="19" t="str">
        <f t="shared" si="17"/>
        <v>3b-150-fixed-trunk</v>
      </c>
      <c r="L230" s="4" t="s">
        <v>144</v>
      </c>
      <c r="M230" s="4">
        <v>25.6</v>
      </c>
    </row>
    <row r="231" spans="1:14">
      <c r="A231" s="27">
        <v>42032</v>
      </c>
      <c r="B231" s="4">
        <v>18</v>
      </c>
      <c r="C231" s="26" t="s">
        <v>146</v>
      </c>
      <c r="D231" s="26">
        <v>8</v>
      </c>
      <c r="E231" s="26"/>
      <c r="F231" s="26"/>
      <c r="G231" s="15">
        <v>154</v>
      </c>
      <c r="H231" s="17" t="s">
        <v>190</v>
      </c>
      <c r="J231" s="27" t="str" cm="1">
        <f t="array" ref="J231">IFERROR(_xlfn.TEXTJOIN(";",1,IF(D231,_xlfn.MAKEARRAY(D231,1,_xlfn.LAMBDA(_xlpm.x,_xlpm.y,K231&amp;"-"&amp;TEXT(_xlpm.x,"00"))),_xlfn.MAP(_xlfn.TEXTSPLIT(E231,{";","；"},,1),_xlfn.LAMBDA(_xlpm.x,K231&amp;"-"&amp;TEXT(_xlpm.x,"00"))))),"")</f>
        <v>3b-154-rnd-tree-01;3b-154-rnd-tree-02;3b-154-rnd-tree-03;3b-154-rnd-tree-04;3b-154-rnd-tree-05;3b-154-rnd-tree-06;3b-154-rnd-tree-07;3b-154-rnd-tree-08</v>
      </c>
      <c r="K231" s="19" t="str">
        <f>_xlfn.TEXTJOIN("-",1,H231:I231,G231,IF(L231="FixedDistance","fixed","rnd"),C231)</f>
        <v>3b-154-rnd-tree</v>
      </c>
      <c r="L231" s="4" t="s">
        <v>141</v>
      </c>
      <c r="N231" s="47" t="s">
        <v>330</v>
      </c>
    </row>
    <row r="232" spans="1:14">
      <c r="A232" s="27">
        <v>42032</v>
      </c>
      <c r="B232" s="4">
        <v>17</v>
      </c>
      <c r="C232" s="26" t="s">
        <v>191</v>
      </c>
      <c r="D232" s="26">
        <v>1</v>
      </c>
      <c r="E232" s="26"/>
      <c r="F232" s="26"/>
      <c r="G232" s="15">
        <v>180</v>
      </c>
      <c r="H232" s="17" t="s">
        <v>190</v>
      </c>
      <c r="J232" s="27" t="str" cm="1">
        <f t="array" ref="J232">IFERROR(_xlfn.TEXTJOIN(";",1,IF(D232,_xlfn.MAKEARRAY(D232,1,_xlfn.LAMBDA(_xlpm.x,_xlpm.y,K232&amp;"-"&amp;TEXT(_xlpm.x,"00"))),_xlfn.MAP(_xlfn.TEXTSPLIT(E232,{";","；"},,1),_xlfn.LAMBDA(_xlpm.x,K232&amp;"-"&amp;TEXT(_xlpm.x,"00"))))),"")</f>
        <v>3b-180-fixed-trunk-01</v>
      </c>
      <c r="K232" s="19" t="str">
        <f t="shared" si="17"/>
        <v>3b-180-fixed-trunk</v>
      </c>
      <c r="L232" s="4" t="s">
        <v>144</v>
      </c>
      <c r="M232" s="4">
        <v>25.6</v>
      </c>
    </row>
    <row r="233" spans="1:14">
      <c r="A233" s="27">
        <v>42032</v>
      </c>
      <c r="B233" s="4">
        <v>19</v>
      </c>
      <c r="C233" s="26" t="s">
        <v>193</v>
      </c>
      <c r="D233" s="26">
        <v>1</v>
      </c>
      <c r="E233" s="26"/>
      <c r="F233" s="26"/>
      <c r="G233" s="15">
        <v>196</v>
      </c>
      <c r="H233" s="17" t="s">
        <v>190</v>
      </c>
      <c r="J233" s="27" t="str" cm="1">
        <f t="array" ref="J233">IFERROR(_xlfn.TEXTJOIN(";",1,IF(D233,_xlfn.MAKEARRAY(D233,1,_xlfn.LAMBDA(_xlpm.x,_xlpm.y,K233&amp;"-"&amp;TEXT(_xlpm.x,"00"))),_xlfn.MAP(_xlfn.TEXTSPLIT(E233,{";","；"},,1),_xlfn.LAMBDA(_xlpm.x,K233&amp;"-"&amp;TEXT(_xlpm.x,"00"))))),"")</f>
        <v>3b-196-fixed-forest-01</v>
      </c>
      <c r="K233" s="19" t="str">
        <f t="shared" si="17"/>
        <v>3b-196-fixed-forest</v>
      </c>
      <c r="L233" s="4" t="s">
        <v>144</v>
      </c>
      <c r="M233" s="4">
        <v>23.56</v>
      </c>
    </row>
    <row r="234" spans="1:14">
      <c r="A234" s="27">
        <v>42032</v>
      </c>
      <c r="B234" s="4">
        <v>20</v>
      </c>
      <c r="C234" s="26" t="s">
        <v>193</v>
      </c>
      <c r="D234" s="26">
        <v>1</v>
      </c>
      <c r="E234" s="26"/>
      <c r="F234" s="26"/>
      <c r="G234" s="15">
        <v>228</v>
      </c>
      <c r="H234" s="17" t="s">
        <v>190</v>
      </c>
      <c r="J234" s="27" t="str" cm="1">
        <f t="array" ref="J234">IFERROR(_xlfn.TEXTJOIN(";",1,IF(D234,_xlfn.MAKEARRAY(D234,1,_xlfn.LAMBDA(_xlpm.x,_xlpm.y,K234&amp;"-"&amp;TEXT(_xlpm.x,"00"))),_xlfn.MAP(_xlfn.TEXTSPLIT(E234,{";","；"},,1),_xlfn.LAMBDA(_xlpm.x,K234&amp;"-"&amp;TEXT(_xlpm.x,"00"))))),"")</f>
        <v>3b-228-fixed-forest-01</v>
      </c>
      <c r="K234" s="19" t="str">
        <f t="shared" si="17"/>
        <v>3b-228-fixed-forest</v>
      </c>
      <c r="L234" s="4" t="s">
        <v>144</v>
      </c>
      <c r="M234" s="4">
        <v>22.84</v>
      </c>
    </row>
    <row r="235" spans="1:14">
      <c r="A235" s="27">
        <v>42032</v>
      </c>
      <c r="B235" s="4">
        <v>21</v>
      </c>
      <c r="C235" s="26" t="s">
        <v>145</v>
      </c>
      <c r="D235" s="26">
        <v>1</v>
      </c>
      <c r="E235" s="26"/>
      <c r="F235" s="26"/>
      <c r="G235" s="15">
        <v>250</v>
      </c>
      <c r="H235" s="17" t="s">
        <v>190</v>
      </c>
      <c r="J235" s="27" t="str" cm="1">
        <f t="array" ref="J235">IFERROR(_xlfn.TEXTJOIN(";",1,IF(D235,_xlfn.MAKEARRAY(D235,1,_xlfn.LAMBDA(_xlpm.x,_xlpm.y,K235&amp;"-"&amp;TEXT(_xlpm.x,"00"))),_xlfn.MAP(_xlfn.TEXTSPLIT(E235,{";","；"},,1),_xlfn.LAMBDA(_xlpm.x,K235&amp;"-"&amp;TEXT(_xlpm.x,"00"))))),"")</f>
        <v>3b-250-fixed-ground-01</v>
      </c>
      <c r="K235" s="19" t="str">
        <f t="shared" si="17"/>
        <v>3b-250-fixed-ground</v>
      </c>
      <c r="L235" s="4" t="s">
        <v>144</v>
      </c>
      <c r="M235" s="4">
        <v>25.6</v>
      </c>
    </row>
    <row r="236" spans="1:14">
      <c r="A236" s="27">
        <v>42032</v>
      </c>
      <c r="B236" s="4">
        <v>22</v>
      </c>
      <c r="C236" s="26" t="s">
        <v>143</v>
      </c>
      <c r="D236" s="26">
        <v>1</v>
      </c>
      <c r="E236" s="26"/>
      <c r="F236" s="26"/>
      <c r="G236" s="15">
        <v>280</v>
      </c>
      <c r="H236" s="17" t="s">
        <v>190</v>
      </c>
      <c r="J236" s="27" t="str" cm="1">
        <f t="array" ref="J236">IFERROR(_xlfn.TEXTJOIN(";",1,IF(D236,_xlfn.MAKEARRAY(D236,1,_xlfn.LAMBDA(_xlpm.x,_xlpm.y,K236&amp;"-"&amp;TEXT(_xlpm.x,"00"))),_xlfn.MAP(_xlfn.TEXTSPLIT(E236,{";","；"},,1),_xlfn.LAMBDA(_xlpm.x,K236&amp;"-"&amp;TEXT(_xlpm.x,"00"))))),"")</f>
        <v>3b-280-fixed-atm-01</v>
      </c>
      <c r="K236" s="19" t="str">
        <f t="shared" si="17"/>
        <v>3b-280-fixed-atm</v>
      </c>
      <c r="L236" s="4" t="s">
        <v>144</v>
      </c>
      <c r="M236" s="4">
        <v>25.6</v>
      </c>
    </row>
    <row r="237" spans="1:14">
      <c r="A237" s="27">
        <v>42032</v>
      </c>
      <c r="B237" s="4">
        <v>23</v>
      </c>
      <c r="C237" s="26" t="s">
        <v>193</v>
      </c>
      <c r="D237" s="26">
        <v>1</v>
      </c>
      <c r="E237" s="26"/>
      <c r="F237" s="26"/>
      <c r="G237" s="15">
        <v>360</v>
      </c>
      <c r="H237" s="17" t="s">
        <v>190</v>
      </c>
      <c r="J237" s="27" t="str" cm="1">
        <f t="array" ref="J237">IFERROR(_xlfn.TEXTJOIN(";",1,IF(D237,_xlfn.MAKEARRAY(D237,1,_xlfn.LAMBDA(_xlpm.x,_xlpm.y,K237&amp;"-"&amp;TEXT(_xlpm.x,"00"))),_xlfn.MAP(_xlfn.TEXTSPLIT(E237,{";","；"},,1),_xlfn.LAMBDA(_xlpm.x,K237&amp;"-"&amp;TEXT(_xlpm.x,"00"))))),"")</f>
        <v>3b-360-fixed-forest-01</v>
      </c>
      <c r="K237" s="19" t="str">
        <f t="shared" si="17"/>
        <v>3b-360-fixed-forest</v>
      </c>
      <c r="L237" s="4" t="s">
        <v>144</v>
      </c>
      <c r="M237" s="4">
        <v>24.44</v>
      </c>
    </row>
    <row r="238" spans="1:14">
      <c r="A238" s="27">
        <v>42032</v>
      </c>
      <c r="B238" s="4">
        <v>24</v>
      </c>
      <c r="C238" s="26" t="s">
        <v>150</v>
      </c>
      <c r="D238" s="26">
        <v>1</v>
      </c>
      <c r="E238" s="26"/>
      <c r="F238" s="26"/>
      <c r="G238" s="15">
        <v>500</v>
      </c>
      <c r="H238" s="17" t="s">
        <v>190</v>
      </c>
      <c r="J238" s="27" t="str" cm="1">
        <f t="array" ref="J238">IFERROR(_xlfn.TEXTJOIN(";",1,IF(D238,_xlfn.MAKEARRAY(D238,1,_xlfn.LAMBDA(_xlpm.x,_xlpm.y,K238&amp;"-"&amp;TEXT(_xlpm.x,"00"))),_xlfn.MAP(_xlfn.TEXTSPLIT(E238,{";","；"},,1),_xlfn.LAMBDA(_xlpm.x,K238&amp;"-"&amp;TEXT(_xlpm.x,"00"))))),"")</f>
        <v>3b-500-fixed-sky-01</v>
      </c>
      <c r="K238" s="19" t="str">
        <f t="shared" si="17"/>
        <v>3b-500-fixed-sky</v>
      </c>
      <c r="L238" s="4" t="s">
        <v>144</v>
      </c>
      <c r="M238" s="4">
        <v>25.6</v>
      </c>
    </row>
    <row r="239" spans="1:14">
      <c r="C239" s="26"/>
      <c r="D239" s="26"/>
      <c r="E239" s="26"/>
      <c r="F239" s="26"/>
      <c r="J239" s="27"/>
    </row>
    <row r="240" spans="1:14">
      <c r="A240" s="27">
        <v>42033</v>
      </c>
      <c r="B240" s="4">
        <v>1</v>
      </c>
      <c r="C240" s="48" t="s">
        <v>337</v>
      </c>
      <c r="D240" s="26">
        <v>4</v>
      </c>
      <c r="E240" s="26"/>
      <c r="F240" s="26"/>
      <c r="G240" s="15">
        <v>12</v>
      </c>
      <c r="H240" s="17" t="s">
        <v>194</v>
      </c>
      <c r="J240" s="27" t="str" cm="1">
        <f t="array" ref="J240">IFERROR(_xlfn.TEXTJOIN(";",1,IF(D240,_xlfn.MAKEARRAY(D240,1,_xlfn.LAMBDA(_xlpm.x,_xlpm.y,K240&amp;"-"&amp;TEXT(_xlpm.x,"00"))),_xlfn.MAP(_xlfn.TEXTSPLIT(E240,{";","；"},,1),_xlfn.LAMBDA(_xlpm.x,K240&amp;"-"&amp;TEXT(_xlpm.x,"00"))))),"")</f>
        <v>3c-12-rnd-grass-01;3c-12-rnd-grass-02;3c-12-rnd-grass-03;3c-12-rnd-grass-04</v>
      </c>
      <c r="K240" s="19" t="str">
        <f t="shared" ref="K240:K241" si="18">_xlfn.TEXTJOIN("-",1,H240:I240,G240,IF(L240="FixedDistance","fixed","rnd"),C240)</f>
        <v>3c-12-rnd-grass</v>
      </c>
      <c r="L240" s="4" t="s">
        <v>141</v>
      </c>
      <c r="N240" s="47" t="s">
        <v>330</v>
      </c>
    </row>
    <row r="241" spans="1:14">
      <c r="A241" s="27">
        <v>42033</v>
      </c>
      <c r="B241" s="4">
        <v>2</v>
      </c>
      <c r="C241" s="48" t="s">
        <v>338</v>
      </c>
      <c r="D241" s="26">
        <v>2</v>
      </c>
      <c r="E241" s="26"/>
      <c r="F241" s="26"/>
      <c r="G241" s="15">
        <v>30</v>
      </c>
      <c r="H241" s="17" t="s">
        <v>194</v>
      </c>
      <c r="J241" s="27" t="str" cm="1">
        <f t="array" ref="J241">IFERROR(_xlfn.TEXTJOIN(";",1,IF(D241,_xlfn.MAKEARRAY(D241,1,_xlfn.LAMBDA(_xlpm.x,_xlpm.y,K241&amp;"-"&amp;TEXT(_xlpm.x,"00"))),_xlfn.MAP(_xlfn.TEXTSPLIT(E241,{";","；"},,1),_xlfn.LAMBDA(_xlpm.x,K241&amp;"-"&amp;TEXT(_xlpm.x,"00"))))),"")</f>
        <v>3c-30-rnd-tree-01;3c-30-rnd-tree-02</v>
      </c>
      <c r="K241" s="19" t="str">
        <f t="shared" si="18"/>
        <v>3c-30-rnd-tree</v>
      </c>
      <c r="L241" s="4" t="s">
        <v>141</v>
      </c>
      <c r="N241" s="47" t="s">
        <v>330</v>
      </c>
    </row>
    <row r="242" spans="1:14">
      <c r="A242" s="27">
        <v>42033</v>
      </c>
      <c r="B242" s="4">
        <v>3</v>
      </c>
      <c r="C242" s="48" t="s">
        <v>339</v>
      </c>
      <c r="D242" s="26">
        <v>4</v>
      </c>
      <c r="E242" s="26"/>
      <c r="F242" s="26"/>
      <c r="G242" s="15">
        <v>37</v>
      </c>
      <c r="H242" s="17" t="s">
        <v>194</v>
      </c>
      <c r="J242" s="27" t="str" cm="1">
        <f t="array" ref="J242">IFERROR(_xlfn.TEXTJOIN(";",1,IF(D242,_xlfn.MAKEARRAY(D242,1,_xlfn.LAMBDA(_xlpm.x,_xlpm.y,K242&amp;"-"&amp;TEXT(_xlpm.x,"00"))),_xlfn.MAP(_xlfn.TEXTSPLIT(E242,{";","；"},,1),_xlfn.LAMBDA(_xlpm.x,K242&amp;"-"&amp;TEXT(_xlpm.x,"00"))))),"")</f>
        <v>3c-37-rnd-nest-01;3c-37-rnd-nest-02;3c-37-rnd-nest-03;3c-37-rnd-nest-04</v>
      </c>
      <c r="K242" s="19" t="str">
        <f t="shared" ref="K242:K257" si="19">_xlfn.TEXTJOIN("-",1,H242:I242,G242,IF(L242="FixedDistance","fixed","rnd"),C242)</f>
        <v>3c-37-rnd-nest</v>
      </c>
      <c r="L242" s="4" t="s">
        <v>141</v>
      </c>
      <c r="N242" s="47" t="s">
        <v>350</v>
      </c>
    </row>
    <row r="243" spans="1:14">
      <c r="A243" s="27">
        <v>42033</v>
      </c>
      <c r="B243" s="4">
        <v>4</v>
      </c>
      <c r="C243" s="26" t="s">
        <v>146</v>
      </c>
      <c r="D243" s="26">
        <v>7</v>
      </c>
      <c r="G243" s="15">
        <v>40</v>
      </c>
      <c r="H243" s="17" t="s">
        <v>194</v>
      </c>
      <c r="J243" s="27" t="str" cm="1">
        <f t="array" ref="J243">IFERROR(_xlfn.TEXTJOIN(";",1,IF(D243,_xlfn.MAKEARRAY(D243,1,_xlfn.LAMBDA(_xlpm.x,_xlpm.y,K243&amp;"-"&amp;TEXT(_xlpm.x,"00"))),_xlfn.MAP(_xlfn.TEXTSPLIT(E243,{";","；"},,1),_xlfn.LAMBDA(_xlpm.x,K243&amp;"-"&amp;TEXT(_xlpm.x,"00"))))),"")</f>
        <v>3c-40-rnd-tree-01;3c-40-rnd-tree-02;3c-40-rnd-tree-03;3c-40-rnd-tree-04;3c-40-rnd-tree-05;3c-40-rnd-tree-06;3c-40-rnd-tree-07</v>
      </c>
      <c r="K243" s="19" t="str">
        <f t="shared" si="19"/>
        <v>3c-40-rnd-tree</v>
      </c>
      <c r="L243" s="4" t="s">
        <v>141</v>
      </c>
      <c r="N243" s="47" t="s">
        <v>351</v>
      </c>
    </row>
    <row r="244" spans="1:14">
      <c r="A244" s="27">
        <v>42033</v>
      </c>
      <c r="B244" s="4">
        <v>5</v>
      </c>
      <c r="C244" s="48" t="s">
        <v>340</v>
      </c>
      <c r="D244" s="26">
        <v>1</v>
      </c>
      <c r="E244" s="26"/>
      <c r="F244" s="26"/>
      <c r="G244" s="15">
        <v>50</v>
      </c>
      <c r="H244" s="17" t="s">
        <v>194</v>
      </c>
      <c r="J244" s="27" t="str" cm="1">
        <f t="array" ref="J244">IFERROR(_xlfn.TEXTJOIN(";",1,IF(D244,_xlfn.MAKEARRAY(D244,1,_xlfn.LAMBDA(_xlpm.x,_xlpm.y,K244&amp;"-"&amp;TEXT(_xlpm.x,"00"))),_xlfn.MAP(_xlfn.TEXTSPLIT(E244,{";","；"},,1),_xlfn.LAMBDA(_xlpm.x,K244&amp;"-"&amp;TEXT(_xlpm.x,"00"))))),"")</f>
        <v>3c-50-rnd-leaves-01</v>
      </c>
      <c r="K244" s="19" t="str">
        <f t="shared" si="19"/>
        <v>3c-50-rnd-leaves</v>
      </c>
      <c r="L244" s="4" t="s">
        <v>141</v>
      </c>
      <c r="N244" s="47" t="s">
        <v>347</v>
      </c>
    </row>
    <row r="245" spans="1:14">
      <c r="A245" s="27">
        <v>42033</v>
      </c>
      <c r="B245" s="4">
        <v>6</v>
      </c>
      <c r="C245" s="48" t="s">
        <v>276</v>
      </c>
      <c r="D245" s="26">
        <v>1</v>
      </c>
      <c r="E245" s="26"/>
      <c r="F245" s="26"/>
      <c r="G245" s="15">
        <v>65</v>
      </c>
      <c r="H245" s="17" t="s">
        <v>194</v>
      </c>
      <c r="J245" s="27" t="str" cm="1">
        <f t="array" ref="J245">IFERROR(_xlfn.TEXTJOIN(";",1,IF(D245,_xlfn.MAKEARRAY(D245,1,_xlfn.LAMBDA(_xlpm.x,_xlpm.y,K245&amp;"-"&amp;TEXT(_xlpm.x,"00"))),_xlfn.MAP(_xlfn.TEXTSPLIT(E245,{";","；"},,1),_xlfn.LAMBDA(_xlpm.x,K245&amp;"-"&amp;TEXT(_xlpm.x,"00"))))),"")</f>
        <v>3c-65-fixed-atm-01</v>
      </c>
      <c r="K245" s="19" t="str">
        <f t="shared" si="19"/>
        <v>3c-65-fixed-atm</v>
      </c>
      <c r="L245" s="47" t="s">
        <v>277</v>
      </c>
      <c r="M245" s="4">
        <v>25.6</v>
      </c>
      <c r="N245" s="11"/>
    </row>
    <row r="246" spans="1:14">
      <c r="A246" s="27">
        <v>42033</v>
      </c>
      <c r="B246" s="4">
        <v>7</v>
      </c>
      <c r="C246" s="48" t="s">
        <v>341</v>
      </c>
      <c r="D246" s="26">
        <v>1</v>
      </c>
      <c r="E246" s="26"/>
      <c r="F246" s="26"/>
      <c r="G246" s="15">
        <v>66</v>
      </c>
      <c r="H246" s="17" t="s">
        <v>194</v>
      </c>
      <c r="J246" s="27" t="str" cm="1">
        <f t="array" ref="J246">IFERROR(_xlfn.TEXTJOIN(";",1,IF(D246,_xlfn.MAKEARRAY(D246,1,_xlfn.LAMBDA(_xlpm.x,_xlpm.y,K246&amp;"-"&amp;TEXT(_xlpm.x,"00"))),_xlfn.MAP(_xlfn.TEXTSPLIT(E246,{";","；"},,1),_xlfn.LAMBDA(_xlpm.x,K246&amp;"-"&amp;TEXT(_xlpm.x,"00"))))),"")</f>
        <v>3c-66-rnd-stone-01</v>
      </c>
      <c r="K246" s="19" t="str">
        <f t="shared" si="19"/>
        <v>3c-66-rnd-stone</v>
      </c>
      <c r="L246" s="4" t="s">
        <v>141</v>
      </c>
      <c r="N246" s="47" t="s">
        <v>345</v>
      </c>
    </row>
    <row r="247" spans="1:14">
      <c r="A247" s="27">
        <v>42033</v>
      </c>
      <c r="B247" s="4">
        <v>8</v>
      </c>
      <c r="C247" s="48" t="s">
        <v>342</v>
      </c>
      <c r="D247" s="26">
        <v>2</v>
      </c>
      <c r="E247" s="26"/>
      <c r="F247" s="26"/>
      <c r="G247" s="15">
        <v>90</v>
      </c>
      <c r="H247" s="17" t="s">
        <v>194</v>
      </c>
      <c r="J247" s="27" t="str" cm="1">
        <f t="array" ref="J247">IFERROR(_xlfn.TEXTJOIN(";",1,IF(D247,_xlfn.MAKEARRAY(D247,1,_xlfn.LAMBDA(_xlpm.x,_xlpm.y,K247&amp;"-"&amp;TEXT(_xlpm.x,"00"))),_xlfn.MAP(_xlfn.TEXTSPLIT(E247,{";","；"},,1),_xlfn.LAMBDA(_xlpm.x,K247&amp;"-"&amp;TEXT(_xlpm.x,"00"))))),"")</f>
        <v>3c-90-rnd-bubble-01;3c-90-rnd-bubble-02</v>
      </c>
      <c r="K247" s="19" t="str">
        <f t="shared" si="19"/>
        <v>3c-90-rnd-bubble</v>
      </c>
      <c r="L247" s="4" t="s">
        <v>141</v>
      </c>
      <c r="N247" s="47" t="s">
        <v>345</v>
      </c>
    </row>
    <row r="248" spans="1:14">
      <c r="A248" s="27">
        <v>42033</v>
      </c>
      <c r="B248" s="4">
        <v>9</v>
      </c>
      <c r="C248" s="48" t="s">
        <v>342</v>
      </c>
      <c r="D248" s="26">
        <v>1</v>
      </c>
      <c r="E248" s="26"/>
      <c r="F248" s="26"/>
      <c r="G248" s="15">
        <v>120</v>
      </c>
      <c r="H248" s="17" t="s">
        <v>194</v>
      </c>
      <c r="J248" s="27" t="str" cm="1">
        <f t="array" ref="J248">IFERROR(_xlfn.TEXTJOIN(";",1,IF(D248,_xlfn.MAKEARRAY(D248,1,_xlfn.LAMBDA(_xlpm.x,_xlpm.y,K248&amp;"-"&amp;TEXT(_xlpm.x,"00"))),_xlfn.MAP(_xlfn.TEXTSPLIT(E248,{";","；"},,1),_xlfn.LAMBDA(_xlpm.x,K248&amp;"-"&amp;TEXT(_xlpm.x,"00"))))),"")</f>
        <v>3c-120-rnd-bubble-01</v>
      </c>
      <c r="K248" s="19" t="str">
        <f t="shared" si="19"/>
        <v>3c-120-rnd-bubble</v>
      </c>
      <c r="L248" s="47" t="s">
        <v>301</v>
      </c>
      <c r="N248" s="47" t="s">
        <v>346</v>
      </c>
    </row>
    <row r="249" spans="1:14">
      <c r="A249" s="27">
        <v>42033</v>
      </c>
      <c r="B249" s="4">
        <v>10</v>
      </c>
      <c r="C249" s="48" t="s">
        <v>339</v>
      </c>
      <c r="D249" s="26">
        <v>2</v>
      </c>
      <c r="E249" s="26"/>
      <c r="F249" s="26"/>
      <c r="G249" s="15">
        <v>150</v>
      </c>
      <c r="H249" s="17" t="s">
        <v>194</v>
      </c>
      <c r="J249" s="27" t="str" cm="1">
        <f t="array" ref="J249">IFERROR(_xlfn.TEXTJOIN(";",1,IF(D249,_xlfn.MAKEARRAY(D249,1,_xlfn.LAMBDA(_xlpm.x,_xlpm.y,K249&amp;"-"&amp;TEXT(_xlpm.x,"00"))),_xlfn.MAP(_xlfn.TEXTSPLIT(E249,{";","；"},,1),_xlfn.LAMBDA(_xlpm.x,K249&amp;"-"&amp;TEXT(_xlpm.x,"00"))))),"")</f>
        <v>3c-150-rnd-nest-01;3c-150-rnd-nest-02</v>
      </c>
      <c r="K249" s="19" t="str">
        <f t="shared" si="19"/>
        <v>3c-150-rnd-nest</v>
      </c>
      <c r="L249" s="4" t="s">
        <v>141</v>
      </c>
      <c r="N249" s="47" t="s">
        <v>308</v>
      </c>
    </row>
    <row r="250" spans="1:14">
      <c r="A250" s="27">
        <v>42033</v>
      </c>
      <c r="B250" s="4">
        <v>11</v>
      </c>
      <c r="C250" s="48" t="s">
        <v>340</v>
      </c>
      <c r="D250" s="26">
        <v>1</v>
      </c>
      <c r="E250" s="26"/>
      <c r="F250" s="26"/>
      <c r="G250" s="15">
        <v>190</v>
      </c>
      <c r="H250" s="17" t="s">
        <v>194</v>
      </c>
      <c r="J250" s="27" t="str" cm="1">
        <f t="array" ref="J250">IFERROR(_xlfn.TEXTJOIN(";",1,IF(D250,_xlfn.MAKEARRAY(D250,1,_xlfn.LAMBDA(_xlpm.x,_xlpm.y,K250&amp;"-"&amp;TEXT(_xlpm.x,"00"))),_xlfn.MAP(_xlfn.TEXTSPLIT(E250,{";","；"},,1),_xlfn.LAMBDA(_xlpm.x,K250&amp;"-"&amp;TEXT(_xlpm.x,"00"))))),"")</f>
        <v>3c-190-rnd-leaves-01</v>
      </c>
      <c r="K250" s="19" t="str">
        <f t="shared" si="19"/>
        <v>3c-190-rnd-leaves</v>
      </c>
      <c r="L250" s="4" t="s">
        <v>141</v>
      </c>
      <c r="N250" s="47" t="s">
        <v>347</v>
      </c>
    </row>
    <row r="251" spans="1:14">
      <c r="A251" s="27">
        <v>42033</v>
      </c>
      <c r="B251" s="4">
        <v>12</v>
      </c>
      <c r="C251" s="48" t="s">
        <v>276</v>
      </c>
      <c r="D251" s="26">
        <v>1</v>
      </c>
      <c r="E251" s="26"/>
      <c r="F251" s="26"/>
      <c r="G251" s="15">
        <v>198</v>
      </c>
      <c r="H251" s="17" t="s">
        <v>194</v>
      </c>
      <c r="J251" s="27" t="str" cm="1">
        <f t="array" ref="J251">IFERROR(_xlfn.TEXTJOIN(";",1,IF(D251,_xlfn.MAKEARRAY(D251,1,_xlfn.LAMBDA(_xlpm.x,_xlpm.y,K251&amp;"-"&amp;TEXT(_xlpm.x,"00"))),_xlfn.MAP(_xlfn.TEXTSPLIT(E251,{";","；"},,1),_xlfn.LAMBDA(_xlpm.x,K251&amp;"-"&amp;TEXT(_xlpm.x,"00"))))),"")</f>
        <v>3c-198-fixed-atm-01</v>
      </c>
      <c r="K251" s="19" t="str">
        <f t="shared" si="19"/>
        <v>3c-198-fixed-atm</v>
      </c>
      <c r="L251" s="47" t="s">
        <v>277</v>
      </c>
      <c r="M251" s="4">
        <v>25.6</v>
      </c>
      <c r="N251" s="11"/>
    </row>
    <row r="252" spans="1:14">
      <c r="A252" s="27">
        <v>42033</v>
      </c>
      <c r="B252" s="4">
        <v>13</v>
      </c>
      <c r="C252" s="48" t="s">
        <v>341</v>
      </c>
      <c r="D252" s="26">
        <v>2</v>
      </c>
      <c r="E252" s="26"/>
      <c r="F252" s="26"/>
      <c r="G252" s="15">
        <v>200</v>
      </c>
      <c r="H252" s="17" t="s">
        <v>194</v>
      </c>
      <c r="J252" s="27" t="str" cm="1">
        <f t="array" ref="J252">IFERROR(_xlfn.TEXTJOIN(";",1,IF(D252,_xlfn.MAKEARRAY(D252,1,_xlfn.LAMBDA(_xlpm.x,_xlpm.y,K252&amp;"-"&amp;TEXT(_xlpm.x,"00"))),_xlfn.MAP(_xlfn.TEXTSPLIT(E252,{";","；"},,1),_xlfn.LAMBDA(_xlpm.x,K252&amp;"-"&amp;TEXT(_xlpm.x,"00"))))),"")</f>
        <v>3c-200-rnd-stone-01;3c-200-rnd-stone-02</v>
      </c>
      <c r="K252" s="19" t="str">
        <f t="shared" si="19"/>
        <v>3c-200-rnd-stone</v>
      </c>
      <c r="L252" s="4" t="s">
        <v>141</v>
      </c>
      <c r="N252" s="47" t="s">
        <v>348</v>
      </c>
    </row>
    <row r="253" spans="1:14">
      <c r="A253" s="27">
        <v>42033</v>
      </c>
      <c r="B253" s="4">
        <v>14</v>
      </c>
      <c r="C253" s="48" t="s">
        <v>343</v>
      </c>
      <c r="D253" s="26">
        <v>3</v>
      </c>
      <c r="E253" s="26"/>
      <c r="F253" s="26"/>
      <c r="G253" s="15">
        <v>220</v>
      </c>
      <c r="H253" s="17" t="s">
        <v>194</v>
      </c>
      <c r="J253" s="27" t="str" cm="1">
        <f t="array" ref="J253">IFERROR(_xlfn.TEXTJOIN(";",1,IF(D253,_xlfn.MAKEARRAY(D253,1,_xlfn.LAMBDA(_xlpm.x,_xlpm.y,K253&amp;"-"&amp;TEXT(_xlpm.x,"00"))),_xlfn.MAP(_xlfn.TEXTSPLIT(E253,{";","；"},,1),_xlfn.LAMBDA(_xlpm.x,K253&amp;"-"&amp;TEXT(_xlpm.x,"00"))))),"")</f>
        <v>3c-220-rnd-branch-01;3c-220-rnd-branch-02;3c-220-rnd-branch-03</v>
      </c>
      <c r="K253" s="19" t="str">
        <f t="shared" si="19"/>
        <v>3c-220-rnd-branch</v>
      </c>
      <c r="L253" s="4" t="s">
        <v>141</v>
      </c>
      <c r="N253" s="47" t="s">
        <v>349</v>
      </c>
    </row>
    <row r="254" spans="1:14">
      <c r="A254" s="27">
        <v>42033</v>
      </c>
      <c r="B254" s="4">
        <v>15</v>
      </c>
      <c r="C254" s="48" t="s">
        <v>338</v>
      </c>
      <c r="D254" s="26">
        <v>3</v>
      </c>
      <c r="E254" s="26"/>
      <c r="F254" s="26"/>
      <c r="G254" s="15">
        <v>300</v>
      </c>
      <c r="H254" s="17" t="s">
        <v>194</v>
      </c>
      <c r="J254" s="27" t="str" cm="1">
        <f t="array" ref="J254">IFERROR(_xlfn.TEXTJOIN(";",1,IF(D254,_xlfn.MAKEARRAY(D254,1,_xlfn.LAMBDA(_xlpm.x,_xlpm.y,K254&amp;"-"&amp;TEXT(_xlpm.x,"00"))),_xlfn.MAP(_xlfn.TEXTSPLIT(E254,{";","；"},,1),_xlfn.LAMBDA(_xlpm.x,K254&amp;"-"&amp;TEXT(_xlpm.x,"00"))))),"")</f>
        <v>3c-300-rnd-tree-01;3c-300-rnd-tree-02;3c-300-rnd-tree-03</v>
      </c>
      <c r="K254" s="19" t="str">
        <f t="shared" si="19"/>
        <v>3c-300-rnd-tree</v>
      </c>
      <c r="L254" s="47" t="s">
        <v>301</v>
      </c>
      <c r="N254" s="47" t="s">
        <v>330</v>
      </c>
    </row>
    <row r="255" spans="1:14">
      <c r="A255" s="27">
        <v>42033</v>
      </c>
      <c r="B255" s="4">
        <v>16</v>
      </c>
      <c r="C255" s="48" t="s">
        <v>340</v>
      </c>
      <c r="D255" s="26">
        <v>3</v>
      </c>
      <c r="E255" s="26"/>
      <c r="F255" s="26"/>
      <c r="G255" s="15">
        <v>340</v>
      </c>
      <c r="H255" s="17" t="s">
        <v>194</v>
      </c>
      <c r="J255" s="27" t="str" cm="1">
        <f t="array" ref="J255">IFERROR(_xlfn.TEXTJOIN(";",1,IF(D255,_xlfn.MAKEARRAY(D255,1,_xlfn.LAMBDA(_xlpm.x,_xlpm.y,K255&amp;"-"&amp;TEXT(_xlpm.x,"00"))),_xlfn.MAP(_xlfn.TEXTSPLIT(E255,{";","；"},,1),_xlfn.LAMBDA(_xlpm.x,K255&amp;"-"&amp;TEXT(_xlpm.x,"00"))))),"")</f>
        <v>3c-340-rnd-leaves-01;3c-340-rnd-leaves-02;3c-340-rnd-leaves-03</v>
      </c>
      <c r="K255" s="19" t="str">
        <f t="shared" si="19"/>
        <v>3c-340-rnd-leaves</v>
      </c>
      <c r="L255" s="4" t="s">
        <v>141</v>
      </c>
      <c r="N255" s="47" t="s">
        <v>318</v>
      </c>
    </row>
    <row r="256" spans="1:14">
      <c r="A256" s="27">
        <v>42033</v>
      </c>
      <c r="B256" s="4">
        <v>17</v>
      </c>
      <c r="C256" s="48" t="s">
        <v>341</v>
      </c>
      <c r="D256" s="26">
        <v>3</v>
      </c>
      <c r="E256" s="26"/>
      <c r="F256" s="26"/>
      <c r="G256" s="15">
        <v>360</v>
      </c>
      <c r="H256" s="17" t="s">
        <v>194</v>
      </c>
      <c r="J256" s="27" t="str" cm="1">
        <f t="array" ref="J256">IFERROR(_xlfn.TEXTJOIN(";",1,IF(D256,_xlfn.MAKEARRAY(D256,1,_xlfn.LAMBDA(_xlpm.x,_xlpm.y,K256&amp;"-"&amp;TEXT(_xlpm.x,"00"))),_xlfn.MAP(_xlfn.TEXTSPLIT(E256,{";","；"},,1),_xlfn.LAMBDA(_xlpm.x,K256&amp;"-"&amp;TEXT(_xlpm.x,"00"))))),"")</f>
        <v>3c-360-rnd-stone-01;3c-360-rnd-stone-02;3c-360-rnd-stone-03</v>
      </c>
      <c r="K256" s="19" t="str">
        <f t="shared" si="19"/>
        <v>3c-360-rnd-stone</v>
      </c>
      <c r="L256" s="47" t="s">
        <v>301</v>
      </c>
      <c r="N256" s="47" t="s">
        <v>353</v>
      </c>
    </row>
    <row r="257" spans="1:15">
      <c r="A257" s="27">
        <v>42033</v>
      </c>
      <c r="B257" s="4">
        <v>18</v>
      </c>
      <c r="C257" s="48" t="s">
        <v>338</v>
      </c>
      <c r="D257" s="26">
        <v>7</v>
      </c>
      <c r="E257" s="26"/>
      <c r="F257" s="26"/>
      <c r="G257" s="15">
        <v>400</v>
      </c>
      <c r="H257" s="17" t="s">
        <v>194</v>
      </c>
      <c r="J257" s="27" t="str" cm="1">
        <f t="array" ref="J257">IFERROR(_xlfn.TEXTJOIN(";",1,IF(D257,_xlfn.MAKEARRAY(D257,1,_xlfn.LAMBDA(_xlpm.x,_xlpm.y,K257&amp;"-"&amp;TEXT(_xlpm.x,"00"))),_xlfn.MAP(_xlfn.TEXTSPLIT(E257,{";","；"},,1),_xlfn.LAMBDA(_xlpm.x,K257&amp;"-"&amp;TEXT(_xlpm.x,"00"))))),"")</f>
        <v>3c-400-rnd-tree-01;3c-400-rnd-tree-02;3c-400-rnd-tree-03;3c-400-rnd-tree-04;3c-400-rnd-tree-05;3c-400-rnd-tree-06;3c-400-rnd-tree-07</v>
      </c>
      <c r="K257" s="19" t="str">
        <f t="shared" si="19"/>
        <v>3c-400-rnd-tree</v>
      </c>
      <c r="L257" s="4" t="s">
        <v>141</v>
      </c>
      <c r="N257" s="47" t="s">
        <v>321</v>
      </c>
    </row>
    <row r="258" spans="1:15">
      <c r="A258" s="27">
        <v>42033</v>
      </c>
      <c r="B258" s="4">
        <v>19</v>
      </c>
      <c r="C258" s="48" t="s">
        <v>339</v>
      </c>
      <c r="D258" s="26">
        <v>2</v>
      </c>
      <c r="E258" s="26"/>
      <c r="F258" s="26"/>
      <c r="G258" s="15">
        <v>500</v>
      </c>
      <c r="H258" s="17" t="s">
        <v>194</v>
      </c>
      <c r="J258" s="27" t="str" cm="1">
        <f t="array" ref="J258">IFERROR(_xlfn.TEXTJOIN(";",1,IF(D258,_xlfn.MAKEARRAY(D258,1,_xlfn.LAMBDA(_xlpm.x,_xlpm.y,K258&amp;"-"&amp;TEXT(_xlpm.x,"00"))),_xlfn.MAP(_xlfn.TEXTSPLIT(E258,{";","；"},,1),_xlfn.LAMBDA(_xlpm.x,K258&amp;"-"&amp;TEXT(_xlpm.x,"00"))))),"")</f>
        <v>3c-500-rnd-nest-01;3c-500-rnd-nest-02</v>
      </c>
      <c r="K258" s="19" t="str">
        <f t="shared" ref="K258:K262" si="20">_xlfn.TEXTJOIN("-",1,H258:I258,G258,IF(L258="FixedDistance","fixed","rnd"),C258)</f>
        <v>3c-500-rnd-nest</v>
      </c>
      <c r="L258" s="4" t="s">
        <v>141</v>
      </c>
      <c r="N258" s="47" t="s">
        <v>353</v>
      </c>
    </row>
    <row r="259" spans="1:15">
      <c r="A259" s="27">
        <v>42033</v>
      </c>
      <c r="B259" s="4">
        <v>20</v>
      </c>
      <c r="C259" s="48" t="s">
        <v>338</v>
      </c>
      <c r="D259" s="26">
        <v>1</v>
      </c>
      <c r="E259" s="26"/>
      <c r="F259" s="26"/>
      <c r="G259" s="15">
        <v>580</v>
      </c>
      <c r="H259" s="17" t="s">
        <v>194</v>
      </c>
      <c r="J259" s="27" t="str" cm="1">
        <f t="array" ref="J259">IFERROR(_xlfn.TEXTJOIN(";",1,IF(D259,_xlfn.MAKEARRAY(D259,1,_xlfn.LAMBDA(_xlpm.x,_xlpm.y,K259&amp;"-"&amp;TEXT(_xlpm.x,"00"))),_xlfn.MAP(_xlfn.TEXTSPLIT(E259,{";","；"},,1),_xlfn.LAMBDA(_xlpm.x,K259&amp;"-"&amp;TEXT(_xlpm.x,"00"))))),"")</f>
        <v>3c-580-fixed-tree-01</v>
      </c>
      <c r="K259" s="19" t="str">
        <f t="shared" si="20"/>
        <v>3c-580-fixed-tree</v>
      </c>
      <c r="L259" s="4" t="s">
        <v>144</v>
      </c>
      <c r="M259" s="4">
        <v>33</v>
      </c>
    </row>
    <row r="260" spans="1:15">
      <c r="A260" s="27">
        <v>42033</v>
      </c>
      <c r="B260" s="4">
        <v>21</v>
      </c>
      <c r="C260" s="48" t="s">
        <v>340</v>
      </c>
      <c r="D260" s="26">
        <v>2</v>
      </c>
      <c r="E260" s="26"/>
      <c r="F260" s="26"/>
      <c r="G260" s="15">
        <v>630</v>
      </c>
      <c r="H260" s="17" t="s">
        <v>194</v>
      </c>
      <c r="J260" s="27" t="str" cm="1">
        <f t="array" ref="J260">IFERROR(_xlfn.TEXTJOIN(";",1,IF(D260,_xlfn.MAKEARRAY(D260,1,_xlfn.LAMBDA(_xlpm.x,_xlpm.y,K260&amp;"-"&amp;TEXT(_xlpm.x,"00"))),_xlfn.MAP(_xlfn.TEXTSPLIT(E260,{";","；"},,1),_xlfn.LAMBDA(_xlpm.x,K260&amp;"-"&amp;TEXT(_xlpm.x,"00"))))),"")</f>
        <v>3c-630-rnd-leaves-01;3c-630-rnd-leaves-02</v>
      </c>
      <c r="K260" s="19" t="str">
        <f t="shared" si="20"/>
        <v>3c-630-rnd-leaves</v>
      </c>
      <c r="L260" s="4" t="s">
        <v>141</v>
      </c>
      <c r="N260" s="47" t="s">
        <v>352</v>
      </c>
    </row>
    <row r="261" spans="1:15">
      <c r="A261" s="27">
        <v>42033</v>
      </c>
      <c r="B261" s="4">
        <v>22</v>
      </c>
      <c r="C261" s="48" t="s">
        <v>338</v>
      </c>
      <c r="D261" s="26">
        <v>1</v>
      </c>
      <c r="E261" s="26"/>
      <c r="F261" s="26"/>
      <c r="G261" s="15">
        <v>650</v>
      </c>
      <c r="H261" s="17" t="s">
        <v>194</v>
      </c>
      <c r="J261" s="27" t="str" cm="1">
        <f t="array" ref="J261">IFERROR(_xlfn.TEXTJOIN(";",1,IF(D261,_xlfn.MAKEARRAY(D261,1,_xlfn.LAMBDA(_xlpm.x,_xlpm.y,K261&amp;"-"&amp;TEXT(_xlpm.x,"00"))),_xlfn.MAP(_xlfn.TEXTSPLIT(E261,{";","；"},,1),_xlfn.LAMBDA(_xlpm.x,K261&amp;"-"&amp;TEXT(_xlpm.x,"00"))))),"")</f>
        <v>3c-650-fixed-tree-01</v>
      </c>
      <c r="K261" s="19" t="str">
        <f t="shared" si="20"/>
        <v>3c-650-fixed-tree</v>
      </c>
      <c r="L261" s="4" t="s">
        <v>144</v>
      </c>
      <c r="M261" s="4">
        <v>27.2</v>
      </c>
    </row>
    <row r="262" spans="1:15">
      <c r="A262" s="27">
        <v>42033</v>
      </c>
      <c r="B262" s="4">
        <v>23</v>
      </c>
      <c r="C262" s="48" t="s">
        <v>344</v>
      </c>
      <c r="D262" s="26">
        <v>1</v>
      </c>
      <c r="E262" s="26"/>
      <c r="F262" s="26"/>
      <c r="G262" s="15">
        <v>800</v>
      </c>
      <c r="H262" s="17" t="s">
        <v>194</v>
      </c>
      <c r="J262" s="27" t="str" cm="1">
        <f t="array" ref="J262">IFERROR(_xlfn.TEXTJOIN(";",1,IF(D262,_xlfn.MAKEARRAY(D262,1,_xlfn.LAMBDA(_xlpm.x,_xlpm.y,K262&amp;"-"&amp;TEXT(_xlpm.x,"00"))),_xlfn.MAP(_xlfn.TEXTSPLIT(E262,{";","；"},,1),_xlfn.LAMBDA(_xlpm.x,K262&amp;"-"&amp;TEXT(_xlpm.x,"00"))))),"")</f>
        <v>3c-800-fixed-sky-01</v>
      </c>
      <c r="K262" s="19" t="str">
        <f t="shared" si="20"/>
        <v>3c-800-fixed-sky</v>
      </c>
      <c r="L262" s="4" t="s">
        <v>144</v>
      </c>
      <c r="M262" s="4">
        <v>25.6</v>
      </c>
    </row>
    <row r="263" spans="1:15">
      <c r="C263" s="26"/>
      <c r="D263" s="26"/>
      <c r="E263" s="26"/>
      <c r="F263" s="26"/>
      <c r="J263" s="27"/>
    </row>
    <row r="264" spans="1:15">
      <c r="A264" s="27">
        <v>42041</v>
      </c>
      <c r="B264" s="4">
        <v>1</v>
      </c>
      <c r="C264" s="26" t="s">
        <v>146</v>
      </c>
      <c r="D264" s="26">
        <v>2</v>
      </c>
      <c r="E264" s="26"/>
      <c r="F264" s="26"/>
      <c r="G264" s="15">
        <v>20</v>
      </c>
      <c r="H264" s="17" t="s">
        <v>195</v>
      </c>
      <c r="J264" s="27" t="str" cm="1">
        <f t="array" ref="J264">IFERROR(_xlfn.TEXTJOIN(";",1,IF(D264,_xlfn.MAKEARRAY(D264,1,_xlfn.LAMBDA(_xlpm.x,_xlpm.y,K264&amp;"-"&amp;TEXT(_xlpm.x,"00"))),_xlfn.MAP(_xlfn.TEXTSPLIT(E264,{";","；"},,1),_xlfn.LAMBDA(_xlpm.x,K264&amp;"-"&amp;TEXT(_xlpm.x,"00"))))),"")</f>
        <v>4a-20-rnd-tree-01;4a-20-rnd-tree-02</v>
      </c>
      <c r="K264" s="19" t="str">
        <f t="shared" ref="K264:K265" si="21">_xlfn.TEXTJOIN("-",1,H264:I264,G264,IF(L264="FixedDistance","fixed","rnd"),C264)</f>
        <v>4a-20-rnd-tree</v>
      </c>
      <c r="L264" s="4" t="s">
        <v>141</v>
      </c>
      <c r="N264" s="47" t="s">
        <v>371</v>
      </c>
    </row>
    <row r="265" spans="1:15">
      <c r="A265" s="27">
        <v>42041</v>
      </c>
      <c r="B265" s="4">
        <v>2</v>
      </c>
      <c r="C265" s="26" t="s">
        <v>196</v>
      </c>
      <c r="D265" s="26">
        <v>1</v>
      </c>
      <c r="E265" s="26"/>
      <c r="F265" s="26"/>
      <c r="G265" s="15">
        <v>25</v>
      </c>
      <c r="H265" s="17" t="s">
        <v>195</v>
      </c>
      <c r="J265" s="27" t="str" cm="1">
        <f t="array" ref="J265">IFERROR(_xlfn.TEXTJOIN(";",1,IF(D265,_xlfn.MAKEARRAY(D265,1,_xlfn.LAMBDA(_xlpm.x,_xlpm.y,K265&amp;"-"&amp;TEXT(_xlpm.x,"00"))),_xlfn.MAP(_xlfn.TEXTSPLIT(E265,{";","；"},,1),_xlfn.LAMBDA(_xlpm.x,K265&amp;"-"&amp;TEXT(_xlpm.x,"00"))))),"")</f>
        <v>4a-25-rnd-lantern-01</v>
      </c>
      <c r="K265" s="19" t="str">
        <f t="shared" si="21"/>
        <v>4a-25-rnd-lantern</v>
      </c>
      <c r="L265" s="4" t="s">
        <v>141</v>
      </c>
      <c r="N265" s="47" t="s">
        <v>370</v>
      </c>
    </row>
    <row r="266" spans="1:15">
      <c r="A266" s="27">
        <v>42041</v>
      </c>
      <c r="B266" s="4">
        <v>3</v>
      </c>
      <c r="C266" s="26" t="s">
        <v>162</v>
      </c>
      <c r="D266" s="26">
        <v>3</v>
      </c>
      <c r="G266" s="15">
        <v>35</v>
      </c>
      <c r="H266" s="17" t="s">
        <v>195</v>
      </c>
      <c r="J266" s="27" t="str" cm="1">
        <f t="array" ref="J266">IFERROR(_xlfn.TEXTJOIN(";",1,IF(D266,_xlfn.MAKEARRAY(D266,1,_xlfn.LAMBDA(_xlpm.x,_xlpm.y,K266&amp;"-"&amp;TEXT(_xlpm.x,"00"))),_xlfn.MAP(_xlfn.TEXTSPLIT(E266,{";","；"},,1),_xlfn.LAMBDA(_xlpm.x,K266&amp;"-"&amp;TEXT(_xlpm.x,"00"))))),"")</f>
        <v>4a-35-rnd-branch-01;4a-35-rnd-branch-02;4a-35-rnd-branch-03</v>
      </c>
      <c r="K266" s="19" t="str">
        <f t="shared" ref="K266:K286" si="22">_xlfn.TEXTJOIN("-",1,H266:I266,G266,IF(L266="FixedDistance","fixed","rnd"),C266)</f>
        <v>4a-35-rnd-branch</v>
      </c>
      <c r="L266" s="4" t="s">
        <v>141</v>
      </c>
      <c r="N266" s="47" t="s">
        <v>369</v>
      </c>
    </row>
    <row r="267" spans="1:15">
      <c r="A267" s="27">
        <v>42041</v>
      </c>
      <c r="B267" s="4">
        <v>4</v>
      </c>
      <c r="C267" s="26" t="s">
        <v>196</v>
      </c>
      <c r="D267" s="26">
        <v>2</v>
      </c>
      <c r="G267" s="15">
        <v>60</v>
      </c>
      <c r="H267" s="17" t="s">
        <v>195</v>
      </c>
      <c r="J267" s="27" t="str" cm="1">
        <f t="array" ref="J267">IFERROR(_xlfn.TEXTJOIN(";",1,IF(D267,_xlfn.MAKEARRAY(D267,1,_xlfn.LAMBDA(_xlpm.x,_xlpm.y,K267&amp;"-"&amp;TEXT(_xlpm.x,"00"))),_xlfn.MAP(_xlfn.TEXTSPLIT(E267,{";","；"},,1),_xlfn.LAMBDA(_xlpm.x,K267&amp;"-"&amp;TEXT(_xlpm.x,"00"))))),"")</f>
        <v>4a-60-rnd-lantern-01;4a-60-rnd-lantern-02</v>
      </c>
      <c r="K267" s="19" t="str">
        <f t="shared" si="22"/>
        <v>4a-60-rnd-lantern</v>
      </c>
      <c r="L267" s="4" t="s">
        <v>141</v>
      </c>
      <c r="N267" s="47" t="s">
        <v>368</v>
      </c>
      <c r="O267" s="47" t="s">
        <v>273</v>
      </c>
    </row>
    <row r="268" spans="1:15">
      <c r="A268" s="27">
        <v>42041</v>
      </c>
      <c r="B268" s="4">
        <v>5</v>
      </c>
      <c r="C268" s="26" t="s">
        <v>146</v>
      </c>
      <c r="D268" s="26">
        <v>1</v>
      </c>
      <c r="G268" s="15">
        <v>70</v>
      </c>
      <c r="H268" s="17" t="s">
        <v>195</v>
      </c>
      <c r="J268" s="27" t="str" cm="1">
        <f t="array" ref="J268">IFERROR(_xlfn.TEXTJOIN(";",1,IF(D268,_xlfn.MAKEARRAY(D268,1,_xlfn.LAMBDA(_xlpm.x,_xlpm.y,K268&amp;"-"&amp;TEXT(_xlpm.x,"00"))),_xlfn.MAP(_xlfn.TEXTSPLIT(E268,{";","；"},,1),_xlfn.LAMBDA(_xlpm.x,K268&amp;"-"&amp;TEXT(_xlpm.x,"00"))))),"")</f>
        <v>4a-70-rnd-tree-01</v>
      </c>
      <c r="K268" s="19" t="str">
        <f t="shared" si="22"/>
        <v>4a-70-rnd-tree</v>
      </c>
      <c r="L268" s="4" t="s">
        <v>141</v>
      </c>
      <c r="N268" s="47" t="s">
        <v>367</v>
      </c>
    </row>
    <row r="269" spans="1:15">
      <c r="A269" s="27">
        <v>42041</v>
      </c>
      <c r="B269" s="4">
        <v>6</v>
      </c>
      <c r="C269" s="26" t="s">
        <v>143</v>
      </c>
      <c r="D269" s="26">
        <v>1</v>
      </c>
      <c r="G269" s="15">
        <v>75</v>
      </c>
      <c r="H269" s="17" t="s">
        <v>195</v>
      </c>
      <c r="J269" s="27" t="str" cm="1">
        <f t="array" ref="J269">IFERROR(_xlfn.TEXTJOIN(";",1,IF(D269,_xlfn.MAKEARRAY(D269,1,_xlfn.LAMBDA(_xlpm.x,_xlpm.y,K269&amp;"-"&amp;TEXT(_xlpm.x,"00"))),_xlfn.MAP(_xlfn.TEXTSPLIT(E269,{";","；"},,1),_xlfn.LAMBDA(_xlpm.x,K269&amp;"-"&amp;TEXT(_xlpm.x,"00"))))),"")</f>
        <v>4a-75-fixed-atm-01</v>
      </c>
      <c r="K269" s="19" t="str">
        <f t="shared" si="22"/>
        <v>4a-75-fixed-atm</v>
      </c>
      <c r="L269" s="4" t="s">
        <v>144</v>
      </c>
      <c r="M269" s="4">
        <v>25.6</v>
      </c>
    </row>
    <row r="270" spans="1:15">
      <c r="A270" s="27">
        <v>42041</v>
      </c>
      <c r="B270" s="4">
        <v>7</v>
      </c>
      <c r="C270" s="26" t="s">
        <v>165</v>
      </c>
      <c r="D270" s="26">
        <v>1</v>
      </c>
      <c r="G270" s="15">
        <v>95</v>
      </c>
      <c r="H270" s="17" t="s">
        <v>195</v>
      </c>
      <c r="J270" s="27" t="str" cm="1">
        <f t="array" ref="J270">IFERROR(_xlfn.TEXTJOIN(";",1,IF(D270,_xlfn.MAKEARRAY(D270,1,_xlfn.LAMBDA(_xlpm.x,_xlpm.y,K270&amp;"-"&amp;TEXT(_xlpm.x,"00"))),_xlfn.MAP(_xlfn.TEXTSPLIT(E270,{";","；"},,1),_xlfn.LAMBDA(_xlpm.x,K270&amp;"-"&amp;TEXT(_xlpm.x,"00"))))),"")</f>
        <v>4a-95-rnd-archi-01</v>
      </c>
      <c r="K270" s="19" t="str">
        <f t="shared" si="22"/>
        <v>4a-95-rnd-archi</v>
      </c>
      <c r="L270" s="4" t="s">
        <v>141</v>
      </c>
      <c r="N270" s="47" t="s">
        <v>366</v>
      </c>
    </row>
    <row r="271" spans="1:15">
      <c r="A271" s="27">
        <v>42041</v>
      </c>
      <c r="B271" s="4">
        <v>8</v>
      </c>
      <c r="C271" s="26" t="s">
        <v>197</v>
      </c>
      <c r="D271" s="26">
        <v>2</v>
      </c>
      <c r="G271" s="15">
        <v>100</v>
      </c>
      <c r="H271" s="17" t="s">
        <v>195</v>
      </c>
      <c r="J271" s="27" t="str" cm="1">
        <f t="array" ref="J271">IFERROR(_xlfn.TEXTJOIN(";",1,IF(D271,_xlfn.MAKEARRAY(D271,1,_xlfn.LAMBDA(_xlpm.x,_xlpm.y,K271&amp;"-"&amp;TEXT(_xlpm.x,"00"))),_xlfn.MAP(_xlfn.TEXTSPLIT(E271,{";","；"},,1),_xlfn.LAMBDA(_xlpm.x,K271&amp;"-"&amp;TEXT(_xlpm.x,"00"))))),"")</f>
        <v>4a-100-rnd-stair-01;4a-100-rnd-stair-02</v>
      </c>
      <c r="K271" s="19" t="str">
        <f t="shared" si="22"/>
        <v>4a-100-rnd-stair</v>
      </c>
      <c r="L271" s="4" t="s">
        <v>141</v>
      </c>
      <c r="N271" s="47" t="s">
        <v>355</v>
      </c>
    </row>
    <row r="272" spans="1:15">
      <c r="A272" s="27">
        <v>42041</v>
      </c>
      <c r="B272" s="4">
        <v>9</v>
      </c>
      <c r="C272" s="26" t="s">
        <v>146</v>
      </c>
      <c r="D272" s="26">
        <v>1</v>
      </c>
      <c r="G272" s="15">
        <v>120</v>
      </c>
      <c r="H272" s="17" t="s">
        <v>195</v>
      </c>
      <c r="J272" s="27" t="str" cm="1">
        <f t="array" ref="J272">IFERROR(_xlfn.TEXTJOIN(";",1,IF(D272,_xlfn.MAKEARRAY(D272,1,_xlfn.LAMBDA(_xlpm.x,_xlpm.y,K272&amp;"-"&amp;TEXT(_xlpm.x,"00"))),_xlfn.MAP(_xlfn.TEXTSPLIT(E272,{";","；"},,1),_xlfn.LAMBDA(_xlpm.x,K272&amp;"-"&amp;TEXT(_xlpm.x,"00"))))),"")</f>
        <v>4a-120-rnd-tree-01</v>
      </c>
      <c r="K272" s="19" t="str">
        <f t="shared" si="22"/>
        <v>4a-120-rnd-tree</v>
      </c>
      <c r="L272" s="4" t="s">
        <v>141</v>
      </c>
      <c r="N272" s="47" t="s">
        <v>365</v>
      </c>
    </row>
    <row r="273" spans="1:28">
      <c r="A273" s="27">
        <v>42041</v>
      </c>
      <c r="B273" s="4">
        <v>10</v>
      </c>
      <c r="C273" s="26" t="s">
        <v>143</v>
      </c>
      <c r="D273" s="26">
        <v>1</v>
      </c>
      <c r="G273" s="15">
        <v>122</v>
      </c>
      <c r="H273" s="17" t="s">
        <v>195</v>
      </c>
      <c r="J273" s="27" t="str" cm="1">
        <f t="array" ref="J273">IFERROR(_xlfn.TEXTJOIN(";",1,IF(D273,_xlfn.MAKEARRAY(D273,1,_xlfn.LAMBDA(_xlpm.x,_xlpm.y,K273&amp;"-"&amp;TEXT(_xlpm.x,"00"))),_xlfn.MAP(_xlfn.TEXTSPLIT(E273,{";","；"},,1),_xlfn.LAMBDA(_xlpm.x,K273&amp;"-"&amp;TEXT(_xlpm.x,"00"))))),"")</f>
        <v>4a-122-fixed-atm-01</v>
      </c>
      <c r="K273" s="19" t="str">
        <f t="shared" si="22"/>
        <v>4a-122-fixed-atm</v>
      </c>
      <c r="L273" s="4" t="s">
        <v>144</v>
      </c>
      <c r="M273" s="4">
        <v>25.6</v>
      </c>
    </row>
    <row r="274" spans="1:28">
      <c r="A274" s="27">
        <v>42041</v>
      </c>
      <c r="B274" s="4">
        <v>11</v>
      </c>
      <c r="C274" s="26" t="s">
        <v>165</v>
      </c>
      <c r="D274" s="26">
        <v>1</v>
      </c>
      <c r="G274" s="15">
        <v>150</v>
      </c>
      <c r="H274" s="17" t="s">
        <v>195</v>
      </c>
      <c r="J274" s="27" t="str" cm="1">
        <f t="array" ref="J274">IFERROR(_xlfn.TEXTJOIN(";",1,IF(D274,_xlfn.MAKEARRAY(D274,1,_xlfn.LAMBDA(_xlpm.x,_xlpm.y,K274&amp;"-"&amp;TEXT(_xlpm.x,"00"))),_xlfn.MAP(_xlfn.TEXTSPLIT(E274,{";","；"},,1),_xlfn.LAMBDA(_xlpm.x,K274&amp;"-"&amp;TEXT(_xlpm.x,"00"))))),"")</f>
        <v>4a-150-rnd-archi-01</v>
      </c>
      <c r="K274" s="19" t="str">
        <f t="shared" si="22"/>
        <v>4a-150-rnd-archi</v>
      </c>
      <c r="L274" s="4" t="s">
        <v>141</v>
      </c>
      <c r="N274" s="47" t="s">
        <v>354</v>
      </c>
    </row>
    <row r="275" spans="1:28">
      <c r="A275" s="27">
        <v>42041</v>
      </c>
      <c r="B275" s="4">
        <v>12</v>
      </c>
      <c r="C275" s="26" t="s">
        <v>146</v>
      </c>
      <c r="D275" s="26">
        <v>2</v>
      </c>
      <c r="G275" s="15">
        <v>165</v>
      </c>
      <c r="H275" s="17" t="s">
        <v>195</v>
      </c>
      <c r="J275" s="27" t="str" cm="1">
        <f t="array" ref="J275">IFERROR(_xlfn.TEXTJOIN(";",1,IF(D275,_xlfn.MAKEARRAY(D275,1,_xlfn.LAMBDA(_xlpm.x,_xlpm.y,K275&amp;"-"&amp;TEXT(_xlpm.x,"00"))),_xlfn.MAP(_xlfn.TEXTSPLIT(E275,{";","；"},,1),_xlfn.LAMBDA(_xlpm.x,K275&amp;"-"&amp;TEXT(_xlpm.x,"00"))))),"")</f>
        <v>4a-165-rnd-tree-01;4a-165-rnd-tree-02</v>
      </c>
      <c r="K275" s="19" t="str">
        <f t="shared" si="22"/>
        <v>4a-165-rnd-tree</v>
      </c>
      <c r="L275" s="4" t="s">
        <v>141</v>
      </c>
      <c r="N275" s="47" t="s">
        <v>364</v>
      </c>
    </row>
    <row r="276" spans="1:28">
      <c r="A276" s="27">
        <v>42041</v>
      </c>
      <c r="B276" s="4">
        <v>13</v>
      </c>
      <c r="C276" s="26" t="s">
        <v>146</v>
      </c>
      <c r="D276" s="26">
        <v>2</v>
      </c>
      <c r="G276" s="15">
        <v>220</v>
      </c>
      <c r="H276" s="17" t="s">
        <v>195</v>
      </c>
      <c r="J276" s="27" t="str" cm="1">
        <f t="array" ref="J276">IFERROR(_xlfn.TEXTJOIN(";",1,IF(D276,_xlfn.MAKEARRAY(D276,1,_xlfn.LAMBDA(_xlpm.x,_xlpm.y,K276&amp;"-"&amp;TEXT(_xlpm.x,"00"))),_xlfn.MAP(_xlfn.TEXTSPLIT(E276,{";","；"},,1),_xlfn.LAMBDA(_xlpm.x,K276&amp;"-"&amp;TEXT(_xlpm.x,"00"))))),"")</f>
        <v>4a-220-rnd-tree-01;4a-220-rnd-tree-02</v>
      </c>
      <c r="K276" s="19" t="str">
        <f t="shared" si="22"/>
        <v>4a-220-rnd-tree</v>
      </c>
      <c r="L276" s="4" t="s">
        <v>141</v>
      </c>
      <c r="N276" s="47" t="s">
        <v>363</v>
      </c>
    </row>
    <row r="277" spans="1:28" s="14" customFormat="1">
      <c r="A277" s="27">
        <v>42041</v>
      </c>
      <c r="B277" s="4">
        <v>14</v>
      </c>
      <c r="C277" s="26" t="s">
        <v>165</v>
      </c>
      <c r="D277" s="26">
        <v>2</v>
      </c>
      <c r="E277" s="29"/>
      <c r="F277" s="29"/>
      <c r="G277" s="30">
        <v>300</v>
      </c>
      <c r="H277" s="17" t="s">
        <v>195</v>
      </c>
      <c r="I277" s="31"/>
      <c r="J277" s="27" t="str" cm="1">
        <f t="array" ref="J277">IFERROR(_xlfn.TEXTJOIN(";",1,IF(D277,_xlfn.MAKEARRAY(D277,1,_xlfn.LAMBDA(_xlpm.x,_xlpm.y,K277&amp;"-"&amp;TEXT(_xlpm.x,"00"))),_xlfn.MAP(_xlfn.TEXTSPLIT(E277,{";","；"},,1),_xlfn.LAMBDA(_xlpm.x,K277&amp;"-"&amp;TEXT(_xlpm.x,"00"))))),"")</f>
        <v>4a-300-rnd-archi-01;4a-300-rnd-archi-02</v>
      </c>
      <c r="K277" s="19" t="str">
        <f t="shared" si="22"/>
        <v>4a-300-rnd-archi</v>
      </c>
      <c r="L277" s="4" t="s">
        <v>141</v>
      </c>
      <c r="M277" s="32"/>
      <c r="N277" s="47" t="s">
        <v>358</v>
      </c>
      <c r="O277" s="32"/>
      <c r="P277" s="32"/>
      <c r="Q277" s="32"/>
      <c r="R277" s="32"/>
      <c r="S277" s="33"/>
      <c r="T277" s="32"/>
      <c r="U277" s="32"/>
      <c r="V277" s="32"/>
      <c r="W277" s="32"/>
      <c r="X277" s="32"/>
      <c r="Y277" s="32"/>
      <c r="Z277" s="32"/>
      <c r="AA277" s="32"/>
      <c r="AB277" s="32"/>
    </row>
    <row r="278" spans="1:28">
      <c r="A278" s="27">
        <v>42041</v>
      </c>
      <c r="B278" s="4">
        <v>15</v>
      </c>
      <c r="C278" s="26" t="s">
        <v>146</v>
      </c>
      <c r="D278" s="26">
        <v>2</v>
      </c>
      <c r="G278" s="15">
        <v>340</v>
      </c>
      <c r="H278" s="17" t="s">
        <v>195</v>
      </c>
      <c r="J278" s="27" t="str" cm="1">
        <f t="array" ref="J278">IFERROR(_xlfn.TEXTJOIN(";",1,IF(D278,_xlfn.MAKEARRAY(D278,1,_xlfn.LAMBDA(_xlpm.x,_xlpm.y,K278&amp;"-"&amp;TEXT(_xlpm.x,"00"))),_xlfn.MAP(_xlfn.TEXTSPLIT(E278,{";","；"},,1),_xlfn.LAMBDA(_xlpm.x,K278&amp;"-"&amp;TEXT(_xlpm.x,"00"))))),"")</f>
        <v>4a-340-rnd-tree-01;4a-340-rnd-tree-02</v>
      </c>
      <c r="K278" s="19" t="str">
        <f t="shared" si="22"/>
        <v>4a-340-rnd-tree</v>
      </c>
      <c r="L278" s="4" t="s">
        <v>141</v>
      </c>
      <c r="N278" s="47" t="s">
        <v>362</v>
      </c>
    </row>
    <row r="279" spans="1:28">
      <c r="A279" s="27">
        <v>42041</v>
      </c>
      <c r="B279" s="4">
        <v>16</v>
      </c>
      <c r="C279" s="26" t="s">
        <v>165</v>
      </c>
      <c r="D279" s="26">
        <v>2</v>
      </c>
      <c r="G279" s="15">
        <v>450</v>
      </c>
      <c r="H279" s="17" t="s">
        <v>195</v>
      </c>
      <c r="J279" s="27" t="str" cm="1">
        <f t="array" ref="J279">IFERROR(_xlfn.TEXTJOIN(";",1,IF(D279,_xlfn.MAKEARRAY(D279,1,_xlfn.LAMBDA(_xlpm.x,_xlpm.y,K279&amp;"-"&amp;TEXT(_xlpm.x,"00"))),_xlfn.MAP(_xlfn.TEXTSPLIT(E279,{";","；"},,1),_xlfn.LAMBDA(_xlpm.x,K279&amp;"-"&amp;TEXT(_xlpm.x,"00"))))),"")</f>
        <v>4a-450-rnd-archi-01;4a-450-rnd-archi-02</v>
      </c>
      <c r="K279" s="19" t="str">
        <f t="shared" si="22"/>
        <v>4a-450-rnd-archi</v>
      </c>
      <c r="L279" s="4" t="s">
        <v>141</v>
      </c>
      <c r="N279" s="47" t="s">
        <v>361</v>
      </c>
    </row>
    <row r="280" spans="1:28">
      <c r="A280" s="27">
        <v>42041</v>
      </c>
      <c r="B280" s="4">
        <v>17</v>
      </c>
      <c r="C280" s="48" t="s">
        <v>276</v>
      </c>
      <c r="D280" s="26">
        <v>1</v>
      </c>
      <c r="G280" s="15">
        <v>500</v>
      </c>
      <c r="H280" s="17" t="s">
        <v>195</v>
      </c>
      <c r="J280" s="27" t="str" cm="1">
        <f t="array" ref="J280">IFERROR(_xlfn.TEXTJOIN(";",1,IF(D280,_xlfn.MAKEARRAY(D280,1,_xlfn.LAMBDA(_xlpm.x,_xlpm.y,K280&amp;"-"&amp;TEXT(_xlpm.x,"00"))),_xlfn.MAP(_xlfn.TEXTSPLIT(E280,{";","；"},,1),_xlfn.LAMBDA(_xlpm.x,K280&amp;"-"&amp;TEXT(_xlpm.x,"00"))))),"")</f>
        <v>4a-500-fixed-atm-01</v>
      </c>
      <c r="K280" s="19" t="str">
        <f t="shared" si="22"/>
        <v>4a-500-fixed-atm</v>
      </c>
      <c r="L280" s="4" t="s">
        <v>144</v>
      </c>
      <c r="M280" s="4">
        <v>25.6</v>
      </c>
    </row>
    <row r="281" spans="1:28">
      <c r="A281" s="27">
        <v>42041</v>
      </c>
      <c r="B281" s="4">
        <v>18</v>
      </c>
      <c r="C281" s="26" t="s">
        <v>165</v>
      </c>
      <c r="D281" s="26">
        <v>1</v>
      </c>
      <c r="G281" s="15">
        <v>600</v>
      </c>
      <c r="H281" s="17" t="s">
        <v>195</v>
      </c>
      <c r="J281" s="27" t="str" cm="1">
        <f t="array" ref="J281">IFERROR(_xlfn.TEXTJOIN(";",1,IF(D281,_xlfn.MAKEARRAY(D281,1,_xlfn.LAMBDA(_xlpm.x,_xlpm.y,K281&amp;"-"&amp;TEXT(_xlpm.x,"00"))),_xlfn.MAP(_xlfn.TEXTSPLIT(E281,{";","；"},,1),_xlfn.LAMBDA(_xlpm.x,K281&amp;"-"&amp;TEXT(_xlpm.x,"00"))))),"")</f>
        <v>4a-600-rnd-archi-01</v>
      </c>
      <c r="K281" s="19" t="str">
        <f t="shared" si="22"/>
        <v>4a-600-rnd-archi</v>
      </c>
      <c r="L281" s="4" t="s">
        <v>141</v>
      </c>
      <c r="N281" s="47" t="s">
        <v>360</v>
      </c>
    </row>
    <row r="282" spans="1:28">
      <c r="A282" s="27">
        <v>42041</v>
      </c>
      <c r="B282" s="4">
        <v>19</v>
      </c>
      <c r="C282" s="26" t="s">
        <v>146</v>
      </c>
      <c r="D282" s="26">
        <v>3</v>
      </c>
      <c r="G282" s="15">
        <v>730</v>
      </c>
      <c r="H282" s="17" t="s">
        <v>195</v>
      </c>
      <c r="J282" s="27" t="str" cm="1">
        <f t="array" ref="J282">IFERROR(_xlfn.TEXTJOIN(";",1,IF(D282,_xlfn.MAKEARRAY(D282,1,_xlfn.LAMBDA(_xlpm.x,_xlpm.y,K282&amp;"-"&amp;TEXT(_xlpm.x,"00"))),_xlfn.MAP(_xlfn.TEXTSPLIT(E282,{";","；"},,1),_xlfn.LAMBDA(_xlpm.x,K282&amp;"-"&amp;TEXT(_xlpm.x,"00"))))),"")</f>
        <v>4a-730-rnd-tree-01;4a-730-rnd-tree-02;4a-730-rnd-tree-03</v>
      </c>
      <c r="K282" s="19" t="str">
        <f t="shared" si="22"/>
        <v>4a-730-rnd-tree</v>
      </c>
      <c r="L282" s="4" t="s">
        <v>141</v>
      </c>
      <c r="N282" s="47" t="s">
        <v>359</v>
      </c>
    </row>
    <row r="283" spans="1:28">
      <c r="A283" s="27">
        <v>42041</v>
      </c>
      <c r="B283" s="4">
        <v>20</v>
      </c>
      <c r="C283" s="26" t="s">
        <v>146</v>
      </c>
      <c r="D283" s="26">
        <v>2</v>
      </c>
      <c r="G283" s="15">
        <v>880</v>
      </c>
      <c r="H283" s="17" t="s">
        <v>195</v>
      </c>
      <c r="J283" s="27" t="str" cm="1">
        <f t="array" ref="J283">IFERROR(_xlfn.TEXTJOIN(";",1,IF(D283,_xlfn.MAKEARRAY(D283,1,_xlfn.LAMBDA(_xlpm.x,_xlpm.y,K283&amp;"-"&amp;TEXT(_xlpm.x,"00"))),_xlfn.MAP(_xlfn.TEXTSPLIT(E283,{";","；"},,1),_xlfn.LAMBDA(_xlpm.x,K283&amp;"-"&amp;TEXT(_xlpm.x,"00"))))),"")</f>
        <v>4a-880-rnd-tree-01;4a-880-rnd-tree-02</v>
      </c>
      <c r="K283" s="19" t="str">
        <f t="shared" si="22"/>
        <v>4a-880-rnd-tree</v>
      </c>
      <c r="L283" s="4" t="s">
        <v>141</v>
      </c>
      <c r="N283" s="47" t="s">
        <v>357</v>
      </c>
    </row>
    <row r="284" spans="1:28">
      <c r="A284" s="27">
        <v>42041</v>
      </c>
      <c r="B284" s="4">
        <v>21</v>
      </c>
      <c r="C284" s="26" t="s">
        <v>146</v>
      </c>
      <c r="D284" s="26">
        <v>1</v>
      </c>
      <c r="G284" s="15">
        <v>1200</v>
      </c>
      <c r="H284" s="17" t="s">
        <v>195</v>
      </c>
      <c r="J284" s="27" t="str" cm="1">
        <f t="array" ref="J284">IFERROR(_xlfn.TEXTJOIN(";",1,IF(D284,_xlfn.MAKEARRAY(D284,1,_xlfn.LAMBDA(_xlpm.x,_xlpm.y,K284&amp;"-"&amp;TEXT(_xlpm.x,"00"))),_xlfn.MAP(_xlfn.TEXTSPLIT(E284,{";","；"},,1),_xlfn.LAMBDA(_xlpm.x,K284&amp;"-"&amp;TEXT(_xlpm.x,"00"))))),"")</f>
        <v>4a-1200-fixed-tree-01</v>
      </c>
      <c r="K284" s="19" t="str">
        <f t="shared" si="22"/>
        <v>4a-1200-fixed-tree</v>
      </c>
      <c r="L284" s="4" t="s">
        <v>144</v>
      </c>
      <c r="M284" s="4">
        <v>39.200000000000003</v>
      </c>
    </row>
    <row r="285" spans="1:28">
      <c r="A285" s="27">
        <v>42041</v>
      </c>
      <c r="B285" s="4">
        <v>22</v>
      </c>
      <c r="C285" s="26" t="s">
        <v>146</v>
      </c>
      <c r="D285" s="26">
        <v>3</v>
      </c>
      <c r="G285" s="15">
        <v>1220</v>
      </c>
      <c r="H285" s="17" t="s">
        <v>195</v>
      </c>
      <c r="J285" s="27" t="str" cm="1">
        <f t="array" ref="J285">IFERROR(_xlfn.TEXTJOIN(";",1,IF(D285,_xlfn.MAKEARRAY(D285,1,_xlfn.LAMBDA(_xlpm.x,_xlpm.y,K285&amp;"-"&amp;TEXT(_xlpm.x,"00"))),_xlfn.MAP(_xlfn.TEXTSPLIT(E285,{";","；"},,1),_xlfn.LAMBDA(_xlpm.x,K285&amp;"-"&amp;TEXT(_xlpm.x,"00"))))),"")</f>
        <v>4a-1220-rnd-tree-01;4a-1220-rnd-tree-02;4a-1220-rnd-tree-03</v>
      </c>
      <c r="K285" s="19" t="str">
        <f t="shared" si="22"/>
        <v>4a-1220-rnd-tree</v>
      </c>
      <c r="L285" s="4" t="s">
        <v>141</v>
      </c>
      <c r="N285" s="47" t="s">
        <v>356</v>
      </c>
    </row>
    <row r="286" spans="1:28">
      <c r="A286" s="27">
        <v>42041</v>
      </c>
      <c r="B286" s="4">
        <v>23</v>
      </c>
      <c r="C286" s="26" t="s">
        <v>150</v>
      </c>
      <c r="D286" s="26">
        <v>1</v>
      </c>
      <c r="G286" s="15">
        <v>5000</v>
      </c>
      <c r="H286" s="17" t="s">
        <v>195</v>
      </c>
      <c r="J286" s="27" t="str" cm="1">
        <f t="array" ref="J286">IFERROR(_xlfn.TEXTJOIN(";",1,IF(D286,_xlfn.MAKEARRAY(D286,1,_xlfn.LAMBDA(_xlpm.x,_xlpm.y,K286&amp;"-"&amp;TEXT(_xlpm.x,"00"))),_xlfn.MAP(_xlfn.TEXTSPLIT(E286,{";","；"},,1),_xlfn.LAMBDA(_xlpm.x,K286&amp;"-"&amp;TEXT(_xlpm.x,"00"))))),"")</f>
        <v>4a-5000-fixed-sky-01</v>
      </c>
      <c r="K286" s="19" t="str">
        <f t="shared" si="22"/>
        <v>4a-5000-fixed-sky</v>
      </c>
      <c r="L286" s="4" t="s">
        <v>144</v>
      </c>
      <c r="M286" s="4">
        <v>25.6</v>
      </c>
    </row>
    <row r="288" spans="1:28">
      <c r="A288" s="27">
        <v>42042</v>
      </c>
      <c r="B288" s="4">
        <v>1</v>
      </c>
      <c r="C288" s="26" t="s">
        <v>162</v>
      </c>
      <c r="D288" s="26">
        <v>3</v>
      </c>
      <c r="E288" s="26"/>
      <c r="F288" s="26"/>
      <c r="G288" s="15">
        <v>15</v>
      </c>
      <c r="H288" s="17" t="s">
        <v>198</v>
      </c>
      <c r="J288" s="27" t="str" cm="1">
        <f t="array" ref="J288">IFERROR(_xlfn.TEXTJOIN(";",1,IF(D288,_xlfn.MAKEARRAY(D288,1,_xlfn.LAMBDA(_xlpm.x,_xlpm.y,K288&amp;"-"&amp;TEXT(_xlpm.x,"00"))),_xlfn.MAP(_xlfn.TEXTSPLIT(E288,{";","；"},,1),_xlfn.LAMBDA(_xlpm.x,K288&amp;"-"&amp;TEXT(_xlpm.x,"00"))))),"")</f>
        <v>4b-15-rnd-branch-01;4b-15-rnd-branch-02;4b-15-rnd-branch-03</v>
      </c>
      <c r="K288" s="19" t="str">
        <f t="shared" ref="K288:K289" si="23">_xlfn.TEXTJOIN("-",1,H288:I288,G288,IF(L288="FixedDistance","fixed","rnd"),C288)</f>
        <v>4b-15-rnd-branch</v>
      </c>
      <c r="L288" s="4" t="s">
        <v>141</v>
      </c>
      <c r="N288" s="47" t="s">
        <v>367</v>
      </c>
    </row>
    <row r="289" spans="1:14">
      <c r="A289" s="27">
        <v>42042</v>
      </c>
      <c r="B289" s="4">
        <v>2</v>
      </c>
      <c r="C289" s="26" t="s">
        <v>174</v>
      </c>
      <c r="D289" s="26">
        <v>3</v>
      </c>
      <c r="E289" s="26"/>
      <c r="F289" s="26"/>
      <c r="G289" s="15">
        <v>20</v>
      </c>
      <c r="H289" s="17" t="s">
        <v>198</v>
      </c>
      <c r="J289" s="27" t="str" cm="1">
        <f t="array" ref="J289">IFERROR(_xlfn.TEXTJOIN(";",1,IF(D289,_xlfn.MAKEARRAY(D289,1,_xlfn.LAMBDA(_xlpm.x,_xlpm.y,K289&amp;"-"&amp;TEXT(_xlpm.x,"00"))),_xlfn.MAP(_xlfn.TEXTSPLIT(E289,{";","；"},,1),_xlfn.LAMBDA(_xlpm.x,K289&amp;"-"&amp;TEXT(_xlpm.x,"00"))))),"")</f>
        <v>4b-20-rnd-stick-01;4b-20-rnd-stick-02;4b-20-rnd-stick-03</v>
      </c>
      <c r="K289" s="19" t="str">
        <f t="shared" si="23"/>
        <v>4b-20-rnd-stick</v>
      </c>
      <c r="L289" s="4" t="s">
        <v>141</v>
      </c>
      <c r="N289" s="47" t="s">
        <v>354</v>
      </c>
    </row>
    <row r="290" spans="1:14">
      <c r="A290" s="27">
        <v>42042</v>
      </c>
      <c r="B290" s="4">
        <v>3</v>
      </c>
      <c r="C290" s="26" t="s">
        <v>146</v>
      </c>
      <c r="D290" s="26">
        <v>3</v>
      </c>
      <c r="E290" s="26"/>
      <c r="F290" s="26"/>
      <c r="G290" s="15">
        <v>23</v>
      </c>
      <c r="H290" s="17" t="s">
        <v>198</v>
      </c>
      <c r="J290" s="27" t="str" cm="1">
        <f t="array" ref="J290">IFERROR(_xlfn.TEXTJOIN(";",1,IF(D290,_xlfn.MAKEARRAY(D290,1,_xlfn.LAMBDA(_xlpm.x,_xlpm.y,K290&amp;"-"&amp;TEXT(_xlpm.x,"00"))),_xlfn.MAP(_xlfn.TEXTSPLIT(E290,{";","；"},,1),_xlfn.LAMBDA(_xlpm.x,K290&amp;"-"&amp;TEXT(_xlpm.x,"00"))))),"")</f>
        <v>4b-23-rnd-tree-01;4b-23-rnd-tree-02;4b-23-rnd-tree-03</v>
      </c>
      <c r="K290" s="19" t="str">
        <f t="shared" ref="K290:K308" si="24">_xlfn.TEXTJOIN("-",1,H290:I290,G290,IF(L290="FixedDistance","fixed","rnd"),C290)</f>
        <v>4b-23-rnd-tree</v>
      </c>
      <c r="L290" s="4" t="s">
        <v>141</v>
      </c>
      <c r="N290" s="47" t="s">
        <v>290</v>
      </c>
    </row>
    <row r="291" spans="1:14">
      <c r="A291" s="27">
        <v>42042</v>
      </c>
      <c r="B291" s="4">
        <v>4</v>
      </c>
      <c r="C291" s="26" t="s">
        <v>146</v>
      </c>
      <c r="D291" s="26">
        <v>2</v>
      </c>
      <c r="E291" s="26"/>
      <c r="F291" s="26"/>
      <c r="G291" s="15">
        <v>27</v>
      </c>
      <c r="H291" s="17" t="s">
        <v>198</v>
      </c>
      <c r="J291" s="27" t="str" cm="1">
        <f t="array" ref="J291">IFERROR(_xlfn.TEXTJOIN(";",1,IF(D291,_xlfn.MAKEARRAY(D291,1,_xlfn.LAMBDA(_xlpm.x,_xlpm.y,K291&amp;"-"&amp;TEXT(_xlpm.x,"00"))),_xlfn.MAP(_xlfn.TEXTSPLIT(E291,{";","；"},,1),_xlfn.LAMBDA(_xlpm.x,K291&amp;"-"&amp;TEXT(_xlpm.x,"00"))))),"")</f>
        <v>4b-27-rnd-tree-01;4b-27-rnd-tree-02</v>
      </c>
      <c r="K291" s="19" t="str">
        <f t="shared" si="24"/>
        <v>4b-27-rnd-tree</v>
      </c>
      <c r="L291" s="4" t="s">
        <v>141</v>
      </c>
      <c r="N291" s="47" t="s">
        <v>373</v>
      </c>
    </row>
    <row r="292" spans="1:14">
      <c r="A292" s="27">
        <v>42042</v>
      </c>
      <c r="B292" s="4">
        <v>5</v>
      </c>
      <c r="C292" s="26" t="s">
        <v>162</v>
      </c>
      <c r="D292" s="26">
        <v>2</v>
      </c>
      <c r="E292" s="26"/>
      <c r="F292" s="26"/>
      <c r="G292" s="15">
        <v>35</v>
      </c>
      <c r="H292" s="17" t="s">
        <v>198</v>
      </c>
      <c r="J292" s="27" t="str" cm="1">
        <f t="array" ref="J292">IFERROR(_xlfn.TEXTJOIN(";",1,IF(D292,_xlfn.MAKEARRAY(D292,1,_xlfn.LAMBDA(_xlpm.x,_xlpm.y,K292&amp;"-"&amp;TEXT(_xlpm.x,"00"))),_xlfn.MAP(_xlfn.TEXTSPLIT(E292,{";","；"},,1),_xlfn.LAMBDA(_xlpm.x,K292&amp;"-"&amp;TEXT(_xlpm.x,"00"))))),"")</f>
        <v>4b-35-rnd-branch-01;4b-35-rnd-branch-02</v>
      </c>
      <c r="K292" s="19" t="str">
        <f t="shared" si="24"/>
        <v>4b-35-rnd-branch</v>
      </c>
      <c r="L292" s="4" t="s">
        <v>141</v>
      </c>
      <c r="N292" s="47" t="s">
        <v>316</v>
      </c>
    </row>
    <row r="293" spans="1:14">
      <c r="A293" s="27">
        <v>42042</v>
      </c>
      <c r="B293" s="4">
        <v>6</v>
      </c>
      <c r="C293" s="26" t="s">
        <v>11</v>
      </c>
      <c r="D293" s="26">
        <v>2</v>
      </c>
      <c r="E293" s="26"/>
      <c r="F293" s="26"/>
      <c r="G293" s="15">
        <v>40</v>
      </c>
      <c r="H293" s="17" t="s">
        <v>198</v>
      </c>
      <c r="J293" s="27" t="str" cm="1">
        <f t="array" ref="J293">IFERROR(_xlfn.TEXTJOIN(";",1,IF(D293,_xlfn.MAKEARRAY(D293,1,_xlfn.LAMBDA(_xlpm.x,_xlpm.y,K293&amp;"-"&amp;TEXT(_xlpm.x,"00"))),_xlfn.MAP(_xlfn.TEXTSPLIT(E293,{";","；"},,1),_xlfn.LAMBDA(_xlpm.x,K293&amp;"-"&amp;TEXT(_xlpm.x,"00"))))),"")</f>
        <v>4b-40-rnd-string-01;4b-40-rnd-string-02</v>
      </c>
      <c r="K293" s="19" t="str">
        <f t="shared" si="24"/>
        <v>4b-40-rnd-string</v>
      </c>
      <c r="L293" s="4" t="s">
        <v>141</v>
      </c>
      <c r="N293" s="47" t="s">
        <v>372</v>
      </c>
    </row>
    <row r="294" spans="1:14">
      <c r="A294" s="27">
        <v>42042</v>
      </c>
      <c r="B294" s="4">
        <v>7</v>
      </c>
      <c r="C294" s="26" t="s">
        <v>146</v>
      </c>
      <c r="D294" s="26">
        <v>2</v>
      </c>
      <c r="E294" s="26"/>
      <c r="F294" s="26"/>
      <c r="G294" s="15">
        <v>50</v>
      </c>
      <c r="H294" s="17" t="s">
        <v>198</v>
      </c>
      <c r="J294" s="27" t="str" cm="1">
        <f t="array" ref="J294">IFERROR(_xlfn.TEXTJOIN(";",1,IF(D294,_xlfn.MAKEARRAY(D294,1,_xlfn.LAMBDA(_xlpm.x,_xlpm.y,K294&amp;"-"&amp;TEXT(_xlpm.x,"00"))),_xlfn.MAP(_xlfn.TEXTSPLIT(E294,{";","；"},,1),_xlfn.LAMBDA(_xlpm.x,K294&amp;"-"&amp;TEXT(_xlpm.x,"00"))))),"")</f>
        <v>4b-50-rnd-tree-01;4b-50-rnd-tree-02</v>
      </c>
      <c r="K294" s="19" t="str">
        <f t="shared" si="24"/>
        <v>4b-50-rnd-tree</v>
      </c>
      <c r="L294" s="4" t="s">
        <v>141</v>
      </c>
      <c r="N294" s="47" t="s">
        <v>380</v>
      </c>
    </row>
    <row r="295" spans="1:14">
      <c r="A295" s="27">
        <v>42042</v>
      </c>
      <c r="B295" s="4">
        <v>8</v>
      </c>
      <c r="C295" s="26" t="s">
        <v>191</v>
      </c>
      <c r="D295" s="26">
        <v>2</v>
      </c>
      <c r="E295" s="26"/>
      <c r="F295" s="26"/>
      <c r="G295" s="15">
        <v>60</v>
      </c>
      <c r="H295" s="17" t="s">
        <v>198</v>
      </c>
      <c r="J295" s="27" t="str" cm="1">
        <f t="array" ref="J295">IFERROR(_xlfn.TEXTJOIN(";",1,IF(D295,_xlfn.MAKEARRAY(D295,1,_xlfn.LAMBDA(_xlpm.x,_xlpm.y,K295&amp;"-"&amp;TEXT(_xlpm.x,"00"))),_xlfn.MAP(_xlfn.TEXTSPLIT(E295,{";","；"},,1),_xlfn.LAMBDA(_xlpm.x,K295&amp;"-"&amp;TEXT(_xlpm.x,"00"))))),"")</f>
        <v>4b-60-rnd-trunk-01;4b-60-rnd-trunk-02</v>
      </c>
      <c r="K295" s="19" t="str">
        <f t="shared" si="24"/>
        <v>4b-60-rnd-trunk</v>
      </c>
      <c r="L295" s="4" t="s">
        <v>141</v>
      </c>
      <c r="N295" s="47" t="s">
        <v>377</v>
      </c>
    </row>
    <row r="296" spans="1:14">
      <c r="A296" s="27">
        <v>42042</v>
      </c>
      <c r="B296" s="4">
        <v>9</v>
      </c>
      <c r="C296" s="26" t="s">
        <v>165</v>
      </c>
      <c r="D296" s="26">
        <v>3</v>
      </c>
      <c r="E296" s="26"/>
      <c r="F296" s="26"/>
      <c r="G296" s="15">
        <v>68</v>
      </c>
      <c r="H296" s="17" t="s">
        <v>198</v>
      </c>
      <c r="J296" s="27" t="str" cm="1">
        <f t="array" ref="J296">IFERROR(_xlfn.TEXTJOIN(";",1,IF(D296,_xlfn.MAKEARRAY(D296,1,_xlfn.LAMBDA(_xlpm.x,_xlpm.y,K296&amp;"-"&amp;TEXT(_xlpm.x,"00"))),_xlfn.MAP(_xlfn.TEXTSPLIT(E296,{";","；"},,1),_xlfn.LAMBDA(_xlpm.x,K296&amp;"-"&amp;TEXT(_xlpm.x,"00"))))),"")</f>
        <v>4b-68-rnd-archi-01;4b-68-rnd-archi-02;4b-68-rnd-archi-03</v>
      </c>
      <c r="K296" s="19" t="str">
        <f t="shared" si="24"/>
        <v>4b-68-rnd-archi</v>
      </c>
      <c r="L296" s="4" t="s">
        <v>141</v>
      </c>
      <c r="N296" s="47" t="s">
        <v>378</v>
      </c>
    </row>
    <row r="297" spans="1:14">
      <c r="A297" s="27">
        <v>42042</v>
      </c>
      <c r="B297" s="4">
        <v>10</v>
      </c>
      <c r="C297" s="26" t="s">
        <v>146</v>
      </c>
      <c r="D297" s="26">
        <v>2</v>
      </c>
      <c r="E297" s="26"/>
      <c r="F297" s="26"/>
      <c r="G297" s="15">
        <v>80</v>
      </c>
      <c r="H297" s="17" t="s">
        <v>198</v>
      </c>
      <c r="J297" s="27" t="str" cm="1">
        <f t="array" ref="J297">IFERROR(_xlfn.TEXTJOIN(";",1,IF(D297,_xlfn.MAKEARRAY(D297,1,_xlfn.LAMBDA(_xlpm.x,_xlpm.y,K297&amp;"-"&amp;TEXT(_xlpm.x,"00"))),_xlfn.MAP(_xlfn.TEXTSPLIT(E297,{";","；"},,1),_xlfn.LAMBDA(_xlpm.x,K297&amp;"-"&amp;TEXT(_xlpm.x,"00"))))),"")</f>
        <v>4b-80-rnd-tree-01;4b-80-rnd-tree-02</v>
      </c>
      <c r="K297" s="19" t="str">
        <f t="shared" si="24"/>
        <v>4b-80-rnd-tree</v>
      </c>
      <c r="L297" s="4" t="s">
        <v>141</v>
      </c>
      <c r="N297" s="47" t="s">
        <v>366</v>
      </c>
    </row>
    <row r="298" spans="1:14">
      <c r="A298" s="27">
        <v>42042</v>
      </c>
      <c r="B298" s="4">
        <v>11</v>
      </c>
      <c r="C298" s="26" t="s">
        <v>146</v>
      </c>
      <c r="D298" s="26">
        <v>1</v>
      </c>
      <c r="E298" s="26"/>
      <c r="F298" s="26"/>
      <c r="G298" s="15">
        <v>100</v>
      </c>
      <c r="H298" s="17" t="s">
        <v>198</v>
      </c>
      <c r="J298" s="27" t="str" cm="1">
        <f t="array" ref="J298">IFERROR(_xlfn.TEXTJOIN(";",1,IF(D298,_xlfn.MAKEARRAY(D298,1,_xlfn.LAMBDA(_xlpm.x,_xlpm.y,K298&amp;"-"&amp;TEXT(_xlpm.x,"00"))),_xlfn.MAP(_xlfn.TEXTSPLIT(E298,{";","；"},,1),_xlfn.LAMBDA(_xlpm.x,K298&amp;"-"&amp;TEXT(_xlpm.x,"00"))))),"")</f>
        <v>4b-100-rnd-tree-01</v>
      </c>
      <c r="K298" s="19" t="str">
        <f t="shared" si="24"/>
        <v>4b-100-rnd-tree</v>
      </c>
      <c r="L298" s="4" t="s">
        <v>141</v>
      </c>
      <c r="N298" s="47" t="s">
        <v>379</v>
      </c>
    </row>
    <row r="299" spans="1:14">
      <c r="A299" s="27">
        <v>42042</v>
      </c>
      <c r="B299" s="4">
        <v>12</v>
      </c>
      <c r="C299" s="26" t="s">
        <v>146</v>
      </c>
      <c r="D299" s="26">
        <v>1</v>
      </c>
      <c r="E299" s="26"/>
      <c r="F299" s="26"/>
      <c r="G299" s="15">
        <v>140</v>
      </c>
      <c r="H299" s="17" t="s">
        <v>198</v>
      </c>
      <c r="J299" s="27" t="str" cm="1">
        <f t="array" ref="J299">IFERROR(_xlfn.TEXTJOIN(";",1,IF(D299,_xlfn.MAKEARRAY(D299,1,_xlfn.LAMBDA(_xlpm.x,_xlpm.y,K299&amp;"-"&amp;TEXT(_xlpm.x,"00"))),_xlfn.MAP(_xlfn.TEXTSPLIT(E299,{";","；"},,1),_xlfn.LAMBDA(_xlpm.x,K299&amp;"-"&amp;TEXT(_xlpm.x,"00"))))),"")</f>
        <v>4b-140-rnd-tree-01</v>
      </c>
      <c r="K299" s="19" t="str">
        <f t="shared" si="24"/>
        <v>4b-140-rnd-tree</v>
      </c>
      <c r="L299" s="4" t="s">
        <v>141</v>
      </c>
      <c r="N299" s="47" t="s">
        <v>287</v>
      </c>
    </row>
    <row r="300" spans="1:14">
      <c r="A300" s="27">
        <v>42042</v>
      </c>
      <c r="B300" s="4">
        <v>13</v>
      </c>
      <c r="C300" s="26" t="s">
        <v>146</v>
      </c>
      <c r="D300" s="26">
        <v>1</v>
      </c>
      <c r="E300" s="26"/>
      <c r="F300" s="26"/>
      <c r="G300" s="15">
        <v>165</v>
      </c>
      <c r="H300" s="17" t="s">
        <v>198</v>
      </c>
      <c r="J300" s="27" t="str" cm="1">
        <f t="array" ref="J300">IFERROR(_xlfn.TEXTJOIN(";",1,IF(D300,_xlfn.MAKEARRAY(D300,1,_xlfn.LAMBDA(_xlpm.x,_xlpm.y,K300&amp;"-"&amp;TEXT(_xlpm.x,"00"))),_xlfn.MAP(_xlfn.TEXTSPLIT(E300,{";","；"},,1),_xlfn.LAMBDA(_xlpm.x,K300&amp;"-"&amp;TEXT(_xlpm.x,"00"))))),"")</f>
        <v>4b-165-rnd-tree-01</v>
      </c>
      <c r="K300" s="19" t="str">
        <f t="shared" si="24"/>
        <v>4b-165-rnd-tree</v>
      </c>
      <c r="L300" s="4" t="s">
        <v>141</v>
      </c>
      <c r="N300" s="47" t="s">
        <v>287</v>
      </c>
    </row>
    <row r="301" spans="1:14">
      <c r="A301" s="27">
        <v>42042</v>
      </c>
      <c r="B301" s="4">
        <v>14</v>
      </c>
      <c r="C301" s="26" t="s">
        <v>146</v>
      </c>
      <c r="D301" s="26">
        <v>2</v>
      </c>
      <c r="E301" s="26"/>
      <c r="F301" s="26"/>
      <c r="G301" s="15">
        <v>220</v>
      </c>
      <c r="H301" s="17" t="s">
        <v>198</v>
      </c>
      <c r="J301" s="27" t="str" cm="1">
        <f t="array" ref="J301">IFERROR(_xlfn.TEXTJOIN(";",1,IF(D301,_xlfn.MAKEARRAY(D301,1,_xlfn.LAMBDA(_xlpm.x,_xlpm.y,K301&amp;"-"&amp;TEXT(_xlpm.x,"00"))),_xlfn.MAP(_xlfn.TEXTSPLIT(E301,{";","；"},,1),_xlfn.LAMBDA(_xlpm.x,K301&amp;"-"&amp;TEXT(_xlpm.x,"00"))))),"")</f>
        <v>4b-220-rnd-tree-01;4b-220-rnd-tree-02</v>
      </c>
      <c r="K301" s="19" t="str">
        <f t="shared" si="24"/>
        <v>4b-220-rnd-tree</v>
      </c>
      <c r="L301" s="4" t="s">
        <v>141</v>
      </c>
      <c r="N301" s="47" t="s">
        <v>375</v>
      </c>
    </row>
    <row r="302" spans="1:14">
      <c r="A302" s="27">
        <v>42042</v>
      </c>
      <c r="B302" s="4">
        <v>15</v>
      </c>
      <c r="C302" s="26" t="s">
        <v>146</v>
      </c>
      <c r="D302" s="26">
        <v>2</v>
      </c>
      <c r="E302" s="26"/>
      <c r="F302" s="26"/>
      <c r="G302" s="15">
        <v>300</v>
      </c>
      <c r="H302" s="17" t="s">
        <v>198</v>
      </c>
      <c r="J302" s="27" t="str" cm="1">
        <f t="array" ref="J302">IFERROR(_xlfn.TEXTJOIN(";",1,IF(D302,_xlfn.MAKEARRAY(D302,1,_xlfn.LAMBDA(_xlpm.x,_xlpm.y,K302&amp;"-"&amp;TEXT(_xlpm.x,"00"))),_xlfn.MAP(_xlfn.TEXTSPLIT(E302,{";","；"},,1),_xlfn.LAMBDA(_xlpm.x,K302&amp;"-"&amp;TEXT(_xlpm.x,"00"))))),"")</f>
        <v>4b-300-rnd-tree-01;4b-300-rnd-tree-02</v>
      </c>
      <c r="K302" s="19" t="str">
        <f t="shared" si="24"/>
        <v>4b-300-rnd-tree</v>
      </c>
      <c r="L302" s="4" t="s">
        <v>141</v>
      </c>
      <c r="N302" s="47" t="s">
        <v>374</v>
      </c>
    </row>
    <row r="303" spans="1:14">
      <c r="A303" s="27">
        <v>42042</v>
      </c>
      <c r="B303" s="4">
        <v>16</v>
      </c>
      <c r="C303" s="26" t="s">
        <v>143</v>
      </c>
      <c r="D303" s="26">
        <v>1</v>
      </c>
      <c r="E303" s="26"/>
      <c r="F303" s="26"/>
      <c r="G303" s="15">
        <v>320</v>
      </c>
      <c r="H303" s="17" t="s">
        <v>198</v>
      </c>
      <c r="J303" s="27" t="str" cm="1">
        <f t="array" ref="J303">IFERROR(_xlfn.TEXTJOIN(";",1,IF(D303,_xlfn.MAKEARRAY(D303,1,_xlfn.LAMBDA(_xlpm.x,_xlpm.y,K303&amp;"-"&amp;TEXT(_xlpm.x,"00"))),_xlfn.MAP(_xlfn.TEXTSPLIT(E303,{";","；"},,1),_xlfn.LAMBDA(_xlpm.x,K303&amp;"-"&amp;TEXT(_xlpm.x,"00"))))),"")</f>
        <v>4b-320-fixed-atm-01</v>
      </c>
      <c r="K303" s="19" t="str">
        <f t="shared" si="24"/>
        <v>4b-320-fixed-atm</v>
      </c>
      <c r="L303" s="4" t="s">
        <v>144</v>
      </c>
      <c r="M303" s="4">
        <v>25.6</v>
      </c>
    </row>
    <row r="304" spans="1:14">
      <c r="A304" s="27">
        <v>42042</v>
      </c>
      <c r="B304" s="4">
        <v>17</v>
      </c>
      <c r="C304" s="26" t="s">
        <v>146</v>
      </c>
      <c r="D304" s="26">
        <v>4</v>
      </c>
      <c r="E304" s="26"/>
      <c r="F304" s="26"/>
      <c r="G304" s="15">
        <v>400</v>
      </c>
      <c r="H304" s="17" t="s">
        <v>198</v>
      </c>
      <c r="J304" s="27" t="str" cm="1">
        <f t="array" ref="J304">IFERROR(_xlfn.TEXTJOIN(";",1,IF(D304,_xlfn.MAKEARRAY(D304,1,_xlfn.LAMBDA(_xlpm.x,_xlpm.y,K304&amp;"-"&amp;TEXT(_xlpm.x,"00"))),_xlfn.MAP(_xlfn.TEXTSPLIT(E304,{";","；"},,1),_xlfn.LAMBDA(_xlpm.x,K304&amp;"-"&amp;TEXT(_xlpm.x,"00"))))),"")</f>
        <v>4b-400-rnd-tree-01;4b-400-rnd-tree-02;4b-400-rnd-tree-03;4b-400-rnd-tree-04</v>
      </c>
      <c r="K304" s="19" t="str">
        <f t="shared" si="24"/>
        <v>4b-400-rnd-tree</v>
      </c>
      <c r="L304" s="4" t="s">
        <v>141</v>
      </c>
      <c r="N304" s="47" t="s">
        <v>376</v>
      </c>
    </row>
    <row r="305" spans="1:14">
      <c r="A305" s="27">
        <v>42042</v>
      </c>
      <c r="B305" s="4">
        <v>18</v>
      </c>
      <c r="C305" s="26" t="s">
        <v>146</v>
      </c>
      <c r="D305" s="26">
        <v>1</v>
      </c>
      <c r="E305" s="26"/>
      <c r="F305" s="26"/>
      <c r="G305" s="15">
        <v>600</v>
      </c>
      <c r="H305" s="17" t="s">
        <v>198</v>
      </c>
      <c r="J305" s="27" t="str" cm="1">
        <f t="array" ref="J305">IFERROR(_xlfn.TEXTJOIN(";",1,IF(D305,_xlfn.MAKEARRAY(D305,1,_xlfn.LAMBDA(_xlpm.x,_xlpm.y,K305&amp;"-"&amp;TEXT(_xlpm.x,"00"))),_xlfn.MAP(_xlfn.TEXTSPLIT(E305,{";","；"},,1),_xlfn.LAMBDA(_xlpm.x,K305&amp;"-"&amp;TEXT(_xlpm.x,"00"))))),"")</f>
        <v>4b-600-fixed-tree-01</v>
      </c>
      <c r="K305" s="19" t="str">
        <f t="shared" si="24"/>
        <v>4b-600-fixed-tree</v>
      </c>
      <c r="L305" s="4" t="s">
        <v>144</v>
      </c>
      <c r="M305" s="4">
        <v>38.6</v>
      </c>
    </row>
    <row r="306" spans="1:14">
      <c r="A306" s="27">
        <v>42042</v>
      </c>
      <c r="B306" s="4">
        <v>19</v>
      </c>
      <c r="C306" s="26" t="s">
        <v>146</v>
      </c>
      <c r="D306" s="26">
        <v>1</v>
      </c>
      <c r="E306" s="26"/>
      <c r="F306" s="26"/>
      <c r="G306" s="15">
        <v>900</v>
      </c>
      <c r="H306" s="17" t="s">
        <v>198</v>
      </c>
      <c r="J306" s="27" t="str" cm="1">
        <f t="array" ref="J306">IFERROR(_xlfn.TEXTJOIN(";",1,IF(D306,_xlfn.MAKEARRAY(D306,1,_xlfn.LAMBDA(_xlpm.x,_xlpm.y,K306&amp;"-"&amp;TEXT(_xlpm.x,"00"))),_xlfn.MAP(_xlfn.TEXTSPLIT(E306,{";","；"},,1),_xlfn.LAMBDA(_xlpm.x,K306&amp;"-"&amp;TEXT(_xlpm.x,"00"))))),"")</f>
        <v>4b-900-rnd-tree-01</v>
      </c>
      <c r="K306" s="19" t="str">
        <f t="shared" si="24"/>
        <v>4b-900-rnd-tree</v>
      </c>
      <c r="L306" s="4" t="s">
        <v>141</v>
      </c>
      <c r="N306" s="11" t="s">
        <v>142</v>
      </c>
    </row>
    <row r="307" spans="1:14">
      <c r="A307" s="27">
        <v>42042</v>
      </c>
      <c r="B307" s="4">
        <v>20</v>
      </c>
      <c r="C307" s="26" t="s">
        <v>146</v>
      </c>
      <c r="D307" s="16">
        <v>1</v>
      </c>
      <c r="G307" s="15">
        <v>1400</v>
      </c>
      <c r="H307" s="17" t="s">
        <v>198</v>
      </c>
      <c r="J307" s="27" t="str" cm="1">
        <f t="array" ref="J307">IFERROR(_xlfn.TEXTJOIN(";",1,IF(D307,_xlfn.MAKEARRAY(D307,1,_xlfn.LAMBDA(_xlpm.x,_xlpm.y,K307&amp;"-"&amp;TEXT(_xlpm.x,"00"))),_xlfn.MAP(_xlfn.TEXTSPLIT(E307,{";","；"},,1),_xlfn.LAMBDA(_xlpm.x,K307&amp;"-"&amp;TEXT(_xlpm.x,"00"))))),"")</f>
        <v>4b-1400-fixed-tree-01</v>
      </c>
      <c r="K307" s="19" t="str">
        <f t="shared" si="24"/>
        <v>4b-1400-fixed-tree</v>
      </c>
      <c r="L307" s="4" t="s">
        <v>144</v>
      </c>
      <c r="M307" s="4">
        <v>44.44</v>
      </c>
    </row>
    <row r="308" spans="1:14">
      <c r="A308" s="27">
        <v>42042</v>
      </c>
      <c r="B308" s="4">
        <v>21</v>
      </c>
      <c r="C308" s="26" t="s">
        <v>150</v>
      </c>
      <c r="D308" s="16">
        <v>1</v>
      </c>
      <c r="G308" s="15">
        <v>2000</v>
      </c>
      <c r="H308" s="17" t="s">
        <v>198</v>
      </c>
      <c r="J308" s="27" t="str" cm="1">
        <f t="array" ref="J308">IFERROR(_xlfn.TEXTJOIN(";",1,IF(D308,_xlfn.MAKEARRAY(D308,1,_xlfn.LAMBDA(_xlpm.x,_xlpm.y,K308&amp;"-"&amp;TEXT(_xlpm.x,"00"))),_xlfn.MAP(_xlfn.TEXTSPLIT(E308,{";","；"},,1),_xlfn.LAMBDA(_xlpm.x,K308&amp;"-"&amp;TEXT(_xlpm.x,"00"))))),"")</f>
        <v>4b-2000-fixed-sky-01</v>
      </c>
      <c r="K308" s="19" t="str">
        <f t="shared" si="24"/>
        <v>4b-2000-fixed-sky</v>
      </c>
      <c r="L308" s="4" t="s">
        <v>144</v>
      </c>
      <c r="M308" s="4">
        <v>25.6</v>
      </c>
    </row>
    <row r="310" spans="1:14">
      <c r="A310" s="27">
        <v>42043</v>
      </c>
      <c r="B310" s="4">
        <v>1</v>
      </c>
      <c r="C310" s="26" t="s">
        <v>174</v>
      </c>
      <c r="D310" s="26">
        <v>2</v>
      </c>
      <c r="E310" s="26"/>
      <c r="F310" s="26"/>
      <c r="G310" s="15">
        <v>12</v>
      </c>
      <c r="H310" s="17" t="s">
        <v>199</v>
      </c>
      <c r="J310" s="27" t="str" cm="1">
        <f t="array" ref="J310">IFERROR(_xlfn.TEXTJOIN(";",1,IF(D310,_xlfn.MAKEARRAY(D310,1,_xlfn.LAMBDA(_xlpm.x,_xlpm.y,K310&amp;"-"&amp;TEXT(_xlpm.x,"00"))),_xlfn.MAP(_xlfn.TEXTSPLIT(E310,{";","；"},,1),_xlfn.LAMBDA(_xlpm.x,K310&amp;"-"&amp;TEXT(_xlpm.x,"00"))))),"")</f>
        <v>4c-12-rnd-stick-01;4c-12-rnd-stick-02</v>
      </c>
      <c r="K310" s="19" t="str">
        <f t="shared" ref="K310:K311" si="25">_xlfn.TEXTJOIN("-",1,H310:I310,G310,IF(L310="FixedDistance","fixed","rnd"),C310)</f>
        <v>4c-12-rnd-stick</v>
      </c>
      <c r="L310" s="4" t="s">
        <v>141</v>
      </c>
      <c r="N310" s="47" t="s">
        <v>392</v>
      </c>
    </row>
    <row r="311" spans="1:14">
      <c r="A311" s="27">
        <v>42043</v>
      </c>
      <c r="B311" s="4">
        <v>2</v>
      </c>
      <c r="C311" s="26" t="s">
        <v>200</v>
      </c>
      <c r="D311" s="26">
        <v>2</v>
      </c>
      <c r="E311" s="26"/>
      <c r="F311" s="26"/>
      <c r="G311" s="15">
        <v>20</v>
      </c>
      <c r="H311" s="17" t="s">
        <v>199</v>
      </c>
      <c r="J311" s="27" t="str" cm="1">
        <f t="array" ref="J311">IFERROR(_xlfn.TEXTJOIN(";",1,IF(D311,_xlfn.MAKEARRAY(D311,1,_xlfn.LAMBDA(_xlpm.x,_xlpm.y,K311&amp;"-"&amp;TEXT(_xlpm.x,"00"))),_xlfn.MAP(_xlfn.TEXTSPLIT(E311,{";","；"},,1),_xlfn.LAMBDA(_xlpm.x,K311&amp;"-"&amp;TEXT(_xlpm.x,"00"))))),"")</f>
        <v>4c-20-rnd-bush-01;4c-20-rnd-bush-02</v>
      </c>
      <c r="K311" s="19" t="str">
        <f t="shared" si="25"/>
        <v>4c-20-rnd-bush</v>
      </c>
      <c r="L311" s="4" t="s">
        <v>141</v>
      </c>
      <c r="N311" s="47" t="s">
        <v>381</v>
      </c>
    </row>
    <row r="312" spans="1:14">
      <c r="A312" s="27">
        <v>42043</v>
      </c>
      <c r="B312" s="4">
        <v>3</v>
      </c>
      <c r="C312" s="26" t="s">
        <v>146</v>
      </c>
      <c r="D312" s="26">
        <v>1</v>
      </c>
      <c r="E312" s="26"/>
      <c r="F312" s="26"/>
      <c r="G312" s="15">
        <v>32</v>
      </c>
      <c r="H312" s="17" t="s">
        <v>199</v>
      </c>
      <c r="J312" s="27" t="str" cm="1">
        <f t="array" ref="J312">IFERROR(_xlfn.TEXTJOIN(";",1,IF(D312,_xlfn.MAKEARRAY(D312,1,_xlfn.LAMBDA(_xlpm.x,_xlpm.y,K312&amp;"-"&amp;TEXT(_xlpm.x,"00"))),_xlfn.MAP(_xlfn.TEXTSPLIT(E312,{";","；"},,1),_xlfn.LAMBDA(_xlpm.x,K312&amp;"-"&amp;TEXT(_xlpm.x,"00"))))),"")</f>
        <v>4c-32-rnd-tree-01</v>
      </c>
      <c r="K312" s="19" t="str">
        <f t="shared" ref="K312:K331" si="26">_xlfn.TEXTJOIN("-",1,H312:I312,G312,IF(L312="FixedDistance","fixed","rnd"),C312)</f>
        <v>4c-32-rnd-tree</v>
      </c>
      <c r="L312" s="4" t="s">
        <v>141</v>
      </c>
      <c r="N312" s="47" t="s">
        <v>388</v>
      </c>
    </row>
    <row r="313" spans="1:14">
      <c r="A313" s="27">
        <v>42043</v>
      </c>
      <c r="B313" s="4">
        <v>4</v>
      </c>
      <c r="C313" s="26" t="s">
        <v>149</v>
      </c>
      <c r="D313" s="26">
        <v>1</v>
      </c>
      <c r="E313" s="26"/>
      <c r="F313" s="26"/>
      <c r="G313" s="15">
        <v>48</v>
      </c>
      <c r="H313" s="17" t="s">
        <v>199</v>
      </c>
      <c r="J313" s="27" t="str" cm="1">
        <f t="array" ref="J313">IFERROR(_xlfn.TEXTJOIN(";",1,IF(D313,_xlfn.MAKEARRAY(D313,1,_xlfn.LAMBDA(_xlpm.x,_xlpm.y,K313&amp;"-"&amp;TEXT(_xlpm.x,"00"))),_xlfn.MAP(_xlfn.TEXTSPLIT(E313,{";","；"},,1),_xlfn.LAMBDA(_xlpm.x,K313&amp;"-"&amp;TEXT(_xlpm.x,"00"))))),"")</f>
        <v>4c-48-rnd-cloud-01</v>
      </c>
      <c r="K313" s="19" t="str">
        <f t="shared" si="26"/>
        <v>4c-48-rnd-cloud</v>
      </c>
      <c r="L313" s="4" t="s">
        <v>141</v>
      </c>
      <c r="N313" s="47" t="s">
        <v>382</v>
      </c>
    </row>
    <row r="314" spans="1:14">
      <c r="A314" s="27">
        <v>42043</v>
      </c>
      <c r="B314" s="4">
        <v>5</v>
      </c>
      <c r="C314" s="26" t="s">
        <v>165</v>
      </c>
      <c r="D314" s="26">
        <v>2</v>
      </c>
      <c r="E314" s="26"/>
      <c r="F314" s="26"/>
      <c r="G314" s="15">
        <v>55</v>
      </c>
      <c r="H314" s="17" t="s">
        <v>199</v>
      </c>
      <c r="J314" s="27" t="str" cm="1">
        <f t="array" ref="J314">IFERROR(_xlfn.TEXTJOIN(";",1,IF(D314,_xlfn.MAKEARRAY(D314,1,_xlfn.LAMBDA(_xlpm.x,_xlpm.y,K314&amp;"-"&amp;TEXT(_xlpm.x,"00"))),_xlfn.MAP(_xlfn.TEXTSPLIT(E314,{";","；"},,1),_xlfn.LAMBDA(_xlpm.x,K314&amp;"-"&amp;TEXT(_xlpm.x,"00"))))),"")</f>
        <v>4c-55-rnd-archi-01;4c-55-rnd-archi-02</v>
      </c>
      <c r="K314" s="19" t="str">
        <f t="shared" si="26"/>
        <v>4c-55-rnd-archi</v>
      </c>
      <c r="L314" s="4" t="s">
        <v>141</v>
      </c>
      <c r="N314" s="47" t="s">
        <v>383</v>
      </c>
    </row>
    <row r="315" spans="1:14">
      <c r="A315" s="27">
        <v>42043</v>
      </c>
      <c r="B315" s="4">
        <v>6</v>
      </c>
      <c r="C315" s="26" t="s">
        <v>143</v>
      </c>
      <c r="D315" s="26">
        <v>1</v>
      </c>
      <c r="E315" s="26"/>
      <c r="F315" s="26"/>
      <c r="G315" s="15">
        <v>60</v>
      </c>
      <c r="H315" s="17" t="s">
        <v>199</v>
      </c>
      <c r="J315" s="27" t="str" cm="1">
        <f t="array" ref="J315">IFERROR(_xlfn.TEXTJOIN(";",1,IF(D315,_xlfn.MAKEARRAY(D315,1,_xlfn.LAMBDA(_xlpm.x,_xlpm.y,K315&amp;"-"&amp;TEXT(_xlpm.x,"00"))),_xlfn.MAP(_xlfn.TEXTSPLIT(E315,{";","；"},,1),_xlfn.LAMBDA(_xlpm.x,K315&amp;"-"&amp;TEXT(_xlpm.x,"00"))))),"")</f>
        <v>4c-60-fixed-atm-01</v>
      </c>
      <c r="K315" s="19" t="str">
        <f t="shared" si="26"/>
        <v>4c-60-fixed-atm</v>
      </c>
      <c r="L315" s="4" t="s">
        <v>144</v>
      </c>
      <c r="M315" s="4">
        <v>25.6</v>
      </c>
    </row>
    <row r="316" spans="1:14">
      <c r="A316" s="27">
        <v>42043</v>
      </c>
      <c r="B316" s="4">
        <v>7</v>
      </c>
      <c r="C316" s="26" t="s">
        <v>146</v>
      </c>
      <c r="D316" s="26">
        <v>2</v>
      </c>
      <c r="E316" s="26"/>
      <c r="F316" s="26"/>
      <c r="G316" s="15">
        <v>75</v>
      </c>
      <c r="H316" s="17" t="s">
        <v>199</v>
      </c>
      <c r="J316" s="27" t="str" cm="1">
        <f t="array" ref="J316">IFERROR(_xlfn.TEXTJOIN(";",1,IF(D316,_xlfn.MAKEARRAY(D316,1,_xlfn.LAMBDA(_xlpm.x,_xlpm.y,K316&amp;"-"&amp;TEXT(_xlpm.x,"00"))),_xlfn.MAP(_xlfn.TEXTSPLIT(E316,{";","；"},,1),_xlfn.LAMBDA(_xlpm.x,K316&amp;"-"&amp;TEXT(_xlpm.x,"00"))))),"")</f>
        <v>4c-75-rnd-tree-01;4c-75-rnd-tree-02</v>
      </c>
      <c r="K316" s="19" t="str">
        <f t="shared" si="26"/>
        <v>4c-75-rnd-tree</v>
      </c>
      <c r="L316" s="4" t="s">
        <v>141</v>
      </c>
      <c r="N316" s="47" t="s">
        <v>384</v>
      </c>
    </row>
    <row r="317" spans="1:14">
      <c r="A317" s="27">
        <v>42043</v>
      </c>
      <c r="B317" s="4">
        <v>8</v>
      </c>
      <c r="C317" s="26" t="s">
        <v>146</v>
      </c>
      <c r="D317" s="26">
        <v>1</v>
      </c>
      <c r="E317" s="26"/>
      <c r="F317" s="26"/>
      <c r="G317" s="15">
        <v>90</v>
      </c>
      <c r="H317" s="17" t="s">
        <v>199</v>
      </c>
      <c r="J317" s="27" t="str" cm="1">
        <f t="array" ref="J317">IFERROR(_xlfn.TEXTJOIN(";",1,IF(D317,_xlfn.MAKEARRAY(D317,1,_xlfn.LAMBDA(_xlpm.x,_xlpm.y,K317&amp;"-"&amp;TEXT(_xlpm.x,"00"))),_xlfn.MAP(_xlfn.TEXTSPLIT(E317,{";","；"},,1),_xlfn.LAMBDA(_xlpm.x,K317&amp;"-"&amp;TEXT(_xlpm.x,"00"))))),"")</f>
        <v>4c-90-rnd-tree-01</v>
      </c>
      <c r="K317" s="19" t="str">
        <f t="shared" si="26"/>
        <v>4c-90-rnd-tree</v>
      </c>
      <c r="L317" s="4" t="s">
        <v>141</v>
      </c>
      <c r="N317" s="47" t="s">
        <v>385</v>
      </c>
    </row>
    <row r="318" spans="1:14">
      <c r="A318" s="27">
        <v>42043</v>
      </c>
      <c r="B318" s="4">
        <v>9</v>
      </c>
      <c r="C318" s="26" t="s">
        <v>153</v>
      </c>
      <c r="D318" s="26">
        <v>2</v>
      </c>
      <c r="E318" s="26"/>
      <c r="F318" s="26"/>
      <c r="G318" s="15">
        <v>108</v>
      </c>
      <c r="H318" s="17" t="s">
        <v>199</v>
      </c>
      <c r="J318" s="27" t="str" cm="1">
        <f t="array" ref="J318">IFERROR(_xlfn.TEXTJOIN(";",1,IF(D318,_xlfn.MAKEARRAY(D318,1,_xlfn.LAMBDA(_xlpm.x,_xlpm.y,K318&amp;"-"&amp;TEXT(_xlpm.x,"00"))),_xlfn.MAP(_xlfn.TEXTSPLIT(E318,{";","；"},,1),_xlfn.LAMBDA(_xlpm.x,K318&amp;"-"&amp;TEXT(_xlpm.x,"00"))))),"")</f>
        <v>4c-108-rnd-stone-01;4c-108-rnd-stone-02</v>
      </c>
      <c r="K318" s="19" t="str">
        <f t="shared" si="26"/>
        <v>4c-108-rnd-stone</v>
      </c>
      <c r="L318" s="4" t="s">
        <v>141</v>
      </c>
      <c r="N318" s="47" t="s">
        <v>386</v>
      </c>
    </row>
    <row r="319" spans="1:14">
      <c r="A319" s="27">
        <v>42043</v>
      </c>
      <c r="B319" s="4">
        <v>10</v>
      </c>
      <c r="C319" s="26" t="s">
        <v>149</v>
      </c>
      <c r="D319" s="26">
        <v>2</v>
      </c>
      <c r="E319" s="26"/>
      <c r="F319" s="26"/>
      <c r="G319" s="15">
        <v>132</v>
      </c>
      <c r="H319" s="17" t="s">
        <v>199</v>
      </c>
      <c r="J319" s="27" t="str" cm="1">
        <f t="array" ref="J319">IFERROR(_xlfn.TEXTJOIN(";",1,IF(D319,_xlfn.MAKEARRAY(D319,1,_xlfn.LAMBDA(_xlpm.x,_xlpm.y,K319&amp;"-"&amp;TEXT(_xlpm.x,"00"))),_xlfn.MAP(_xlfn.TEXTSPLIT(E319,{";","；"},,1),_xlfn.LAMBDA(_xlpm.x,K319&amp;"-"&amp;TEXT(_xlpm.x,"00"))))),"")</f>
        <v>4c-132-rnd-cloud-01;4c-132-rnd-cloud-02</v>
      </c>
      <c r="K319" s="19" t="str">
        <f t="shared" si="26"/>
        <v>4c-132-rnd-cloud</v>
      </c>
      <c r="L319" s="4" t="s">
        <v>141</v>
      </c>
      <c r="N319" s="47" t="s">
        <v>382</v>
      </c>
    </row>
    <row r="320" spans="1:14">
      <c r="A320" s="27">
        <v>42043</v>
      </c>
      <c r="B320" s="4">
        <v>11</v>
      </c>
      <c r="C320" s="26" t="s">
        <v>180</v>
      </c>
      <c r="D320" s="26">
        <v>1</v>
      </c>
      <c r="E320" s="26"/>
      <c r="F320" s="26"/>
      <c r="G320" s="15">
        <v>140</v>
      </c>
      <c r="H320" s="17" t="s">
        <v>199</v>
      </c>
      <c r="J320" s="27" t="str" cm="1">
        <f t="array" ref="J320">IFERROR(_xlfn.TEXTJOIN(";",1,IF(D320,_xlfn.MAKEARRAY(D320,1,_xlfn.LAMBDA(_xlpm.x,_xlpm.y,K320&amp;"-"&amp;TEXT(_xlpm.x,"00"))),_xlfn.MAP(_xlfn.TEXTSPLIT(E320,{";","；"},,1),_xlfn.LAMBDA(_xlpm.x,K320&amp;"-"&amp;TEXT(_xlpm.x,"00"))))),"")</f>
        <v>4c-140-rnd-bird-01</v>
      </c>
      <c r="K320" s="19" t="str">
        <f t="shared" si="26"/>
        <v>4c-140-rnd-bird</v>
      </c>
      <c r="L320" s="4" t="s">
        <v>141</v>
      </c>
      <c r="N320" s="47" t="s">
        <v>387</v>
      </c>
    </row>
    <row r="321" spans="1:14">
      <c r="A321" s="27">
        <v>42043</v>
      </c>
      <c r="B321" s="4">
        <v>12</v>
      </c>
      <c r="C321" s="26" t="s">
        <v>146</v>
      </c>
      <c r="D321" s="26">
        <v>1</v>
      </c>
      <c r="E321" s="26"/>
      <c r="F321" s="26"/>
      <c r="G321" s="15">
        <v>156</v>
      </c>
      <c r="H321" s="17" t="s">
        <v>199</v>
      </c>
      <c r="J321" s="27" t="str" cm="1">
        <f t="array" ref="J321">IFERROR(_xlfn.TEXTJOIN(";",1,IF(D321,_xlfn.MAKEARRAY(D321,1,_xlfn.LAMBDA(_xlpm.x,_xlpm.y,K321&amp;"-"&amp;TEXT(_xlpm.x,"00"))),_xlfn.MAP(_xlfn.TEXTSPLIT(E321,{";","；"},,1),_xlfn.LAMBDA(_xlpm.x,K321&amp;"-"&amp;TEXT(_xlpm.x,"00"))))),"")</f>
        <v>4c-156-rnd-tree-01</v>
      </c>
      <c r="K321" s="19" t="str">
        <f t="shared" si="26"/>
        <v>4c-156-rnd-tree</v>
      </c>
      <c r="L321" s="4" t="s">
        <v>141</v>
      </c>
      <c r="N321" s="47" t="s">
        <v>388</v>
      </c>
    </row>
    <row r="322" spans="1:14">
      <c r="A322" s="27">
        <v>42043</v>
      </c>
      <c r="B322" s="4">
        <v>13</v>
      </c>
      <c r="C322" s="26" t="s">
        <v>149</v>
      </c>
      <c r="D322" s="26">
        <v>1</v>
      </c>
      <c r="E322" s="26"/>
      <c r="F322" s="26"/>
      <c r="G322" s="15">
        <v>160</v>
      </c>
      <c r="H322" s="17" t="s">
        <v>199</v>
      </c>
      <c r="J322" s="27" t="str" cm="1">
        <f t="array" ref="J322">IFERROR(_xlfn.TEXTJOIN(";",1,IF(D322,_xlfn.MAKEARRAY(D322,1,_xlfn.LAMBDA(_xlpm.x,_xlpm.y,K322&amp;"-"&amp;TEXT(_xlpm.x,"00"))),_xlfn.MAP(_xlfn.TEXTSPLIT(E322,{";","；"},,1),_xlfn.LAMBDA(_xlpm.x,K322&amp;"-"&amp;TEXT(_xlpm.x,"00"))))),"")</f>
        <v>4c-160-rnd-cloud-01</v>
      </c>
      <c r="K322" s="19" t="str">
        <f t="shared" si="26"/>
        <v>4c-160-rnd-cloud</v>
      </c>
      <c r="L322" s="4" t="s">
        <v>141</v>
      </c>
      <c r="N322" s="47" t="s">
        <v>389</v>
      </c>
    </row>
    <row r="323" spans="1:14">
      <c r="A323" s="27">
        <v>42043</v>
      </c>
      <c r="B323" s="4">
        <v>14</v>
      </c>
      <c r="C323" s="26" t="s">
        <v>146</v>
      </c>
      <c r="D323" s="26">
        <v>2</v>
      </c>
      <c r="E323" s="26"/>
      <c r="F323" s="26"/>
      <c r="G323" s="15">
        <v>185</v>
      </c>
      <c r="H323" s="17" t="s">
        <v>199</v>
      </c>
      <c r="J323" s="27" t="str" cm="1">
        <f t="array" ref="J323">IFERROR(_xlfn.TEXTJOIN(";",1,IF(D323,_xlfn.MAKEARRAY(D323,1,_xlfn.LAMBDA(_xlpm.x,_xlpm.y,K323&amp;"-"&amp;TEXT(_xlpm.x,"00"))),_xlfn.MAP(_xlfn.TEXTSPLIT(E323,{";","；"},,1),_xlfn.LAMBDA(_xlpm.x,K323&amp;"-"&amp;TEXT(_xlpm.x,"00"))))),"")</f>
        <v>4c-185-rnd-tree-01;4c-185-rnd-tree-02</v>
      </c>
      <c r="K323" s="19" t="str">
        <f t="shared" si="26"/>
        <v>4c-185-rnd-tree</v>
      </c>
      <c r="L323" s="4" t="s">
        <v>141</v>
      </c>
      <c r="N323" s="47" t="s">
        <v>388</v>
      </c>
    </row>
    <row r="324" spans="1:14">
      <c r="A324" s="27">
        <v>42043</v>
      </c>
      <c r="B324" s="4">
        <v>15</v>
      </c>
      <c r="C324" s="26" t="s">
        <v>153</v>
      </c>
      <c r="D324" s="26">
        <v>3</v>
      </c>
      <c r="E324" s="26"/>
      <c r="F324" s="26"/>
      <c r="G324" s="15">
        <v>190</v>
      </c>
      <c r="H324" s="17" t="s">
        <v>199</v>
      </c>
      <c r="J324" s="27" t="str" cm="1">
        <f t="array" ref="J324">IFERROR(_xlfn.TEXTJOIN(";",1,IF(D324,_xlfn.MAKEARRAY(D324,1,_xlfn.LAMBDA(_xlpm.x,_xlpm.y,K324&amp;"-"&amp;TEXT(_xlpm.x,"00"))),_xlfn.MAP(_xlfn.TEXTSPLIT(E324,{";","；"},,1),_xlfn.LAMBDA(_xlpm.x,K324&amp;"-"&amp;TEXT(_xlpm.x,"00"))))),"")</f>
        <v>4c-190-rnd-stone-01;4c-190-rnd-stone-02;4c-190-rnd-stone-03</v>
      </c>
      <c r="K324" s="19" t="str">
        <f>_xlfn.TEXTJOIN("-",1,H324:I324,G324,IF(L324="FixedDistance","fixed","rnd"),C324)</f>
        <v>4c-190-rnd-stone</v>
      </c>
      <c r="L324" s="4" t="s">
        <v>141</v>
      </c>
      <c r="N324" s="47" t="s">
        <v>390</v>
      </c>
    </row>
    <row r="325" spans="1:14">
      <c r="A325" s="27">
        <v>42043</v>
      </c>
      <c r="B325" s="4">
        <v>16</v>
      </c>
      <c r="C325" s="26" t="s">
        <v>146</v>
      </c>
      <c r="D325" s="26">
        <v>1</v>
      </c>
      <c r="E325" s="26"/>
      <c r="F325" s="26"/>
      <c r="G325" s="15">
        <v>240</v>
      </c>
      <c r="H325" s="17" t="s">
        <v>199</v>
      </c>
      <c r="J325" s="27" t="str" cm="1">
        <f t="array" ref="J325">IFERROR(_xlfn.TEXTJOIN(";",1,IF(D325,_xlfn.MAKEARRAY(D325,1,_xlfn.LAMBDA(_xlpm.x,_xlpm.y,K325&amp;"-"&amp;TEXT(_xlpm.x,"00"))),_xlfn.MAP(_xlfn.TEXTSPLIT(E325,{";","；"},,1),_xlfn.LAMBDA(_xlpm.x,K325&amp;"-"&amp;TEXT(_xlpm.x,"00"))))),"")</f>
        <v>4c-240-rnd-tree-01</v>
      </c>
      <c r="K325" s="19" t="str">
        <f t="shared" si="26"/>
        <v>4c-240-rnd-tree</v>
      </c>
      <c r="L325" s="4" t="s">
        <v>141</v>
      </c>
      <c r="N325" s="47" t="s">
        <v>380</v>
      </c>
    </row>
    <row r="326" spans="1:14">
      <c r="A326" s="27">
        <v>42043</v>
      </c>
      <c r="B326" s="4">
        <v>17</v>
      </c>
      <c r="C326" s="26" t="s">
        <v>149</v>
      </c>
      <c r="D326" s="26">
        <v>1</v>
      </c>
      <c r="E326" s="26"/>
      <c r="F326" s="26"/>
      <c r="G326" s="15">
        <v>250</v>
      </c>
      <c r="H326" s="17" t="s">
        <v>199</v>
      </c>
      <c r="J326" s="27" t="str" cm="1">
        <f t="array" ref="J326">IFERROR(_xlfn.TEXTJOIN(";",1,IF(D326,_xlfn.MAKEARRAY(D326,1,_xlfn.LAMBDA(_xlpm.x,_xlpm.y,K326&amp;"-"&amp;TEXT(_xlpm.x,"00"))),_xlfn.MAP(_xlfn.TEXTSPLIT(E326,{";","；"},,1),_xlfn.LAMBDA(_xlpm.x,K326&amp;"-"&amp;TEXT(_xlpm.x,"00"))))),"")</f>
        <v>4c-250-rnd-cloud-01</v>
      </c>
      <c r="K326" s="19" t="str">
        <f t="shared" si="26"/>
        <v>4c-250-rnd-cloud</v>
      </c>
      <c r="L326" s="4" t="s">
        <v>141</v>
      </c>
      <c r="N326" s="47" t="s">
        <v>380</v>
      </c>
    </row>
    <row r="327" spans="1:14">
      <c r="A327" s="27">
        <v>42043</v>
      </c>
      <c r="B327" s="4">
        <v>18</v>
      </c>
      <c r="C327" s="26" t="s">
        <v>143</v>
      </c>
      <c r="D327" s="26">
        <v>1</v>
      </c>
      <c r="E327" s="26"/>
      <c r="F327" s="26"/>
      <c r="G327" s="15">
        <v>285</v>
      </c>
      <c r="H327" s="17" t="s">
        <v>199</v>
      </c>
      <c r="J327" s="27" t="str" cm="1">
        <f t="array" ref="J327">IFERROR(_xlfn.TEXTJOIN(";",1,IF(D327,_xlfn.MAKEARRAY(D327,1,_xlfn.LAMBDA(_xlpm.x,_xlpm.y,K327&amp;"-"&amp;TEXT(_xlpm.x,"00"))),_xlfn.MAP(_xlfn.TEXTSPLIT(E327,{";","；"},,1),_xlfn.LAMBDA(_xlpm.x,K327&amp;"-"&amp;TEXT(_xlpm.x,"00"))))),"")</f>
        <v>4c-285-fixed-atm-01</v>
      </c>
      <c r="K327" s="19" t="str">
        <f t="shared" ref="K327" si="27">_xlfn.TEXTJOIN("-",1,H327:I327,G327,IF(L327="FixedDistance","fixed","rnd"),C327)</f>
        <v>4c-285-fixed-atm</v>
      </c>
      <c r="L327" s="4" t="s">
        <v>144</v>
      </c>
      <c r="M327" s="4">
        <v>25.6</v>
      </c>
    </row>
    <row r="328" spans="1:14">
      <c r="A328" s="27">
        <v>42043</v>
      </c>
      <c r="B328" s="4">
        <v>19</v>
      </c>
      <c r="C328" s="26" t="s">
        <v>146</v>
      </c>
      <c r="D328" s="26">
        <v>1</v>
      </c>
      <c r="E328" s="26"/>
      <c r="F328" s="26"/>
      <c r="G328" s="15">
        <v>290</v>
      </c>
      <c r="H328" s="17" t="s">
        <v>199</v>
      </c>
      <c r="J328" s="27" t="str" cm="1">
        <f t="array" ref="J328">IFERROR(_xlfn.TEXTJOIN(";",1,IF(D328,_xlfn.MAKEARRAY(D328,1,_xlfn.LAMBDA(_xlpm.x,_xlpm.y,K328&amp;"-"&amp;TEXT(_xlpm.x,"00"))),_xlfn.MAP(_xlfn.TEXTSPLIT(E328,{";","；"},,1),_xlfn.LAMBDA(_xlpm.x,K328&amp;"-"&amp;TEXT(_xlpm.x,"00"))))),"")</f>
        <v>4c-290-rnd-tree-01</v>
      </c>
      <c r="K328" s="19" t="str">
        <f t="shared" si="26"/>
        <v>4c-290-rnd-tree</v>
      </c>
      <c r="L328" s="4" t="s">
        <v>141</v>
      </c>
      <c r="N328" s="47" t="s">
        <v>380</v>
      </c>
    </row>
    <row r="329" spans="1:14">
      <c r="A329" s="27">
        <v>42043</v>
      </c>
      <c r="B329" s="4">
        <v>20</v>
      </c>
      <c r="C329" s="26" t="s">
        <v>153</v>
      </c>
      <c r="D329" s="26">
        <v>3</v>
      </c>
      <c r="E329" s="26"/>
      <c r="F329" s="26"/>
      <c r="G329" s="15">
        <v>300</v>
      </c>
      <c r="H329" s="17" t="s">
        <v>199</v>
      </c>
      <c r="J329" s="27" t="str" cm="1">
        <f t="array" ref="J329">IFERROR(_xlfn.TEXTJOIN(";",1,IF(D329,_xlfn.MAKEARRAY(D329,1,_xlfn.LAMBDA(_xlpm.x,_xlpm.y,K329&amp;"-"&amp;TEXT(_xlpm.x,"00"))),_xlfn.MAP(_xlfn.TEXTSPLIT(E329,{";","；"},,1),_xlfn.LAMBDA(_xlpm.x,K329&amp;"-"&amp;TEXT(_xlpm.x,"00"))))),"")</f>
        <v>4c-300-rnd-stone-01;4c-300-rnd-stone-02;4c-300-rnd-stone-03</v>
      </c>
      <c r="K329" s="19" t="str">
        <f t="shared" si="26"/>
        <v>4c-300-rnd-stone</v>
      </c>
      <c r="L329" s="4" t="s">
        <v>141</v>
      </c>
      <c r="N329" s="47" t="s">
        <v>390</v>
      </c>
    </row>
    <row r="330" spans="1:14">
      <c r="A330" s="27">
        <v>42043</v>
      </c>
      <c r="B330" s="4">
        <v>21</v>
      </c>
      <c r="C330" s="26" t="s">
        <v>180</v>
      </c>
      <c r="D330" s="26">
        <v>1</v>
      </c>
      <c r="G330" s="15">
        <v>303</v>
      </c>
      <c r="H330" s="17" t="s">
        <v>199</v>
      </c>
      <c r="J330" s="27" t="str" cm="1">
        <f t="array" ref="J330">IFERROR(_xlfn.TEXTJOIN(";",1,IF(D330,_xlfn.MAKEARRAY(D330,1,_xlfn.LAMBDA(_xlpm.x,_xlpm.y,K330&amp;"-"&amp;TEXT(_xlpm.x,"00"))),_xlfn.MAP(_xlfn.TEXTSPLIT(E330,{";","；"},,1),_xlfn.LAMBDA(_xlpm.x,K330&amp;"-"&amp;TEXT(_xlpm.x,"00"))))),"")</f>
        <v>4c-303-rnd-bird-01</v>
      </c>
      <c r="K330" s="19" t="str">
        <f t="shared" si="26"/>
        <v>4c-303-rnd-bird</v>
      </c>
      <c r="L330" s="4" t="s">
        <v>141</v>
      </c>
      <c r="N330" s="47" t="s">
        <v>391</v>
      </c>
    </row>
    <row r="331" spans="1:14">
      <c r="A331" s="27">
        <v>42043</v>
      </c>
      <c r="B331" s="4">
        <v>22</v>
      </c>
      <c r="C331" s="26" t="s">
        <v>149</v>
      </c>
      <c r="D331" s="26">
        <v>1</v>
      </c>
      <c r="G331" s="15">
        <v>340</v>
      </c>
      <c r="H331" s="17" t="s">
        <v>199</v>
      </c>
      <c r="J331" s="27" t="str" cm="1">
        <f t="array" ref="J331">IFERROR(_xlfn.TEXTJOIN(";",1,IF(D331,_xlfn.MAKEARRAY(D331,1,_xlfn.LAMBDA(_xlpm.x,_xlpm.y,K331&amp;"-"&amp;TEXT(_xlpm.x,"00"))),_xlfn.MAP(_xlfn.TEXTSPLIT(E331,{";","；"},,1),_xlfn.LAMBDA(_xlpm.x,K331&amp;"-"&amp;TEXT(_xlpm.x,"00"))))),"")</f>
        <v>4c-340-rnd-cloud-01</v>
      </c>
      <c r="K331" s="19" t="str">
        <f t="shared" si="26"/>
        <v>4c-340-rnd-cloud</v>
      </c>
      <c r="L331" s="4" t="s">
        <v>141</v>
      </c>
      <c r="N331" s="47" t="s">
        <v>380</v>
      </c>
    </row>
    <row r="332" spans="1:14">
      <c r="A332" s="27">
        <v>42043</v>
      </c>
      <c r="B332" s="4">
        <v>23</v>
      </c>
      <c r="C332" s="26" t="s">
        <v>149</v>
      </c>
      <c r="D332" s="26">
        <v>1</v>
      </c>
      <c r="G332" s="15">
        <v>390</v>
      </c>
      <c r="H332" s="17" t="s">
        <v>199</v>
      </c>
      <c r="J332" s="27" t="str" cm="1">
        <f t="array" ref="J332">IFERROR(_xlfn.TEXTJOIN(";",1,IF(D332,_xlfn.MAKEARRAY(D332,1,_xlfn.LAMBDA(_xlpm.x,_xlpm.y,K332&amp;"-"&amp;TEXT(_xlpm.x,"00"))),_xlfn.MAP(_xlfn.TEXTSPLIT(E332,{";","；"},,1),_xlfn.LAMBDA(_xlpm.x,K332&amp;"-"&amp;TEXT(_xlpm.x,"00"))))),"")</f>
        <v>4c-390-rnd-cloud-01</v>
      </c>
      <c r="K332" s="19" t="str">
        <f t="shared" ref="K332:K340" si="28">_xlfn.TEXTJOIN("-",1,H332:I332,G332,IF(L332="FixedDistance","fixed","rnd"),C332)</f>
        <v>4c-390-rnd-cloud</v>
      </c>
      <c r="L332" s="4" t="s">
        <v>141</v>
      </c>
      <c r="N332" s="47" t="s">
        <v>380</v>
      </c>
    </row>
    <row r="333" spans="1:14">
      <c r="A333" s="27">
        <v>42043</v>
      </c>
      <c r="B333" s="4">
        <v>24</v>
      </c>
      <c r="C333" s="26" t="s">
        <v>149</v>
      </c>
      <c r="D333" s="26">
        <v>1</v>
      </c>
      <c r="G333" s="15">
        <v>460</v>
      </c>
      <c r="H333" s="17" t="s">
        <v>199</v>
      </c>
      <c r="J333" s="27" t="str" cm="1">
        <f t="array" ref="J333">IFERROR(_xlfn.TEXTJOIN(";",1,IF(D333,_xlfn.MAKEARRAY(D333,1,_xlfn.LAMBDA(_xlpm.x,_xlpm.y,K333&amp;"-"&amp;TEXT(_xlpm.x,"00"))),_xlfn.MAP(_xlfn.TEXTSPLIT(E333,{";","；"},,1),_xlfn.LAMBDA(_xlpm.x,K333&amp;"-"&amp;TEXT(_xlpm.x,"00"))))),"")</f>
        <v>4c-460-rnd-cloud-01</v>
      </c>
      <c r="K333" s="19" t="str">
        <f t="shared" si="28"/>
        <v>4c-460-rnd-cloud</v>
      </c>
      <c r="L333" s="4" t="s">
        <v>141</v>
      </c>
      <c r="N333" s="47" t="s">
        <v>380</v>
      </c>
    </row>
    <row r="334" spans="1:14">
      <c r="A334" s="27">
        <v>42043</v>
      </c>
      <c r="B334" s="4">
        <v>25</v>
      </c>
      <c r="C334" s="26" t="s">
        <v>149</v>
      </c>
      <c r="D334" s="26">
        <v>1</v>
      </c>
      <c r="G334" s="15">
        <v>580</v>
      </c>
      <c r="H334" s="17" t="s">
        <v>199</v>
      </c>
      <c r="J334" s="27" t="str" cm="1">
        <f t="array" ref="J334">IFERROR(_xlfn.TEXTJOIN(";",1,IF(D334,_xlfn.MAKEARRAY(D334,1,_xlfn.LAMBDA(_xlpm.x,_xlpm.y,K334&amp;"-"&amp;TEXT(_xlpm.x,"00"))),_xlfn.MAP(_xlfn.TEXTSPLIT(E334,{";","；"},,1),_xlfn.LAMBDA(_xlpm.x,K334&amp;"-"&amp;TEXT(_xlpm.x,"00"))))),"")</f>
        <v>4c-580-rnd-cloud-01</v>
      </c>
      <c r="K334" s="19" t="str">
        <f t="shared" si="28"/>
        <v>4c-580-rnd-cloud</v>
      </c>
      <c r="L334" s="4" t="s">
        <v>141</v>
      </c>
      <c r="N334" s="47" t="s">
        <v>380</v>
      </c>
    </row>
    <row r="335" spans="1:14">
      <c r="A335" s="27">
        <v>42043</v>
      </c>
      <c r="B335" s="4">
        <v>26</v>
      </c>
      <c r="C335" s="26" t="s">
        <v>146</v>
      </c>
      <c r="D335" s="26">
        <v>1</v>
      </c>
      <c r="G335" s="15">
        <v>590</v>
      </c>
      <c r="H335" s="17" t="s">
        <v>199</v>
      </c>
      <c r="J335" s="27" t="str" cm="1">
        <f t="array" ref="J335">IFERROR(_xlfn.TEXTJOIN(";",1,IF(D335,_xlfn.MAKEARRAY(D335,1,_xlfn.LAMBDA(_xlpm.x,_xlpm.y,K335&amp;"-"&amp;TEXT(_xlpm.x,"00"))),_xlfn.MAP(_xlfn.TEXTSPLIT(E335,{";","；"},,1),_xlfn.LAMBDA(_xlpm.x,K335&amp;"-"&amp;TEXT(_xlpm.x,"00"))))),"")</f>
        <v>4c-590-rnd-tree-01</v>
      </c>
      <c r="K335" s="19" t="str">
        <f t="shared" si="28"/>
        <v>4c-590-rnd-tree</v>
      </c>
      <c r="L335" s="4" t="s">
        <v>141</v>
      </c>
      <c r="N335" s="47" t="s">
        <v>308</v>
      </c>
    </row>
    <row r="336" spans="1:14">
      <c r="A336" s="27">
        <v>42043</v>
      </c>
      <c r="B336" s="4">
        <v>27</v>
      </c>
      <c r="C336" s="26" t="s">
        <v>146</v>
      </c>
      <c r="D336" s="26">
        <v>1</v>
      </c>
      <c r="G336" s="15">
        <v>640</v>
      </c>
      <c r="H336" s="17" t="s">
        <v>199</v>
      </c>
      <c r="J336" s="27" t="str" cm="1">
        <f t="array" ref="J336">IFERROR(_xlfn.TEXTJOIN(";",1,IF(D336,_xlfn.MAKEARRAY(D336,1,_xlfn.LAMBDA(_xlpm.x,_xlpm.y,K336&amp;"-"&amp;TEXT(_xlpm.x,"00"))),_xlfn.MAP(_xlfn.TEXTSPLIT(E336,{";","；"},,1),_xlfn.LAMBDA(_xlpm.x,K336&amp;"-"&amp;TEXT(_xlpm.x,"00"))))),"")</f>
        <v>4c-640-rnd-tree-01</v>
      </c>
      <c r="K336" s="19" t="str">
        <f t="shared" si="28"/>
        <v>4c-640-rnd-tree</v>
      </c>
      <c r="L336" s="4" t="s">
        <v>141</v>
      </c>
      <c r="N336" s="47" t="s">
        <v>271</v>
      </c>
    </row>
    <row r="337" spans="1:17">
      <c r="A337" s="27">
        <v>42043</v>
      </c>
      <c r="B337" s="4">
        <v>28</v>
      </c>
      <c r="C337" s="26" t="s">
        <v>149</v>
      </c>
      <c r="D337" s="26">
        <v>3</v>
      </c>
      <c r="G337" s="15">
        <v>650</v>
      </c>
      <c r="H337" s="17" t="s">
        <v>199</v>
      </c>
      <c r="J337" s="27" t="str" cm="1">
        <f t="array" ref="J337">IFERROR(_xlfn.TEXTJOIN(";",1,IF(D337,_xlfn.MAKEARRAY(D337,1,_xlfn.LAMBDA(_xlpm.x,_xlpm.y,K337&amp;"-"&amp;TEXT(_xlpm.x,"00"))),_xlfn.MAP(_xlfn.TEXTSPLIT(E337,{";","；"},,1),_xlfn.LAMBDA(_xlpm.x,K337&amp;"-"&amp;TEXT(_xlpm.x,"00"))))),"")</f>
        <v>4c-650-rnd-cloud-01;4c-650-rnd-cloud-02;4c-650-rnd-cloud-03</v>
      </c>
      <c r="K337" s="19" t="str">
        <f t="shared" si="28"/>
        <v>4c-650-rnd-cloud</v>
      </c>
      <c r="L337" s="4" t="s">
        <v>141</v>
      </c>
      <c r="N337" s="47" t="s">
        <v>336</v>
      </c>
    </row>
    <row r="338" spans="1:17">
      <c r="A338" s="27">
        <v>42043</v>
      </c>
      <c r="B338" s="4">
        <v>29</v>
      </c>
      <c r="C338" s="26" t="s">
        <v>149</v>
      </c>
      <c r="D338" s="26">
        <v>2</v>
      </c>
      <c r="G338" s="15">
        <v>850</v>
      </c>
      <c r="H338" s="17" t="s">
        <v>199</v>
      </c>
      <c r="J338" s="27" t="str" cm="1">
        <f t="array" ref="J338">IFERROR(_xlfn.TEXTJOIN(";",1,IF(D338,_xlfn.MAKEARRAY(D338,1,_xlfn.LAMBDA(_xlpm.x,_xlpm.y,K338&amp;"-"&amp;TEXT(_xlpm.x,"00"))),_xlfn.MAP(_xlfn.TEXTSPLIT(E338,{";","；"},,1),_xlfn.LAMBDA(_xlpm.x,K338&amp;"-"&amp;TEXT(_xlpm.x,"00"))))),"")</f>
        <v>4c-850-rnd-cloud-01;4c-850-rnd-cloud-02</v>
      </c>
      <c r="K338" s="19" t="str">
        <f t="shared" si="28"/>
        <v>4c-850-rnd-cloud</v>
      </c>
      <c r="L338" s="4" t="s">
        <v>141</v>
      </c>
      <c r="N338" s="47" t="s">
        <v>272</v>
      </c>
    </row>
    <row r="339" spans="1:17">
      <c r="A339" s="27">
        <v>42043</v>
      </c>
      <c r="B339" s="4">
        <v>30</v>
      </c>
      <c r="C339" s="26" t="s">
        <v>153</v>
      </c>
      <c r="D339" s="26">
        <v>4</v>
      </c>
      <c r="G339" s="15">
        <v>1200</v>
      </c>
      <c r="H339" s="17" t="s">
        <v>199</v>
      </c>
      <c r="J339" s="27" t="str" cm="1">
        <f t="array" ref="J339">IFERROR(_xlfn.TEXTJOIN(";",1,IF(D339,_xlfn.MAKEARRAY(D339,1,_xlfn.LAMBDA(_xlpm.x,_xlpm.y,K339&amp;"-"&amp;TEXT(_xlpm.x,"00"))),_xlfn.MAP(_xlfn.TEXTSPLIT(E339,{";","；"},,1),_xlfn.LAMBDA(_xlpm.x,K339&amp;"-"&amp;TEXT(_xlpm.x,"00"))))),"")</f>
        <v>4c-1200-rnd-stone-01;4c-1200-rnd-stone-02;4c-1200-rnd-stone-03;4c-1200-rnd-stone-04</v>
      </c>
      <c r="K339" s="19" t="str">
        <f t="shared" si="28"/>
        <v>4c-1200-rnd-stone</v>
      </c>
      <c r="L339" s="4" t="s">
        <v>141</v>
      </c>
      <c r="N339" s="47" t="s">
        <v>359</v>
      </c>
    </row>
    <row r="340" spans="1:17">
      <c r="A340" s="27">
        <v>42043</v>
      </c>
      <c r="B340" s="4">
        <v>31</v>
      </c>
      <c r="C340" s="26" t="s">
        <v>150</v>
      </c>
      <c r="D340" s="26">
        <v>1</v>
      </c>
      <c r="G340" s="15">
        <v>2000</v>
      </c>
      <c r="H340" s="17" t="s">
        <v>199</v>
      </c>
      <c r="J340" s="27" t="str" cm="1">
        <f t="array" ref="J340">IFERROR(_xlfn.TEXTJOIN(";",1,IF(D340,_xlfn.MAKEARRAY(D340,1,_xlfn.LAMBDA(_xlpm.x,_xlpm.y,K340&amp;"-"&amp;TEXT(_xlpm.x,"00"))),_xlfn.MAP(_xlfn.TEXTSPLIT(E340,{";","；"},,1),_xlfn.LAMBDA(_xlpm.x,K340&amp;"-"&amp;TEXT(_xlpm.x,"00"))))),"")</f>
        <v>4c-2000-fixed-sky-01</v>
      </c>
      <c r="K340" s="19" t="str">
        <f t="shared" si="28"/>
        <v>4c-2000-fixed-sky</v>
      </c>
      <c r="L340" s="4" t="s">
        <v>144</v>
      </c>
      <c r="M340" s="4">
        <v>25.6</v>
      </c>
    </row>
    <row r="342" spans="1:17">
      <c r="A342" s="27">
        <v>42051</v>
      </c>
      <c r="B342" s="4">
        <v>1</v>
      </c>
      <c r="C342" s="26" t="s">
        <v>201</v>
      </c>
      <c r="D342" s="26">
        <v>1</v>
      </c>
      <c r="E342" s="26"/>
      <c r="F342" s="26"/>
      <c r="G342" s="15">
        <v>20</v>
      </c>
      <c r="H342" s="17" t="s">
        <v>202</v>
      </c>
      <c r="J342" s="27" t="str" cm="1">
        <f t="array" ref="J342">IFERROR(_xlfn.TEXTJOIN(";",1,IF(D342,_xlfn.MAKEARRAY(D342,1,_xlfn.LAMBDA(_xlpm.x,_xlpm.y,K342&amp;"-"&amp;TEXT(_xlpm.x,"00"))),_xlfn.MAP(_xlfn.TEXTSPLIT(E342,{";","；"},,1),_xlfn.LAMBDA(_xlpm.x,K342&amp;"-"&amp;TEXT(_xlpm.x,"00"))))),"")</f>
        <v>5a-20-rnd-bridge-01</v>
      </c>
      <c r="K342" s="19" t="str">
        <f t="shared" ref="K342:K343" si="29">_xlfn.TEXTJOIN("-",1,H342:I342,G342,IF(L342="FixedDistance","fixed","rnd"),C342)</f>
        <v>5a-20-rnd-bridge</v>
      </c>
      <c r="L342" s="4" t="s">
        <v>141</v>
      </c>
      <c r="N342" s="47" t="s">
        <v>397</v>
      </c>
      <c r="P342" s="4">
        <v>0.5</v>
      </c>
      <c r="Q342" s="4">
        <v>0.5</v>
      </c>
    </row>
    <row r="343" spans="1:17">
      <c r="A343" s="27">
        <v>42051</v>
      </c>
      <c r="B343" s="4">
        <v>2</v>
      </c>
      <c r="C343" s="26" t="s">
        <v>188</v>
      </c>
      <c r="D343" s="26">
        <v>5</v>
      </c>
      <c r="E343" s="26"/>
      <c r="F343" s="26"/>
      <c r="G343" s="15">
        <v>30</v>
      </c>
      <c r="H343" s="17" t="s">
        <v>202</v>
      </c>
      <c r="J343" s="27" t="str" cm="1">
        <f t="array" ref="J343">IFERROR(_xlfn.TEXTJOIN(";",1,IF(D343,_xlfn.MAKEARRAY(D343,1,_xlfn.LAMBDA(_xlpm.x,_xlpm.y,K343&amp;"-"&amp;TEXT(_xlpm.x,"00"))),_xlfn.MAP(_xlfn.TEXTSPLIT(E343,{";","；"},,1),_xlfn.LAMBDA(_xlpm.x,K343&amp;"-"&amp;TEXT(_xlpm.x,"00"))))),"")</f>
        <v>5a-30-rnd-hill-01;5a-30-rnd-hill-02;5a-30-rnd-hill-03;5a-30-rnd-hill-04;5a-30-rnd-hill-05</v>
      </c>
      <c r="K343" s="19" t="str">
        <f t="shared" si="29"/>
        <v>5a-30-rnd-hill</v>
      </c>
      <c r="L343" s="4" t="s">
        <v>141</v>
      </c>
      <c r="N343" s="47" t="s">
        <v>345</v>
      </c>
    </row>
    <row r="344" spans="1:17">
      <c r="A344" s="27">
        <v>42051</v>
      </c>
      <c r="B344" s="4">
        <v>3</v>
      </c>
      <c r="C344" s="26" t="s">
        <v>146</v>
      </c>
      <c r="D344" s="26">
        <v>9</v>
      </c>
      <c r="E344" s="26"/>
      <c r="F344" s="26"/>
      <c r="G344" s="15">
        <v>33</v>
      </c>
      <c r="H344" s="17" t="s">
        <v>202</v>
      </c>
      <c r="J344" s="27" t="str" cm="1">
        <f t="array" ref="J344">IFERROR(_xlfn.TEXTJOIN(";",1,IF(D344,_xlfn.MAKEARRAY(D344,1,_xlfn.LAMBDA(_xlpm.x,_xlpm.y,K344&amp;"-"&amp;TEXT(_xlpm.x,"00"))),_xlfn.MAP(_xlfn.TEXTSPLIT(E344,{";","；"},,1),_xlfn.LAMBDA(_xlpm.x,K344&amp;"-"&amp;TEXT(_xlpm.x,"00"))))),"")</f>
        <v>5a-33-rnd-tree-01;5a-33-rnd-tree-02;5a-33-rnd-tree-03;5a-33-rnd-tree-04;5a-33-rnd-tree-05;5a-33-rnd-tree-06;5a-33-rnd-tree-07;5a-33-rnd-tree-08;5a-33-rnd-tree-09</v>
      </c>
      <c r="K344" s="19" t="str">
        <f t="shared" ref="K344:K364" si="30">_xlfn.TEXTJOIN("-",1,H344:I344,G344,IF(L344="FixedDistance","fixed","rnd"),C344)</f>
        <v>5a-33-rnd-tree</v>
      </c>
      <c r="L344" s="4" t="s">
        <v>141</v>
      </c>
      <c r="N344" s="47" t="s">
        <v>398</v>
      </c>
    </row>
    <row r="345" spans="1:17">
      <c r="A345" s="27">
        <v>42051</v>
      </c>
      <c r="B345" s="4">
        <v>4</v>
      </c>
      <c r="C345" s="26" t="s">
        <v>188</v>
      </c>
      <c r="D345" s="26">
        <v>2</v>
      </c>
      <c r="E345" s="26"/>
      <c r="F345" s="26"/>
      <c r="G345" s="15">
        <v>36</v>
      </c>
      <c r="H345" s="17" t="s">
        <v>202</v>
      </c>
      <c r="J345" s="27" t="str" cm="1">
        <f t="array" ref="J345">IFERROR(_xlfn.TEXTJOIN(";",1,IF(D345,_xlfn.MAKEARRAY(D345,1,_xlfn.LAMBDA(_xlpm.x,_xlpm.y,K345&amp;"-"&amp;TEXT(_xlpm.x,"00"))),_xlfn.MAP(_xlfn.TEXTSPLIT(E345,{";","；"},,1),_xlfn.LAMBDA(_xlpm.x,K345&amp;"-"&amp;TEXT(_xlpm.x,"00"))))),"")</f>
        <v>5a-36-rnd-hill-01;5a-36-rnd-hill-02</v>
      </c>
      <c r="K345" s="19" t="str">
        <f t="shared" si="30"/>
        <v>5a-36-rnd-hill</v>
      </c>
      <c r="L345" s="4" t="s">
        <v>141</v>
      </c>
      <c r="N345" s="47" t="s">
        <v>395</v>
      </c>
    </row>
    <row r="346" spans="1:17">
      <c r="A346" s="27">
        <v>42051</v>
      </c>
      <c r="B346" s="4">
        <v>5</v>
      </c>
      <c r="C346" s="26" t="s">
        <v>146</v>
      </c>
      <c r="D346" s="26">
        <v>11</v>
      </c>
      <c r="E346" s="26"/>
      <c r="F346" s="26"/>
      <c r="G346" s="15">
        <v>75</v>
      </c>
      <c r="H346" s="17" t="s">
        <v>202</v>
      </c>
      <c r="J346" s="27" t="str" cm="1">
        <f t="array" ref="J346">IFERROR(_xlfn.TEXTJOIN(";",1,IF(D346,_xlfn.MAKEARRAY(D346,1,_xlfn.LAMBDA(_xlpm.x,_xlpm.y,K346&amp;"-"&amp;TEXT(_xlpm.x,"00"))),_xlfn.MAP(_xlfn.TEXTSPLIT(E346,{";","；"},,1),_xlfn.LAMBDA(_xlpm.x,K346&amp;"-"&amp;TEXT(_xlpm.x,"00"))))),"")</f>
        <v>5a-75-rnd-tree-01;5a-75-rnd-tree-02;5a-75-rnd-tree-03;5a-75-rnd-tree-04;5a-75-rnd-tree-05;5a-75-rnd-tree-06;5a-75-rnd-tree-07;5a-75-rnd-tree-08;5a-75-rnd-tree-09;5a-75-rnd-tree-10;5a-75-rnd-tree-11</v>
      </c>
      <c r="K346" s="19" t="str">
        <f t="shared" si="30"/>
        <v>5a-75-rnd-tree</v>
      </c>
      <c r="L346" s="4" t="s">
        <v>141</v>
      </c>
      <c r="N346" s="47" t="s">
        <v>396</v>
      </c>
    </row>
    <row r="347" spans="1:17">
      <c r="A347" s="27">
        <v>42051</v>
      </c>
      <c r="B347" s="4">
        <v>6</v>
      </c>
      <c r="C347" s="26" t="s">
        <v>188</v>
      </c>
      <c r="D347" s="26">
        <v>4</v>
      </c>
      <c r="E347" s="26"/>
      <c r="F347" s="26"/>
      <c r="G347" s="15">
        <v>98</v>
      </c>
      <c r="H347" s="17" t="s">
        <v>202</v>
      </c>
      <c r="J347" s="27" t="str" cm="1">
        <f t="array" ref="J347">IFERROR(_xlfn.TEXTJOIN(";",1,IF(D347,_xlfn.MAKEARRAY(D347,1,_xlfn.LAMBDA(_xlpm.x,_xlpm.y,K347&amp;"-"&amp;TEXT(_xlpm.x,"00"))),_xlfn.MAP(_xlfn.TEXTSPLIT(E347,{";","；"},,1),_xlfn.LAMBDA(_xlpm.x,K347&amp;"-"&amp;TEXT(_xlpm.x,"00"))))),"")</f>
        <v>5a-98-rnd-hill-01;5a-98-rnd-hill-02;5a-98-rnd-hill-03;5a-98-rnd-hill-04</v>
      </c>
      <c r="K347" s="19" t="str">
        <f t="shared" si="30"/>
        <v>5a-98-rnd-hill</v>
      </c>
      <c r="L347" s="4" t="s">
        <v>141</v>
      </c>
      <c r="N347" s="47" t="s">
        <v>403</v>
      </c>
    </row>
    <row r="348" spans="1:17">
      <c r="A348" s="27">
        <v>42051</v>
      </c>
      <c r="B348" s="4">
        <v>7</v>
      </c>
      <c r="C348" s="26" t="s">
        <v>203</v>
      </c>
      <c r="D348" s="26">
        <v>4</v>
      </c>
      <c r="E348" s="26"/>
      <c r="F348" s="26"/>
      <c r="G348" s="15">
        <v>99</v>
      </c>
      <c r="H348" s="17" t="s">
        <v>202</v>
      </c>
      <c r="J348" s="27" t="str" cm="1">
        <f t="array" ref="J348">IFERROR(_xlfn.TEXTJOIN(";",1,IF(D348,_xlfn.MAKEARRAY(D348,1,_xlfn.LAMBDA(_xlpm.x,_xlpm.y,K348&amp;"-"&amp;TEXT(_xlpm.x,"00"))),_xlfn.MAP(_xlfn.TEXTSPLIT(E348,{";","；"},,1),_xlfn.LAMBDA(_xlpm.x,K348&amp;"-"&amp;TEXT(_xlpm.x,"00"))))),"")</f>
        <v>5a-99-rnd-lake-01;5a-99-rnd-lake-02;5a-99-rnd-lake-03;5a-99-rnd-lake-04</v>
      </c>
      <c r="K348" s="19" t="str">
        <f t="shared" si="30"/>
        <v>5a-99-rnd-lake</v>
      </c>
      <c r="L348" s="4" t="s">
        <v>141</v>
      </c>
      <c r="N348" s="47" t="s">
        <v>399</v>
      </c>
    </row>
    <row r="349" spans="1:17">
      <c r="A349" s="27">
        <v>42051</v>
      </c>
      <c r="B349" s="4">
        <v>8</v>
      </c>
      <c r="C349" s="26" t="s">
        <v>145</v>
      </c>
      <c r="D349" s="26">
        <v>1</v>
      </c>
      <c r="E349" s="26"/>
      <c r="F349" s="26"/>
      <c r="G349" s="15">
        <v>100</v>
      </c>
      <c r="H349" s="17" t="s">
        <v>202</v>
      </c>
      <c r="J349" s="27" t="str" cm="1">
        <f t="array" ref="J349">IFERROR(_xlfn.TEXTJOIN(";",1,IF(D349,_xlfn.MAKEARRAY(D349,1,_xlfn.LAMBDA(_xlpm.x,_xlpm.y,K349&amp;"-"&amp;TEXT(_xlpm.x,"00"))),_xlfn.MAP(_xlfn.TEXTSPLIT(E349,{";","；"},,1),_xlfn.LAMBDA(_xlpm.x,K349&amp;"-"&amp;TEXT(_xlpm.x,"00"))))),"")</f>
        <v>5a-100-fixed-ground-01</v>
      </c>
      <c r="K349" s="19" t="str">
        <f t="shared" si="30"/>
        <v>5a-100-fixed-ground</v>
      </c>
      <c r="L349" s="4" t="s">
        <v>144</v>
      </c>
      <c r="M349" s="4">
        <v>25.6</v>
      </c>
    </row>
    <row r="350" spans="1:17">
      <c r="A350" s="27">
        <v>42051</v>
      </c>
      <c r="B350" s="4">
        <v>9</v>
      </c>
      <c r="C350" s="26" t="s">
        <v>204</v>
      </c>
      <c r="D350" s="26">
        <v>4</v>
      </c>
      <c r="E350" s="26"/>
      <c r="F350" s="26"/>
      <c r="G350" s="15">
        <v>103</v>
      </c>
      <c r="H350" s="17" t="s">
        <v>202</v>
      </c>
      <c r="J350" s="27" t="str" cm="1">
        <f t="array" ref="J350">IFERROR(_xlfn.TEXTJOIN(";",1,IF(D350,_xlfn.MAKEARRAY(D350,1,_xlfn.LAMBDA(_xlpm.x,_xlpm.y,K350&amp;"-"&amp;TEXT(_xlpm.x,"00"))),_xlfn.MAP(_xlfn.TEXTSPLIT(E350,{";","；"},,1),_xlfn.LAMBDA(_xlpm.x,K350&amp;"-"&amp;TEXT(_xlpm.x,"00"))))),"")</f>
        <v>5a-103-rnd-house-01;5a-103-rnd-house-02;5a-103-rnd-house-03;5a-103-rnd-house-04</v>
      </c>
      <c r="K350" s="19" t="str">
        <f t="shared" si="30"/>
        <v>5a-103-rnd-house</v>
      </c>
      <c r="L350" s="4" t="s">
        <v>141</v>
      </c>
      <c r="N350" s="47" t="s">
        <v>319</v>
      </c>
    </row>
    <row r="351" spans="1:17">
      <c r="A351" s="27">
        <v>42051</v>
      </c>
      <c r="B351" s="4">
        <v>10</v>
      </c>
      <c r="C351" s="26" t="s">
        <v>204</v>
      </c>
      <c r="D351" s="26">
        <v>4</v>
      </c>
      <c r="E351" s="26"/>
      <c r="F351" s="26"/>
      <c r="G351" s="15">
        <v>105</v>
      </c>
      <c r="H351" s="17" t="s">
        <v>202</v>
      </c>
      <c r="J351" s="27" t="str" cm="1">
        <f t="array" ref="J351">IFERROR(_xlfn.TEXTJOIN(";",1,IF(D351,_xlfn.MAKEARRAY(D351,1,_xlfn.LAMBDA(_xlpm.x,_xlpm.y,K351&amp;"-"&amp;TEXT(_xlpm.x,"00"))),_xlfn.MAP(_xlfn.TEXTSPLIT(E351,{";","；"},,1),_xlfn.LAMBDA(_xlpm.x,K351&amp;"-"&amp;TEXT(_xlpm.x,"00"))))),"")</f>
        <v>5a-105-rnd-house-01;5a-105-rnd-house-02;5a-105-rnd-house-03;5a-105-rnd-house-04</v>
      </c>
      <c r="K351" s="19" t="str">
        <f t="shared" si="30"/>
        <v>5a-105-rnd-house</v>
      </c>
      <c r="L351" s="4" t="s">
        <v>141</v>
      </c>
      <c r="N351" s="47" t="s">
        <v>400</v>
      </c>
      <c r="P351" s="4">
        <v>0.5</v>
      </c>
      <c r="Q351" s="4">
        <v>0.5</v>
      </c>
    </row>
    <row r="352" spans="1:17">
      <c r="A352" s="27">
        <v>42051</v>
      </c>
      <c r="B352" s="4">
        <v>11</v>
      </c>
      <c r="C352" s="26" t="s">
        <v>146</v>
      </c>
      <c r="D352" s="26">
        <v>5</v>
      </c>
      <c r="E352" s="26"/>
      <c r="F352" s="26"/>
      <c r="G352" s="15">
        <v>156</v>
      </c>
      <c r="H352" s="17" t="s">
        <v>202</v>
      </c>
      <c r="J352" s="27" t="str" cm="1">
        <f t="array" ref="J352">IFERROR(_xlfn.TEXTJOIN(";",1,IF(D352,_xlfn.MAKEARRAY(D352,1,_xlfn.LAMBDA(_xlpm.x,_xlpm.y,K352&amp;"-"&amp;TEXT(_xlpm.x,"00"))),_xlfn.MAP(_xlfn.TEXTSPLIT(E352,{";","；"},,1),_xlfn.LAMBDA(_xlpm.x,K352&amp;"-"&amp;TEXT(_xlpm.x,"00"))))),"")</f>
        <v>5a-156-rnd-tree-01;5a-156-rnd-tree-02;5a-156-rnd-tree-03;5a-156-rnd-tree-04;5a-156-rnd-tree-05</v>
      </c>
      <c r="K352" s="19" t="str">
        <f t="shared" si="30"/>
        <v>5a-156-rnd-tree</v>
      </c>
      <c r="L352" s="4" t="s">
        <v>141</v>
      </c>
      <c r="N352" s="47" t="s">
        <v>401</v>
      </c>
      <c r="P352" s="4">
        <v>0.8</v>
      </c>
      <c r="Q352" s="4">
        <v>0.2</v>
      </c>
    </row>
    <row r="353" spans="1:17">
      <c r="A353" s="27">
        <v>42051</v>
      </c>
      <c r="B353" s="4">
        <v>12</v>
      </c>
      <c r="C353" s="26" t="s">
        <v>200</v>
      </c>
      <c r="D353" s="26">
        <v>4</v>
      </c>
      <c r="E353" s="26"/>
      <c r="F353" s="26"/>
      <c r="G353" s="15">
        <v>270</v>
      </c>
      <c r="H353" s="17" t="s">
        <v>202</v>
      </c>
      <c r="J353" s="27" t="str" cm="1">
        <f t="array" ref="J353">IFERROR(_xlfn.TEXTJOIN(";",1,IF(D353,_xlfn.MAKEARRAY(D353,1,_xlfn.LAMBDA(_xlpm.x,_xlpm.y,K353&amp;"-"&amp;TEXT(_xlpm.x,"00"))),_xlfn.MAP(_xlfn.TEXTSPLIT(E353,{";","；"},,1),_xlfn.LAMBDA(_xlpm.x,K353&amp;"-"&amp;TEXT(_xlpm.x,"00"))))),"")</f>
        <v>5a-270-rnd-bush-01;5a-270-rnd-bush-02;5a-270-rnd-bush-03;5a-270-rnd-bush-04</v>
      </c>
      <c r="K353" s="19" t="str">
        <f t="shared" si="30"/>
        <v>5a-270-rnd-bush</v>
      </c>
      <c r="L353" s="4" t="s">
        <v>141</v>
      </c>
      <c r="N353" s="47" t="s">
        <v>402</v>
      </c>
      <c r="P353" s="4">
        <v>0.8</v>
      </c>
      <c r="Q353" s="4">
        <v>0.2</v>
      </c>
    </row>
    <row r="354" spans="1:17">
      <c r="A354" s="27">
        <v>42051</v>
      </c>
      <c r="B354" s="4">
        <v>13</v>
      </c>
      <c r="C354" s="26" t="s">
        <v>204</v>
      </c>
      <c r="D354" s="26">
        <v>3</v>
      </c>
      <c r="E354" s="26"/>
      <c r="F354" s="26"/>
      <c r="G354" s="15">
        <v>295</v>
      </c>
      <c r="H354" s="17" t="s">
        <v>202</v>
      </c>
      <c r="J354" s="27" t="str" cm="1">
        <f t="array" ref="J354">IFERROR(_xlfn.TEXTJOIN(";",1,IF(D354,_xlfn.MAKEARRAY(D354,1,_xlfn.LAMBDA(_xlpm.x,_xlpm.y,K354&amp;"-"&amp;TEXT(_xlpm.x,"00"))),_xlfn.MAP(_xlfn.TEXTSPLIT(E354,{";","；"},,1),_xlfn.LAMBDA(_xlpm.x,K354&amp;"-"&amp;TEXT(_xlpm.x,"00"))))),"")</f>
        <v>5a-295-rnd-house-01;5a-295-rnd-house-02;5a-295-rnd-house-03</v>
      </c>
      <c r="K354" s="19" t="str">
        <f t="shared" si="30"/>
        <v>5a-295-rnd-house</v>
      </c>
      <c r="L354" s="4" t="s">
        <v>141</v>
      </c>
      <c r="N354" s="47" t="s">
        <v>404</v>
      </c>
    </row>
    <row r="355" spans="1:17">
      <c r="A355" s="27">
        <v>42051</v>
      </c>
      <c r="B355" s="4">
        <v>14</v>
      </c>
      <c r="C355" s="26" t="s">
        <v>146</v>
      </c>
      <c r="D355" s="26">
        <v>4</v>
      </c>
      <c r="E355" s="26"/>
      <c r="F355" s="26"/>
      <c r="G355" s="15">
        <v>296</v>
      </c>
      <c r="H355" s="17" t="s">
        <v>202</v>
      </c>
      <c r="J355" s="27" t="str" cm="1">
        <f t="array" ref="J355">IFERROR(_xlfn.TEXTJOIN(";",1,IF(D355,_xlfn.MAKEARRAY(D355,1,_xlfn.LAMBDA(_xlpm.x,_xlpm.y,K355&amp;"-"&amp;TEXT(_xlpm.x,"00"))),_xlfn.MAP(_xlfn.TEXTSPLIT(E355,{";","；"},,1),_xlfn.LAMBDA(_xlpm.x,K355&amp;"-"&amp;TEXT(_xlpm.x,"00"))))),"")</f>
        <v>5a-296-rnd-tree-01;5a-296-rnd-tree-02;5a-296-rnd-tree-03;5a-296-rnd-tree-04</v>
      </c>
      <c r="K355" s="19" t="str">
        <f>_xlfn.TEXTJOIN("-",1,H355:I355,G355,IF(L355="FixedDistance","fixed","rnd"),C355)</f>
        <v>5a-296-rnd-tree</v>
      </c>
      <c r="L355" s="4" t="s">
        <v>141</v>
      </c>
      <c r="N355" s="47" t="s">
        <v>405</v>
      </c>
      <c r="P355" s="4">
        <v>0.8</v>
      </c>
      <c r="Q355" s="4">
        <v>0.2</v>
      </c>
    </row>
    <row r="356" spans="1:17">
      <c r="A356" s="27">
        <v>42051</v>
      </c>
      <c r="B356" s="4">
        <v>15</v>
      </c>
      <c r="C356" s="26" t="s">
        <v>203</v>
      </c>
      <c r="D356" s="26">
        <v>8</v>
      </c>
      <c r="E356" s="26"/>
      <c r="F356" s="26"/>
      <c r="G356" s="15">
        <v>297</v>
      </c>
      <c r="H356" s="17" t="s">
        <v>202</v>
      </c>
      <c r="J356" s="27" t="str" cm="1">
        <f t="array" ref="J356">IFERROR(_xlfn.TEXTJOIN(";",1,IF(D356,_xlfn.MAKEARRAY(D356,1,_xlfn.LAMBDA(_xlpm.x,_xlpm.y,K356&amp;"-"&amp;TEXT(_xlpm.x,"00"))),_xlfn.MAP(_xlfn.TEXTSPLIT(E356,{";","；"},,1),_xlfn.LAMBDA(_xlpm.x,K356&amp;"-"&amp;TEXT(_xlpm.x,"00"))))),"")</f>
        <v>5a-297-rnd-lake-01;5a-297-rnd-lake-02;5a-297-rnd-lake-03;5a-297-rnd-lake-04;5a-297-rnd-lake-05;5a-297-rnd-lake-06;5a-297-rnd-lake-07;5a-297-rnd-lake-08</v>
      </c>
      <c r="K356" s="19" t="str">
        <f t="shared" si="30"/>
        <v>5a-297-rnd-lake</v>
      </c>
      <c r="L356" s="4" t="s">
        <v>141</v>
      </c>
      <c r="N356" s="47" t="s">
        <v>411</v>
      </c>
    </row>
    <row r="357" spans="1:17">
      <c r="A357" s="27">
        <v>42051</v>
      </c>
      <c r="B357" s="4">
        <v>16</v>
      </c>
      <c r="C357" s="26" t="s">
        <v>188</v>
      </c>
      <c r="D357" s="26">
        <v>6</v>
      </c>
      <c r="E357" s="26"/>
      <c r="F357" s="26"/>
      <c r="G357" s="15">
        <v>298</v>
      </c>
      <c r="H357" s="17" t="s">
        <v>202</v>
      </c>
      <c r="J357" s="27" t="str" cm="1">
        <f t="array" ref="J357">IFERROR(_xlfn.TEXTJOIN(";",1,IF(D357,_xlfn.MAKEARRAY(D357,1,_xlfn.LAMBDA(_xlpm.x,_xlpm.y,K357&amp;"-"&amp;TEXT(_xlpm.x,"00"))),_xlfn.MAP(_xlfn.TEXTSPLIT(E357,{";","；"},,1),_xlfn.LAMBDA(_xlpm.x,K357&amp;"-"&amp;TEXT(_xlpm.x,"00"))))),"")</f>
        <v>5a-298-rnd-hill-01;5a-298-rnd-hill-02;5a-298-rnd-hill-03;5a-298-rnd-hill-04;5a-298-rnd-hill-05;5a-298-rnd-hill-06</v>
      </c>
      <c r="K357" s="19" t="str">
        <f t="shared" si="30"/>
        <v>5a-298-rnd-hill</v>
      </c>
      <c r="L357" s="4" t="s">
        <v>141</v>
      </c>
      <c r="N357" s="47" t="s">
        <v>399</v>
      </c>
    </row>
    <row r="358" spans="1:17">
      <c r="A358" s="27">
        <v>42051</v>
      </c>
      <c r="B358" s="4">
        <v>17</v>
      </c>
      <c r="C358" s="26" t="s">
        <v>203</v>
      </c>
      <c r="D358" s="26">
        <v>5</v>
      </c>
      <c r="E358" s="26"/>
      <c r="F358" s="26"/>
      <c r="G358" s="15">
        <v>299</v>
      </c>
      <c r="H358" s="17" t="s">
        <v>202</v>
      </c>
      <c r="J358" s="27" t="str" cm="1">
        <f t="array" ref="J358">IFERROR(_xlfn.TEXTJOIN(";",1,IF(D358,_xlfn.MAKEARRAY(D358,1,_xlfn.LAMBDA(_xlpm.x,_xlpm.y,K358&amp;"-"&amp;TEXT(_xlpm.x,"00"))),_xlfn.MAP(_xlfn.TEXTSPLIT(E358,{";","；"},,1),_xlfn.LAMBDA(_xlpm.x,K358&amp;"-"&amp;TEXT(_xlpm.x,"00"))))),"")</f>
        <v>5a-299-rnd-lake-01;5a-299-rnd-lake-02;5a-299-rnd-lake-03;5a-299-rnd-lake-04;5a-299-rnd-lake-05</v>
      </c>
      <c r="K358" s="19" t="str">
        <f t="shared" si="30"/>
        <v>5a-299-rnd-lake</v>
      </c>
      <c r="L358" s="4" t="s">
        <v>141</v>
      </c>
      <c r="N358" s="47" t="s">
        <v>406</v>
      </c>
    </row>
    <row r="359" spans="1:17">
      <c r="A359" s="27">
        <v>42051</v>
      </c>
      <c r="B359" s="4">
        <v>18</v>
      </c>
      <c r="C359" s="26" t="s">
        <v>145</v>
      </c>
      <c r="D359" s="26">
        <v>1</v>
      </c>
      <c r="E359" s="26"/>
      <c r="F359" s="26"/>
      <c r="G359" s="15">
        <v>300</v>
      </c>
      <c r="H359" s="17" t="s">
        <v>202</v>
      </c>
      <c r="J359" s="27" t="str" cm="1">
        <f t="array" ref="J359">IFERROR(_xlfn.TEXTJOIN(";",1,IF(D359,_xlfn.MAKEARRAY(D359,1,_xlfn.LAMBDA(_xlpm.x,_xlpm.y,K359&amp;"-"&amp;TEXT(_xlpm.x,"00"))),_xlfn.MAP(_xlfn.TEXTSPLIT(E359,{";","；"},,1),_xlfn.LAMBDA(_xlpm.x,K359&amp;"-"&amp;TEXT(_xlpm.x,"00"))))),"")</f>
        <v>5a-300-fixed-ground-01</v>
      </c>
      <c r="K359" s="19" t="str">
        <f t="shared" si="30"/>
        <v>5a-300-fixed-ground</v>
      </c>
      <c r="L359" s="4" t="s">
        <v>144</v>
      </c>
      <c r="M359" s="4">
        <v>25.6</v>
      </c>
    </row>
    <row r="360" spans="1:17">
      <c r="A360" s="27">
        <v>42051</v>
      </c>
      <c r="B360" s="4">
        <v>19</v>
      </c>
      <c r="C360" s="26" t="s">
        <v>188</v>
      </c>
      <c r="D360" s="26">
        <v>4</v>
      </c>
      <c r="E360" s="26"/>
      <c r="F360" s="26"/>
      <c r="G360" s="15">
        <v>498</v>
      </c>
      <c r="H360" s="17" t="s">
        <v>202</v>
      </c>
      <c r="J360" s="27" t="str" cm="1">
        <f t="array" ref="J360">IFERROR(_xlfn.TEXTJOIN(";",1,IF(D360,_xlfn.MAKEARRAY(D360,1,_xlfn.LAMBDA(_xlpm.x,_xlpm.y,K360&amp;"-"&amp;TEXT(_xlpm.x,"00"))),_xlfn.MAP(_xlfn.TEXTSPLIT(E360,{";","；"},,1),_xlfn.LAMBDA(_xlpm.x,K360&amp;"-"&amp;TEXT(_xlpm.x,"00"))))),"")</f>
        <v>5a-498-rnd-hill-01;5a-498-rnd-hill-02;5a-498-rnd-hill-03;5a-498-rnd-hill-04</v>
      </c>
      <c r="K360" s="19" t="str">
        <f t="shared" si="30"/>
        <v>5a-498-rnd-hill</v>
      </c>
      <c r="L360" s="4" t="s">
        <v>141</v>
      </c>
      <c r="N360" s="47" t="s">
        <v>407</v>
      </c>
      <c r="P360" s="4">
        <v>0.8</v>
      </c>
      <c r="Q360" s="4">
        <v>0.2</v>
      </c>
    </row>
    <row r="361" spans="1:17">
      <c r="A361" s="27">
        <v>42051</v>
      </c>
      <c r="B361" s="4">
        <v>20</v>
      </c>
      <c r="C361" s="26" t="s">
        <v>203</v>
      </c>
      <c r="D361" s="26">
        <v>12</v>
      </c>
      <c r="E361" s="26"/>
      <c r="F361" s="26"/>
      <c r="G361" s="15">
        <v>499</v>
      </c>
      <c r="H361" s="17" t="s">
        <v>202</v>
      </c>
      <c r="J361" s="27" t="str" cm="1">
        <f t="array" ref="J361">IFERROR(_xlfn.TEXTJOIN(";",1,IF(D361,_xlfn.MAKEARRAY(D361,1,_xlfn.LAMBDA(_xlpm.x,_xlpm.y,K361&amp;"-"&amp;TEXT(_xlpm.x,"00"))),_xlfn.MAP(_xlfn.TEXTSPLIT(E361,{";","；"},,1),_xlfn.LAMBDA(_xlpm.x,K361&amp;"-"&amp;TEXT(_xlpm.x,"00"))))),"")</f>
        <v>5a-499-rnd-lake-01;5a-499-rnd-lake-02;5a-499-rnd-lake-03;5a-499-rnd-lake-04;5a-499-rnd-lake-05;5a-499-rnd-lake-06;5a-499-rnd-lake-07;5a-499-rnd-lake-08;5a-499-rnd-lake-09;5a-499-rnd-lake-10;5a-499-rnd-lake-11;5a-499-rnd-lake-12</v>
      </c>
      <c r="K361" s="19" t="str">
        <f t="shared" si="30"/>
        <v>5a-499-rnd-lake</v>
      </c>
      <c r="L361" s="4" t="s">
        <v>141</v>
      </c>
      <c r="N361" s="47" t="s">
        <v>394</v>
      </c>
    </row>
    <row r="362" spans="1:17">
      <c r="A362" s="27">
        <v>42051</v>
      </c>
      <c r="B362" s="4">
        <v>21</v>
      </c>
      <c r="C362" s="26" t="s">
        <v>145</v>
      </c>
      <c r="D362" s="26">
        <v>1</v>
      </c>
      <c r="E362" s="26"/>
      <c r="F362" s="26"/>
      <c r="G362" s="15">
        <v>500</v>
      </c>
      <c r="H362" s="17" t="s">
        <v>202</v>
      </c>
      <c r="J362" s="27" t="str" cm="1">
        <f t="array" ref="J362">IFERROR(_xlfn.TEXTJOIN(";",1,IF(D362,_xlfn.MAKEARRAY(D362,1,_xlfn.LAMBDA(_xlpm.x,_xlpm.y,K362&amp;"-"&amp;TEXT(_xlpm.x,"00"))),_xlfn.MAP(_xlfn.TEXTSPLIT(E362,{";","；"},,1),_xlfn.LAMBDA(_xlpm.x,K362&amp;"-"&amp;TEXT(_xlpm.x,"00"))))),"")</f>
        <v>5a-500-fixed-ground-01</v>
      </c>
      <c r="K362" s="19" t="str">
        <f t="shared" si="30"/>
        <v>5a-500-fixed-ground</v>
      </c>
      <c r="L362" s="4" t="s">
        <v>144</v>
      </c>
      <c r="M362" s="4">
        <v>25.6</v>
      </c>
    </row>
    <row r="363" spans="1:17">
      <c r="A363" s="27">
        <v>42051</v>
      </c>
      <c r="B363" s="4">
        <v>22</v>
      </c>
      <c r="C363" s="26" t="s">
        <v>188</v>
      </c>
      <c r="D363" s="26">
        <v>4</v>
      </c>
      <c r="E363" s="26"/>
      <c r="F363" s="26"/>
      <c r="G363" s="15">
        <v>501</v>
      </c>
      <c r="H363" s="17" t="s">
        <v>202</v>
      </c>
      <c r="J363" s="27" t="str" cm="1">
        <f t="array" ref="J363">IFERROR(_xlfn.TEXTJOIN(";",1,IF(D363,_xlfn.MAKEARRAY(D363,1,_xlfn.LAMBDA(_xlpm.x,_xlpm.y,K363&amp;"-"&amp;TEXT(_xlpm.x,"00"))),_xlfn.MAP(_xlfn.TEXTSPLIT(E363,{";","；"},,1),_xlfn.LAMBDA(_xlpm.x,K363&amp;"-"&amp;TEXT(_xlpm.x,"00"))))),"")</f>
        <v>5a-501-rnd-hill-01;5a-501-rnd-hill-02;5a-501-rnd-hill-03;5a-501-rnd-hill-04</v>
      </c>
      <c r="K363" s="19" t="str">
        <f t="shared" si="30"/>
        <v>5a-501-rnd-hill</v>
      </c>
      <c r="L363" s="4" t="s">
        <v>141</v>
      </c>
      <c r="N363" s="47" t="s">
        <v>394</v>
      </c>
    </row>
    <row r="364" spans="1:17">
      <c r="A364" s="27">
        <v>42051</v>
      </c>
      <c r="B364" s="4">
        <v>23</v>
      </c>
      <c r="C364" s="26" t="s">
        <v>163</v>
      </c>
      <c r="D364" s="26">
        <v>7</v>
      </c>
      <c r="E364" s="26"/>
      <c r="F364" s="26"/>
      <c r="G364" s="15">
        <v>800</v>
      </c>
      <c r="H364" s="17" t="s">
        <v>202</v>
      </c>
      <c r="J364" s="27" t="str" cm="1">
        <f t="array" ref="J364">IFERROR(_xlfn.TEXTJOIN(";",1,IF(D364,_xlfn.MAKEARRAY(D364,1,_xlfn.LAMBDA(_xlpm.x,_xlpm.y,K364&amp;"-"&amp;TEXT(_xlpm.x,"00"))),_xlfn.MAP(_xlfn.TEXTSPLIT(E364,{";","；"},,1),_xlfn.LAMBDA(_xlpm.x,K364&amp;"-"&amp;TEXT(_xlpm.x,"00"))))),"")</f>
        <v>5a-800-rnd-statu-01;5a-800-rnd-statu-02;5a-800-rnd-statu-03;5a-800-rnd-statu-04;5a-800-rnd-statu-05;5a-800-rnd-statu-06;5a-800-rnd-statu-07</v>
      </c>
      <c r="K364" s="19" t="str">
        <f t="shared" si="30"/>
        <v>5a-800-rnd-statu</v>
      </c>
      <c r="L364" s="4" t="s">
        <v>141</v>
      </c>
      <c r="N364" s="47" t="s">
        <v>410</v>
      </c>
    </row>
    <row r="365" spans="1:17">
      <c r="A365" s="27">
        <v>42051</v>
      </c>
      <c r="B365" s="4">
        <v>24</v>
      </c>
      <c r="C365" s="26" t="s">
        <v>163</v>
      </c>
      <c r="D365" s="26">
        <v>1</v>
      </c>
      <c r="E365" s="26"/>
      <c r="F365" s="26"/>
      <c r="G365" s="15">
        <v>2600</v>
      </c>
      <c r="H365" s="17" t="s">
        <v>202</v>
      </c>
      <c r="J365" s="27" t="str" cm="1">
        <f t="array" ref="J365">IFERROR(_xlfn.TEXTJOIN(";",1,IF(D365,_xlfn.MAKEARRAY(D365,1,_xlfn.LAMBDA(_xlpm.x,_xlpm.y,K365&amp;"-"&amp;TEXT(_xlpm.x,"00"))),_xlfn.MAP(_xlfn.TEXTSPLIT(E365,{";","；"},,1),_xlfn.LAMBDA(_xlpm.x,K365&amp;"-"&amp;TEXT(_xlpm.x,"00"))))),"")</f>
        <v>5a-2600-rnd-statu-01</v>
      </c>
      <c r="K365" s="19" t="str">
        <f t="shared" ref="K365:K367" si="31">_xlfn.TEXTJOIN("-",1,H365:I365,G365,IF(L365="FixedDistance","fixed","rnd"),C365)</f>
        <v>5a-2600-rnd-statu</v>
      </c>
      <c r="L365" s="4" t="s">
        <v>141</v>
      </c>
      <c r="N365" s="47" t="s">
        <v>408</v>
      </c>
    </row>
    <row r="366" spans="1:17">
      <c r="A366" s="27">
        <v>42051</v>
      </c>
      <c r="B366" s="4">
        <v>25</v>
      </c>
      <c r="C366" s="26" t="s">
        <v>149</v>
      </c>
      <c r="D366" s="26">
        <v>5</v>
      </c>
      <c r="E366" s="26"/>
      <c r="F366" s="26"/>
      <c r="G366" s="15">
        <v>2900</v>
      </c>
      <c r="H366" s="17" t="s">
        <v>202</v>
      </c>
      <c r="J366" s="27" t="str" cm="1">
        <f t="array" ref="J366">IFERROR(_xlfn.TEXTJOIN(";",1,IF(D366,_xlfn.MAKEARRAY(D366,1,_xlfn.LAMBDA(_xlpm.x,_xlpm.y,K366&amp;"-"&amp;TEXT(_xlpm.x,"00"))),_xlfn.MAP(_xlfn.TEXTSPLIT(E366,{";","；"},,1),_xlfn.LAMBDA(_xlpm.x,K366&amp;"-"&amp;TEXT(_xlpm.x,"00"))))),"")</f>
        <v>5a-2900-rnd-cloud-01;5a-2900-rnd-cloud-02;5a-2900-rnd-cloud-03;5a-2900-rnd-cloud-04;5a-2900-rnd-cloud-05</v>
      </c>
      <c r="K366" s="19" t="str">
        <f t="shared" si="31"/>
        <v>5a-2900-rnd-cloud</v>
      </c>
      <c r="L366" s="4" t="s">
        <v>141</v>
      </c>
      <c r="N366" s="47" t="s">
        <v>409</v>
      </c>
    </row>
    <row r="367" spans="1:17">
      <c r="A367" s="27">
        <v>42051</v>
      </c>
      <c r="B367" s="4">
        <v>26</v>
      </c>
      <c r="C367" s="26" t="s">
        <v>205</v>
      </c>
      <c r="D367" s="26">
        <v>1</v>
      </c>
      <c r="E367" s="26"/>
      <c r="F367" s="26"/>
      <c r="G367" s="15">
        <v>3000</v>
      </c>
      <c r="H367" s="17" t="s">
        <v>202</v>
      </c>
      <c r="J367" s="27" t="str" cm="1">
        <f t="array" ref="J367">IFERROR(_xlfn.TEXTJOIN(";",1,IF(D367,_xlfn.MAKEARRAY(D367,1,_xlfn.LAMBDA(_xlpm.x,_xlpm.y,K367&amp;"-"&amp;TEXT(_xlpm.x,"00"))),_xlfn.MAP(_xlfn.TEXTSPLIT(E367,{";","；"},,1),_xlfn.LAMBDA(_xlpm.x,K367&amp;"-"&amp;TEXT(_xlpm.x,"00"))))),"")</f>
        <v>5a-3000-fixed-sea-01</v>
      </c>
      <c r="K367" s="19" t="str">
        <f t="shared" si="31"/>
        <v>5a-3000-fixed-sea</v>
      </c>
      <c r="L367" s="4" t="s">
        <v>144</v>
      </c>
      <c r="M367" s="4">
        <v>25.6</v>
      </c>
    </row>
    <row r="368" spans="1:17">
      <c r="A368" s="27">
        <v>42051</v>
      </c>
      <c r="B368" s="4">
        <v>27</v>
      </c>
      <c r="C368" s="26" t="s">
        <v>150</v>
      </c>
      <c r="D368" s="26">
        <v>1</v>
      </c>
      <c r="E368" s="26"/>
      <c r="F368" s="26"/>
      <c r="G368" s="15">
        <v>5000</v>
      </c>
      <c r="H368" s="17" t="s">
        <v>202</v>
      </c>
      <c r="J368" s="27" t="str" cm="1">
        <f t="array" ref="J368">IFERROR(_xlfn.TEXTJOIN(";",1,IF(D368,_xlfn.MAKEARRAY(D368,1,_xlfn.LAMBDA(_xlpm.x,_xlpm.y,K368&amp;"-"&amp;TEXT(_xlpm.x,"00"))),_xlfn.MAP(_xlfn.TEXTSPLIT(E368,{";","；"},,1),_xlfn.LAMBDA(_xlpm.x,K368&amp;"-"&amp;TEXT(_xlpm.x,"00"))))),"")</f>
        <v>5a-5000-fixed-sky-01</v>
      </c>
      <c r="K368" s="19" t="str">
        <f t="shared" ref="K368" si="32">_xlfn.TEXTJOIN("-",1,H368:I368,G368,IF(L368="FixedDistance","fixed","rnd"),C368)</f>
        <v>5a-5000-fixed-sky</v>
      </c>
      <c r="L368" s="4" t="s">
        <v>144</v>
      </c>
      <c r="M368" s="4">
        <v>25.6</v>
      </c>
    </row>
    <row r="369" spans="1:17">
      <c r="A369" s="4"/>
      <c r="C369" s="26"/>
      <c r="D369" s="26"/>
      <c r="E369" s="26"/>
      <c r="F369" s="26"/>
      <c r="J369" s="27"/>
    </row>
    <row r="370" spans="1:17">
      <c r="A370" s="27">
        <v>42052</v>
      </c>
      <c r="B370" s="4">
        <v>1</v>
      </c>
      <c r="C370" s="26" t="s">
        <v>174</v>
      </c>
      <c r="D370" s="26">
        <v>3</v>
      </c>
      <c r="E370" s="26"/>
      <c r="F370" s="26"/>
      <c r="G370" s="15">
        <v>13</v>
      </c>
      <c r="H370" s="17" t="s">
        <v>206</v>
      </c>
      <c r="J370" s="27" t="str" cm="1">
        <f t="array" ref="J370">IFERROR(_xlfn.TEXTJOIN(";",1,IF(D370,_xlfn.MAKEARRAY(D370,1,_xlfn.LAMBDA(_xlpm.x,_xlpm.y,K370&amp;"-"&amp;TEXT(_xlpm.x,"00"))),_xlfn.MAP(_xlfn.TEXTSPLIT(E370,{";","；"},,1),_xlfn.LAMBDA(_xlpm.x,K370&amp;"-"&amp;TEXT(_xlpm.x,"00"))))),"")</f>
        <v>5b-13-rnd-stick-01;5b-13-rnd-stick-02;5b-13-rnd-stick-03</v>
      </c>
      <c r="K370" s="19" t="str">
        <f t="shared" ref="K370:K371" si="33">_xlfn.TEXTJOIN("-",1,H370:I370,G370,IF(L370="FixedDistance","fixed","rnd"),C370)</f>
        <v>5b-13-rnd-stick</v>
      </c>
      <c r="L370" s="4" t="s">
        <v>141</v>
      </c>
      <c r="N370" s="47" t="s">
        <v>271</v>
      </c>
    </row>
    <row r="371" spans="1:17">
      <c r="A371" s="27">
        <v>42052</v>
      </c>
      <c r="B371" s="4">
        <v>2</v>
      </c>
      <c r="C371" s="26" t="s">
        <v>153</v>
      </c>
      <c r="D371" s="26">
        <v>3</v>
      </c>
      <c r="E371" s="26"/>
      <c r="F371" s="26"/>
      <c r="G371" s="15">
        <v>18</v>
      </c>
      <c r="H371" s="17" t="s">
        <v>206</v>
      </c>
      <c r="J371" s="27" t="str" cm="1">
        <f t="array" ref="J371">IFERROR(_xlfn.TEXTJOIN(";",1,IF(D371,_xlfn.MAKEARRAY(D371,1,_xlfn.LAMBDA(_xlpm.x,_xlpm.y,K371&amp;"-"&amp;TEXT(_xlpm.x,"00"))),_xlfn.MAP(_xlfn.TEXTSPLIT(E371,{";","；"},,1),_xlfn.LAMBDA(_xlpm.x,K371&amp;"-"&amp;TEXT(_xlpm.x,"00"))))),"")</f>
        <v>5b-18-rnd-stone-01;5b-18-rnd-stone-02;5b-18-rnd-stone-03</v>
      </c>
      <c r="K371" s="19" t="str">
        <f t="shared" si="33"/>
        <v>5b-18-rnd-stone</v>
      </c>
      <c r="L371" s="4" t="s">
        <v>141</v>
      </c>
      <c r="N371" s="47" t="s">
        <v>279</v>
      </c>
    </row>
    <row r="372" spans="1:17">
      <c r="A372" s="27">
        <v>42052</v>
      </c>
      <c r="B372" s="4">
        <v>3</v>
      </c>
      <c r="C372" s="26" t="s">
        <v>165</v>
      </c>
      <c r="D372" s="26">
        <v>1</v>
      </c>
      <c r="E372" s="26"/>
      <c r="F372" s="26"/>
      <c r="G372" s="15">
        <v>25</v>
      </c>
      <c r="H372" s="17" t="s">
        <v>206</v>
      </c>
      <c r="J372" s="27" t="str" cm="1">
        <f t="array" ref="J372">IFERROR(_xlfn.TEXTJOIN(";",1,IF(D372,_xlfn.MAKEARRAY(D372,1,_xlfn.LAMBDA(_xlpm.x,_xlpm.y,K372&amp;"-"&amp;TEXT(_xlpm.x,"00"))),_xlfn.MAP(_xlfn.TEXTSPLIT(E372,{";","；"},,1),_xlfn.LAMBDA(_xlpm.x,K372&amp;"-"&amp;TEXT(_xlpm.x,"00"))))),"")</f>
        <v>5b-25-rnd-archi-01</v>
      </c>
      <c r="K372" s="19" t="str">
        <f t="shared" ref="K372:K382" si="34">_xlfn.TEXTJOIN("-",1,H372:I372,G372,IF(L372="FixedDistance","fixed","rnd"),C372)</f>
        <v>5b-25-rnd-archi</v>
      </c>
      <c r="L372" s="4" t="s">
        <v>141</v>
      </c>
      <c r="N372" s="47" t="s">
        <v>417</v>
      </c>
    </row>
    <row r="373" spans="1:17">
      <c r="A373" s="27">
        <v>42052</v>
      </c>
      <c r="B373" s="4">
        <v>4</v>
      </c>
      <c r="C373" s="26" t="s">
        <v>188</v>
      </c>
      <c r="D373" s="26">
        <v>2</v>
      </c>
      <c r="E373" s="26"/>
      <c r="F373" s="26"/>
      <c r="G373" s="15">
        <v>30</v>
      </c>
      <c r="H373" s="17" t="s">
        <v>206</v>
      </c>
      <c r="J373" s="27" t="str" cm="1">
        <f t="array" ref="J373">IFERROR(_xlfn.TEXTJOIN(";",1,IF(D373,_xlfn.MAKEARRAY(D373,1,_xlfn.LAMBDA(_xlpm.x,_xlpm.y,K373&amp;"-"&amp;TEXT(_xlpm.x,"00"))),_xlfn.MAP(_xlfn.TEXTSPLIT(E373,{";","；"},,1),_xlfn.LAMBDA(_xlpm.x,K373&amp;"-"&amp;TEXT(_xlpm.x,"00"))))),"")</f>
        <v>5b-30-rnd-hill-01;5b-30-rnd-hill-02</v>
      </c>
      <c r="K373" s="19" t="str">
        <f t="shared" si="34"/>
        <v>5b-30-rnd-hill</v>
      </c>
      <c r="L373" s="4" t="s">
        <v>141</v>
      </c>
      <c r="N373" s="47" t="s">
        <v>308</v>
      </c>
    </row>
    <row r="374" spans="1:17">
      <c r="A374" s="27">
        <v>42052</v>
      </c>
      <c r="B374" s="4">
        <v>5</v>
      </c>
      <c r="C374" s="26" t="s">
        <v>174</v>
      </c>
      <c r="D374" s="26">
        <v>1</v>
      </c>
      <c r="E374" s="26"/>
      <c r="F374" s="26"/>
      <c r="G374" s="15">
        <v>33</v>
      </c>
      <c r="H374" s="17" t="s">
        <v>206</v>
      </c>
      <c r="J374" s="27" t="str" cm="1">
        <f t="array" ref="J374">IFERROR(_xlfn.TEXTJOIN(";",1,IF(D374,_xlfn.MAKEARRAY(D374,1,_xlfn.LAMBDA(_xlpm.x,_xlpm.y,K374&amp;"-"&amp;TEXT(_xlpm.x,"00"))),_xlfn.MAP(_xlfn.TEXTSPLIT(E374,{";","；"},,1),_xlfn.LAMBDA(_xlpm.x,K374&amp;"-"&amp;TEXT(_xlpm.x,"00"))))),"")</f>
        <v>5b-33-rnd-stick-01</v>
      </c>
      <c r="K374" s="19" t="str">
        <f t="shared" si="34"/>
        <v>5b-33-rnd-stick</v>
      </c>
      <c r="L374" s="4" t="s">
        <v>141</v>
      </c>
      <c r="N374" s="47" t="s">
        <v>294</v>
      </c>
    </row>
    <row r="375" spans="1:17">
      <c r="A375" s="27">
        <v>42052</v>
      </c>
      <c r="B375" s="4">
        <v>6</v>
      </c>
      <c r="C375" s="26" t="s">
        <v>146</v>
      </c>
      <c r="D375" s="26">
        <v>4</v>
      </c>
      <c r="E375" s="26"/>
      <c r="F375" s="26"/>
      <c r="G375" s="15">
        <v>50</v>
      </c>
      <c r="H375" s="17" t="s">
        <v>206</v>
      </c>
      <c r="J375" s="27" t="str" cm="1">
        <f t="array" ref="J375">IFERROR(_xlfn.TEXTJOIN(";",1,IF(D375,_xlfn.MAKEARRAY(D375,1,_xlfn.LAMBDA(_xlpm.x,_xlpm.y,K375&amp;"-"&amp;TEXT(_xlpm.x,"00"))),_xlfn.MAP(_xlfn.TEXTSPLIT(E375,{";","；"},,1),_xlfn.LAMBDA(_xlpm.x,K375&amp;"-"&amp;TEXT(_xlpm.x,"00"))))),"")</f>
        <v>5b-50-rnd-tree-01;5b-50-rnd-tree-02;5b-50-rnd-tree-03;5b-50-rnd-tree-04</v>
      </c>
      <c r="K375" s="19" t="str">
        <f t="shared" si="34"/>
        <v>5b-50-rnd-tree</v>
      </c>
      <c r="L375" s="4" t="s">
        <v>141</v>
      </c>
      <c r="N375" s="47" t="s">
        <v>413</v>
      </c>
    </row>
    <row r="376" spans="1:17">
      <c r="A376" s="27">
        <v>42052</v>
      </c>
      <c r="B376" s="4">
        <v>7</v>
      </c>
      <c r="C376" s="26" t="s">
        <v>146</v>
      </c>
      <c r="D376" s="26">
        <v>3</v>
      </c>
      <c r="E376" s="26"/>
      <c r="F376" s="26"/>
      <c r="G376" s="15">
        <v>54</v>
      </c>
      <c r="H376" s="17" t="s">
        <v>206</v>
      </c>
      <c r="J376" s="27" t="str" cm="1">
        <f t="array" ref="J376">IFERROR(_xlfn.TEXTJOIN(";",1,IF(D376,_xlfn.MAKEARRAY(D376,1,_xlfn.LAMBDA(_xlpm.x,_xlpm.y,K376&amp;"-"&amp;TEXT(_xlpm.x,"00"))),_xlfn.MAP(_xlfn.TEXTSPLIT(E376,{";","；"},,1),_xlfn.LAMBDA(_xlpm.x,K376&amp;"-"&amp;TEXT(_xlpm.x,"00"))))),"")</f>
        <v>5b-54-rnd-tree-01;5b-54-rnd-tree-02;5b-54-rnd-tree-03</v>
      </c>
      <c r="K376" s="19" t="str">
        <f>_xlfn.TEXTJOIN("-",1,H376:I376,G376,IF(L376="FixedDistance","fixed","rnd"),C376)</f>
        <v>5b-54-rnd-tree</v>
      </c>
      <c r="L376" s="4" t="s">
        <v>141</v>
      </c>
      <c r="N376" s="47" t="s">
        <v>412</v>
      </c>
      <c r="P376" s="4">
        <v>0.8</v>
      </c>
      <c r="Q376" s="4">
        <v>0.2</v>
      </c>
    </row>
    <row r="377" spans="1:17">
      <c r="A377" s="27">
        <v>42052</v>
      </c>
      <c r="B377" s="4">
        <v>8</v>
      </c>
      <c r="C377" s="26" t="s">
        <v>188</v>
      </c>
      <c r="D377" s="26">
        <v>2</v>
      </c>
      <c r="E377" s="26"/>
      <c r="F377" s="26"/>
      <c r="G377" s="15">
        <v>65</v>
      </c>
      <c r="H377" s="17" t="s">
        <v>206</v>
      </c>
      <c r="J377" s="27" t="str" cm="1">
        <f t="array" ref="J377">IFERROR(_xlfn.TEXTJOIN(";",1,IF(D377,_xlfn.MAKEARRAY(D377,1,_xlfn.LAMBDA(_xlpm.x,_xlpm.y,K377&amp;"-"&amp;TEXT(_xlpm.x,"00"))),_xlfn.MAP(_xlfn.TEXTSPLIT(E377,{";","；"},,1),_xlfn.LAMBDA(_xlpm.x,K377&amp;"-"&amp;TEXT(_xlpm.x,"00"))))),"")</f>
        <v>5b-65-rnd-hill-01;5b-65-rnd-hill-02</v>
      </c>
      <c r="K377" s="19" t="str">
        <f t="shared" si="34"/>
        <v>5b-65-rnd-hill</v>
      </c>
      <c r="L377" s="4" t="s">
        <v>141</v>
      </c>
      <c r="N377" s="47" t="s">
        <v>380</v>
      </c>
    </row>
    <row r="378" spans="1:17">
      <c r="A378" s="27">
        <v>42052</v>
      </c>
      <c r="B378" s="4">
        <v>9</v>
      </c>
      <c r="C378" s="26" t="s">
        <v>200</v>
      </c>
      <c r="D378" s="26">
        <v>8</v>
      </c>
      <c r="E378" s="26"/>
      <c r="F378" s="26"/>
      <c r="G378" s="15">
        <v>79</v>
      </c>
      <c r="H378" s="17" t="s">
        <v>206</v>
      </c>
      <c r="J378" s="27" t="str" cm="1">
        <f t="array" ref="J378">IFERROR(_xlfn.TEXTJOIN(";",1,IF(D378,_xlfn.MAKEARRAY(D378,1,_xlfn.LAMBDA(_xlpm.x,_xlpm.y,K378&amp;"-"&amp;TEXT(_xlpm.x,"00"))),_xlfn.MAP(_xlfn.TEXTSPLIT(E378,{";","；"},,1),_xlfn.LAMBDA(_xlpm.x,K378&amp;"-"&amp;TEXT(_xlpm.x,"00"))))),"")</f>
        <v>5b-79-rnd-bush-01;5b-79-rnd-bush-02;5b-79-rnd-bush-03;5b-79-rnd-bush-04;5b-79-rnd-bush-05;5b-79-rnd-bush-06;5b-79-rnd-bush-07;5b-79-rnd-bush-08</v>
      </c>
      <c r="K378" s="19" t="str">
        <f t="shared" si="34"/>
        <v>5b-79-rnd-bush</v>
      </c>
      <c r="L378" s="4" t="s">
        <v>141</v>
      </c>
      <c r="N378" s="47" t="s">
        <v>401</v>
      </c>
      <c r="P378" s="4">
        <v>0.7</v>
      </c>
      <c r="Q378" s="4">
        <v>0.3</v>
      </c>
    </row>
    <row r="379" spans="1:17">
      <c r="A379" s="27">
        <v>42052</v>
      </c>
      <c r="B379" s="4">
        <v>10</v>
      </c>
      <c r="C379" s="26" t="s">
        <v>145</v>
      </c>
      <c r="D379" s="26">
        <v>1</v>
      </c>
      <c r="E379" s="26"/>
      <c r="F379" s="26"/>
      <c r="G379" s="15">
        <v>80</v>
      </c>
      <c r="H379" s="17" t="s">
        <v>206</v>
      </c>
      <c r="J379" s="27" t="str" cm="1">
        <f t="array" ref="J379">IFERROR(_xlfn.TEXTJOIN(";",1,IF(D379,_xlfn.MAKEARRAY(D379,1,_xlfn.LAMBDA(_xlpm.x,_xlpm.y,K379&amp;"-"&amp;TEXT(_xlpm.x,"00"))),_xlfn.MAP(_xlfn.TEXTSPLIT(E379,{";","；"},,1),_xlfn.LAMBDA(_xlpm.x,K379&amp;"-"&amp;TEXT(_xlpm.x,"00"))))),"")</f>
        <v>5b-80-fixed-ground-01</v>
      </c>
      <c r="K379" s="19" t="str">
        <f t="shared" si="34"/>
        <v>5b-80-fixed-ground</v>
      </c>
      <c r="L379" s="4" t="s">
        <v>144</v>
      </c>
      <c r="M379" s="4">
        <v>25.6</v>
      </c>
    </row>
    <row r="380" spans="1:17">
      <c r="A380" s="27">
        <v>42052</v>
      </c>
      <c r="B380" s="4">
        <v>11</v>
      </c>
      <c r="C380" s="26" t="s">
        <v>207</v>
      </c>
      <c r="D380" s="26">
        <v>2</v>
      </c>
      <c r="E380" s="26"/>
      <c r="F380" s="26"/>
      <c r="G380" s="15">
        <v>81</v>
      </c>
      <c r="H380" s="17" t="s">
        <v>206</v>
      </c>
      <c r="J380" s="27" t="str" cm="1">
        <f t="array" ref="J380">IFERROR(_xlfn.TEXTJOIN(";",1,IF(D380,_xlfn.MAKEARRAY(D380,1,_xlfn.LAMBDA(_xlpm.x,_xlpm.y,K380&amp;"-"&amp;TEXT(_xlpm.x,"00"))),_xlfn.MAP(_xlfn.TEXTSPLIT(E380,{";","；"},,1),_xlfn.LAMBDA(_xlpm.x,K380&amp;"-"&amp;TEXT(_xlpm.x,"00"))))),"")</f>
        <v>5b-81-rnd-groundobj-01;5b-81-rnd-groundobj-02</v>
      </c>
      <c r="K380" s="19" t="str">
        <f t="shared" si="34"/>
        <v>5b-81-rnd-groundobj</v>
      </c>
      <c r="L380" s="4" t="s">
        <v>141</v>
      </c>
      <c r="N380" s="47" t="s">
        <v>376</v>
      </c>
    </row>
    <row r="381" spans="1:17">
      <c r="A381" s="27">
        <v>42052</v>
      </c>
      <c r="B381" s="4">
        <v>13</v>
      </c>
      <c r="C381" s="26" t="s">
        <v>207</v>
      </c>
      <c r="D381" s="26">
        <v>3</v>
      </c>
      <c r="E381" s="26"/>
      <c r="F381" s="26"/>
      <c r="G381" s="15">
        <v>139</v>
      </c>
      <c r="H381" s="17" t="s">
        <v>206</v>
      </c>
      <c r="J381" s="27" t="str" cm="1">
        <f t="array" ref="J381">IFERROR(_xlfn.TEXTJOIN(";",1,IF(D381,_xlfn.MAKEARRAY(D381,1,_xlfn.LAMBDA(_xlpm.x,_xlpm.y,K381&amp;"-"&amp;TEXT(_xlpm.x,"00"))),_xlfn.MAP(_xlfn.TEXTSPLIT(E381,{";","；"},,1),_xlfn.LAMBDA(_xlpm.x,K381&amp;"-"&amp;TEXT(_xlpm.x,"00"))))),"")</f>
        <v>5b-139-rnd-groundobj-01;5b-139-rnd-groundobj-02;5b-139-rnd-groundobj-03</v>
      </c>
      <c r="K381" s="19" t="str">
        <f>_xlfn.TEXTJOIN("-",1,H381:I381,G381,IF(L381="FixedDistance","fixed","rnd"),C381)</f>
        <v>5b-139-rnd-groundobj</v>
      </c>
      <c r="L381" s="4" t="s">
        <v>141</v>
      </c>
      <c r="N381" s="47" t="s">
        <v>421</v>
      </c>
    </row>
    <row r="382" spans="1:17">
      <c r="A382" s="27">
        <v>42052</v>
      </c>
      <c r="B382" s="4">
        <v>12</v>
      </c>
      <c r="C382" s="26" t="s">
        <v>145</v>
      </c>
      <c r="D382" s="26">
        <v>1</v>
      </c>
      <c r="E382" s="26"/>
      <c r="F382" s="26"/>
      <c r="G382" s="15">
        <v>140</v>
      </c>
      <c r="H382" s="17" t="s">
        <v>206</v>
      </c>
      <c r="J382" s="27" t="str" cm="1">
        <f t="array" ref="J382">IFERROR(_xlfn.TEXTJOIN(";",1,IF(D382,_xlfn.MAKEARRAY(D382,1,_xlfn.LAMBDA(_xlpm.x,_xlpm.y,K382&amp;"-"&amp;TEXT(_xlpm.x,"00"))),_xlfn.MAP(_xlfn.TEXTSPLIT(E382,{";","；"},,1),_xlfn.LAMBDA(_xlpm.x,K382&amp;"-"&amp;TEXT(_xlpm.x,"00"))))),"")</f>
        <v>5b-140-fixed-ground-01</v>
      </c>
      <c r="K382" s="19" t="str">
        <f t="shared" si="34"/>
        <v>5b-140-fixed-ground</v>
      </c>
      <c r="L382" s="4" t="s">
        <v>144</v>
      </c>
      <c r="M382" s="4">
        <v>25.6</v>
      </c>
    </row>
    <row r="383" spans="1:17">
      <c r="A383" s="27">
        <v>42052</v>
      </c>
      <c r="B383" s="4">
        <v>15</v>
      </c>
      <c r="C383" s="26" t="s">
        <v>207</v>
      </c>
      <c r="D383" s="26">
        <v>2</v>
      </c>
      <c r="E383" s="26"/>
      <c r="F383" s="26"/>
      <c r="G383" s="15">
        <v>199</v>
      </c>
      <c r="H383" s="17" t="s">
        <v>206</v>
      </c>
      <c r="J383" s="27" t="str" cm="1">
        <f t="array" ref="J383">IFERROR(_xlfn.TEXTJOIN(";",1,IF(D383,_xlfn.MAKEARRAY(D383,1,_xlfn.LAMBDA(_xlpm.x,_xlpm.y,K383&amp;"-"&amp;TEXT(_xlpm.x,"00"))),_xlfn.MAP(_xlfn.TEXTSPLIT(E383,{";","；"},,1),_xlfn.LAMBDA(_xlpm.x,K383&amp;"-"&amp;TEXT(_xlpm.x,"00"))))),"")</f>
        <v>5b-199-rnd-groundobj-01;5b-199-rnd-groundobj-02</v>
      </c>
      <c r="K383" s="19" t="str">
        <f>_xlfn.TEXTJOIN("-",1,H383:I383,G383,IF(L383="FixedDistance","fixed","rnd"),C383)</f>
        <v>5b-199-rnd-groundobj</v>
      </c>
      <c r="L383" s="4" t="s">
        <v>141</v>
      </c>
      <c r="N383" s="47" t="s">
        <v>420</v>
      </c>
    </row>
    <row r="384" spans="1:17">
      <c r="A384" s="27">
        <v>42052</v>
      </c>
      <c r="B384" s="4">
        <v>14</v>
      </c>
      <c r="C384" s="26" t="s">
        <v>145</v>
      </c>
      <c r="D384" s="26">
        <v>1</v>
      </c>
      <c r="E384" s="26"/>
      <c r="F384" s="26"/>
      <c r="G384" s="15">
        <v>200</v>
      </c>
      <c r="H384" s="17" t="s">
        <v>206</v>
      </c>
      <c r="J384" s="27" t="str" cm="1">
        <f t="array" ref="J384">IFERROR(_xlfn.TEXTJOIN(";",1,IF(D384,_xlfn.MAKEARRAY(D384,1,_xlfn.LAMBDA(_xlpm.x,_xlpm.y,K384&amp;"-"&amp;TEXT(_xlpm.x,"00"))),_xlfn.MAP(_xlfn.TEXTSPLIT(E384,{";","；"},,1),_xlfn.LAMBDA(_xlpm.x,K384&amp;"-"&amp;TEXT(_xlpm.x,"00"))))),"")</f>
        <v>5b-200-fixed-ground-01</v>
      </c>
      <c r="K384" s="19" t="str">
        <f t="shared" ref="K384:K393" si="35">_xlfn.TEXTJOIN("-",1,H384:I384,G384,IF(L384="FixedDistance","fixed","rnd"),C384)</f>
        <v>5b-200-fixed-ground</v>
      </c>
      <c r="L384" s="4" t="s">
        <v>144</v>
      </c>
      <c r="M384" s="4">
        <v>25.6</v>
      </c>
    </row>
    <row r="385" spans="1:18">
      <c r="A385" s="27">
        <v>42052</v>
      </c>
      <c r="B385" s="4">
        <v>16</v>
      </c>
      <c r="C385" s="26" t="s">
        <v>147</v>
      </c>
      <c r="D385" s="26">
        <v>4</v>
      </c>
      <c r="E385" s="26"/>
      <c r="F385" s="26"/>
      <c r="G385" s="15">
        <v>380</v>
      </c>
      <c r="H385" s="17" t="s">
        <v>206</v>
      </c>
      <c r="J385" s="27" t="str" cm="1">
        <f t="array" ref="J385">IFERROR(_xlfn.TEXTJOIN(";",1,IF(D385,_xlfn.MAKEARRAY(D385,1,_xlfn.LAMBDA(_xlpm.x,_xlpm.y,K385&amp;"-"&amp;TEXT(_xlpm.x,"00"))),_xlfn.MAP(_xlfn.TEXTSPLIT(E385,{";","；"},,1),_xlfn.LAMBDA(_xlpm.x,K385&amp;"-"&amp;TEXT(_xlpm.x,"00"))))),"")</f>
        <v>5b-380-rnd-architecture-01;5b-380-rnd-architecture-02;5b-380-rnd-architecture-03;5b-380-rnd-architecture-04</v>
      </c>
      <c r="K385" s="19" t="str">
        <f t="shared" si="35"/>
        <v>5b-380-rnd-architecture</v>
      </c>
      <c r="L385" s="4" t="s">
        <v>141</v>
      </c>
      <c r="N385" s="47" t="s">
        <v>414</v>
      </c>
    </row>
    <row r="386" spans="1:18">
      <c r="A386" s="27">
        <v>42052</v>
      </c>
      <c r="B386" s="4">
        <v>17</v>
      </c>
      <c r="C386" s="26" t="s">
        <v>147</v>
      </c>
      <c r="D386" s="26">
        <v>2</v>
      </c>
      <c r="E386" s="26"/>
      <c r="F386" s="26"/>
      <c r="G386" s="15">
        <v>440</v>
      </c>
      <c r="H386" s="17" t="s">
        <v>206</v>
      </c>
      <c r="J386" s="27" t="str" cm="1">
        <f t="array" ref="J386">IFERROR(_xlfn.TEXTJOIN(";",1,IF(D386,_xlfn.MAKEARRAY(D386,1,_xlfn.LAMBDA(_xlpm.x,_xlpm.y,K386&amp;"-"&amp;TEXT(_xlpm.x,"00"))),_xlfn.MAP(_xlfn.TEXTSPLIT(E386,{";","；"},,1),_xlfn.LAMBDA(_xlpm.x,K386&amp;"-"&amp;TEXT(_xlpm.x,"00"))))),"")</f>
        <v>5b-440-rnd-architecture-01;5b-440-rnd-architecture-02</v>
      </c>
      <c r="K386" s="19" t="str">
        <f t="shared" si="35"/>
        <v>5b-440-rnd-architecture</v>
      </c>
      <c r="L386" s="4" t="s">
        <v>141</v>
      </c>
      <c r="N386" s="47" t="s">
        <v>418</v>
      </c>
    </row>
    <row r="387" spans="1:18">
      <c r="A387" s="27">
        <v>42052</v>
      </c>
      <c r="B387" s="4">
        <v>18</v>
      </c>
      <c r="C387" s="26" t="s">
        <v>147</v>
      </c>
      <c r="D387" s="26">
        <v>3</v>
      </c>
      <c r="G387" s="15">
        <v>500</v>
      </c>
      <c r="H387" s="17" t="s">
        <v>206</v>
      </c>
      <c r="J387" s="27" t="str" cm="1">
        <f t="array" ref="J387">IFERROR(_xlfn.TEXTJOIN(";",1,IF(D387,_xlfn.MAKEARRAY(D387,1,_xlfn.LAMBDA(_xlpm.x,_xlpm.y,K387&amp;"-"&amp;TEXT(_xlpm.x,"00"))),_xlfn.MAP(_xlfn.TEXTSPLIT(E387,{";","；"},,1),_xlfn.LAMBDA(_xlpm.x,K387&amp;"-"&amp;TEXT(_xlpm.x,"00"))))),"")</f>
        <v>5b-500-rnd-architecture-01;5b-500-rnd-architecture-02;5b-500-rnd-architecture-03</v>
      </c>
      <c r="K387" s="19" t="str">
        <f t="shared" si="35"/>
        <v>5b-500-rnd-architecture</v>
      </c>
      <c r="L387" s="4" t="s">
        <v>141</v>
      </c>
      <c r="N387" s="47" t="s">
        <v>419</v>
      </c>
    </row>
    <row r="388" spans="1:18">
      <c r="A388" s="27">
        <v>42052</v>
      </c>
      <c r="B388" s="4">
        <v>19</v>
      </c>
      <c r="C388" s="26" t="s">
        <v>208</v>
      </c>
      <c r="D388" s="26">
        <v>4</v>
      </c>
      <c r="G388" s="15">
        <v>520</v>
      </c>
      <c r="H388" s="17" t="s">
        <v>206</v>
      </c>
      <c r="J388" s="27" t="str" cm="1">
        <f t="array" ref="J388">IFERROR(_xlfn.TEXTJOIN(";",1,IF(D388,_xlfn.MAKEARRAY(D388,1,_xlfn.LAMBDA(_xlpm.x,_xlpm.y,K388&amp;"-"&amp;TEXT(_xlpm.x,"00"))),_xlfn.MAP(_xlfn.TEXTSPLIT(E388,{";","；"},,1),_xlfn.LAMBDA(_xlpm.x,K388&amp;"-"&amp;TEXT(_xlpm.x,"00"))))),"")</f>
        <v>5b-520-rnd-hugetrees-01;5b-520-rnd-hugetrees-02;5b-520-rnd-hugetrees-03;5b-520-rnd-hugetrees-04</v>
      </c>
      <c r="K388" s="19" t="str">
        <f t="shared" si="35"/>
        <v>5b-520-rnd-hugetrees</v>
      </c>
      <c r="L388" s="4" t="s">
        <v>141</v>
      </c>
      <c r="N388" s="47" t="s">
        <v>415</v>
      </c>
    </row>
    <row r="389" spans="1:18">
      <c r="A389" s="27">
        <v>42052</v>
      </c>
      <c r="B389" s="4">
        <v>20</v>
      </c>
      <c r="C389" s="26" t="s">
        <v>209</v>
      </c>
      <c r="D389" s="26">
        <v>1</v>
      </c>
      <c r="G389" s="15">
        <v>580</v>
      </c>
      <c r="H389" s="17" t="s">
        <v>206</v>
      </c>
      <c r="J389" s="27" t="str" cm="1">
        <f t="array" ref="J389">IFERROR(_xlfn.TEXTJOIN(";",1,IF(D389,_xlfn.MAKEARRAY(D389,1,_xlfn.LAMBDA(_xlpm.x,_xlpm.y,K389&amp;"-"&amp;TEXT(_xlpm.x,"00"))),_xlfn.MAP(_xlfn.TEXTSPLIT(E389,{";","；"},,1),_xlfn.LAMBDA(_xlpm.x,K389&amp;"-"&amp;TEXT(_xlpm.x,"00"))))),"")</f>
        <v>5b-580-fixed-trees-01</v>
      </c>
      <c r="K389" s="19" t="str">
        <f t="shared" si="35"/>
        <v>5b-580-fixed-trees</v>
      </c>
      <c r="L389" s="4" t="s">
        <v>144</v>
      </c>
      <c r="M389" s="4">
        <v>44</v>
      </c>
    </row>
    <row r="390" spans="1:18">
      <c r="A390" s="27">
        <v>42052</v>
      </c>
      <c r="B390" s="4">
        <v>21</v>
      </c>
      <c r="C390" s="26" t="s">
        <v>148</v>
      </c>
      <c r="D390" s="26">
        <v>1</v>
      </c>
      <c r="G390" s="15">
        <v>900</v>
      </c>
      <c r="H390" s="17" t="s">
        <v>206</v>
      </c>
      <c r="J390" s="27" t="str" cm="1">
        <f t="array" ref="J390">IFERROR(_xlfn.TEXTJOIN(";",1,IF(D390,_xlfn.MAKEARRAY(D390,1,_xlfn.LAMBDA(_xlpm.x,_xlpm.y,K390&amp;"-"&amp;TEXT(_xlpm.x,"00"))),_xlfn.MAP(_xlfn.TEXTSPLIT(E390,{";","；"},,1),_xlfn.LAMBDA(_xlpm.x,K390&amp;"-"&amp;TEXT(_xlpm.x,"00"))))),"")</f>
        <v>5b-900-fixed-mountain-01</v>
      </c>
      <c r="K390" s="19" t="str">
        <f t="shared" si="35"/>
        <v>5b-900-fixed-mountain</v>
      </c>
      <c r="L390" s="4" t="s">
        <v>144</v>
      </c>
      <c r="M390" s="4">
        <v>25.6</v>
      </c>
    </row>
    <row r="391" spans="1:18">
      <c r="A391" s="27">
        <v>42052</v>
      </c>
      <c r="B391" s="4">
        <v>22</v>
      </c>
      <c r="C391" s="26" t="s">
        <v>148</v>
      </c>
      <c r="D391" s="26">
        <v>1</v>
      </c>
      <c r="G391" s="15">
        <v>1400</v>
      </c>
      <c r="H391" s="17" t="s">
        <v>206</v>
      </c>
      <c r="J391" s="27" t="str" cm="1">
        <f t="array" ref="J391">IFERROR(_xlfn.TEXTJOIN(";",1,IF(D391,_xlfn.MAKEARRAY(D391,1,_xlfn.LAMBDA(_xlpm.x,_xlpm.y,K391&amp;"-"&amp;TEXT(_xlpm.x,"00"))),_xlfn.MAP(_xlfn.TEXTSPLIT(E391,{";","；"},,1),_xlfn.LAMBDA(_xlpm.x,K391&amp;"-"&amp;TEXT(_xlpm.x,"00"))))),"")</f>
        <v>5b-1400-fixed-mountain-01</v>
      </c>
      <c r="K391" s="19" t="str">
        <f t="shared" si="35"/>
        <v>5b-1400-fixed-mountain</v>
      </c>
      <c r="L391" s="4" t="s">
        <v>144</v>
      </c>
      <c r="M391" s="4">
        <v>36.119999999999997</v>
      </c>
    </row>
    <row r="392" spans="1:18">
      <c r="A392" s="27">
        <v>42052</v>
      </c>
      <c r="B392" s="4">
        <v>23</v>
      </c>
      <c r="C392" s="26" t="s">
        <v>149</v>
      </c>
      <c r="D392" s="26">
        <v>3</v>
      </c>
      <c r="G392" s="15">
        <v>2000</v>
      </c>
      <c r="H392" s="17" t="s">
        <v>206</v>
      </c>
      <c r="J392" s="27" t="str" cm="1">
        <f t="array" ref="J392">IFERROR(_xlfn.TEXTJOIN(";",1,IF(D392,_xlfn.MAKEARRAY(D392,1,_xlfn.LAMBDA(_xlpm.x,_xlpm.y,K392&amp;"-"&amp;TEXT(_xlpm.x,"00"))),_xlfn.MAP(_xlfn.TEXTSPLIT(E392,{";","；"},,1),_xlfn.LAMBDA(_xlpm.x,K392&amp;"-"&amp;TEXT(_xlpm.x,"00"))))),"")</f>
        <v>5b-2000-rnd-cloud-01;5b-2000-rnd-cloud-02;5b-2000-rnd-cloud-03</v>
      </c>
      <c r="K392" s="19" t="str">
        <f t="shared" si="35"/>
        <v>5b-2000-rnd-cloud</v>
      </c>
      <c r="L392" s="4" t="s">
        <v>141</v>
      </c>
      <c r="N392" s="47" t="s">
        <v>416</v>
      </c>
    </row>
    <row r="393" spans="1:18">
      <c r="A393" s="27">
        <v>42052</v>
      </c>
      <c r="B393" s="4">
        <v>24</v>
      </c>
      <c r="C393" s="26" t="s">
        <v>150</v>
      </c>
      <c r="D393" s="26">
        <v>1</v>
      </c>
      <c r="G393" s="15">
        <v>3000</v>
      </c>
      <c r="H393" s="17" t="s">
        <v>206</v>
      </c>
      <c r="J393" s="27" t="str" cm="1">
        <f t="array" ref="J393">IFERROR(_xlfn.TEXTJOIN(";",1,IF(D393,_xlfn.MAKEARRAY(D393,1,_xlfn.LAMBDA(_xlpm.x,_xlpm.y,K393&amp;"-"&amp;TEXT(_xlpm.x,"00"))),_xlfn.MAP(_xlfn.TEXTSPLIT(E393,{";","；"},,1),_xlfn.LAMBDA(_xlpm.x,K393&amp;"-"&amp;TEXT(_xlpm.x,"00"))))),"")</f>
        <v>5b-3000-fixed-sky-01</v>
      </c>
      <c r="K393" s="19" t="str">
        <f t="shared" si="35"/>
        <v>5b-3000-fixed-sky</v>
      </c>
      <c r="L393" s="4" t="s">
        <v>144</v>
      </c>
      <c r="M393" s="4">
        <v>25.6</v>
      </c>
    </row>
    <row r="395" spans="1:18">
      <c r="A395" s="27">
        <v>42053</v>
      </c>
      <c r="B395" s="4">
        <v>1</v>
      </c>
      <c r="C395" s="26" t="s">
        <v>188</v>
      </c>
      <c r="D395" s="26">
        <v>4</v>
      </c>
      <c r="G395" s="15">
        <v>40</v>
      </c>
      <c r="H395" s="17" t="s">
        <v>210</v>
      </c>
      <c r="J395" s="27" t="str" cm="1">
        <f t="array" ref="J395">IFERROR(_xlfn.TEXTJOIN(";",1,IF(D395,_xlfn.MAKEARRAY(D395,1,_xlfn.LAMBDA(_xlpm.x,_xlpm.y,K395&amp;"-"&amp;TEXT(_xlpm.x,"00"))),_xlfn.MAP(_xlfn.TEXTSPLIT(E395,{";","；"},,1),_xlfn.LAMBDA(_xlpm.x,K395&amp;"-"&amp;TEXT(_xlpm.x,"00"))))),"")</f>
        <v>5c-40-rnd-hill-01;5c-40-rnd-hill-02;5c-40-rnd-hill-03;5c-40-rnd-hill-04</v>
      </c>
      <c r="K395" s="19" t="str">
        <f t="shared" ref="K395:K396" si="36">_xlfn.TEXTJOIN("-",1,H395:I395,G395,IF(L395="FixedDistance","fixed","rnd"),C395)</f>
        <v>5c-40-rnd-hill</v>
      </c>
      <c r="L395" s="4" t="s">
        <v>141</v>
      </c>
      <c r="N395" s="47" t="s">
        <v>417</v>
      </c>
      <c r="R395" s="4">
        <v>32</v>
      </c>
    </row>
    <row r="396" spans="1:18">
      <c r="A396" s="27">
        <v>42053</v>
      </c>
      <c r="B396" s="4">
        <v>2</v>
      </c>
      <c r="C396" s="26" t="s">
        <v>211</v>
      </c>
      <c r="D396" s="26">
        <v>2</v>
      </c>
      <c r="G396" s="15">
        <v>60</v>
      </c>
      <c r="H396" s="17" t="s">
        <v>210</v>
      </c>
      <c r="J396" s="27" t="str" cm="1">
        <f t="array" ref="J396">IFERROR(_xlfn.TEXTJOIN(";",1,IF(D396,_xlfn.MAKEARRAY(D396,1,_xlfn.LAMBDA(_xlpm.x,_xlpm.y,K396&amp;"-"&amp;TEXT(_xlpm.x,"00"))),_xlfn.MAP(_xlfn.TEXTSPLIT(E396,{";","；"},,1),_xlfn.LAMBDA(_xlpm.x,K396&amp;"-"&amp;TEXT(_xlpm.x,"00"))))),"")</f>
        <v>5c-60-rnd-field-01;5c-60-rnd-field-02</v>
      </c>
      <c r="K396" s="19" t="str">
        <f t="shared" si="36"/>
        <v>5c-60-rnd-field</v>
      </c>
      <c r="L396" s="4" t="s">
        <v>141</v>
      </c>
      <c r="N396" s="47" t="s">
        <v>346</v>
      </c>
      <c r="P396" s="4">
        <v>0.6</v>
      </c>
      <c r="Q396" s="4">
        <v>0.4</v>
      </c>
    </row>
    <row r="397" spans="1:18">
      <c r="A397" s="27">
        <v>42053</v>
      </c>
      <c r="B397" s="4">
        <v>3</v>
      </c>
      <c r="C397" s="26" t="s">
        <v>211</v>
      </c>
      <c r="D397" s="26">
        <v>2</v>
      </c>
      <c r="G397" s="15">
        <v>62</v>
      </c>
      <c r="H397" s="17" t="s">
        <v>210</v>
      </c>
      <c r="J397" s="27" t="str" cm="1">
        <f t="array" ref="J397">IFERROR(_xlfn.TEXTJOIN(";",1,IF(D397,_xlfn.MAKEARRAY(D397,1,_xlfn.LAMBDA(_xlpm.x,_xlpm.y,K397&amp;"-"&amp;TEXT(_xlpm.x,"00"))),_xlfn.MAP(_xlfn.TEXTSPLIT(E397,{";","；"},,1),_xlfn.LAMBDA(_xlpm.x,K397&amp;"-"&amp;TEXT(_xlpm.x,"00"))))),"")</f>
        <v>5c-62-rnd-field-01;5c-62-rnd-field-02</v>
      </c>
      <c r="K397" s="19" t="str">
        <f t="shared" ref="K397:K414" si="37">_xlfn.TEXTJOIN("-",1,H397:I397,G397,IF(L397="FixedDistance","fixed","rnd"),C397)</f>
        <v>5c-62-rnd-field</v>
      </c>
      <c r="L397" s="4" t="s">
        <v>141</v>
      </c>
      <c r="N397" s="47" t="s">
        <v>380</v>
      </c>
    </row>
    <row r="398" spans="1:18">
      <c r="A398" s="27">
        <v>42053</v>
      </c>
      <c r="B398" s="4">
        <v>4</v>
      </c>
      <c r="C398" s="48" t="s">
        <v>423</v>
      </c>
      <c r="D398" s="26">
        <v>2</v>
      </c>
      <c r="G398" s="15">
        <v>120</v>
      </c>
      <c r="H398" s="17" t="s">
        <v>210</v>
      </c>
      <c r="J398" s="27" t="str" cm="1">
        <f t="array" ref="J398">IFERROR(_xlfn.TEXTJOIN(";",1,IF(D398,_xlfn.MAKEARRAY(D398,1,_xlfn.LAMBDA(_xlpm.x,_xlpm.y,K398&amp;"-"&amp;TEXT(_xlpm.x,"00"))),_xlfn.MAP(_xlfn.TEXTSPLIT(E398,{";","；"},,1),_xlfn.LAMBDA(_xlpm.x,K398&amp;"-"&amp;TEXT(_xlpm.x,"00"))))),"")</f>
        <v>5c-120-rnd-field-01;5c-120-rnd-field-02</v>
      </c>
      <c r="K398" s="19" t="str">
        <f t="shared" ref="K398" si="38">_xlfn.TEXTJOIN("-",1,H398:I398,G398,IF(L398="FixedDistance","fixed","rnd"),C398)</f>
        <v>5c-120-rnd-field</v>
      </c>
      <c r="L398" s="4" t="s">
        <v>141</v>
      </c>
      <c r="N398" s="47" t="s">
        <v>388</v>
      </c>
    </row>
    <row r="399" spans="1:18">
      <c r="A399" s="27">
        <v>42053</v>
      </c>
      <c r="B399" s="4">
        <v>5</v>
      </c>
      <c r="C399" s="48" t="s">
        <v>428</v>
      </c>
      <c r="D399" s="26">
        <v>3</v>
      </c>
      <c r="G399" s="15">
        <v>250</v>
      </c>
      <c r="H399" s="17" t="s">
        <v>210</v>
      </c>
      <c r="J399" s="27" t="str" cm="1">
        <f t="array" ref="J399">IFERROR(_xlfn.TEXTJOIN(";",1,IF(D399,_xlfn.MAKEARRAY(D399,1,_xlfn.LAMBDA(_xlpm.x,_xlpm.y,K399&amp;"-"&amp;TEXT(_xlpm.x,"00"))),_xlfn.MAP(_xlfn.TEXTSPLIT(E399,{";","；"},,1),_xlfn.LAMBDA(_xlpm.x,K399&amp;"-"&amp;TEXT(_xlpm.x,"00"))))),"")</f>
        <v>5c-250-rnd-cloud-01;5c-250-rnd-cloud-02;5c-250-rnd-cloud-03</v>
      </c>
      <c r="K399" s="19" t="str">
        <f t="shared" si="37"/>
        <v>5c-250-rnd-cloud</v>
      </c>
      <c r="L399" s="4" t="s">
        <v>141</v>
      </c>
      <c r="N399" s="47" t="s">
        <v>431</v>
      </c>
    </row>
    <row r="400" spans="1:18">
      <c r="A400" s="27">
        <v>42053</v>
      </c>
      <c r="B400" s="4">
        <v>6</v>
      </c>
      <c r="C400" s="26" t="s">
        <v>211</v>
      </c>
      <c r="D400" s="26">
        <v>5</v>
      </c>
      <c r="G400" s="15">
        <v>297</v>
      </c>
      <c r="H400" s="17" t="s">
        <v>210</v>
      </c>
      <c r="J400" s="27" t="str" cm="1">
        <f t="array" ref="J400">IFERROR(_xlfn.TEXTJOIN(";",1,IF(D400,_xlfn.MAKEARRAY(D400,1,_xlfn.LAMBDA(_xlpm.x,_xlpm.y,K400&amp;"-"&amp;TEXT(_xlpm.x,"00"))),_xlfn.MAP(_xlfn.TEXTSPLIT(E400,{";","；"},,1),_xlfn.LAMBDA(_xlpm.x,K400&amp;"-"&amp;TEXT(_xlpm.x,"00"))))),"")</f>
        <v>5c-297-rnd-field-01;5c-297-rnd-field-02;5c-297-rnd-field-03;5c-297-rnd-field-04;5c-297-rnd-field-05</v>
      </c>
      <c r="K400" s="19" t="str">
        <f t="shared" si="37"/>
        <v>5c-297-rnd-field</v>
      </c>
      <c r="L400" s="4" t="s">
        <v>141</v>
      </c>
      <c r="N400" s="47" t="s">
        <v>429</v>
      </c>
    </row>
    <row r="401" spans="1:17">
      <c r="A401" s="27">
        <v>42053</v>
      </c>
      <c r="B401" s="4">
        <v>7</v>
      </c>
      <c r="C401" s="26" t="s">
        <v>165</v>
      </c>
      <c r="D401" s="26">
        <v>4</v>
      </c>
      <c r="G401" s="15">
        <v>298</v>
      </c>
      <c r="H401" s="17" t="s">
        <v>210</v>
      </c>
      <c r="J401" s="27" t="str" cm="1">
        <f t="array" ref="J401">IFERROR(_xlfn.TEXTJOIN(";",1,IF(D401,_xlfn.MAKEARRAY(D401,1,_xlfn.LAMBDA(_xlpm.x,_xlpm.y,K401&amp;"-"&amp;TEXT(_xlpm.x,"00"))),_xlfn.MAP(_xlfn.TEXTSPLIT(E401,{";","；"},,1),_xlfn.LAMBDA(_xlpm.x,K401&amp;"-"&amp;TEXT(_xlpm.x,"00"))))),"")</f>
        <v>5c-298-rnd-archi-01;5c-298-rnd-archi-02;5c-298-rnd-archi-03;5c-298-rnd-archi-04</v>
      </c>
      <c r="K401" s="19" t="str">
        <f t="shared" si="37"/>
        <v>5c-298-rnd-archi</v>
      </c>
      <c r="L401" s="4" t="s">
        <v>141</v>
      </c>
      <c r="N401" s="47" t="s">
        <v>432</v>
      </c>
      <c r="P401" s="4">
        <v>0.7</v>
      </c>
      <c r="Q401" s="4">
        <v>0.3</v>
      </c>
    </row>
    <row r="402" spans="1:17">
      <c r="A402" s="27">
        <v>42053</v>
      </c>
      <c r="B402" s="4">
        <v>8</v>
      </c>
      <c r="C402" s="26" t="s">
        <v>188</v>
      </c>
      <c r="D402" s="26">
        <v>3</v>
      </c>
      <c r="G402" s="15">
        <v>299</v>
      </c>
      <c r="H402" s="17" t="s">
        <v>210</v>
      </c>
      <c r="J402" s="27" t="str" cm="1">
        <f t="array" ref="J402">IFERROR(_xlfn.TEXTJOIN(";",1,IF(D402,_xlfn.MAKEARRAY(D402,1,_xlfn.LAMBDA(_xlpm.x,_xlpm.y,K402&amp;"-"&amp;TEXT(_xlpm.x,"00"))),_xlfn.MAP(_xlfn.TEXTSPLIT(E402,{";","；"},,1),_xlfn.LAMBDA(_xlpm.x,K402&amp;"-"&amp;TEXT(_xlpm.x,"00"))))),"")</f>
        <v>5c-299-rnd-hill-01;5c-299-rnd-hill-02;5c-299-rnd-hill-03</v>
      </c>
      <c r="K402" s="19" t="str">
        <f t="shared" si="37"/>
        <v>5c-299-rnd-hill</v>
      </c>
      <c r="L402" s="4" t="s">
        <v>141</v>
      </c>
      <c r="N402" s="47" t="s">
        <v>272</v>
      </c>
    </row>
    <row r="403" spans="1:17">
      <c r="A403" s="27">
        <v>42053</v>
      </c>
      <c r="B403" s="4">
        <v>9</v>
      </c>
      <c r="C403" s="26" t="s">
        <v>145</v>
      </c>
      <c r="D403" s="26">
        <v>1</v>
      </c>
      <c r="G403" s="15">
        <v>300</v>
      </c>
      <c r="H403" s="17" t="s">
        <v>210</v>
      </c>
      <c r="J403" s="27" t="str" cm="1">
        <f t="array" ref="J403">IFERROR(_xlfn.TEXTJOIN(";",1,IF(D403,_xlfn.MAKEARRAY(D403,1,_xlfn.LAMBDA(_xlpm.x,_xlpm.y,K403&amp;"-"&amp;TEXT(_xlpm.x,"00"))),_xlfn.MAP(_xlfn.TEXTSPLIT(E403,{";","；"},,1),_xlfn.LAMBDA(_xlpm.x,K403&amp;"-"&amp;TEXT(_xlpm.x,"00"))))),"")</f>
        <v>5c-300-fixed-ground-01</v>
      </c>
      <c r="K403" s="19" t="str">
        <f t="shared" si="37"/>
        <v>5c-300-fixed-ground</v>
      </c>
      <c r="L403" s="4" t="s">
        <v>144</v>
      </c>
      <c r="M403" s="4">
        <v>37.32</v>
      </c>
    </row>
    <row r="404" spans="1:17">
      <c r="A404" s="27">
        <v>42053</v>
      </c>
      <c r="B404" s="4">
        <v>10</v>
      </c>
      <c r="C404" s="26" t="s">
        <v>211</v>
      </c>
      <c r="D404" s="26">
        <v>2</v>
      </c>
      <c r="G404" s="15">
        <v>301</v>
      </c>
      <c r="H404" s="17" t="s">
        <v>210</v>
      </c>
      <c r="J404" s="27" t="str" cm="1">
        <f t="array" ref="J404">IFERROR(_xlfn.TEXTJOIN(";",1,IF(D404,_xlfn.MAKEARRAY(D404,1,_xlfn.LAMBDA(_xlpm.x,_xlpm.y,K404&amp;"-"&amp;TEXT(_xlpm.x,"00"))),_xlfn.MAP(_xlfn.TEXTSPLIT(E404,{";","；"},,1),_xlfn.LAMBDA(_xlpm.x,K404&amp;"-"&amp;TEXT(_xlpm.x,"00"))))),"")</f>
        <v>5c-301-rnd-field-01;5c-301-rnd-field-02</v>
      </c>
      <c r="K404" s="19" t="str">
        <f t="shared" si="37"/>
        <v>5c-301-rnd-field</v>
      </c>
      <c r="L404" s="4" t="s">
        <v>141</v>
      </c>
      <c r="N404" s="47" t="s">
        <v>426</v>
      </c>
    </row>
    <row r="405" spans="1:17">
      <c r="A405" s="27">
        <v>42053</v>
      </c>
      <c r="B405" s="4">
        <v>11</v>
      </c>
      <c r="C405" s="26" t="s">
        <v>188</v>
      </c>
      <c r="D405" s="26">
        <v>3</v>
      </c>
      <c r="G405" s="15">
        <v>360</v>
      </c>
      <c r="H405" s="17" t="s">
        <v>210</v>
      </c>
      <c r="J405" s="27" t="str" cm="1">
        <f t="array" ref="J405">IFERROR(_xlfn.TEXTJOIN(";",1,IF(D405,_xlfn.MAKEARRAY(D405,1,_xlfn.LAMBDA(_xlpm.x,_xlpm.y,K405&amp;"-"&amp;TEXT(_xlpm.x,"00"))),_xlfn.MAP(_xlfn.TEXTSPLIT(E405,{";","；"},,1),_xlfn.LAMBDA(_xlpm.x,K405&amp;"-"&amp;TEXT(_xlpm.x,"00"))))),"")</f>
        <v>5c-360-rnd-hill-01;5c-360-rnd-hill-02;5c-360-rnd-hill-03</v>
      </c>
      <c r="K405" s="19" t="str">
        <f t="shared" si="37"/>
        <v>5c-360-rnd-hill</v>
      </c>
      <c r="L405" s="4" t="s">
        <v>141</v>
      </c>
      <c r="N405" s="47" t="s">
        <v>316</v>
      </c>
    </row>
    <row r="406" spans="1:17">
      <c r="A406" s="27">
        <v>42053</v>
      </c>
      <c r="B406" s="4">
        <v>12</v>
      </c>
      <c r="C406" s="26" t="s">
        <v>211</v>
      </c>
      <c r="D406" s="26">
        <v>1</v>
      </c>
      <c r="G406" s="15">
        <v>399</v>
      </c>
      <c r="H406" s="17" t="s">
        <v>210</v>
      </c>
      <c r="J406" s="27" t="str" cm="1">
        <f t="array" ref="J406">IFERROR(_xlfn.TEXTJOIN(";",1,IF(D406,_xlfn.MAKEARRAY(D406,1,_xlfn.LAMBDA(_xlpm.x,_xlpm.y,K406&amp;"-"&amp;TEXT(_xlpm.x,"00"))),_xlfn.MAP(_xlfn.TEXTSPLIT(E406,{";","；"},,1),_xlfn.LAMBDA(_xlpm.x,K406&amp;"-"&amp;TEXT(_xlpm.x,"00"))))),"")</f>
        <v>5c-399-rnd-field-01</v>
      </c>
      <c r="K406" s="19" t="str">
        <f t="shared" si="37"/>
        <v>5c-399-rnd-field</v>
      </c>
      <c r="L406" s="4" t="s">
        <v>141</v>
      </c>
      <c r="N406" s="47" t="s">
        <v>380</v>
      </c>
    </row>
    <row r="407" spans="1:17">
      <c r="A407" s="27">
        <v>42053</v>
      </c>
      <c r="B407" s="4">
        <v>13</v>
      </c>
      <c r="C407" s="26" t="s">
        <v>145</v>
      </c>
      <c r="D407" s="26">
        <v>1</v>
      </c>
      <c r="G407" s="15">
        <v>400</v>
      </c>
      <c r="H407" s="17" t="s">
        <v>210</v>
      </c>
      <c r="J407" s="27" t="str" cm="1">
        <f t="array" ref="J407">IFERROR(_xlfn.TEXTJOIN(";",1,IF(D407,_xlfn.MAKEARRAY(D407,1,_xlfn.LAMBDA(_xlpm.x,_xlpm.y,K407&amp;"-"&amp;TEXT(_xlpm.x,"00"))),_xlfn.MAP(_xlfn.TEXTSPLIT(E407,{";","；"},,1),_xlfn.LAMBDA(_xlpm.x,K407&amp;"-"&amp;TEXT(_xlpm.x,"00"))))),"")</f>
        <v>5c-400-fixed-ground-01</v>
      </c>
      <c r="K407" s="19" t="str">
        <f t="shared" si="37"/>
        <v>5c-400-fixed-ground</v>
      </c>
      <c r="L407" s="4" t="s">
        <v>144</v>
      </c>
      <c r="M407" s="4">
        <v>25.6</v>
      </c>
    </row>
    <row r="408" spans="1:17">
      <c r="A408" s="27">
        <v>42053</v>
      </c>
      <c r="B408" s="4">
        <v>14</v>
      </c>
      <c r="C408" s="26" t="s">
        <v>188</v>
      </c>
      <c r="D408" s="26">
        <v>1</v>
      </c>
      <c r="G408" s="15">
        <v>401</v>
      </c>
      <c r="H408" s="17" t="s">
        <v>210</v>
      </c>
      <c r="J408" s="27" t="str" cm="1">
        <f t="array" ref="J408">IFERROR(_xlfn.TEXTJOIN(";",1,IF(D408,_xlfn.MAKEARRAY(D408,1,_xlfn.LAMBDA(_xlpm.x,_xlpm.y,K408&amp;"-"&amp;TEXT(_xlpm.x,"00"))),_xlfn.MAP(_xlfn.TEXTSPLIT(E408,{";","；"},,1),_xlfn.LAMBDA(_xlpm.x,K408&amp;"-"&amp;TEXT(_xlpm.x,"00"))))),"")</f>
        <v>5c-401-rnd-hill-01</v>
      </c>
      <c r="K408" s="19" t="str">
        <f t="shared" si="37"/>
        <v>5c-401-rnd-hill</v>
      </c>
      <c r="L408" s="4" t="s">
        <v>141</v>
      </c>
      <c r="N408" s="47" t="s">
        <v>425</v>
      </c>
    </row>
    <row r="409" spans="1:17">
      <c r="A409" s="27">
        <v>42053</v>
      </c>
      <c r="B409" s="4">
        <v>15</v>
      </c>
      <c r="C409" s="26" t="s">
        <v>188</v>
      </c>
      <c r="D409" s="26">
        <v>2</v>
      </c>
      <c r="G409" s="15">
        <v>599</v>
      </c>
      <c r="H409" s="17" t="s">
        <v>210</v>
      </c>
      <c r="J409" s="27" t="str" cm="1">
        <f t="array" ref="J409">IFERROR(_xlfn.TEXTJOIN(";",1,IF(D409,_xlfn.MAKEARRAY(D409,1,_xlfn.LAMBDA(_xlpm.x,_xlpm.y,K409&amp;"-"&amp;TEXT(_xlpm.x,"00"))),_xlfn.MAP(_xlfn.TEXTSPLIT(E409,{";","；"},,1),_xlfn.LAMBDA(_xlpm.x,K409&amp;"-"&amp;TEXT(_xlpm.x,"00"))))),"")</f>
        <v>5c-599-rnd-hill-01;5c-599-rnd-hill-02</v>
      </c>
      <c r="K409" s="19" t="str">
        <f t="shared" si="37"/>
        <v>5c-599-rnd-hill</v>
      </c>
      <c r="L409" s="4" t="s">
        <v>141</v>
      </c>
      <c r="N409" s="47" t="s">
        <v>426</v>
      </c>
    </row>
    <row r="410" spans="1:17">
      <c r="A410" s="27">
        <v>42053</v>
      </c>
      <c r="B410" s="4">
        <v>16</v>
      </c>
      <c r="C410" s="26" t="s">
        <v>145</v>
      </c>
      <c r="D410" s="26">
        <v>1</v>
      </c>
      <c r="G410" s="15">
        <v>600</v>
      </c>
      <c r="H410" s="17" t="s">
        <v>210</v>
      </c>
      <c r="J410" s="27" t="str" cm="1">
        <f t="array" ref="J410">IFERROR(_xlfn.TEXTJOIN(";",1,IF(D410,_xlfn.MAKEARRAY(D410,1,_xlfn.LAMBDA(_xlpm.x,_xlpm.y,K410&amp;"-"&amp;TEXT(_xlpm.x,"00"))),_xlfn.MAP(_xlfn.TEXTSPLIT(E410,{";","；"},,1),_xlfn.LAMBDA(_xlpm.x,K410&amp;"-"&amp;TEXT(_xlpm.x,"00"))))),"")</f>
        <v>5c-600-fixed-ground-01</v>
      </c>
      <c r="K410" s="19" t="str">
        <f t="shared" si="37"/>
        <v>5c-600-fixed-ground</v>
      </c>
      <c r="L410" s="4" t="s">
        <v>144</v>
      </c>
      <c r="M410" s="4">
        <v>25.6</v>
      </c>
    </row>
    <row r="411" spans="1:17">
      <c r="A411" s="27">
        <v>42053</v>
      </c>
      <c r="B411" s="4">
        <v>17</v>
      </c>
      <c r="C411" s="26" t="s">
        <v>149</v>
      </c>
      <c r="D411" s="26">
        <v>1</v>
      </c>
      <c r="G411" s="15">
        <v>700</v>
      </c>
      <c r="H411" s="17" t="s">
        <v>210</v>
      </c>
      <c r="J411" s="27" t="str" cm="1">
        <f t="array" ref="J411">IFERROR(_xlfn.TEXTJOIN(";",1,IF(D411,_xlfn.MAKEARRAY(D411,1,_xlfn.LAMBDA(_xlpm.x,_xlpm.y,K411&amp;"-"&amp;TEXT(_xlpm.x,"00"))),_xlfn.MAP(_xlfn.TEXTSPLIT(E411,{";","；"},,1),_xlfn.LAMBDA(_xlpm.x,K411&amp;"-"&amp;TEXT(_xlpm.x,"00"))))),"")</f>
        <v>5c-700-rnd-cloud-01</v>
      </c>
      <c r="K411" s="19" t="str">
        <f t="shared" si="37"/>
        <v>5c-700-rnd-cloud</v>
      </c>
      <c r="L411" s="4" t="s">
        <v>141</v>
      </c>
      <c r="N411" s="47" t="s">
        <v>424</v>
      </c>
    </row>
    <row r="412" spans="1:17">
      <c r="A412" s="27">
        <v>42053</v>
      </c>
      <c r="B412" s="4">
        <v>18</v>
      </c>
      <c r="C412" s="26" t="s">
        <v>148</v>
      </c>
      <c r="D412" s="26">
        <v>2</v>
      </c>
      <c r="G412" s="15">
        <v>730</v>
      </c>
      <c r="H412" s="17" t="s">
        <v>210</v>
      </c>
      <c r="J412" s="27" t="str" cm="1">
        <f t="array" ref="J412">IFERROR(_xlfn.TEXTJOIN(";",1,IF(D412,_xlfn.MAKEARRAY(D412,1,_xlfn.LAMBDA(_xlpm.x,_xlpm.y,K412&amp;"-"&amp;TEXT(_xlpm.x,"00"))),_xlfn.MAP(_xlfn.TEXTSPLIT(E412,{";","；"},,1),_xlfn.LAMBDA(_xlpm.x,K412&amp;"-"&amp;TEXT(_xlpm.x,"00"))))),"")</f>
        <v>5c-730-rnd-mountain-01;5c-730-rnd-mountain-02</v>
      </c>
      <c r="K412" s="19" t="str">
        <f t="shared" si="37"/>
        <v>5c-730-rnd-mountain</v>
      </c>
      <c r="L412" s="4" t="s">
        <v>141</v>
      </c>
      <c r="N412" s="47" t="s">
        <v>380</v>
      </c>
    </row>
    <row r="413" spans="1:17">
      <c r="A413" s="27">
        <v>42053</v>
      </c>
      <c r="B413" s="4">
        <v>19</v>
      </c>
      <c r="C413" s="26" t="s">
        <v>148</v>
      </c>
      <c r="D413" s="26">
        <v>1</v>
      </c>
      <c r="G413" s="15">
        <v>790</v>
      </c>
      <c r="H413" s="17" t="s">
        <v>210</v>
      </c>
      <c r="J413" s="27" t="str" cm="1">
        <f t="array" ref="J413">IFERROR(_xlfn.TEXTJOIN(";",1,IF(D413,_xlfn.MAKEARRAY(D413,1,_xlfn.LAMBDA(_xlpm.x,_xlpm.y,K413&amp;"-"&amp;TEXT(_xlpm.x,"00"))),_xlfn.MAP(_xlfn.TEXTSPLIT(E413,{";","；"},,1),_xlfn.LAMBDA(_xlpm.x,K413&amp;"-"&amp;TEXT(_xlpm.x,"00"))))),"")</f>
        <v>5c-790-rnd-mountain-01</v>
      </c>
      <c r="K413" s="19" t="str">
        <f t="shared" si="37"/>
        <v>5c-790-rnd-mountain</v>
      </c>
      <c r="L413" s="4" t="s">
        <v>141</v>
      </c>
      <c r="N413" s="47" t="s">
        <v>380</v>
      </c>
    </row>
    <row r="414" spans="1:17">
      <c r="A414" s="27">
        <v>42053</v>
      </c>
      <c r="B414" s="4">
        <v>20</v>
      </c>
      <c r="C414" s="26" t="s">
        <v>149</v>
      </c>
      <c r="D414" s="26">
        <v>1</v>
      </c>
      <c r="G414" s="15">
        <v>800</v>
      </c>
      <c r="H414" s="17" t="s">
        <v>210</v>
      </c>
      <c r="J414" s="27" t="str" cm="1">
        <f t="array" ref="J414">IFERROR(_xlfn.TEXTJOIN(";",1,IF(D414,_xlfn.MAKEARRAY(D414,1,_xlfn.LAMBDA(_xlpm.x,_xlpm.y,K414&amp;"-"&amp;TEXT(_xlpm.x,"00"))),_xlfn.MAP(_xlfn.TEXTSPLIT(E414,{";","；"},,1),_xlfn.LAMBDA(_xlpm.x,K414&amp;"-"&amp;TEXT(_xlpm.x,"00"))))),"")</f>
        <v>5c-800-rnd-cloud-01</v>
      </c>
      <c r="K414" s="19" t="str">
        <f t="shared" si="37"/>
        <v>5c-800-rnd-cloud</v>
      </c>
      <c r="L414" s="4" t="s">
        <v>141</v>
      </c>
      <c r="N414" s="47" t="s">
        <v>427</v>
      </c>
    </row>
    <row r="415" spans="1:17">
      <c r="A415" s="27">
        <v>42053</v>
      </c>
      <c r="B415" s="4">
        <v>21</v>
      </c>
      <c r="C415" s="26" t="s">
        <v>148</v>
      </c>
      <c r="D415" s="26">
        <v>1</v>
      </c>
      <c r="G415" s="15">
        <v>1200</v>
      </c>
      <c r="H415" s="17" t="s">
        <v>210</v>
      </c>
      <c r="J415" s="27" t="str" cm="1">
        <f t="array" ref="J415">IFERROR(_xlfn.TEXTJOIN(";",1,IF(D415,_xlfn.MAKEARRAY(D415,1,_xlfn.LAMBDA(_xlpm.x,_xlpm.y,K415&amp;"-"&amp;TEXT(_xlpm.x,"00"))),_xlfn.MAP(_xlfn.TEXTSPLIT(E415,{";","；"},,1),_xlfn.LAMBDA(_xlpm.x,K415&amp;"-"&amp;TEXT(_xlpm.x,"00"))))),"")</f>
        <v>5c-1200-rnd-mountain-01</v>
      </c>
      <c r="K415" s="19" t="str">
        <f t="shared" ref="K415:K418" si="39">_xlfn.TEXTJOIN("-",1,H415:I415,G415,IF(L415="FixedDistance","fixed","rnd"),C415)</f>
        <v>5c-1200-rnd-mountain</v>
      </c>
      <c r="L415" s="4" t="s">
        <v>141</v>
      </c>
      <c r="N415" s="47" t="s">
        <v>380</v>
      </c>
    </row>
    <row r="416" spans="1:17">
      <c r="A416" s="27">
        <v>42053</v>
      </c>
      <c r="B416" s="4">
        <v>22</v>
      </c>
      <c r="C416" s="26" t="s">
        <v>148</v>
      </c>
      <c r="D416" s="26">
        <v>1</v>
      </c>
      <c r="G416" s="15">
        <v>1800</v>
      </c>
      <c r="H416" s="17" t="s">
        <v>210</v>
      </c>
      <c r="J416" s="27" t="str" cm="1">
        <f t="array" ref="J416">IFERROR(_xlfn.TEXTJOIN(";",1,IF(D416,_xlfn.MAKEARRAY(D416,1,_xlfn.LAMBDA(_xlpm.x,_xlpm.y,K416&amp;"-"&amp;TEXT(_xlpm.x,"00"))),_xlfn.MAP(_xlfn.TEXTSPLIT(E416,{";","；"},,1),_xlfn.LAMBDA(_xlpm.x,K416&amp;"-"&amp;TEXT(_xlpm.x,"00"))))),"")</f>
        <v>5c-1800-fixed-mountain-01</v>
      </c>
      <c r="K416" s="19" t="str">
        <f t="shared" si="39"/>
        <v>5c-1800-fixed-mountain</v>
      </c>
      <c r="L416" s="4" t="s">
        <v>144</v>
      </c>
      <c r="M416" s="4">
        <v>49.32</v>
      </c>
    </row>
    <row r="417" spans="1:18">
      <c r="A417" s="27">
        <v>42053</v>
      </c>
      <c r="B417" s="4">
        <v>23</v>
      </c>
      <c r="C417" s="26" t="s">
        <v>149</v>
      </c>
      <c r="D417" s="26">
        <v>3</v>
      </c>
      <c r="G417" s="15">
        <v>2000</v>
      </c>
      <c r="H417" s="17" t="s">
        <v>210</v>
      </c>
      <c r="J417" s="27" t="str" cm="1">
        <f t="array" ref="J417">IFERROR(_xlfn.TEXTJOIN(";",1,IF(D417,_xlfn.MAKEARRAY(D417,1,_xlfn.LAMBDA(_xlpm.x,_xlpm.y,K417&amp;"-"&amp;TEXT(_xlpm.x,"00"))),_xlfn.MAP(_xlfn.TEXTSPLIT(E417,{";","；"},,1),_xlfn.LAMBDA(_xlpm.x,K417&amp;"-"&amp;TEXT(_xlpm.x,"00"))))),"")</f>
        <v>5c-2000-rnd-cloud-01;5c-2000-rnd-cloud-02;5c-2000-rnd-cloud-03</v>
      </c>
      <c r="K417" s="19" t="str">
        <f t="shared" si="39"/>
        <v>5c-2000-rnd-cloud</v>
      </c>
      <c r="L417" s="4" t="s">
        <v>141</v>
      </c>
      <c r="N417" s="47" t="s">
        <v>430</v>
      </c>
    </row>
    <row r="418" spans="1:18">
      <c r="A418" s="27">
        <v>42053</v>
      </c>
      <c r="B418" s="4">
        <v>24</v>
      </c>
      <c r="C418" s="26" t="s">
        <v>150</v>
      </c>
      <c r="D418" s="26">
        <v>1</v>
      </c>
      <c r="G418" s="15">
        <v>3000</v>
      </c>
      <c r="H418" s="17" t="s">
        <v>210</v>
      </c>
      <c r="J418" s="27" t="str" cm="1">
        <f t="array" ref="J418">IFERROR(_xlfn.TEXTJOIN(";",1,IF(D418,_xlfn.MAKEARRAY(D418,1,_xlfn.LAMBDA(_xlpm.x,_xlpm.y,K418&amp;"-"&amp;TEXT(_xlpm.x,"00"))),_xlfn.MAP(_xlfn.TEXTSPLIT(E418,{";","；"},,1),_xlfn.LAMBDA(_xlpm.x,K418&amp;"-"&amp;TEXT(_xlpm.x,"00"))))),"")</f>
        <v>5c-3000-fixed-sky-01</v>
      </c>
      <c r="K418" s="19" t="str">
        <f t="shared" si="39"/>
        <v>5c-3000-fixed-sky</v>
      </c>
      <c r="L418" s="4" t="s">
        <v>144</v>
      </c>
      <c r="M418" s="4">
        <v>25.6</v>
      </c>
    </row>
    <row r="420" spans="1:18">
      <c r="A420" s="27">
        <v>42061</v>
      </c>
      <c r="B420" s="4">
        <v>1</v>
      </c>
      <c r="C420" s="26" t="s">
        <v>143</v>
      </c>
      <c r="D420" s="26">
        <v>1</v>
      </c>
      <c r="G420" s="15">
        <v>11</v>
      </c>
      <c r="H420" s="17" t="s">
        <v>212</v>
      </c>
      <c r="J420" s="27" t="str" cm="1">
        <f t="array" ref="J420">IFERROR(_xlfn.TEXTJOIN(";",1,IF(D420,_xlfn.MAKEARRAY(D420,1,_xlfn.LAMBDA(_xlpm.x,_xlpm.y,K420&amp;"-"&amp;TEXT(_xlpm.x,"00"))),_xlfn.MAP(_xlfn.TEXTSPLIT(E420,{";","；"},,1),_xlfn.LAMBDA(_xlpm.x,K420&amp;"-"&amp;TEXT(_xlpm.x,"00"))))),"")</f>
        <v>6a-11-fixed-atm-01</v>
      </c>
      <c r="K420" s="19" t="str">
        <f t="shared" ref="K420:K421" si="40">_xlfn.TEXTJOIN("-",1,H420:I420,G420,IF(L420="FixedDistance","fixed","rnd"),C420)</f>
        <v>6a-11-fixed-atm</v>
      </c>
      <c r="L420" s="4" t="s">
        <v>144</v>
      </c>
      <c r="M420" s="4">
        <v>25.6</v>
      </c>
      <c r="N420" s="11"/>
    </row>
    <row r="421" spans="1:18">
      <c r="A421" s="27">
        <v>42061</v>
      </c>
      <c r="B421" s="4">
        <v>2</v>
      </c>
      <c r="C421" s="26" t="s">
        <v>138</v>
      </c>
      <c r="D421" s="26">
        <v>2</v>
      </c>
      <c r="G421" s="15">
        <v>12</v>
      </c>
      <c r="H421" s="17" t="s">
        <v>212</v>
      </c>
      <c r="J421" s="27" t="str" cm="1">
        <f t="array" ref="J421">IFERROR(_xlfn.TEXTJOIN(";",1,IF(D421,_xlfn.MAKEARRAY(D421,1,_xlfn.LAMBDA(_xlpm.x,_xlpm.y,K421&amp;"-"&amp;TEXT(_xlpm.x,"00"))),_xlfn.MAP(_xlfn.TEXTSPLIT(E421,{";","；"},,1),_xlfn.LAMBDA(_xlpm.x,K421&amp;"-"&amp;TEXT(_xlpm.x,"00"))))),"")</f>
        <v>6a-12-rnd-grass-01;6a-12-rnd-grass-02</v>
      </c>
      <c r="K421" s="19" t="str">
        <f t="shared" si="40"/>
        <v>6a-12-rnd-grass</v>
      </c>
      <c r="L421" s="4" t="s">
        <v>141</v>
      </c>
      <c r="N421" s="47" t="s">
        <v>452</v>
      </c>
    </row>
    <row r="422" spans="1:18">
      <c r="A422" s="27">
        <v>42061</v>
      </c>
      <c r="B422" s="4">
        <v>3</v>
      </c>
      <c r="C422" s="26" t="s">
        <v>185</v>
      </c>
      <c r="D422" s="26">
        <v>1</v>
      </c>
      <c r="G422" s="15">
        <v>20</v>
      </c>
      <c r="H422" s="17" t="s">
        <v>212</v>
      </c>
      <c r="J422" s="27" t="str" cm="1">
        <f t="array" ref="J422">IFERROR(_xlfn.TEXTJOIN(";",1,IF(D422,_xlfn.MAKEARRAY(D422,1,_xlfn.LAMBDA(_xlpm.x,_xlpm.y,K422&amp;"-"&amp;TEXT(_xlpm.x,"00"))),_xlfn.MAP(_xlfn.TEXTSPLIT(E422,{";","；"},,1),_xlfn.LAMBDA(_xlpm.x,K422&amp;"-"&amp;TEXT(_xlpm.x,"00"))))),"")</f>
        <v>6a-20-rnd-plant-01</v>
      </c>
      <c r="K422" s="19" t="str">
        <f t="shared" ref="K422:K440" si="41">_xlfn.TEXTJOIN("-",1,H422:I422,G422,IF(L422="FixedDistance","fixed","rnd"),C422)</f>
        <v>6a-20-rnd-plant</v>
      </c>
      <c r="L422" s="4" t="s">
        <v>141</v>
      </c>
      <c r="N422" s="47" t="s">
        <v>454</v>
      </c>
      <c r="P422" s="4">
        <v>0.5</v>
      </c>
      <c r="Q422" s="4">
        <v>0.5</v>
      </c>
      <c r="R422" s="4">
        <v>50</v>
      </c>
    </row>
    <row r="423" spans="1:18">
      <c r="A423" s="27">
        <v>42061</v>
      </c>
      <c r="B423" s="4">
        <v>4</v>
      </c>
      <c r="C423" s="26" t="s">
        <v>188</v>
      </c>
      <c r="D423" s="26">
        <v>3</v>
      </c>
      <c r="G423" s="15">
        <v>23</v>
      </c>
      <c r="H423" s="17" t="s">
        <v>212</v>
      </c>
      <c r="J423" s="27" t="str" cm="1">
        <f t="array" ref="J423">IFERROR(_xlfn.TEXTJOIN(";",1,IF(D423,_xlfn.MAKEARRAY(D423,1,_xlfn.LAMBDA(_xlpm.x,_xlpm.y,K423&amp;"-"&amp;TEXT(_xlpm.x,"00"))),_xlfn.MAP(_xlfn.TEXTSPLIT(E423,{";","；"},,1),_xlfn.LAMBDA(_xlpm.x,K423&amp;"-"&amp;TEXT(_xlpm.x,"00"))))),"")</f>
        <v>6a-23-rnd-hill-01;6a-23-rnd-hill-02;6a-23-rnd-hill-03</v>
      </c>
      <c r="K423" s="19" t="str">
        <f t="shared" si="41"/>
        <v>6a-23-rnd-hill</v>
      </c>
      <c r="L423" s="4" t="s">
        <v>141</v>
      </c>
      <c r="N423" s="47" t="s">
        <v>461</v>
      </c>
      <c r="P423" s="4">
        <v>0.8</v>
      </c>
      <c r="Q423" s="4">
        <v>0.2</v>
      </c>
    </row>
    <row r="424" spans="1:18">
      <c r="A424" s="27">
        <v>42061</v>
      </c>
      <c r="B424" s="4">
        <v>5</v>
      </c>
      <c r="C424" s="26" t="s">
        <v>149</v>
      </c>
      <c r="D424" s="26">
        <v>1</v>
      </c>
      <c r="G424" s="15">
        <v>28</v>
      </c>
      <c r="H424" s="17" t="s">
        <v>212</v>
      </c>
      <c r="J424" s="27" t="str" cm="1">
        <f t="array" ref="J424">IFERROR(_xlfn.TEXTJOIN(";",1,IF(D424,_xlfn.MAKEARRAY(D424,1,_xlfn.LAMBDA(_xlpm.x,_xlpm.y,K424&amp;"-"&amp;TEXT(_xlpm.x,"00"))),_xlfn.MAP(_xlfn.TEXTSPLIT(E424,{";","；"},,1),_xlfn.LAMBDA(_xlpm.x,K424&amp;"-"&amp;TEXT(_xlpm.x,"00"))))),"")</f>
        <v>6a-28-rnd-cloud-01</v>
      </c>
      <c r="K424" s="19" t="str">
        <f t="shared" si="41"/>
        <v>6a-28-rnd-cloud</v>
      </c>
      <c r="L424" s="4" t="s">
        <v>141</v>
      </c>
      <c r="N424" s="47" t="s">
        <v>459</v>
      </c>
    </row>
    <row r="425" spans="1:18">
      <c r="A425" s="27">
        <v>42061</v>
      </c>
      <c r="B425" s="4">
        <v>6</v>
      </c>
      <c r="C425" s="26" t="s">
        <v>146</v>
      </c>
      <c r="D425" s="26">
        <v>3</v>
      </c>
      <c r="G425" s="15">
        <v>30</v>
      </c>
      <c r="H425" s="17" t="s">
        <v>212</v>
      </c>
      <c r="J425" s="27" t="str" cm="1">
        <f t="array" ref="J425">IFERROR(_xlfn.TEXTJOIN(";",1,IF(D425,_xlfn.MAKEARRAY(D425,1,_xlfn.LAMBDA(_xlpm.x,_xlpm.y,K425&amp;"-"&amp;TEXT(_xlpm.x,"00"))),_xlfn.MAP(_xlfn.TEXTSPLIT(E425,{";","；"},,1),_xlfn.LAMBDA(_xlpm.x,K425&amp;"-"&amp;TEXT(_xlpm.x,"00"))))),"")</f>
        <v>6a-30-rnd-tree-01;6a-30-rnd-tree-02;6a-30-rnd-tree-03</v>
      </c>
      <c r="K425" s="19" t="str">
        <f t="shared" si="41"/>
        <v>6a-30-rnd-tree</v>
      </c>
      <c r="L425" s="4" t="s">
        <v>141</v>
      </c>
      <c r="N425" s="47" t="s">
        <v>451</v>
      </c>
      <c r="P425" s="4">
        <v>0.8</v>
      </c>
      <c r="Q425" s="4">
        <v>0.2</v>
      </c>
    </row>
    <row r="426" spans="1:18">
      <c r="A426" s="27">
        <v>42061</v>
      </c>
      <c r="B426" s="4">
        <v>7</v>
      </c>
      <c r="C426" s="26" t="s">
        <v>185</v>
      </c>
      <c r="D426" s="26">
        <v>1</v>
      </c>
      <c r="G426" s="15">
        <v>38</v>
      </c>
      <c r="H426" s="17" t="s">
        <v>212</v>
      </c>
      <c r="J426" s="27" t="str" cm="1">
        <f t="array" ref="J426">IFERROR(_xlfn.TEXTJOIN(";",1,IF(D426,_xlfn.MAKEARRAY(D426,1,_xlfn.LAMBDA(_xlpm.x,_xlpm.y,K426&amp;"-"&amp;TEXT(_xlpm.x,"00"))),_xlfn.MAP(_xlfn.TEXTSPLIT(E426,{";","；"},,1),_xlfn.LAMBDA(_xlpm.x,K426&amp;"-"&amp;TEXT(_xlpm.x,"00"))))),"")</f>
        <v>6a-38-rnd-plant-01</v>
      </c>
      <c r="K426" s="19" t="str">
        <f t="shared" si="41"/>
        <v>6a-38-rnd-plant</v>
      </c>
      <c r="L426" s="4" t="s">
        <v>141</v>
      </c>
      <c r="N426" s="47" t="s">
        <v>455</v>
      </c>
      <c r="P426" s="4">
        <v>0.8</v>
      </c>
      <c r="Q426" s="4">
        <v>0.2</v>
      </c>
    </row>
    <row r="427" spans="1:18">
      <c r="A427" s="27">
        <v>42061</v>
      </c>
      <c r="B427" s="4">
        <v>8</v>
      </c>
      <c r="C427" s="26" t="s">
        <v>185</v>
      </c>
      <c r="D427" s="26">
        <v>1</v>
      </c>
      <c r="G427" s="15">
        <v>85</v>
      </c>
      <c r="H427" s="17" t="s">
        <v>212</v>
      </c>
      <c r="J427" s="27" t="str" cm="1">
        <f t="array" ref="J427">IFERROR(_xlfn.TEXTJOIN(";",1,IF(D427,_xlfn.MAKEARRAY(D427,1,_xlfn.LAMBDA(_xlpm.x,_xlpm.y,K427&amp;"-"&amp;TEXT(_xlpm.x,"00"))),_xlfn.MAP(_xlfn.TEXTSPLIT(E427,{";","；"},,1),_xlfn.LAMBDA(_xlpm.x,K427&amp;"-"&amp;TEXT(_xlpm.x,"00"))))),"")</f>
        <v>6a-85-rnd-plant-01</v>
      </c>
      <c r="K427" s="19" t="str">
        <f t="shared" si="41"/>
        <v>6a-85-rnd-plant</v>
      </c>
      <c r="L427" s="4" t="s">
        <v>141</v>
      </c>
      <c r="N427" s="47" t="s">
        <v>456</v>
      </c>
      <c r="P427" s="4">
        <v>0.5</v>
      </c>
      <c r="Q427" s="4">
        <v>0.5</v>
      </c>
    </row>
    <row r="428" spans="1:18">
      <c r="A428" s="27">
        <v>42061</v>
      </c>
      <c r="B428" s="4">
        <v>9</v>
      </c>
      <c r="C428" s="26" t="s">
        <v>185</v>
      </c>
      <c r="D428" s="26">
        <v>1</v>
      </c>
      <c r="G428" s="15">
        <v>86</v>
      </c>
      <c r="H428" s="17" t="s">
        <v>212</v>
      </c>
      <c r="J428" s="27" t="str" cm="1">
        <f t="array" ref="J428">IFERROR(_xlfn.TEXTJOIN(";",1,IF(D428,_xlfn.MAKEARRAY(D428,1,_xlfn.LAMBDA(_xlpm.x,_xlpm.y,K428&amp;"-"&amp;TEXT(_xlpm.x,"00"))),_xlfn.MAP(_xlfn.TEXTSPLIT(E428,{";","；"},,1),_xlfn.LAMBDA(_xlpm.x,K428&amp;"-"&amp;TEXT(_xlpm.x,"00"))))),"")</f>
        <v>6a-86-rnd-plant-01</v>
      </c>
      <c r="K428" s="19" t="str">
        <f t="shared" si="41"/>
        <v>6a-86-rnd-plant</v>
      </c>
      <c r="L428" s="4" t="s">
        <v>141</v>
      </c>
      <c r="N428" s="47" t="s">
        <v>399</v>
      </c>
    </row>
    <row r="429" spans="1:18">
      <c r="A429" s="27">
        <v>42061</v>
      </c>
      <c r="B429" s="4">
        <v>10</v>
      </c>
      <c r="C429" s="26" t="s">
        <v>213</v>
      </c>
      <c r="D429" s="26">
        <v>1</v>
      </c>
      <c r="G429" s="15">
        <v>87</v>
      </c>
      <c r="H429" s="17" t="s">
        <v>212</v>
      </c>
      <c r="J429" s="27" t="str" cm="1">
        <f t="array" ref="J429">IFERROR(_xlfn.TEXTJOIN(";",1,IF(D429,_xlfn.MAKEARRAY(D429,1,_xlfn.LAMBDA(_xlpm.x,_xlpm.y,K429&amp;"-"&amp;TEXT(_xlpm.x,"00"))),_xlfn.MAP(_xlfn.TEXTSPLIT(E429,{";","；"},,1),_xlfn.LAMBDA(_xlpm.x,K429&amp;"-"&amp;TEXT(_xlpm.x,"00"))))),"")</f>
        <v>6a-87-rnd-bone-01</v>
      </c>
      <c r="K429" s="19" t="str">
        <f t="shared" si="41"/>
        <v>6a-87-rnd-bone</v>
      </c>
      <c r="L429" s="4" t="s">
        <v>141</v>
      </c>
      <c r="N429" s="47" t="s">
        <v>453</v>
      </c>
      <c r="P429" s="4">
        <v>0.5</v>
      </c>
      <c r="Q429" s="4">
        <v>0.5</v>
      </c>
    </row>
    <row r="430" spans="1:18">
      <c r="A430" s="27">
        <v>42061</v>
      </c>
      <c r="B430" s="4">
        <v>11</v>
      </c>
      <c r="C430" s="26" t="s">
        <v>185</v>
      </c>
      <c r="D430" s="26">
        <v>2</v>
      </c>
      <c r="G430" s="15">
        <v>88</v>
      </c>
      <c r="H430" s="17" t="s">
        <v>212</v>
      </c>
      <c r="J430" s="27" t="str" cm="1">
        <f t="array" ref="J430">IFERROR(_xlfn.TEXTJOIN(";",1,IF(D430,_xlfn.MAKEARRAY(D430,1,_xlfn.LAMBDA(_xlpm.x,_xlpm.y,K430&amp;"-"&amp;TEXT(_xlpm.x,"00"))),_xlfn.MAP(_xlfn.TEXTSPLIT(E430,{";","；"},,1),_xlfn.LAMBDA(_xlpm.x,K430&amp;"-"&amp;TEXT(_xlpm.x,"00"))))),"")</f>
        <v>6a-88-rnd-plant-01;6a-88-rnd-plant-02</v>
      </c>
      <c r="K430" s="19" t="str">
        <f t="shared" si="41"/>
        <v>6a-88-rnd-plant</v>
      </c>
      <c r="L430" s="4" t="s">
        <v>141</v>
      </c>
      <c r="N430" s="47" t="s">
        <v>460</v>
      </c>
    </row>
    <row r="431" spans="1:18">
      <c r="A431" s="27">
        <v>42061</v>
      </c>
      <c r="B431" s="4">
        <v>12</v>
      </c>
      <c r="C431" s="26" t="s">
        <v>214</v>
      </c>
      <c r="D431" s="26">
        <v>2</v>
      </c>
      <c r="G431" s="15">
        <v>89</v>
      </c>
      <c r="H431" s="17" t="s">
        <v>212</v>
      </c>
      <c r="J431" s="27" t="str" cm="1">
        <f t="array" ref="J431">IFERROR(_xlfn.TEXTJOIN(";",1,IF(D431,_xlfn.MAKEARRAY(D431,1,_xlfn.LAMBDA(_xlpm.x,_xlpm.y,K431&amp;"-"&amp;TEXT(_xlpm.x,"00"))),_xlfn.MAP(_xlfn.TEXTSPLIT(E431,{";","；"},,1),_xlfn.LAMBDA(_xlpm.x,K431&amp;"-"&amp;TEXT(_xlpm.x,"00"))))),"")</f>
        <v>6a-89-rnd-sunshine-01;6a-89-rnd-sunshine-02</v>
      </c>
      <c r="K431" s="19" t="str">
        <f t="shared" si="41"/>
        <v>6a-89-rnd-sunshine</v>
      </c>
      <c r="L431" s="4" t="s">
        <v>141</v>
      </c>
      <c r="N431" s="47" t="s">
        <v>462</v>
      </c>
    </row>
    <row r="432" spans="1:18">
      <c r="A432" s="27">
        <v>42061</v>
      </c>
      <c r="B432" s="4">
        <v>13</v>
      </c>
      <c r="C432" s="26" t="s">
        <v>30</v>
      </c>
      <c r="D432" s="26">
        <v>1</v>
      </c>
      <c r="G432" s="15">
        <v>90</v>
      </c>
      <c r="H432" s="17" t="s">
        <v>212</v>
      </c>
      <c r="J432" s="27" t="str" cm="1">
        <f t="array" ref="J432">IFERROR(_xlfn.TEXTJOIN(";",1,IF(D432,_xlfn.MAKEARRAY(D432,1,_xlfn.LAMBDA(_xlpm.x,_xlpm.y,K432&amp;"-"&amp;TEXT(_xlpm.x,"00"))),_xlfn.MAP(_xlfn.TEXTSPLIT(E432,{";","；"},,1),_xlfn.LAMBDA(_xlpm.x,K432&amp;"-"&amp;TEXT(_xlpm.x,"00"))))),"")</f>
        <v>6a-90-fixed-water-01</v>
      </c>
      <c r="K432" s="19" t="str">
        <f t="shared" si="41"/>
        <v>6a-90-fixed-water</v>
      </c>
      <c r="L432" s="4" t="s">
        <v>144</v>
      </c>
      <c r="M432" s="4">
        <v>33.04</v>
      </c>
    </row>
    <row r="433" spans="1:17">
      <c r="A433" s="27">
        <v>42061</v>
      </c>
      <c r="B433" s="4">
        <v>14</v>
      </c>
      <c r="C433" s="26" t="s">
        <v>204</v>
      </c>
      <c r="D433" s="26">
        <v>1</v>
      </c>
      <c r="G433" s="15">
        <v>91</v>
      </c>
      <c r="H433" s="17" t="s">
        <v>212</v>
      </c>
      <c r="J433" s="27" t="str" cm="1">
        <f t="array" ref="J433">IFERROR(_xlfn.TEXTJOIN(";",1,IF(D433,_xlfn.MAKEARRAY(D433,1,_xlfn.LAMBDA(_xlpm.x,_xlpm.y,K433&amp;"-"&amp;TEXT(_xlpm.x,"00"))),_xlfn.MAP(_xlfn.TEXTSPLIT(E433,{";","；"},,1),_xlfn.LAMBDA(_xlpm.x,K433&amp;"-"&amp;TEXT(_xlpm.x,"00"))))),"")</f>
        <v>6a-91-rnd-house-01</v>
      </c>
      <c r="K433" s="19" t="str">
        <f t="shared" si="41"/>
        <v>6a-91-rnd-house</v>
      </c>
      <c r="L433" s="4" t="s">
        <v>141</v>
      </c>
      <c r="N433" s="47" t="s">
        <v>456</v>
      </c>
      <c r="P433" s="4">
        <v>0.5</v>
      </c>
      <c r="Q433" s="4">
        <v>0.5</v>
      </c>
    </row>
    <row r="434" spans="1:17">
      <c r="A434" s="27">
        <v>42061</v>
      </c>
      <c r="B434" s="4">
        <v>15</v>
      </c>
      <c r="C434" s="26" t="s">
        <v>185</v>
      </c>
      <c r="D434" s="26">
        <v>1</v>
      </c>
      <c r="G434" s="15">
        <v>110</v>
      </c>
      <c r="H434" s="17" t="s">
        <v>212</v>
      </c>
      <c r="J434" s="27" t="str" cm="1">
        <f t="array" ref="J434">IFERROR(_xlfn.TEXTJOIN(";",1,IF(D434,_xlfn.MAKEARRAY(D434,1,_xlfn.LAMBDA(_xlpm.x,_xlpm.y,K434&amp;"-"&amp;TEXT(_xlpm.x,"00"))),_xlfn.MAP(_xlfn.TEXTSPLIT(E434,{";","；"},,1),_xlfn.LAMBDA(_xlpm.x,K434&amp;"-"&amp;TEXT(_xlpm.x,"00"))))),"")</f>
        <v>6a-110-fixed-plant-01</v>
      </c>
      <c r="K434" s="19" t="str">
        <f t="shared" si="41"/>
        <v>6a-110-fixed-plant</v>
      </c>
      <c r="L434" s="4" t="s">
        <v>144</v>
      </c>
      <c r="M434" s="4">
        <v>25.6</v>
      </c>
    </row>
    <row r="435" spans="1:17">
      <c r="A435" s="27">
        <v>42061</v>
      </c>
      <c r="B435" s="4">
        <v>16</v>
      </c>
      <c r="C435" s="26" t="s">
        <v>143</v>
      </c>
      <c r="D435" s="26">
        <v>1</v>
      </c>
      <c r="G435" s="15">
        <v>111</v>
      </c>
      <c r="H435" s="17" t="s">
        <v>212</v>
      </c>
      <c r="J435" s="27" t="str" cm="1">
        <f t="array" ref="J435">IFERROR(_xlfn.TEXTJOIN(";",1,IF(D435,_xlfn.MAKEARRAY(D435,1,_xlfn.LAMBDA(_xlpm.x,_xlpm.y,K435&amp;"-"&amp;TEXT(_xlpm.x,"00"))),_xlfn.MAP(_xlfn.TEXTSPLIT(E435,{";","；"},,1),_xlfn.LAMBDA(_xlpm.x,K435&amp;"-"&amp;TEXT(_xlpm.x,"00"))))),"")</f>
        <v>6a-111-fixed-atm-01</v>
      </c>
      <c r="K435" s="19" t="str">
        <f t="shared" si="41"/>
        <v>6a-111-fixed-atm</v>
      </c>
      <c r="L435" s="4" t="s">
        <v>144</v>
      </c>
      <c r="M435" s="4">
        <v>25.6</v>
      </c>
    </row>
    <row r="436" spans="1:17">
      <c r="A436" s="27">
        <v>42061</v>
      </c>
      <c r="B436" s="4">
        <v>17</v>
      </c>
      <c r="C436" s="26" t="s">
        <v>149</v>
      </c>
      <c r="D436" s="26">
        <v>1</v>
      </c>
      <c r="G436" s="15">
        <v>115</v>
      </c>
      <c r="H436" s="17" t="s">
        <v>212</v>
      </c>
      <c r="J436" s="27" t="str" cm="1">
        <f t="array" ref="J436">IFERROR(_xlfn.TEXTJOIN(";",1,IF(D436,_xlfn.MAKEARRAY(D436,1,_xlfn.LAMBDA(_xlpm.x,_xlpm.y,K436&amp;"-"&amp;TEXT(_xlpm.x,"00"))),_xlfn.MAP(_xlfn.TEXTSPLIT(E436,{";","；"},,1),_xlfn.LAMBDA(_xlpm.x,K436&amp;"-"&amp;TEXT(_xlpm.x,"00"))))),"")</f>
        <v>6a-115-rnd-cloud-01</v>
      </c>
      <c r="K436" s="19" t="str">
        <f t="shared" si="41"/>
        <v>6a-115-rnd-cloud</v>
      </c>
      <c r="L436" s="4" t="s">
        <v>141</v>
      </c>
      <c r="N436" s="47" t="s">
        <v>381</v>
      </c>
    </row>
    <row r="437" spans="1:17">
      <c r="A437" s="27">
        <v>42061</v>
      </c>
      <c r="B437" s="4">
        <v>18</v>
      </c>
      <c r="C437" s="26" t="s">
        <v>185</v>
      </c>
      <c r="D437" s="26">
        <v>1</v>
      </c>
      <c r="G437" s="15">
        <v>150</v>
      </c>
      <c r="H437" s="17" t="s">
        <v>212</v>
      </c>
      <c r="J437" s="27" t="str" cm="1">
        <f t="array" ref="J437">IFERROR(_xlfn.TEXTJOIN(";",1,IF(D437,_xlfn.MAKEARRAY(D437,1,_xlfn.LAMBDA(_xlpm.x,_xlpm.y,K437&amp;"-"&amp;TEXT(_xlpm.x,"00"))),_xlfn.MAP(_xlfn.TEXTSPLIT(E437,{";","；"},,1),_xlfn.LAMBDA(_xlpm.x,K437&amp;"-"&amp;TEXT(_xlpm.x,"00"))))),"")</f>
        <v>6a-150-fixed-plant-01</v>
      </c>
      <c r="K437" s="19" t="str">
        <f t="shared" si="41"/>
        <v>6a-150-fixed-plant</v>
      </c>
      <c r="L437" s="4" t="s">
        <v>144</v>
      </c>
      <c r="M437" s="4">
        <v>25.6</v>
      </c>
    </row>
    <row r="438" spans="1:17">
      <c r="A438" s="27">
        <v>42061</v>
      </c>
      <c r="B438" s="4">
        <v>19</v>
      </c>
      <c r="C438" s="26" t="s">
        <v>143</v>
      </c>
      <c r="D438" s="26">
        <v>1</v>
      </c>
      <c r="G438" s="15">
        <v>155</v>
      </c>
      <c r="H438" s="17" t="s">
        <v>212</v>
      </c>
      <c r="J438" s="27" t="str" cm="1">
        <f t="array" ref="J438">IFERROR(_xlfn.TEXTJOIN(";",1,IF(D438,_xlfn.MAKEARRAY(D438,1,_xlfn.LAMBDA(_xlpm.x,_xlpm.y,K438&amp;"-"&amp;TEXT(_xlpm.x,"00"))),_xlfn.MAP(_xlfn.TEXTSPLIT(E438,{";","；"},,1),_xlfn.LAMBDA(_xlpm.x,K438&amp;"-"&amp;TEXT(_xlpm.x,"00"))))),"")</f>
        <v>6a-155-fixed-atm-01</v>
      </c>
      <c r="K438" s="19" t="str">
        <f t="shared" si="41"/>
        <v>6a-155-fixed-atm</v>
      </c>
      <c r="L438" s="4" t="s">
        <v>144</v>
      </c>
      <c r="M438" s="4">
        <v>25.6</v>
      </c>
    </row>
    <row r="439" spans="1:17">
      <c r="A439" s="27">
        <v>42061</v>
      </c>
      <c r="B439" s="4">
        <v>20</v>
      </c>
      <c r="C439" s="26" t="s">
        <v>185</v>
      </c>
      <c r="D439" s="26">
        <v>1</v>
      </c>
      <c r="G439" s="15">
        <v>220</v>
      </c>
      <c r="H439" s="17" t="s">
        <v>212</v>
      </c>
      <c r="J439" s="27" t="str" cm="1">
        <f t="array" ref="J439">IFERROR(_xlfn.TEXTJOIN(";",1,IF(D439,_xlfn.MAKEARRAY(D439,1,_xlfn.LAMBDA(_xlpm.x,_xlpm.y,K439&amp;"-"&amp;TEXT(_xlpm.x,"00"))),_xlfn.MAP(_xlfn.TEXTSPLIT(E439,{";","；"},,1),_xlfn.LAMBDA(_xlpm.x,K439&amp;"-"&amp;TEXT(_xlpm.x,"00"))))),"")</f>
        <v>6a-220-fixed-plant-01</v>
      </c>
      <c r="K439" s="19" t="str">
        <f t="shared" si="41"/>
        <v>6a-220-fixed-plant</v>
      </c>
      <c r="L439" s="4" t="s">
        <v>144</v>
      </c>
      <c r="M439" s="4">
        <v>27.92</v>
      </c>
    </row>
    <row r="440" spans="1:17">
      <c r="A440" s="27">
        <v>42061</v>
      </c>
      <c r="B440" s="4">
        <v>21</v>
      </c>
      <c r="C440" s="26" t="s">
        <v>185</v>
      </c>
      <c r="D440" s="26">
        <v>1</v>
      </c>
      <c r="G440" s="15">
        <v>290</v>
      </c>
      <c r="H440" s="17" t="s">
        <v>212</v>
      </c>
      <c r="J440" s="27" t="str" cm="1">
        <f t="array" ref="J440">IFERROR(_xlfn.TEXTJOIN(";",1,IF(D440,_xlfn.MAKEARRAY(D440,1,_xlfn.LAMBDA(_xlpm.x,_xlpm.y,K440&amp;"-"&amp;TEXT(_xlpm.x,"00"))),_xlfn.MAP(_xlfn.TEXTSPLIT(E440,{";","；"},,1),_xlfn.LAMBDA(_xlpm.x,K440&amp;"-"&amp;TEXT(_xlpm.x,"00"))))),"")</f>
        <v>6a-290-rnd-plant-01</v>
      </c>
      <c r="K440" s="19" t="str">
        <f t="shared" si="41"/>
        <v>6a-290-rnd-plant</v>
      </c>
      <c r="L440" s="4" t="s">
        <v>141</v>
      </c>
      <c r="N440" s="47" t="s">
        <v>454</v>
      </c>
    </row>
    <row r="441" spans="1:17">
      <c r="A441" s="27">
        <v>42061</v>
      </c>
      <c r="B441" s="4">
        <v>22</v>
      </c>
      <c r="C441" s="26" t="s">
        <v>149</v>
      </c>
      <c r="D441" s="26">
        <v>1</v>
      </c>
      <c r="G441" s="15">
        <v>550</v>
      </c>
      <c r="H441" s="17" t="s">
        <v>212</v>
      </c>
      <c r="J441" s="27" t="str" cm="1">
        <f t="array" ref="J441">IFERROR(_xlfn.TEXTJOIN(";",1,IF(D441,_xlfn.MAKEARRAY(D441,1,_xlfn.LAMBDA(_xlpm.x,_xlpm.y,K441&amp;"-"&amp;TEXT(_xlpm.x,"00"))),_xlfn.MAP(_xlfn.TEXTSPLIT(E441,{";","；"},,1),_xlfn.LAMBDA(_xlpm.x,K441&amp;"-"&amp;TEXT(_xlpm.x,"00"))))),"")</f>
        <v>6a-550-rnd-cloud-01</v>
      </c>
      <c r="K441" s="19" t="str">
        <f t="shared" ref="K441:K446" si="42">_xlfn.TEXTJOIN("-",1,H441:I441,G441,IF(L441="FixedDistance","fixed","rnd"),C441)</f>
        <v>6a-550-rnd-cloud</v>
      </c>
      <c r="L441" s="4" t="s">
        <v>141</v>
      </c>
      <c r="N441" s="47" t="s">
        <v>457</v>
      </c>
    </row>
    <row r="442" spans="1:17">
      <c r="A442" s="27">
        <v>42061</v>
      </c>
      <c r="B442" s="4">
        <v>23</v>
      </c>
      <c r="C442" s="26" t="s">
        <v>149</v>
      </c>
      <c r="D442" s="26">
        <v>1</v>
      </c>
      <c r="G442" s="15">
        <v>800</v>
      </c>
      <c r="H442" s="17" t="s">
        <v>212</v>
      </c>
      <c r="J442" s="27" t="str" cm="1">
        <f t="array" ref="J442">IFERROR(_xlfn.TEXTJOIN(";",1,IF(D442,_xlfn.MAKEARRAY(D442,1,_xlfn.LAMBDA(_xlpm.x,_xlpm.y,K442&amp;"-"&amp;TEXT(_xlpm.x,"00"))),_xlfn.MAP(_xlfn.TEXTSPLIT(E442,{";","；"},,1),_xlfn.LAMBDA(_xlpm.x,K442&amp;"-"&amp;TEXT(_xlpm.x,"00"))))),"")</f>
        <v>6a-800-rnd-cloud-01</v>
      </c>
      <c r="K442" s="19" t="str">
        <f t="shared" si="42"/>
        <v>6a-800-rnd-cloud</v>
      </c>
      <c r="L442" s="4" t="s">
        <v>141</v>
      </c>
      <c r="N442" s="47" t="s">
        <v>464</v>
      </c>
    </row>
    <row r="443" spans="1:17">
      <c r="A443" s="27">
        <v>42061</v>
      </c>
      <c r="B443" s="4">
        <v>24</v>
      </c>
      <c r="C443" s="26" t="s">
        <v>149</v>
      </c>
      <c r="D443" s="26">
        <v>2</v>
      </c>
      <c r="G443" s="15">
        <v>1400</v>
      </c>
      <c r="H443" s="17" t="s">
        <v>212</v>
      </c>
      <c r="J443" s="27" t="str" cm="1">
        <f t="array" ref="J443">IFERROR(_xlfn.TEXTJOIN(";",1,IF(D443,_xlfn.MAKEARRAY(D443,1,_xlfn.LAMBDA(_xlpm.x,_xlpm.y,K443&amp;"-"&amp;TEXT(_xlpm.x,"00"))),_xlfn.MAP(_xlfn.TEXTSPLIT(E443,{";","；"},,1),_xlfn.LAMBDA(_xlpm.x,K443&amp;"-"&amp;TEXT(_xlpm.x,"00"))))),"")</f>
        <v>6a-1400-rnd-cloud-01;6a-1400-rnd-cloud-02</v>
      </c>
      <c r="K443" s="19" t="str">
        <f t="shared" si="42"/>
        <v>6a-1400-rnd-cloud</v>
      </c>
      <c r="L443" s="4" t="s">
        <v>141</v>
      </c>
      <c r="N443" s="47" t="s">
        <v>294</v>
      </c>
    </row>
    <row r="444" spans="1:17">
      <c r="A444" s="27">
        <v>42061</v>
      </c>
      <c r="B444" s="4">
        <v>25</v>
      </c>
      <c r="C444" s="26" t="s">
        <v>149</v>
      </c>
      <c r="D444" s="26">
        <v>1</v>
      </c>
      <c r="G444" s="15">
        <v>1550</v>
      </c>
      <c r="H444" s="17" t="s">
        <v>212</v>
      </c>
      <c r="J444" s="27" t="str" cm="1">
        <f t="array" ref="J444">IFERROR(_xlfn.TEXTJOIN(";",1,IF(D444,_xlfn.MAKEARRAY(D444,1,_xlfn.LAMBDA(_xlpm.x,_xlpm.y,K444&amp;"-"&amp;TEXT(_xlpm.x,"00"))),_xlfn.MAP(_xlfn.TEXTSPLIT(E444,{";","；"},,1),_xlfn.LAMBDA(_xlpm.x,K444&amp;"-"&amp;TEXT(_xlpm.x,"00"))))),"")</f>
        <v>6a-1550-rnd-cloud-01</v>
      </c>
      <c r="K444" s="19" t="str">
        <f t="shared" si="42"/>
        <v>6a-1550-rnd-cloud</v>
      </c>
      <c r="L444" s="4" t="s">
        <v>141</v>
      </c>
      <c r="N444" s="47" t="s">
        <v>463</v>
      </c>
      <c r="P444" s="4">
        <v>0.5</v>
      </c>
      <c r="Q444" s="4">
        <v>0.5</v>
      </c>
    </row>
    <row r="445" spans="1:17">
      <c r="A445" s="27">
        <v>42061</v>
      </c>
      <c r="B445" s="4">
        <v>26</v>
      </c>
      <c r="C445" s="26" t="s">
        <v>149</v>
      </c>
      <c r="D445" s="26">
        <v>1</v>
      </c>
      <c r="G445" s="15">
        <v>1700</v>
      </c>
      <c r="H445" s="17" t="s">
        <v>212</v>
      </c>
      <c r="J445" s="27" t="str" cm="1">
        <f t="array" ref="J445">IFERROR(_xlfn.TEXTJOIN(";",1,IF(D445,_xlfn.MAKEARRAY(D445,1,_xlfn.LAMBDA(_xlpm.x,_xlpm.y,K445&amp;"-"&amp;TEXT(_xlpm.x,"00"))),_xlfn.MAP(_xlfn.TEXTSPLIT(E445,{";","；"},,1),_xlfn.LAMBDA(_xlpm.x,K445&amp;"-"&amp;TEXT(_xlpm.x,"00"))))),"")</f>
        <v>6a-1700-rnd-cloud-01</v>
      </c>
      <c r="K445" s="19" t="str">
        <f t="shared" si="42"/>
        <v>6a-1700-rnd-cloud</v>
      </c>
      <c r="L445" s="4" t="s">
        <v>141</v>
      </c>
      <c r="N445" s="47" t="s">
        <v>458</v>
      </c>
      <c r="P445" s="4">
        <v>0.8</v>
      </c>
      <c r="Q445" s="4">
        <v>0.2</v>
      </c>
    </row>
    <row r="446" spans="1:17">
      <c r="A446" s="27">
        <v>42061</v>
      </c>
      <c r="B446" s="4">
        <v>27</v>
      </c>
      <c r="C446" s="26" t="s">
        <v>150</v>
      </c>
      <c r="D446" s="26">
        <v>1</v>
      </c>
      <c r="G446" s="15">
        <v>2000</v>
      </c>
      <c r="H446" s="17" t="s">
        <v>212</v>
      </c>
      <c r="J446" s="27" t="str" cm="1">
        <f t="array" ref="J446">IFERROR(_xlfn.TEXTJOIN(";",1,IF(D446,_xlfn.MAKEARRAY(D446,1,_xlfn.LAMBDA(_xlpm.x,_xlpm.y,K446&amp;"-"&amp;TEXT(_xlpm.x,"00"))),_xlfn.MAP(_xlfn.TEXTSPLIT(E446,{";","；"},,1),_xlfn.LAMBDA(_xlpm.x,K446&amp;"-"&amp;TEXT(_xlpm.x,"00"))))),"")</f>
        <v>6a-2000-fixed-sky-01</v>
      </c>
      <c r="K446" s="19" t="str">
        <f t="shared" si="42"/>
        <v>6a-2000-fixed-sky</v>
      </c>
      <c r="L446" s="4" t="s">
        <v>144</v>
      </c>
      <c r="M446" s="4">
        <v>25.6</v>
      </c>
    </row>
    <row r="448" spans="1:17">
      <c r="A448" s="27">
        <v>42062</v>
      </c>
      <c r="B448" s="4">
        <v>1</v>
      </c>
      <c r="C448" s="26" t="s">
        <v>215</v>
      </c>
      <c r="D448" s="26">
        <v>1</v>
      </c>
      <c r="G448" s="15">
        <v>15</v>
      </c>
      <c r="H448" s="17" t="s">
        <v>216</v>
      </c>
      <c r="J448" s="27" t="str" cm="1">
        <f t="array" ref="J448">IFERROR(_xlfn.TEXTJOIN(";",1,IF(D448,_xlfn.MAKEARRAY(D448,1,_xlfn.LAMBDA(_xlpm.x,_xlpm.y,K448&amp;"-"&amp;TEXT(_xlpm.x,"00"))),_xlfn.MAP(_xlfn.TEXTSPLIT(E448,{";","；"},,1),_xlfn.LAMBDA(_xlpm.x,K448&amp;"-"&amp;TEXT(_xlpm.x,"00"))))),"")</f>
        <v>6b-15-fixed-sparkle-01</v>
      </c>
      <c r="K448" s="19" t="str">
        <f t="shared" ref="K448:K449" si="43">_xlfn.TEXTJOIN("-",1,H448:I448,G448,IF(L448="FixedDistance","fixed","rnd"),C448)</f>
        <v>6b-15-fixed-sparkle</v>
      </c>
      <c r="L448" s="4" t="s">
        <v>144</v>
      </c>
      <c r="M448" s="4">
        <v>64.319999999999993</v>
      </c>
    </row>
    <row r="449" spans="1:17">
      <c r="A449" s="27">
        <v>42062</v>
      </c>
      <c r="B449" s="4">
        <v>2</v>
      </c>
      <c r="C449" s="26" t="s">
        <v>217</v>
      </c>
      <c r="D449" s="26">
        <v>2</v>
      </c>
      <c r="G449" s="15">
        <v>16</v>
      </c>
      <c r="H449" s="17" t="s">
        <v>216</v>
      </c>
      <c r="J449" s="27" t="str" cm="1">
        <f t="array" ref="J449">IFERROR(_xlfn.TEXTJOIN(";",1,IF(D449,_xlfn.MAKEARRAY(D449,1,_xlfn.LAMBDA(_xlpm.x,_xlpm.y,K449&amp;"-"&amp;TEXT(_xlpm.x,"00"))),_xlfn.MAP(_xlfn.TEXTSPLIT(E449,{";","；"},,1),_xlfn.LAMBDA(_xlpm.x,K449&amp;"-"&amp;TEXT(_xlpm.x,"00"))))),"")</f>
        <v>6b-16-rnd-candle-01;6b-16-rnd-candle-02</v>
      </c>
      <c r="K449" s="19" t="str">
        <f t="shared" si="43"/>
        <v>6b-16-rnd-candle</v>
      </c>
      <c r="L449" s="4" t="s">
        <v>141</v>
      </c>
      <c r="N449" s="47" t="s">
        <v>465</v>
      </c>
      <c r="P449" s="4">
        <v>0.3</v>
      </c>
      <c r="Q449" s="4">
        <v>0.7</v>
      </c>
    </row>
    <row r="450" spans="1:17">
      <c r="A450" s="27">
        <v>42062</v>
      </c>
      <c r="B450" s="4">
        <v>3</v>
      </c>
      <c r="C450" s="26" t="s">
        <v>200</v>
      </c>
      <c r="D450" s="26">
        <v>3</v>
      </c>
      <c r="G450" s="15">
        <v>22</v>
      </c>
      <c r="H450" s="17" t="s">
        <v>216</v>
      </c>
      <c r="J450" s="27" t="str" cm="1">
        <f t="array" ref="J450">IFERROR(_xlfn.TEXTJOIN(";",1,IF(D450,_xlfn.MAKEARRAY(D450,1,_xlfn.LAMBDA(_xlpm.x,_xlpm.y,K450&amp;"-"&amp;TEXT(_xlpm.x,"00"))),_xlfn.MAP(_xlfn.TEXTSPLIT(E450,{";","；"},,1),_xlfn.LAMBDA(_xlpm.x,K450&amp;"-"&amp;TEXT(_xlpm.x,"00"))))),"")</f>
        <v>6b-22-rnd-bush-01;6b-22-rnd-bush-02;6b-22-rnd-bush-03</v>
      </c>
      <c r="K450" s="19" t="str">
        <f t="shared" ref="K450:K467" si="44">_xlfn.TEXTJOIN("-",1,H450:I450,G450,IF(L450="FixedDistance","fixed","rnd"),C450)</f>
        <v>6b-22-rnd-bush</v>
      </c>
      <c r="L450" s="4" t="s">
        <v>141</v>
      </c>
      <c r="N450" s="47" t="s">
        <v>466</v>
      </c>
    </row>
    <row r="451" spans="1:17">
      <c r="A451" s="27">
        <v>42062</v>
      </c>
      <c r="B451" s="4">
        <v>4</v>
      </c>
      <c r="C451" s="26" t="s">
        <v>146</v>
      </c>
      <c r="D451" s="26">
        <v>3</v>
      </c>
      <c r="G451" s="15">
        <v>29</v>
      </c>
      <c r="H451" s="17" t="s">
        <v>216</v>
      </c>
      <c r="J451" s="27" t="str" cm="1">
        <f t="array" ref="J451">IFERROR(_xlfn.TEXTJOIN(";",1,IF(D451,_xlfn.MAKEARRAY(D451,1,_xlfn.LAMBDA(_xlpm.x,_xlpm.y,K451&amp;"-"&amp;TEXT(_xlpm.x,"00"))),_xlfn.MAP(_xlfn.TEXTSPLIT(E451,{";","；"},,1),_xlfn.LAMBDA(_xlpm.x,K451&amp;"-"&amp;TEXT(_xlpm.x,"00"))))),"")</f>
        <v>6b-29-rnd-tree-01;6b-29-rnd-tree-02;6b-29-rnd-tree-03</v>
      </c>
      <c r="K451" s="19" t="str">
        <f t="shared" si="44"/>
        <v>6b-29-rnd-tree</v>
      </c>
      <c r="L451" s="4" t="s">
        <v>141</v>
      </c>
      <c r="N451" s="47" t="s">
        <v>476</v>
      </c>
      <c r="P451" s="4">
        <v>0.6</v>
      </c>
      <c r="Q451" s="4">
        <v>0.4</v>
      </c>
    </row>
    <row r="452" spans="1:17">
      <c r="A452" s="27">
        <v>42062</v>
      </c>
      <c r="B452" s="4">
        <v>5</v>
      </c>
      <c r="C452" s="26" t="s">
        <v>188</v>
      </c>
      <c r="D452" s="26">
        <v>2</v>
      </c>
      <c r="G452" s="15">
        <v>30</v>
      </c>
      <c r="H452" s="17" t="s">
        <v>216</v>
      </c>
      <c r="J452" s="27" t="str" cm="1">
        <f t="array" ref="J452">IFERROR(_xlfn.TEXTJOIN(";",1,IF(D452,_xlfn.MAKEARRAY(D452,1,_xlfn.LAMBDA(_xlpm.x,_xlpm.y,K452&amp;"-"&amp;TEXT(_xlpm.x,"00"))),_xlfn.MAP(_xlfn.TEXTSPLIT(E452,{";","；"},,1),_xlfn.LAMBDA(_xlpm.x,K452&amp;"-"&amp;TEXT(_xlpm.x,"00"))))),"")</f>
        <v>6b-30-rnd-hill-01;6b-30-rnd-hill-02</v>
      </c>
      <c r="K452" s="19" t="str">
        <f t="shared" si="44"/>
        <v>6b-30-rnd-hill</v>
      </c>
      <c r="L452" s="4" t="s">
        <v>141</v>
      </c>
      <c r="N452" s="47" t="s">
        <v>290</v>
      </c>
    </row>
    <row r="453" spans="1:17">
      <c r="A453" s="27">
        <v>42062</v>
      </c>
      <c r="B453" s="4">
        <v>6</v>
      </c>
      <c r="C453" s="26" t="s">
        <v>218</v>
      </c>
      <c r="D453" s="26">
        <v>1</v>
      </c>
      <c r="G453" s="15">
        <v>50</v>
      </c>
      <c r="H453" s="17" t="s">
        <v>216</v>
      </c>
      <c r="J453" s="27" t="str" cm="1">
        <f t="array" ref="J453">IFERROR(_xlfn.TEXTJOIN(";",1,IF(D453,_xlfn.MAKEARRAY(D453,1,_xlfn.LAMBDA(_xlpm.x,_xlpm.y,K453&amp;"-"&amp;TEXT(_xlpm.x,"00"))),_xlfn.MAP(_xlfn.TEXTSPLIT(E453,{";","；"},,1),_xlfn.LAMBDA(_xlpm.x,K453&amp;"-"&amp;TEXT(_xlpm.x,"00"))))),"")</f>
        <v>6b-50-rnd-fog-01</v>
      </c>
      <c r="K453" s="19" t="str">
        <f t="shared" ref="K453" si="45">_xlfn.TEXTJOIN("-",1,H453:I453,G453,IF(L453="FixedDistance","fixed","rnd"),C453)</f>
        <v>6b-50-rnd-fog</v>
      </c>
      <c r="L453" s="4" t="s">
        <v>141</v>
      </c>
      <c r="N453" s="47" t="s">
        <v>474</v>
      </c>
    </row>
    <row r="454" spans="1:17">
      <c r="A454" s="27">
        <v>42062</v>
      </c>
      <c r="B454" s="4">
        <v>7</v>
      </c>
      <c r="C454" s="26" t="s">
        <v>164</v>
      </c>
      <c r="D454" s="26">
        <v>2</v>
      </c>
      <c r="G454" s="49">
        <v>55</v>
      </c>
      <c r="H454" s="17" t="s">
        <v>216</v>
      </c>
      <c r="J454" s="27" t="str" cm="1">
        <f t="array" ref="J454">IFERROR(_xlfn.TEXTJOIN(";",1,IF(D454,_xlfn.MAKEARRAY(D454,1,_xlfn.LAMBDA(_xlpm.x,_xlpm.y,K454&amp;"-"&amp;TEXT(_xlpm.x,"00"))),_xlfn.MAP(_xlfn.TEXTSPLIT(E454,{";","；"},,1),_xlfn.LAMBDA(_xlpm.x,K454&amp;"-"&amp;TEXT(_xlpm.x,"00"))))),"")</f>
        <v>6b-55-rnd-light-01;6b-55-rnd-light-02</v>
      </c>
      <c r="K454" s="19" t="str">
        <f>_xlfn.TEXTJOIN("-",1,H454:I454,G454,IF(L454="FixedDistance","fixed","rnd"),C454)</f>
        <v>6b-55-rnd-light</v>
      </c>
      <c r="L454" s="4" t="s">
        <v>141</v>
      </c>
      <c r="N454" s="47" t="s">
        <v>473</v>
      </c>
      <c r="O454" s="47"/>
      <c r="P454" s="4">
        <v>0.5</v>
      </c>
      <c r="Q454" s="4">
        <v>0.5</v>
      </c>
    </row>
    <row r="455" spans="1:17">
      <c r="A455" s="27">
        <v>42062</v>
      </c>
      <c r="B455" s="4">
        <v>8</v>
      </c>
      <c r="C455" s="26" t="s">
        <v>164</v>
      </c>
      <c r="D455" s="26">
        <v>3</v>
      </c>
      <c r="G455" s="15">
        <v>76</v>
      </c>
      <c r="H455" s="17" t="s">
        <v>216</v>
      </c>
      <c r="J455" s="27" t="str" cm="1">
        <f t="array" ref="J455">IFERROR(_xlfn.TEXTJOIN(";",1,IF(D455,_xlfn.MAKEARRAY(D455,1,_xlfn.LAMBDA(_xlpm.x,_xlpm.y,K455&amp;"-"&amp;TEXT(_xlpm.x,"00"))),_xlfn.MAP(_xlfn.TEXTSPLIT(E455,{";","；"},,1),_xlfn.LAMBDA(_xlpm.x,K455&amp;"-"&amp;TEXT(_xlpm.x,"00"))))),"")</f>
        <v>6b-76-rnd-light-01;6b-76-rnd-light-02;6b-76-rnd-light-03</v>
      </c>
      <c r="K455" s="19" t="str">
        <f t="shared" si="44"/>
        <v>6b-76-rnd-light</v>
      </c>
      <c r="L455" s="4" t="s">
        <v>141</v>
      </c>
      <c r="N455" s="47" t="s">
        <v>477</v>
      </c>
      <c r="O455" s="47"/>
    </row>
    <row r="456" spans="1:17">
      <c r="A456" s="27">
        <v>42062</v>
      </c>
      <c r="B456" s="4">
        <v>9</v>
      </c>
      <c r="C456" s="26" t="s">
        <v>146</v>
      </c>
      <c r="D456" s="26">
        <v>4</v>
      </c>
      <c r="G456" s="15">
        <v>77</v>
      </c>
      <c r="H456" s="17" t="s">
        <v>216</v>
      </c>
      <c r="J456" s="27" t="str" cm="1">
        <f t="array" ref="J456">IFERROR(_xlfn.TEXTJOIN(";",1,IF(D456,_xlfn.MAKEARRAY(D456,1,_xlfn.LAMBDA(_xlpm.x,_xlpm.y,K456&amp;"-"&amp;TEXT(_xlpm.x,"00"))),_xlfn.MAP(_xlfn.TEXTSPLIT(E456,{";","；"},,1),_xlfn.LAMBDA(_xlpm.x,K456&amp;"-"&amp;TEXT(_xlpm.x,"00"))))),"")</f>
        <v>6b-77-rnd-tree-01;6b-77-rnd-tree-02;6b-77-rnd-tree-03;6b-77-rnd-tree-04</v>
      </c>
      <c r="K456" s="19" t="str">
        <f t="shared" si="44"/>
        <v>6b-77-rnd-tree</v>
      </c>
      <c r="L456" s="4" t="s">
        <v>141</v>
      </c>
      <c r="N456" s="47" t="s">
        <v>319</v>
      </c>
    </row>
    <row r="457" spans="1:17">
      <c r="A457" s="27">
        <v>42062</v>
      </c>
      <c r="B457" s="4">
        <v>10</v>
      </c>
      <c r="C457" s="26" t="s">
        <v>164</v>
      </c>
      <c r="D457" s="26">
        <v>1</v>
      </c>
      <c r="G457" s="15">
        <v>78</v>
      </c>
      <c r="H457" s="17" t="s">
        <v>216</v>
      </c>
      <c r="J457" s="27" t="str" cm="1">
        <f t="array" ref="J457">IFERROR(_xlfn.TEXTJOIN(";",1,IF(D457,_xlfn.MAKEARRAY(D457,1,_xlfn.LAMBDA(_xlpm.x,_xlpm.y,K457&amp;"-"&amp;TEXT(_xlpm.x,"00"))),_xlfn.MAP(_xlfn.TEXTSPLIT(E457,{";","；"},,1),_xlfn.LAMBDA(_xlpm.x,K457&amp;"-"&amp;TEXT(_xlpm.x,"00"))))),"")</f>
        <v>6b-78-rnd-light-01</v>
      </c>
      <c r="K457" s="19" t="str">
        <f t="shared" si="44"/>
        <v>6b-78-rnd-light</v>
      </c>
      <c r="L457" s="4" t="s">
        <v>141</v>
      </c>
      <c r="N457" s="47" t="s">
        <v>468</v>
      </c>
      <c r="O457" s="47"/>
    </row>
    <row r="458" spans="1:17">
      <c r="A458" s="27">
        <v>42062</v>
      </c>
      <c r="B458" s="4">
        <v>11</v>
      </c>
      <c r="C458" s="26" t="s">
        <v>218</v>
      </c>
      <c r="D458" s="26">
        <v>1</v>
      </c>
      <c r="G458" s="15">
        <v>80</v>
      </c>
      <c r="H458" s="17" t="s">
        <v>216</v>
      </c>
      <c r="J458" s="27" t="str" cm="1">
        <f t="array" ref="J458">IFERROR(_xlfn.TEXTJOIN(";",1,IF(D458,_xlfn.MAKEARRAY(D458,1,_xlfn.LAMBDA(_xlpm.x,_xlpm.y,K458&amp;"-"&amp;TEXT(_xlpm.x,"00"))),_xlfn.MAP(_xlfn.TEXTSPLIT(E458,{";","；"},,1),_xlfn.LAMBDA(_xlpm.x,K458&amp;"-"&amp;TEXT(_xlpm.x,"00"))))),"")</f>
        <v>6b-80-rnd-fog-01</v>
      </c>
      <c r="K458" s="19" t="str">
        <f t="shared" si="44"/>
        <v>6b-80-rnd-fog</v>
      </c>
      <c r="L458" s="4" t="s">
        <v>141</v>
      </c>
      <c r="N458" s="47" t="s">
        <v>472</v>
      </c>
    </row>
    <row r="459" spans="1:17">
      <c r="A459" s="27">
        <v>42062</v>
      </c>
      <c r="B459" s="4">
        <v>12</v>
      </c>
      <c r="C459" s="26" t="s">
        <v>165</v>
      </c>
      <c r="D459" s="26">
        <v>2</v>
      </c>
      <c r="G459" s="15">
        <v>87</v>
      </c>
      <c r="H459" s="17" t="s">
        <v>216</v>
      </c>
      <c r="J459" s="27" t="str" cm="1">
        <f t="array" ref="J459">IFERROR(_xlfn.TEXTJOIN(";",1,IF(D459,_xlfn.MAKEARRAY(D459,1,_xlfn.LAMBDA(_xlpm.x,_xlpm.y,K459&amp;"-"&amp;TEXT(_xlpm.x,"00"))),_xlfn.MAP(_xlfn.TEXTSPLIT(E459,{";","；"},,1),_xlfn.LAMBDA(_xlpm.x,K459&amp;"-"&amp;TEXT(_xlpm.x,"00"))))),"")</f>
        <v>6b-87-rnd-archi-01;6b-87-rnd-archi-02</v>
      </c>
      <c r="K459" s="19" t="str">
        <f t="shared" si="44"/>
        <v>6b-87-rnd-archi</v>
      </c>
      <c r="L459" s="4" t="s">
        <v>141</v>
      </c>
      <c r="N459" s="47" t="s">
        <v>475</v>
      </c>
    </row>
    <row r="460" spans="1:17">
      <c r="A460" s="27">
        <v>42062</v>
      </c>
      <c r="B460" s="4">
        <v>13</v>
      </c>
      <c r="C460" s="26" t="s">
        <v>164</v>
      </c>
      <c r="D460" s="26">
        <v>1</v>
      </c>
      <c r="G460" s="15">
        <v>89</v>
      </c>
      <c r="H460" s="17" t="s">
        <v>216</v>
      </c>
      <c r="J460" s="27" t="str" cm="1">
        <f t="array" ref="J460">IFERROR(_xlfn.TEXTJOIN(";",1,IF(D460,_xlfn.MAKEARRAY(D460,1,_xlfn.LAMBDA(_xlpm.x,_xlpm.y,K460&amp;"-"&amp;TEXT(_xlpm.x,"00"))),_xlfn.MAP(_xlfn.TEXTSPLIT(E460,{";","；"},,1),_xlfn.LAMBDA(_xlpm.x,K460&amp;"-"&amp;TEXT(_xlpm.x,"00"))))),"")</f>
        <v>6b-89-rnd-light-01</v>
      </c>
      <c r="K460" s="19" t="str">
        <f t="shared" si="44"/>
        <v>6b-89-rnd-light</v>
      </c>
      <c r="L460" s="4" t="s">
        <v>141</v>
      </c>
      <c r="N460" s="47" t="s">
        <v>439</v>
      </c>
    </row>
    <row r="461" spans="1:17">
      <c r="A461" s="27">
        <v>42062</v>
      </c>
      <c r="B461" s="4">
        <v>14</v>
      </c>
      <c r="C461" s="26" t="s">
        <v>203</v>
      </c>
      <c r="D461" s="26">
        <v>1</v>
      </c>
      <c r="G461" s="15">
        <v>90</v>
      </c>
      <c r="H461" s="17" t="s">
        <v>216</v>
      </c>
      <c r="J461" s="27" t="str" cm="1">
        <f t="array" ref="J461">IFERROR(_xlfn.TEXTJOIN(";",1,IF(D461,_xlfn.MAKEARRAY(D461,1,_xlfn.LAMBDA(_xlpm.x,_xlpm.y,K461&amp;"-"&amp;TEXT(_xlpm.x,"00"))),_xlfn.MAP(_xlfn.TEXTSPLIT(E461,{";","；"},,1),_xlfn.LAMBDA(_xlpm.x,K461&amp;"-"&amp;TEXT(_xlpm.x,"00"))))),"")</f>
        <v>6b-90-fixed-lake-01</v>
      </c>
      <c r="K461" s="19" t="str">
        <f t="shared" si="44"/>
        <v>6b-90-fixed-lake</v>
      </c>
      <c r="L461" s="4" t="s">
        <v>144</v>
      </c>
      <c r="M461" s="4">
        <v>25.6</v>
      </c>
    </row>
    <row r="462" spans="1:17">
      <c r="A462" s="27">
        <v>42062</v>
      </c>
      <c r="B462" s="4">
        <v>15</v>
      </c>
      <c r="C462" s="26" t="s">
        <v>143</v>
      </c>
      <c r="D462" s="26">
        <v>1</v>
      </c>
      <c r="G462" s="15">
        <v>91</v>
      </c>
      <c r="H462" s="17" t="s">
        <v>216</v>
      </c>
      <c r="J462" s="27" t="str" cm="1">
        <f t="array" ref="J462">IFERROR(_xlfn.TEXTJOIN(";",1,IF(D462,_xlfn.MAKEARRAY(D462,1,_xlfn.LAMBDA(_xlpm.x,_xlpm.y,K462&amp;"-"&amp;TEXT(_xlpm.x,"00"))),_xlfn.MAP(_xlfn.TEXTSPLIT(E462,{";","；"},,1),_xlfn.LAMBDA(_xlpm.x,K462&amp;"-"&amp;TEXT(_xlpm.x,"00"))))),"")</f>
        <v>6b-91-fixed-atm-01</v>
      </c>
      <c r="K462" s="19" t="str">
        <f t="shared" si="44"/>
        <v>6b-91-fixed-atm</v>
      </c>
      <c r="L462" s="4" t="s">
        <v>144</v>
      </c>
      <c r="M462" s="4">
        <v>25.6</v>
      </c>
    </row>
    <row r="463" spans="1:17">
      <c r="A463" s="27">
        <v>42062</v>
      </c>
      <c r="B463" s="4">
        <v>16</v>
      </c>
      <c r="C463" s="26" t="s">
        <v>146</v>
      </c>
      <c r="D463" s="26">
        <v>2</v>
      </c>
      <c r="G463" s="15">
        <v>110</v>
      </c>
      <c r="H463" s="17" t="s">
        <v>216</v>
      </c>
      <c r="J463" s="27" t="str" cm="1">
        <f t="array" ref="J463">IFERROR(_xlfn.TEXTJOIN(";",1,IF(D463,_xlfn.MAKEARRAY(D463,1,_xlfn.LAMBDA(_xlpm.x,_xlpm.y,K463&amp;"-"&amp;TEXT(_xlpm.x,"00"))),_xlfn.MAP(_xlfn.TEXTSPLIT(E463,{";","；"},,1),_xlfn.LAMBDA(_xlpm.x,K463&amp;"-"&amp;TEXT(_xlpm.x,"00"))))),"")</f>
        <v>6b-110-rnd-tree-01;6b-110-rnd-tree-02</v>
      </c>
      <c r="K463" s="19" t="str">
        <f t="shared" si="44"/>
        <v>6b-110-rnd-tree</v>
      </c>
      <c r="L463" s="4" t="s">
        <v>141</v>
      </c>
      <c r="N463" s="47" t="s">
        <v>469</v>
      </c>
    </row>
    <row r="464" spans="1:17">
      <c r="A464" s="27">
        <v>42062</v>
      </c>
      <c r="B464" s="4">
        <v>17</v>
      </c>
      <c r="C464" s="26" t="s">
        <v>146</v>
      </c>
      <c r="D464" s="26">
        <v>4</v>
      </c>
      <c r="G464" s="15">
        <v>150</v>
      </c>
      <c r="H464" s="17" t="s">
        <v>216</v>
      </c>
      <c r="J464" s="27" t="str" cm="1">
        <f t="array" ref="J464">IFERROR(_xlfn.TEXTJOIN(";",1,IF(D464,_xlfn.MAKEARRAY(D464,1,_xlfn.LAMBDA(_xlpm.x,_xlpm.y,K464&amp;"-"&amp;TEXT(_xlpm.x,"00"))),_xlfn.MAP(_xlfn.TEXTSPLIT(E464,{";","；"},,1),_xlfn.LAMBDA(_xlpm.x,K464&amp;"-"&amp;TEXT(_xlpm.x,"00"))))),"")</f>
        <v>6b-150-rnd-tree-01;6b-150-rnd-tree-02;6b-150-rnd-tree-03;6b-150-rnd-tree-04</v>
      </c>
      <c r="K464" s="19" t="str">
        <f t="shared" si="44"/>
        <v>6b-150-rnd-tree</v>
      </c>
      <c r="L464" s="4" t="s">
        <v>141</v>
      </c>
      <c r="N464" s="47" t="s">
        <v>470</v>
      </c>
    </row>
    <row r="465" spans="1:17">
      <c r="A465" s="27">
        <v>42062</v>
      </c>
      <c r="B465" s="4">
        <v>18</v>
      </c>
      <c r="C465" s="26" t="s">
        <v>165</v>
      </c>
      <c r="D465" s="26">
        <v>2</v>
      </c>
      <c r="G465" s="15">
        <v>170</v>
      </c>
      <c r="H465" s="17" t="s">
        <v>216</v>
      </c>
      <c r="J465" s="27" t="str" cm="1">
        <f t="array" ref="J465">IFERROR(_xlfn.TEXTJOIN(";",1,IF(D465,_xlfn.MAKEARRAY(D465,1,_xlfn.LAMBDA(_xlpm.x,_xlpm.y,K465&amp;"-"&amp;TEXT(_xlpm.x,"00"))),_xlfn.MAP(_xlfn.TEXTSPLIT(E465,{";","；"},,1),_xlfn.LAMBDA(_xlpm.x,K465&amp;"-"&amp;TEXT(_xlpm.x,"00"))))),"")</f>
        <v>6b-170-rnd-archi-01;6b-170-rnd-archi-02</v>
      </c>
      <c r="K465" s="19" t="str">
        <f t="shared" si="44"/>
        <v>6b-170-rnd-archi</v>
      </c>
      <c r="L465" s="4" t="s">
        <v>141</v>
      </c>
      <c r="N465" s="47" t="s">
        <v>467</v>
      </c>
    </row>
    <row r="466" spans="1:17">
      <c r="A466" s="27">
        <v>42062</v>
      </c>
      <c r="B466" s="4">
        <v>19</v>
      </c>
      <c r="C466" s="26" t="s">
        <v>146</v>
      </c>
      <c r="D466" s="26">
        <v>5</v>
      </c>
      <c r="G466" s="15">
        <v>190</v>
      </c>
      <c r="H466" s="17" t="s">
        <v>216</v>
      </c>
      <c r="J466" s="27" t="str" cm="1">
        <f t="array" ref="J466">IFERROR(_xlfn.TEXTJOIN(";",1,IF(D466,_xlfn.MAKEARRAY(D466,1,_xlfn.LAMBDA(_xlpm.x,_xlpm.y,K466&amp;"-"&amp;TEXT(_xlpm.x,"00"))),_xlfn.MAP(_xlfn.TEXTSPLIT(E466,{";","；"},,1),_xlfn.LAMBDA(_xlpm.x,K466&amp;"-"&amp;TEXT(_xlpm.x,"00"))))),"")</f>
        <v>6b-190-rnd-tree-01;6b-190-rnd-tree-02;6b-190-rnd-tree-03;6b-190-rnd-tree-04;6b-190-rnd-tree-05</v>
      </c>
      <c r="K466" s="19" t="str">
        <f t="shared" si="44"/>
        <v>6b-190-rnd-tree</v>
      </c>
      <c r="L466" s="4" t="s">
        <v>141</v>
      </c>
      <c r="N466" s="47" t="s">
        <v>478</v>
      </c>
    </row>
    <row r="467" spans="1:17">
      <c r="A467" s="27">
        <v>42062</v>
      </c>
      <c r="B467" s="4">
        <v>20</v>
      </c>
      <c r="C467" s="26" t="s">
        <v>189</v>
      </c>
      <c r="D467" s="26">
        <v>5</v>
      </c>
      <c r="G467" s="15">
        <v>300</v>
      </c>
      <c r="H467" s="17" t="s">
        <v>216</v>
      </c>
      <c r="J467" s="27" t="str" cm="1">
        <f t="array" ref="J467">IFERROR(_xlfn.TEXTJOIN(";",1,IF(D467,_xlfn.MAKEARRAY(D467,1,_xlfn.LAMBDA(_xlpm.x,_xlpm.y,K467&amp;"-"&amp;TEXT(_xlpm.x,"00"))),_xlfn.MAP(_xlfn.TEXTSPLIT(E467,{";","；"},,1),_xlfn.LAMBDA(_xlpm.x,K467&amp;"-"&amp;TEXT(_xlpm.x,"00"))))),"")</f>
        <v>6b-300-rnd-smoke-01;6b-300-rnd-smoke-02;6b-300-rnd-smoke-03;6b-300-rnd-smoke-04;6b-300-rnd-smoke-05</v>
      </c>
      <c r="K467" s="19" t="str">
        <f t="shared" si="44"/>
        <v>6b-300-rnd-smoke</v>
      </c>
      <c r="L467" s="4" t="s">
        <v>141</v>
      </c>
      <c r="N467" s="47" t="s">
        <v>471</v>
      </c>
    </row>
    <row r="468" spans="1:17">
      <c r="A468" s="27">
        <v>42062</v>
      </c>
      <c r="B468" s="4">
        <v>21</v>
      </c>
      <c r="C468" s="26" t="s">
        <v>146</v>
      </c>
      <c r="D468" s="26">
        <v>2</v>
      </c>
      <c r="G468" s="15">
        <v>400</v>
      </c>
      <c r="H468" s="17" t="s">
        <v>216</v>
      </c>
      <c r="J468" s="27" t="str" cm="1">
        <f t="array" ref="J468">IFERROR(_xlfn.TEXTJOIN(";",1,IF(D468,_xlfn.MAKEARRAY(D468,1,_xlfn.LAMBDA(_xlpm.x,_xlpm.y,K468&amp;"-"&amp;TEXT(_xlpm.x,"00"))),_xlfn.MAP(_xlfn.TEXTSPLIT(E468,{";","；"},,1),_xlfn.LAMBDA(_xlpm.x,K468&amp;"-"&amp;TEXT(_xlpm.x,"00"))))),"")</f>
        <v>6b-400-rnd-tree-01;6b-400-rnd-tree-02</v>
      </c>
      <c r="K468" s="19" t="str">
        <f t="shared" ref="K468:K469" si="46">_xlfn.TEXTJOIN("-",1,H468:I468,G468,IF(L468="FixedDistance","fixed","rnd"),C468)</f>
        <v>6b-400-rnd-tree</v>
      </c>
      <c r="L468" s="4" t="s">
        <v>141</v>
      </c>
      <c r="N468" s="47" t="s">
        <v>422</v>
      </c>
    </row>
    <row r="469" spans="1:17">
      <c r="A469" s="27">
        <v>42062</v>
      </c>
      <c r="B469" s="4">
        <v>22</v>
      </c>
      <c r="C469" s="26" t="s">
        <v>150</v>
      </c>
      <c r="D469" s="26">
        <v>1</v>
      </c>
      <c r="G469" s="15">
        <v>800</v>
      </c>
      <c r="H469" s="17" t="s">
        <v>216</v>
      </c>
      <c r="J469" s="27" t="str" cm="1">
        <f t="array" ref="J469">IFERROR(_xlfn.TEXTJOIN(";",1,IF(D469,_xlfn.MAKEARRAY(D469,1,_xlfn.LAMBDA(_xlpm.x,_xlpm.y,K469&amp;"-"&amp;TEXT(_xlpm.x,"00"))),_xlfn.MAP(_xlfn.TEXTSPLIT(E469,{";","；"},,1),_xlfn.LAMBDA(_xlpm.x,K469&amp;"-"&amp;TEXT(_xlpm.x,"00"))))),"")</f>
        <v>6b-800-fixed-sky-01</v>
      </c>
      <c r="K469" s="19" t="str">
        <f t="shared" si="46"/>
        <v>6b-800-fixed-sky</v>
      </c>
      <c r="L469" s="4" t="s">
        <v>144</v>
      </c>
      <c r="M469" s="4">
        <v>25.6</v>
      </c>
    </row>
    <row r="470" spans="1:17">
      <c r="J470" s="27"/>
    </row>
    <row r="471" spans="1:17">
      <c r="A471" s="27">
        <v>42063</v>
      </c>
      <c r="B471" s="4">
        <v>1</v>
      </c>
      <c r="C471" s="26" t="s">
        <v>171</v>
      </c>
      <c r="D471" s="26">
        <v>3</v>
      </c>
      <c r="G471" s="15">
        <v>15</v>
      </c>
      <c r="H471" s="17" t="s">
        <v>219</v>
      </c>
      <c r="J471" s="27" t="str" cm="1">
        <f t="array" ref="J471">IFERROR(_xlfn.TEXTJOIN(";",1,IF(D471,_xlfn.MAKEARRAY(D471,1,_xlfn.LAMBDA(_xlpm.x,_xlpm.y,K471&amp;"-"&amp;TEXT(_xlpm.x,"00"))),_xlfn.MAP(_xlfn.TEXTSPLIT(E471,{";","；"},,1),_xlfn.LAMBDA(_xlpm.x,K471&amp;"-"&amp;TEXT(_xlpm.x,"00"))))),"")</f>
        <v>6c-15-rnd-gem-01;6c-15-rnd-gem-02;6c-15-rnd-gem-03</v>
      </c>
      <c r="K471" s="19" t="str">
        <f t="shared" ref="K471:K472" si="47">_xlfn.TEXTJOIN("-",1,H471:I471,G471,IF(L471="FixedDistance","fixed","rnd"),C471)</f>
        <v>6c-15-rnd-gem</v>
      </c>
      <c r="L471" s="4" t="s">
        <v>141</v>
      </c>
      <c r="N471" s="47" t="s">
        <v>347</v>
      </c>
    </row>
    <row r="472" spans="1:17">
      <c r="A472" s="27">
        <v>42063</v>
      </c>
      <c r="B472" s="4">
        <v>2</v>
      </c>
      <c r="C472" s="26" t="s">
        <v>146</v>
      </c>
      <c r="D472" s="26">
        <v>2</v>
      </c>
      <c r="G472" s="15">
        <v>20</v>
      </c>
      <c r="H472" s="17" t="s">
        <v>219</v>
      </c>
      <c r="J472" s="27" t="str" cm="1">
        <f t="array" ref="J472">IFERROR(_xlfn.TEXTJOIN(";",1,IF(D472,_xlfn.MAKEARRAY(D472,1,_xlfn.LAMBDA(_xlpm.x,_xlpm.y,K472&amp;"-"&amp;TEXT(_xlpm.x,"00"))),_xlfn.MAP(_xlfn.TEXTSPLIT(E472,{";","；"},,1),_xlfn.LAMBDA(_xlpm.x,K472&amp;"-"&amp;TEXT(_xlpm.x,"00"))))),"")</f>
        <v>6c-20-rnd-tree-01;6c-20-rnd-tree-02</v>
      </c>
      <c r="K472" s="19" t="str">
        <f t="shared" si="47"/>
        <v>6c-20-rnd-tree</v>
      </c>
      <c r="L472" s="4" t="s">
        <v>141</v>
      </c>
      <c r="N472" s="47" t="s">
        <v>479</v>
      </c>
    </row>
    <row r="473" spans="1:17">
      <c r="A473" s="27">
        <v>42063</v>
      </c>
      <c r="B473" s="4">
        <v>3</v>
      </c>
      <c r="C473" s="26" t="s">
        <v>220</v>
      </c>
      <c r="D473" s="26">
        <v>2</v>
      </c>
      <c r="G473" s="15">
        <v>22</v>
      </c>
      <c r="H473" s="17" t="s">
        <v>219</v>
      </c>
      <c r="J473" s="27" t="str" cm="1">
        <f t="array" ref="J473">IFERROR(_xlfn.TEXTJOIN(";",1,IF(D473,_xlfn.MAKEARRAY(D473,1,_xlfn.LAMBDA(_xlpm.x,_xlpm.y,K473&amp;"-"&amp;TEXT(_xlpm.x,"00"))),_xlfn.MAP(_xlfn.TEXTSPLIT(E473,{";","；"},,1),_xlfn.LAMBDA(_xlpm.x,K473&amp;"-"&amp;TEXT(_xlpm.x,"00"))))),"")</f>
        <v>6c-22-rnd-land-01;6c-22-rnd-land-02</v>
      </c>
      <c r="K473" s="19" t="str">
        <f t="shared" ref="K473:K489" si="48">_xlfn.TEXTJOIN("-",1,H473:I473,G473,IF(L473="FixedDistance","fixed","rnd"),C473)</f>
        <v>6c-22-rnd-land</v>
      </c>
      <c r="L473" s="4" t="s">
        <v>141</v>
      </c>
      <c r="N473" s="47" t="s">
        <v>480</v>
      </c>
    </row>
    <row r="474" spans="1:17">
      <c r="A474" s="27">
        <v>42063</v>
      </c>
      <c r="B474" s="4">
        <v>4</v>
      </c>
      <c r="C474" s="26" t="s">
        <v>183</v>
      </c>
      <c r="D474" s="26">
        <v>2</v>
      </c>
      <c r="G474" s="15">
        <v>58</v>
      </c>
      <c r="H474" s="17" t="s">
        <v>219</v>
      </c>
      <c r="J474" s="27" t="str" cm="1">
        <f t="array" ref="J474">IFERROR(_xlfn.TEXTJOIN(";",1,IF(D474,_xlfn.MAKEARRAY(D474,1,_xlfn.LAMBDA(_xlpm.x,_xlpm.y,K474&amp;"-"&amp;TEXT(_xlpm.x,"00"))),_xlfn.MAP(_xlfn.TEXTSPLIT(E474,{";","；"},,1),_xlfn.LAMBDA(_xlpm.x,K474&amp;"-"&amp;TEXT(_xlpm.x,"00"))))),"")</f>
        <v>6c-58-rnd-waterfall-01;6c-58-rnd-waterfall-02</v>
      </c>
      <c r="K474" s="19" t="str">
        <f t="shared" si="48"/>
        <v>6c-58-rnd-waterfall</v>
      </c>
      <c r="L474" s="4" t="s">
        <v>141</v>
      </c>
      <c r="N474" s="47" t="s">
        <v>444</v>
      </c>
      <c r="P474" s="4">
        <v>0.6</v>
      </c>
      <c r="Q474" s="4">
        <v>0.4</v>
      </c>
    </row>
    <row r="475" spans="1:17">
      <c r="A475" s="27">
        <v>42063</v>
      </c>
      <c r="B475" s="4">
        <v>5</v>
      </c>
      <c r="C475" s="26" t="s">
        <v>171</v>
      </c>
      <c r="D475" s="26">
        <v>2</v>
      </c>
      <c r="G475" s="15">
        <v>59</v>
      </c>
      <c r="H475" s="17" t="s">
        <v>219</v>
      </c>
      <c r="J475" s="27" t="str" cm="1">
        <f t="array" ref="J475">IFERROR(_xlfn.TEXTJOIN(";",1,IF(D475,_xlfn.MAKEARRAY(D475,1,_xlfn.LAMBDA(_xlpm.x,_xlpm.y,K475&amp;"-"&amp;TEXT(_xlpm.x,"00"))),_xlfn.MAP(_xlfn.TEXTSPLIT(E475,{";","；"},,1),_xlfn.LAMBDA(_xlpm.x,K475&amp;"-"&amp;TEXT(_xlpm.x,"00"))))),"")</f>
        <v>6c-59-rnd-gem-01;6c-59-rnd-gem-02</v>
      </c>
      <c r="K475" s="19" t="str">
        <f t="shared" si="48"/>
        <v>6c-59-rnd-gem</v>
      </c>
      <c r="L475" s="4" t="s">
        <v>141</v>
      </c>
      <c r="N475" s="47" t="s">
        <v>451</v>
      </c>
      <c r="P475" s="4">
        <v>0.6</v>
      </c>
      <c r="Q475" s="4">
        <v>0.4</v>
      </c>
    </row>
    <row r="476" spans="1:17">
      <c r="A476" s="27">
        <v>42063</v>
      </c>
      <c r="B476" s="4">
        <v>6</v>
      </c>
      <c r="C476" s="26" t="s">
        <v>203</v>
      </c>
      <c r="D476" s="26">
        <v>1</v>
      </c>
      <c r="G476" s="15">
        <v>60</v>
      </c>
      <c r="H476" s="17" t="s">
        <v>219</v>
      </c>
      <c r="J476" s="27" t="str" cm="1">
        <f t="array" ref="J476">IFERROR(_xlfn.TEXTJOIN(";",1,IF(D476,_xlfn.MAKEARRAY(D476,1,_xlfn.LAMBDA(_xlpm.x,_xlpm.y,K476&amp;"-"&amp;TEXT(_xlpm.x,"00"))),_xlfn.MAP(_xlfn.TEXTSPLIT(E476,{";","；"},,1),_xlfn.LAMBDA(_xlpm.x,K476&amp;"-"&amp;TEXT(_xlpm.x,"00"))))),"")</f>
        <v>6c-60-fixed-lake-01</v>
      </c>
      <c r="K476" s="19" t="str">
        <f t="shared" si="48"/>
        <v>6c-60-fixed-lake</v>
      </c>
      <c r="L476" s="4" t="s">
        <v>144</v>
      </c>
      <c r="M476" s="4">
        <v>25.6</v>
      </c>
    </row>
    <row r="477" spans="1:17">
      <c r="A477" s="27">
        <v>42063</v>
      </c>
      <c r="B477" s="4">
        <v>7</v>
      </c>
      <c r="C477" s="26" t="s">
        <v>156</v>
      </c>
      <c r="D477" s="26">
        <v>1</v>
      </c>
      <c r="G477" s="15">
        <v>61</v>
      </c>
      <c r="H477" s="17" t="s">
        <v>219</v>
      </c>
      <c r="J477" s="27" t="str" cm="1">
        <f t="array" ref="J477">IFERROR(_xlfn.TEXTJOIN(";",1,IF(D477,_xlfn.MAKEARRAY(D477,1,_xlfn.LAMBDA(_xlpm.x,_xlpm.y,K477&amp;"-"&amp;TEXT(_xlpm.x,"00"))),_xlfn.MAP(_xlfn.TEXTSPLIT(E477,{";","；"},,1),_xlfn.LAMBDA(_xlpm.x,K477&amp;"-"&amp;TEXT(_xlpm.x,"00"))))),"")</f>
        <v>6c-61-rnd-pillar-01</v>
      </c>
      <c r="K477" s="19" t="str">
        <f t="shared" si="48"/>
        <v>6c-61-rnd-pillar</v>
      </c>
      <c r="L477" s="4" t="s">
        <v>141</v>
      </c>
      <c r="N477" s="47" t="s">
        <v>444</v>
      </c>
      <c r="P477" s="4">
        <v>0.6</v>
      </c>
      <c r="Q477" s="4">
        <v>0.4</v>
      </c>
    </row>
    <row r="478" spans="1:17">
      <c r="A478" s="27">
        <v>42063</v>
      </c>
      <c r="B478" s="4">
        <v>8</v>
      </c>
      <c r="C478" s="26" t="s">
        <v>183</v>
      </c>
      <c r="D478" s="26">
        <v>1</v>
      </c>
      <c r="G478" s="15">
        <v>63</v>
      </c>
      <c r="H478" s="17" t="s">
        <v>219</v>
      </c>
      <c r="J478" s="27" t="str" cm="1">
        <f t="array" ref="J478">IFERROR(_xlfn.TEXTJOIN(";",1,IF(D478,_xlfn.MAKEARRAY(D478,1,_xlfn.LAMBDA(_xlpm.x,_xlpm.y,K478&amp;"-"&amp;TEXT(_xlpm.x,"00"))),_xlfn.MAP(_xlfn.TEXTSPLIT(E478,{";","；"},,1),_xlfn.LAMBDA(_xlpm.x,K478&amp;"-"&amp;TEXT(_xlpm.x,"00"))))),"")</f>
        <v>6c-63-rnd-waterfall-01</v>
      </c>
      <c r="K478" s="19" t="str">
        <f t="shared" si="48"/>
        <v>6c-63-rnd-waterfall</v>
      </c>
      <c r="L478" s="4" t="s">
        <v>141</v>
      </c>
      <c r="N478" s="47" t="s">
        <v>481</v>
      </c>
    </row>
    <row r="479" spans="1:17">
      <c r="A479" s="27">
        <v>42063</v>
      </c>
      <c r="B479" s="4">
        <v>9</v>
      </c>
      <c r="C479" s="26" t="s">
        <v>171</v>
      </c>
      <c r="D479" s="26">
        <v>2</v>
      </c>
      <c r="G479" s="15">
        <v>158</v>
      </c>
      <c r="H479" s="17" t="s">
        <v>219</v>
      </c>
      <c r="J479" s="27" t="str" cm="1">
        <f t="array" ref="J479">IFERROR(_xlfn.TEXTJOIN(";",1,IF(D479,_xlfn.MAKEARRAY(D479,1,_xlfn.LAMBDA(_xlpm.x,_xlpm.y,K479&amp;"-"&amp;TEXT(_xlpm.x,"00"))),_xlfn.MAP(_xlfn.TEXTSPLIT(E479,{";","；"},,1),_xlfn.LAMBDA(_xlpm.x,K479&amp;"-"&amp;TEXT(_xlpm.x,"00"))))),"")</f>
        <v>6c-158-rnd-gem-01;6c-158-rnd-gem-02</v>
      </c>
      <c r="K479" s="19" t="str">
        <f t="shared" si="48"/>
        <v>6c-158-rnd-gem</v>
      </c>
      <c r="L479" s="4" t="s">
        <v>141</v>
      </c>
      <c r="N479" s="47" t="s">
        <v>266</v>
      </c>
    </row>
    <row r="480" spans="1:17">
      <c r="A480" s="27">
        <v>42063</v>
      </c>
      <c r="B480" s="4">
        <v>10</v>
      </c>
      <c r="C480" s="26" t="s">
        <v>220</v>
      </c>
      <c r="D480" s="26">
        <v>1</v>
      </c>
      <c r="G480" s="15">
        <v>159</v>
      </c>
      <c r="H480" s="17" t="s">
        <v>219</v>
      </c>
      <c r="J480" s="27" t="str" cm="1">
        <f t="array" ref="J480">IFERROR(_xlfn.TEXTJOIN(";",1,IF(D480,_xlfn.MAKEARRAY(D480,1,_xlfn.LAMBDA(_xlpm.x,_xlpm.y,K480&amp;"-"&amp;TEXT(_xlpm.x,"00"))),_xlfn.MAP(_xlfn.TEXTSPLIT(E480,{";","；"},,1),_xlfn.LAMBDA(_xlpm.x,K480&amp;"-"&amp;TEXT(_xlpm.x,"00"))))),"")</f>
        <v>6c-159-rnd-land-01</v>
      </c>
      <c r="K480" s="19" t="str">
        <f t="shared" si="48"/>
        <v>6c-159-rnd-land</v>
      </c>
      <c r="L480" s="4" t="s">
        <v>141</v>
      </c>
      <c r="N480" s="47" t="s">
        <v>480</v>
      </c>
    </row>
    <row r="481" spans="1:17">
      <c r="A481" s="27">
        <v>42063</v>
      </c>
      <c r="B481" s="4">
        <v>11</v>
      </c>
      <c r="C481" s="26" t="s">
        <v>203</v>
      </c>
      <c r="D481" s="26">
        <v>1</v>
      </c>
      <c r="G481" s="15">
        <v>160</v>
      </c>
      <c r="H481" s="17" t="s">
        <v>219</v>
      </c>
      <c r="J481" s="27" t="str" cm="1">
        <f t="array" ref="J481">IFERROR(_xlfn.TEXTJOIN(";",1,IF(D481,_xlfn.MAKEARRAY(D481,1,_xlfn.LAMBDA(_xlpm.x,_xlpm.y,K481&amp;"-"&amp;TEXT(_xlpm.x,"00"))),_xlfn.MAP(_xlfn.TEXTSPLIT(E481,{";","；"},,1),_xlfn.LAMBDA(_xlpm.x,K481&amp;"-"&amp;TEXT(_xlpm.x,"00"))))),"")</f>
        <v>6c-160-fixed-lake-01</v>
      </c>
      <c r="K481" s="19" t="str">
        <f t="shared" si="48"/>
        <v>6c-160-fixed-lake</v>
      </c>
      <c r="L481" s="4" t="s">
        <v>144</v>
      </c>
      <c r="M481" s="4">
        <v>25.6</v>
      </c>
    </row>
    <row r="482" spans="1:17">
      <c r="A482" s="27">
        <v>42063</v>
      </c>
      <c r="B482" s="4">
        <v>12</v>
      </c>
      <c r="C482" s="26" t="s">
        <v>153</v>
      </c>
      <c r="D482" s="26">
        <v>2</v>
      </c>
      <c r="G482" s="15">
        <v>170</v>
      </c>
      <c r="H482" s="17" t="s">
        <v>219</v>
      </c>
      <c r="J482" s="27" t="str" cm="1">
        <f t="array" ref="J482">IFERROR(_xlfn.TEXTJOIN(";",1,IF(D482,_xlfn.MAKEARRAY(D482,1,_xlfn.LAMBDA(_xlpm.x,_xlpm.y,K482&amp;"-"&amp;TEXT(_xlpm.x,"00"))),_xlfn.MAP(_xlfn.TEXTSPLIT(E482,{";","；"},,1),_xlfn.LAMBDA(_xlpm.x,K482&amp;"-"&amp;TEXT(_xlpm.x,"00"))))),"")</f>
        <v>6c-170-rnd-stone-01;6c-170-rnd-stone-02</v>
      </c>
      <c r="K482" s="19" t="str">
        <f t="shared" si="48"/>
        <v>6c-170-rnd-stone</v>
      </c>
      <c r="L482" s="4" t="s">
        <v>141</v>
      </c>
      <c r="N482" s="47" t="s">
        <v>480</v>
      </c>
    </row>
    <row r="483" spans="1:17">
      <c r="A483" s="27">
        <v>42063</v>
      </c>
      <c r="B483" s="4">
        <v>13</v>
      </c>
      <c r="C483" s="26" t="s">
        <v>153</v>
      </c>
      <c r="D483" s="26">
        <v>1</v>
      </c>
      <c r="G483" s="15">
        <v>210</v>
      </c>
      <c r="H483" s="17" t="s">
        <v>219</v>
      </c>
      <c r="J483" s="27" t="str" cm="1">
        <f t="array" ref="J483">IFERROR(_xlfn.TEXTJOIN(";",1,IF(D483,_xlfn.MAKEARRAY(D483,1,_xlfn.LAMBDA(_xlpm.x,_xlpm.y,K483&amp;"-"&amp;TEXT(_xlpm.x,"00"))),_xlfn.MAP(_xlfn.TEXTSPLIT(E483,{";","；"},,1),_xlfn.LAMBDA(_xlpm.x,K483&amp;"-"&amp;TEXT(_xlpm.x,"00"))))),"")</f>
        <v>6c-210-rnd-stone-01</v>
      </c>
      <c r="K483" s="19" t="str">
        <f t="shared" si="48"/>
        <v>6c-210-rnd-stone</v>
      </c>
      <c r="L483" s="4" t="s">
        <v>141</v>
      </c>
      <c r="N483" s="47" t="s">
        <v>444</v>
      </c>
    </row>
    <row r="484" spans="1:17">
      <c r="A484" s="27">
        <v>42063</v>
      </c>
      <c r="B484" s="4">
        <v>14</v>
      </c>
      <c r="C484" s="26" t="s">
        <v>153</v>
      </c>
      <c r="D484" s="26">
        <v>3</v>
      </c>
      <c r="G484" s="15">
        <v>280</v>
      </c>
      <c r="H484" s="17" t="s">
        <v>219</v>
      </c>
      <c r="J484" s="27" t="str" cm="1">
        <f t="array" ref="J484">IFERROR(_xlfn.TEXTJOIN(";",1,IF(D484,_xlfn.MAKEARRAY(D484,1,_xlfn.LAMBDA(_xlpm.x,_xlpm.y,K484&amp;"-"&amp;TEXT(_xlpm.x,"00"))),_xlfn.MAP(_xlfn.TEXTSPLIT(E484,{";","；"},,1),_xlfn.LAMBDA(_xlpm.x,K484&amp;"-"&amp;TEXT(_xlpm.x,"00"))))),"")</f>
        <v>6c-280-rnd-stone-01;6c-280-rnd-stone-02;6c-280-rnd-stone-03</v>
      </c>
      <c r="K484" s="19" t="str">
        <f t="shared" si="48"/>
        <v>6c-280-rnd-stone</v>
      </c>
      <c r="L484" s="4" t="s">
        <v>141</v>
      </c>
      <c r="N484" s="47" t="s">
        <v>484</v>
      </c>
    </row>
    <row r="485" spans="1:17">
      <c r="A485" s="27">
        <v>42063</v>
      </c>
      <c r="B485" s="4">
        <v>15</v>
      </c>
      <c r="C485" s="26" t="s">
        <v>153</v>
      </c>
      <c r="D485" s="26">
        <v>2</v>
      </c>
      <c r="G485" s="15">
        <v>400</v>
      </c>
      <c r="H485" s="17" t="s">
        <v>219</v>
      </c>
      <c r="J485" s="27" t="str" cm="1">
        <f t="array" ref="J485">IFERROR(_xlfn.TEXTJOIN(";",1,IF(D485,_xlfn.MAKEARRAY(D485,1,_xlfn.LAMBDA(_xlpm.x,_xlpm.y,K485&amp;"-"&amp;TEXT(_xlpm.x,"00"))),_xlfn.MAP(_xlfn.TEXTSPLIT(E485,{";","；"},,1),_xlfn.LAMBDA(_xlpm.x,K485&amp;"-"&amp;TEXT(_xlpm.x,"00"))))),"")</f>
        <v>6c-400-rnd-stone-01;6c-400-rnd-stone-02</v>
      </c>
      <c r="K485" s="19" t="str">
        <f t="shared" si="48"/>
        <v>6c-400-rnd-stone</v>
      </c>
      <c r="L485" s="4" t="s">
        <v>141</v>
      </c>
      <c r="N485" s="47" t="s">
        <v>483</v>
      </c>
    </row>
    <row r="486" spans="1:17">
      <c r="A486" s="27">
        <v>42063</v>
      </c>
      <c r="B486" s="4">
        <v>16</v>
      </c>
      <c r="C486" s="26" t="s">
        <v>221</v>
      </c>
      <c r="D486" s="26">
        <v>1</v>
      </c>
      <c r="G486" s="15">
        <v>3000</v>
      </c>
      <c r="H486" s="17" t="s">
        <v>219</v>
      </c>
      <c r="J486" s="27" t="str" cm="1">
        <f t="array" ref="J486">IFERROR(_xlfn.TEXTJOIN(";",1,IF(D486,_xlfn.MAKEARRAY(D486,1,_xlfn.LAMBDA(_xlpm.x,_xlpm.y,K486&amp;"-"&amp;TEXT(_xlpm.x,"00"))),_xlfn.MAP(_xlfn.TEXTSPLIT(E486,{";","；"},,1),_xlfn.LAMBDA(_xlpm.x,K486&amp;"-"&amp;TEXT(_xlpm.x,"00"))))),"")</f>
        <v>6c-3000-rnd-star-01</v>
      </c>
      <c r="K486" s="19" t="str">
        <f t="shared" si="48"/>
        <v>6c-3000-rnd-star</v>
      </c>
      <c r="L486" s="4" t="s">
        <v>141</v>
      </c>
      <c r="N486" s="47" t="s">
        <v>451</v>
      </c>
    </row>
    <row r="487" spans="1:17">
      <c r="A487" s="27">
        <v>42063</v>
      </c>
      <c r="B487" s="4">
        <v>17</v>
      </c>
      <c r="C487" s="26" t="s">
        <v>221</v>
      </c>
      <c r="D487" s="26">
        <v>1</v>
      </c>
      <c r="G487" s="15">
        <v>4000</v>
      </c>
      <c r="H487" s="17" t="s">
        <v>219</v>
      </c>
      <c r="J487" s="27" t="str" cm="1">
        <f t="array" ref="J487">IFERROR(_xlfn.TEXTJOIN(";",1,IF(D487,_xlfn.MAKEARRAY(D487,1,_xlfn.LAMBDA(_xlpm.x,_xlpm.y,K487&amp;"-"&amp;TEXT(_xlpm.x,"00"))),_xlfn.MAP(_xlfn.TEXTSPLIT(E487,{";","；"},,1),_xlfn.LAMBDA(_xlpm.x,K487&amp;"-"&amp;TEXT(_xlpm.x,"00"))))),"")</f>
        <v>6c-4000-rnd-star-01</v>
      </c>
      <c r="K487" s="19" t="str">
        <f t="shared" si="48"/>
        <v>6c-4000-rnd-star</v>
      </c>
      <c r="L487" s="4" t="s">
        <v>141</v>
      </c>
      <c r="N487" s="47" t="s">
        <v>482</v>
      </c>
    </row>
    <row r="488" spans="1:17">
      <c r="A488" s="27">
        <v>42063</v>
      </c>
      <c r="B488" s="4">
        <v>18</v>
      </c>
      <c r="C488" s="26" t="s">
        <v>221</v>
      </c>
      <c r="D488" s="26">
        <v>1</v>
      </c>
      <c r="G488" s="15">
        <v>4500</v>
      </c>
      <c r="H488" s="17" t="s">
        <v>219</v>
      </c>
      <c r="J488" s="27" t="str" cm="1">
        <f t="array" ref="J488">IFERROR(_xlfn.TEXTJOIN(";",1,IF(D488,_xlfn.MAKEARRAY(D488,1,_xlfn.LAMBDA(_xlpm.x,_xlpm.y,K488&amp;"-"&amp;TEXT(_xlpm.x,"00"))),_xlfn.MAP(_xlfn.TEXTSPLIT(E488,{";","；"},,1),_xlfn.LAMBDA(_xlpm.x,K488&amp;"-"&amp;TEXT(_xlpm.x,"00"))))),"")</f>
        <v>6c-4500-fixed-star-01</v>
      </c>
      <c r="K488" s="19" t="str">
        <f t="shared" si="48"/>
        <v>6c-4500-fixed-star</v>
      </c>
      <c r="L488" s="4" t="s">
        <v>144</v>
      </c>
      <c r="M488" s="4">
        <v>76</v>
      </c>
    </row>
    <row r="489" spans="1:17">
      <c r="A489" s="27">
        <v>42063</v>
      </c>
      <c r="B489" s="4">
        <v>19</v>
      </c>
      <c r="C489" s="26" t="s">
        <v>150</v>
      </c>
      <c r="D489" s="26">
        <v>1</v>
      </c>
      <c r="G489" s="15">
        <v>5000</v>
      </c>
      <c r="H489" s="17" t="s">
        <v>219</v>
      </c>
      <c r="J489" s="27" t="str" cm="1">
        <f t="array" ref="J489">IFERROR(_xlfn.TEXTJOIN(";",1,IF(D489,_xlfn.MAKEARRAY(D489,1,_xlfn.LAMBDA(_xlpm.x,_xlpm.y,K489&amp;"-"&amp;TEXT(_xlpm.x,"00"))),_xlfn.MAP(_xlfn.TEXTSPLIT(E489,{";","；"},,1),_xlfn.LAMBDA(_xlpm.x,K489&amp;"-"&amp;TEXT(_xlpm.x,"00"))))),"")</f>
        <v>6c-5000-fixed-sky-01</v>
      </c>
      <c r="K489" s="19" t="str">
        <f t="shared" si="48"/>
        <v>6c-5000-fixed-sky</v>
      </c>
      <c r="L489" s="4" t="s">
        <v>144</v>
      </c>
      <c r="M489" s="4">
        <v>25.6</v>
      </c>
    </row>
    <row r="490" spans="1:17">
      <c r="A490" s="4"/>
      <c r="C490" s="26"/>
      <c r="D490" s="26"/>
      <c r="J490" s="27"/>
    </row>
    <row r="491" spans="1:17">
      <c r="A491" s="27">
        <v>42071</v>
      </c>
      <c r="B491" s="4">
        <v>1</v>
      </c>
      <c r="C491" s="26" t="s">
        <v>146</v>
      </c>
      <c r="D491" s="26">
        <v>4</v>
      </c>
      <c r="G491" s="15">
        <v>8</v>
      </c>
      <c r="H491" s="17" t="s">
        <v>222</v>
      </c>
      <c r="J491" s="27" t="str" cm="1">
        <f t="array" ref="J491">IFERROR(_xlfn.TEXTJOIN(";",1,IF(D491,_xlfn.MAKEARRAY(D491,1,_xlfn.LAMBDA(_xlpm.x,_xlpm.y,K491&amp;"-"&amp;TEXT(_xlpm.x,"00"))),_xlfn.MAP(_xlfn.TEXTSPLIT(E491,{";","；"},,1),_xlfn.LAMBDA(_xlpm.x,K491&amp;"-"&amp;TEXT(_xlpm.x,"00"))))),"")</f>
        <v>7a-8-rnd-tree-01;7a-8-rnd-tree-02;7a-8-rnd-tree-03;7a-8-rnd-tree-04</v>
      </c>
      <c r="K491" s="19" t="str">
        <f t="shared" ref="K491:K509" si="49">_xlfn.TEXTJOIN("-",1,H491:I491,G491,IF(L491="FixedDistance","fixed","rnd"),C491)</f>
        <v>7a-8-rnd-tree</v>
      </c>
      <c r="L491" s="4" t="s">
        <v>141</v>
      </c>
      <c r="N491" s="47" t="s">
        <v>487</v>
      </c>
      <c r="P491" s="4">
        <v>0.6</v>
      </c>
      <c r="Q491" s="4">
        <v>0.4</v>
      </c>
    </row>
    <row r="492" spans="1:17">
      <c r="A492" s="27">
        <v>42071</v>
      </c>
      <c r="B492" s="4">
        <v>2</v>
      </c>
      <c r="C492" s="26" t="s">
        <v>200</v>
      </c>
      <c r="D492" s="26">
        <v>3</v>
      </c>
      <c r="G492" s="15">
        <v>12</v>
      </c>
      <c r="H492" s="17" t="s">
        <v>222</v>
      </c>
      <c r="J492" s="27" t="str" cm="1">
        <f t="array" ref="J492">IFERROR(_xlfn.TEXTJOIN(";",1,IF(D492,_xlfn.MAKEARRAY(D492,1,_xlfn.LAMBDA(_xlpm.x,_xlpm.y,K492&amp;"-"&amp;TEXT(_xlpm.x,"00"))),_xlfn.MAP(_xlfn.TEXTSPLIT(E492,{";","；"},,1),_xlfn.LAMBDA(_xlpm.x,K492&amp;"-"&amp;TEXT(_xlpm.x,"00"))))),"")</f>
        <v>7a-12-rnd-bush-01;7a-12-rnd-bush-02;7a-12-rnd-bush-03</v>
      </c>
      <c r="K492" s="19" t="str">
        <f t="shared" si="49"/>
        <v>7a-12-rnd-bush</v>
      </c>
      <c r="L492" s="4" t="s">
        <v>141</v>
      </c>
      <c r="N492" s="47" t="s">
        <v>498</v>
      </c>
      <c r="P492" s="4">
        <v>0.7</v>
      </c>
      <c r="Q492" s="4">
        <v>0.3</v>
      </c>
    </row>
    <row r="493" spans="1:17">
      <c r="A493" s="27">
        <v>42071</v>
      </c>
      <c r="B493" s="4">
        <v>3</v>
      </c>
      <c r="C493" s="26" t="s">
        <v>200</v>
      </c>
      <c r="D493" s="26">
        <v>6</v>
      </c>
      <c r="G493" s="15">
        <v>14</v>
      </c>
      <c r="H493" s="17" t="s">
        <v>222</v>
      </c>
      <c r="J493" s="27" t="str" cm="1">
        <f t="array" ref="J493">IFERROR(_xlfn.TEXTJOIN(";",1,IF(D493,_xlfn.MAKEARRAY(D493,1,_xlfn.LAMBDA(_xlpm.x,_xlpm.y,K493&amp;"-"&amp;TEXT(_xlpm.x,"00"))),_xlfn.MAP(_xlfn.TEXTSPLIT(E493,{";","；"},,1),_xlfn.LAMBDA(_xlpm.x,K493&amp;"-"&amp;TEXT(_xlpm.x,"00"))))),"")</f>
        <v>7a-14-rnd-bush-01;7a-14-rnd-bush-02;7a-14-rnd-bush-03;7a-14-rnd-bush-04;7a-14-rnd-bush-05;7a-14-rnd-bush-06</v>
      </c>
      <c r="K493" s="19" t="str">
        <f t="shared" si="49"/>
        <v>7a-14-rnd-bush</v>
      </c>
      <c r="L493" s="4" t="s">
        <v>141</v>
      </c>
      <c r="N493" s="47" t="s">
        <v>497</v>
      </c>
      <c r="P493" s="4">
        <v>0.8</v>
      </c>
      <c r="Q493" s="4">
        <v>0.2</v>
      </c>
    </row>
    <row r="494" spans="1:17">
      <c r="A494" s="27">
        <v>42071</v>
      </c>
      <c r="B494" s="4">
        <v>4</v>
      </c>
      <c r="C494" s="26" t="s">
        <v>153</v>
      </c>
      <c r="D494" s="26">
        <v>2</v>
      </c>
      <c r="G494" s="15">
        <v>18</v>
      </c>
      <c r="H494" s="17" t="s">
        <v>222</v>
      </c>
      <c r="J494" s="27" t="str" cm="1">
        <f t="array" ref="J494">IFERROR(_xlfn.TEXTJOIN(";",1,IF(D494,_xlfn.MAKEARRAY(D494,1,_xlfn.LAMBDA(_xlpm.x,_xlpm.y,K494&amp;"-"&amp;TEXT(_xlpm.x,"00"))),_xlfn.MAP(_xlfn.TEXTSPLIT(E494,{";","；"},,1),_xlfn.LAMBDA(_xlpm.x,K494&amp;"-"&amp;TEXT(_xlpm.x,"00"))))),"")</f>
        <v>7a-18-rnd-stone-01;7a-18-rnd-stone-02</v>
      </c>
      <c r="K494" s="19" t="str">
        <f t="shared" si="49"/>
        <v>7a-18-rnd-stone</v>
      </c>
      <c r="L494" s="4" t="s">
        <v>141</v>
      </c>
      <c r="N494" s="47" t="s">
        <v>403</v>
      </c>
    </row>
    <row r="495" spans="1:17">
      <c r="A495" s="27">
        <v>42071</v>
      </c>
      <c r="B495" s="4">
        <v>5</v>
      </c>
      <c r="C495" s="26" t="s">
        <v>165</v>
      </c>
      <c r="D495" s="26">
        <v>2</v>
      </c>
      <c r="G495" s="15">
        <v>28</v>
      </c>
      <c r="H495" s="17" t="s">
        <v>222</v>
      </c>
      <c r="J495" s="27" t="str" cm="1">
        <f t="array" ref="J495">IFERROR(_xlfn.TEXTJOIN(";",1,IF(D495,_xlfn.MAKEARRAY(D495,1,_xlfn.LAMBDA(_xlpm.x,_xlpm.y,K495&amp;"-"&amp;TEXT(_xlpm.x,"00"))),_xlfn.MAP(_xlfn.TEXTSPLIT(E495,{";","；"},,1),_xlfn.LAMBDA(_xlpm.x,K495&amp;"-"&amp;TEXT(_xlpm.x,"00"))))),"")</f>
        <v>7a-28-rnd-archi-01;7a-28-rnd-archi-02</v>
      </c>
      <c r="K495" s="19" t="str">
        <f t="shared" si="49"/>
        <v>7a-28-rnd-archi</v>
      </c>
      <c r="L495" s="4" t="s">
        <v>141</v>
      </c>
      <c r="N495" s="47" t="s">
        <v>496</v>
      </c>
      <c r="P495" s="4">
        <v>0.7</v>
      </c>
      <c r="Q495" s="4">
        <v>0.3</v>
      </c>
    </row>
    <row r="496" spans="1:17">
      <c r="A496" s="27">
        <v>42071</v>
      </c>
      <c r="B496" s="4">
        <v>6</v>
      </c>
      <c r="C496" s="26" t="s">
        <v>146</v>
      </c>
      <c r="D496" s="26">
        <v>6</v>
      </c>
      <c r="G496" s="15">
        <v>30</v>
      </c>
      <c r="H496" s="17" t="s">
        <v>222</v>
      </c>
      <c r="J496" s="27" t="str" cm="1">
        <f t="array" ref="J496">IFERROR(_xlfn.TEXTJOIN(";",1,IF(D496,_xlfn.MAKEARRAY(D496,1,_xlfn.LAMBDA(_xlpm.x,_xlpm.y,K496&amp;"-"&amp;TEXT(_xlpm.x,"00"))),_xlfn.MAP(_xlfn.TEXTSPLIT(E496,{";","；"},,1),_xlfn.LAMBDA(_xlpm.x,K496&amp;"-"&amp;TEXT(_xlpm.x,"00"))))),"")</f>
        <v>7a-30-rnd-tree-01;7a-30-rnd-tree-02;7a-30-rnd-tree-03;7a-30-rnd-tree-04;7a-30-rnd-tree-05;7a-30-rnd-tree-06</v>
      </c>
      <c r="K496" s="19" t="str">
        <f t="shared" si="49"/>
        <v>7a-30-rnd-tree</v>
      </c>
      <c r="L496" s="4" t="s">
        <v>141</v>
      </c>
      <c r="N496" s="47" t="s">
        <v>267</v>
      </c>
      <c r="P496" s="4">
        <v>0.8</v>
      </c>
      <c r="Q496" s="4">
        <v>0.2</v>
      </c>
    </row>
    <row r="497" spans="1:17">
      <c r="A497" s="27">
        <v>42071</v>
      </c>
      <c r="B497" s="4">
        <v>7</v>
      </c>
      <c r="C497" s="26" t="s">
        <v>200</v>
      </c>
      <c r="D497" s="26">
        <v>7</v>
      </c>
      <c r="G497" s="15">
        <v>38</v>
      </c>
      <c r="H497" s="17" t="s">
        <v>222</v>
      </c>
      <c r="J497" s="27" t="str" cm="1">
        <f t="array" ref="J497">IFERROR(_xlfn.TEXTJOIN(";",1,IF(D497,_xlfn.MAKEARRAY(D497,1,_xlfn.LAMBDA(_xlpm.x,_xlpm.y,K497&amp;"-"&amp;TEXT(_xlpm.x,"00"))),_xlfn.MAP(_xlfn.TEXTSPLIT(E497,{";","；"},,1),_xlfn.LAMBDA(_xlpm.x,K497&amp;"-"&amp;TEXT(_xlpm.x,"00"))))),"")</f>
        <v>7a-38-rnd-bush-01;7a-38-rnd-bush-02;7a-38-rnd-bush-03;7a-38-rnd-bush-04;7a-38-rnd-bush-05;7a-38-rnd-bush-06;7a-38-rnd-bush-07</v>
      </c>
      <c r="K497" s="19" t="str">
        <f t="shared" si="49"/>
        <v>7a-38-rnd-bush</v>
      </c>
      <c r="L497" s="4" t="s">
        <v>141</v>
      </c>
      <c r="N497" s="47" t="s">
        <v>488</v>
      </c>
      <c r="P497" s="4">
        <v>0.7</v>
      </c>
      <c r="Q497" s="4">
        <v>0.3</v>
      </c>
    </row>
    <row r="498" spans="1:17">
      <c r="A498" s="27">
        <v>42071</v>
      </c>
      <c r="B498" s="4">
        <v>8</v>
      </c>
      <c r="C498" s="26" t="s">
        <v>146</v>
      </c>
      <c r="D498" s="26">
        <v>3</v>
      </c>
      <c r="G498" s="15">
        <v>45</v>
      </c>
      <c r="H498" s="17" t="s">
        <v>222</v>
      </c>
      <c r="J498" s="27" t="str" cm="1">
        <f t="array" ref="J498">IFERROR(_xlfn.TEXTJOIN(";",1,IF(D498,_xlfn.MAKEARRAY(D498,1,_xlfn.LAMBDA(_xlpm.x,_xlpm.y,K498&amp;"-"&amp;TEXT(_xlpm.x,"00"))),_xlfn.MAP(_xlfn.TEXTSPLIT(E498,{";","；"},,1),_xlfn.LAMBDA(_xlpm.x,K498&amp;"-"&amp;TEXT(_xlpm.x,"00"))))),"")</f>
        <v>7a-45-rnd-tree-01;7a-45-rnd-tree-02;7a-45-rnd-tree-03</v>
      </c>
      <c r="K498" s="19" t="str">
        <f t="shared" si="49"/>
        <v>7a-45-rnd-tree</v>
      </c>
      <c r="L498" s="4" t="s">
        <v>141</v>
      </c>
      <c r="N498" s="47" t="s">
        <v>495</v>
      </c>
    </row>
    <row r="499" spans="1:17">
      <c r="A499" s="27">
        <v>42071</v>
      </c>
      <c r="B499" s="4">
        <v>9</v>
      </c>
      <c r="C499" s="26" t="s">
        <v>188</v>
      </c>
      <c r="D499" s="26">
        <v>1</v>
      </c>
      <c r="G499" s="15">
        <v>77</v>
      </c>
      <c r="H499" s="17" t="s">
        <v>222</v>
      </c>
      <c r="J499" s="27" t="str" cm="1">
        <f t="array" ref="J499">IFERROR(_xlfn.TEXTJOIN(";",1,IF(D499,_xlfn.MAKEARRAY(D499,1,_xlfn.LAMBDA(_xlpm.x,_xlpm.y,K499&amp;"-"&amp;TEXT(_xlpm.x,"00"))),_xlfn.MAP(_xlfn.TEXTSPLIT(E499,{";","；"},,1),_xlfn.LAMBDA(_xlpm.x,K499&amp;"-"&amp;TEXT(_xlpm.x,"00"))))),"")</f>
        <v>7a-77-rnd-hill-01</v>
      </c>
      <c r="K499" s="19" t="str">
        <f t="shared" si="49"/>
        <v>7a-77-rnd-hill</v>
      </c>
      <c r="L499" s="4" t="s">
        <v>141</v>
      </c>
      <c r="N499" s="47" t="s">
        <v>489</v>
      </c>
      <c r="P499" s="4">
        <v>0.6</v>
      </c>
      <c r="Q499" s="4">
        <v>0.4</v>
      </c>
    </row>
    <row r="500" spans="1:17">
      <c r="A500" s="27">
        <v>42071</v>
      </c>
      <c r="B500" s="4">
        <v>10</v>
      </c>
      <c r="C500" s="26" t="s">
        <v>165</v>
      </c>
      <c r="D500" s="26">
        <v>1</v>
      </c>
      <c r="G500" s="15">
        <v>78</v>
      </c>
      <c r="H500" s="17" t="s">
        <v>222</v>
      </c>
      <c r="J500" s="27" t="str" cm="1">
        <f t="array" ref="J500">IFERROR(_xlfn.TEXTJOIN(";",1,IF(D500,_xlfn.MAKEARRAY(D500,1,_xlfn.LAMBDA(_xlpm.x,_xlpm.y,K500&amp;"-"&amp;TEXT(_xlpm.x,"00"))),_xlfn.MAP(_xlfn.TEXTSPLIT(E500,{";","；"},,1),_xlfn.LAMBDA(_xlpm.x,K500&amp;"-"&amp;TEXT(_xlpm.x,"00"))))),"")</f>
        <v>7a-78-rnd-archi-01</v>
      </c>
      <c r="K500" s="19" t="str">
        <f t="shared" si="49"/>
        <v>7a-78-rnd-archi</v>
      </c>
      <c r="L500" s="4" t="s">
        <v>141</v>
      </c>
      <c r="N500" s="47" t="s">
        <v>489</v>
      </c>
    </row>
    <row r="501" spans="1:17">
      <c r="A501" s="27">
        <v>42071</v>
      </c>
      <c r="B501" s="4">
        <v>11</v>
      </c>
      <c r="C501" s="26" t="s">
        <v>146</v>
      </c>
      <c r="D501" s="26">
        <v>2</v>
      </c>
      <c r="G501" s="15">
        <v>79</v>
      </c>
      <c r="H501" s="17" t="s">
        <v>222</v>
      </c>
      <c r="J501" s="27" t="str" cm="1">
        <f t="array" ref="J501">IFERROR(_xlfn.TEXTJOIN(";",1,IF(D501,_xlfn.MAKEARRAY(D501,1,_xlfn.LAMBDA(_xlpm.x,_xlpm.y,K501&amp;"-"&amp;TEXT(_xlpm.x,"00"))),_xlfn.MAP(_xlfn.TEXTSPLIT(E501,{";","；"},,1),_xlfn.LAMBDA(_xlpm.x,K501&amp;"-"&amp;TEXT(_xlpm.x,"00"))))),"")</f>
        <v>7a-79-rnd-tree-01;7a-79-rnd-tree-02</v>
      </c>
      <c r="K501" s="19" t="str">
        <f t="shared" si="49"/>
        <v>7a-79-rnd-tree</v>
      </c>
      <c r="L501" s="4" t="s">
        <v>141</v>
      </c>
      <c r="N501" s="47" t="s">
        <v>429</v>
      </c>
      <c r="P501" s="4">
        <v>0.6</v>
      </c>
      <c r="Q501" s="4">
        <v>0.4</v>
      </c>
    </row>
    <row r="502" spans="1:17">
      <c r="A502" s="27">
        <v>42071</v>
      </c>
      <c r="B502" s="4">
        <v>12</v>
      </c>
      <c r="C502" s="26" t="s">
        <v>145</v>
      </c>
      <c r="D502" s="26">
        <v>1</v>
      </c>
      <c r="G502" s="15">
        <v>80</v>
      </c>
      <c r="H502" s="17" t="s">
        <v>222</v>
      </c>
      <c r="J502" s="27" t="str" cm="1">
        <f t="array" ref="J502">IFERROR(_xlfn.TEXTJOIN(";",1,IF(D502,_xlfn.MAKEARRAY(D502,1,_xlfn.LAMBDA(_xlpm.x,_xlpm.y,K502&amp;"-"&amp;TEXT(_xlpm.x,"00"))),_xlfn.MAP(_xlfn.TEXTSPLIT(E502,{";","；"},,1),_xlfn.LAMBDA(_xlpm.x,K502&amp;"-"&amp;TEXT(_xlpm.x,"00"))))),"")</f>
        <v>7a-80-fixed-ground-01</v>
      </c>
      <c r="K502" s="19" t="str">
        <f t="shared" si="49"/>
        <v>7a-80-fixed-ground</v>
      </c>
      <c r="L502" s="4" t="s">
        <v>144</v>
      </c>
      <c r="M502" s="4">
        <v>25.6</v>
      </c>
    </row>
    <row r="503" spans="1:17">
      <c r="A503" s="27">
        <v>42071</v>
      </c>
      <c r="B503" s="4">
        <v>13</v>
      </c>
      <c r="C503" s="26" t="s">
        <v>188</v>
      </c>
      <c r="D503" s="26">
        <v>1</v>
      </c>
      <c r="G503" s="15">
        <v>82</v>
      </c>
      <c r="H503" s="17" t="s">
        <v>222</v>
      </c>
      <c r="J503" s="27" t="str" cm="1">
        <f t="array" ref="J503">IFERROR(_xlfn.TEXTJOIN(";",1,IF(D503,_xlfn.MAKEARRAY(D503,1,_xlfn.LAMBDA(_xlpm.x,_xlpm.y,K503&amp;"-"&amp;TEXT(_xlpm.x,"00"))),_xlfn.MAP(_xlfn.TEXTSPLIT(E503,{";","；"},,1),_xlfn.LAMBDA(_xlpm.x,K503&amp;"-"&amp;TEXT(_xlpm.x,"00"))))),"")</f>
        <v>7a-82-rnd-hill-01</v>
      </c>
      <c r="K503" s="19" t="str">
        <f t="shared" si="49"/>
        <v>7a-82-rnd-hill</v>
      </c>
      <c r="L503" s="4" t="s">
        <v>141</v>
      </c>
      <c r="N503" s="47" t="s">
        <v>490</v>
      </c>
    </row>
    <row r="504" spans="1:17">
      <c r="A504" s="27">
        <v>42071</v>
      </c>
      <c r="B504" s="4">
        <v>14</v>
      </c>
      <c r="C504" s="26" t="s">
        <v>143</v>
      </c>
      <c r="D504" s="26">
        <v>1</v>
      </c>
      <c r="G504" s="15">
        <v>85</v>
      </c>
      <c r="H504" s="17" t="s">
        <v>222</v>
      </c>
      <c r="J504" s="27" t="str" cm="1">
        <f t="array" ref="J504">IFERROR(_xlfn.TEXTJOIN(";",1,IF(D504,_xlfn.MAKEARRAY(D504,1,_xlfn.LAMBDA(_xlpm.x,_xlpm.y,K504&amp;"-"&amp;TEXT(_xlpm.x,"00"))),_xlfn.MAP(_xlfn.TEXTSPLIT(E504,{";","；"},,1),_xlfn.LAMBDA(_xlpm.x,K504&amp;"-"&amp;TEXT(_xlpm.x,"00"))))),"")</f>
        <v>7a-85-fixed-atm-01</v>
      </c>
      <c r="K504" s="19" t="str">
        <f t="shared" si="49"/>
        <v>7a-85-fixed-atm</v>
      </c>
      <c r="L504" s="4" t="s">
        <v>144</v>
      </c>
      <c r="M504" s="4">
        <v>25.6</v>
      </c>
    </row>
    <row r="505" spans="1:17">
      <c r="A505" s="27">
        <v>42071</v>
      </c>
      <c r="B505" s="4">
        <v>15</v>
      </c>
      <c r="C505" s="26" t="s">
        <v>145</v>
      </c>
      <c r="D505" s="26">
        <v>1</v>
      </c>
      <c r="G505" s="15">
        <v>140</v>
      </c>
      <c r="H505" s="17" t="s">
        <v>222</v>
      </c>
      <c r="J505" s="27" t="str" cm="1">
        <f t="array" ref="J505">IFERROR(_xlfn.TEXTJOIN(";",1,IF(D505,_xlfn.MAKEARRAY(D505,1,_xlfn.LAMBDA(_xlpm.x,_xlpm.y,K505&amp;"-"&amp;TEXT(_xlpm.x,"00"))),_xlfn.MAP(_xlfn.TEXTSPLIT(E505,{";","；"},,1),_xlfn.LAMBDA(_xlpm.x,K505&amp;"-"&amp;TEXT(_xlpm.x,"00"))))),"")</f>
        <v>7a-140-fixed-ground-01</v>
      </c>
      <c r="K505" s="19" t="str">
        <f t="shared" si="49"/>
        <v>7a-140-fixed-ground</v>
      </c>
      <c r="L505" s="4" t="s">
        <v>144</v>
      </c>
      <c r="M505" s="4">
        <v>25.6</v>
      </c>
    </row>
    <row r="506" spans="1:17">
      <c r="A506" s="27">
        <v>42071</v>
      </c>
      <c r="B506" s="4">
        <v>16</v>
      </c>
      <c r="C506" s="26" t="s">
        <v>146</v>
      </c>
      <c r="D506" s="26">
        <v>4</v>
      </c>
      <c r="G506" s="15">
        <v>142</v>
      </c>
      <c r="H506" s="17" t="s">
        <v>222</v>
      </c>
      <c r="J506" s="27" t="str" cm="1">
        <f t="array" ref="J506">IFERROR(_xlfn.TEXTJOIN(";",1,IF(D506,_xlfn.MAKEARRAY(D506,1,_xlfn.LAMBDA(_xlpm.x,_xlpm.y,K506&amp;"-"&amp;TEXT(_xlpm.x,"00"))),_xlfn.MAP(_xlfn.TEXTSPLIT(E506,{";","；"},,1),_xlfn.LAMBDA(_xlpm.x,K506&amp;"-"&amp;TEXT(_xlpm.x,"00"))))),"")</f>
        <v>7a-142-rnd-tree-01;7a-142-rnd-tree-02;7a-142-rnd-tree-03;7a-142-rnd-tree-04</v>
      </c>
      <c r="K506" s="19" t="str">
        <f t="shared" si="49"/>
        <v>7a-142-rnd-tree</v>
      </c>
      <c r="L506" s="4" t="s">
        <v>141</v>
      </c>
      <c r="N506" s="47" t="s">
        <v>499</v>
      </c>
      <c r="P506" s="4">
        <v>0.8</v>
      </c>
      <c r="Q506" s="4">
        <v>0.2</v>
      </c>
    </row>
    <row r="507" spans="1:17">
      <c r="A507" s="27">
        <v>42071</v>
      </c>
      <c r="B507" s="4">
        <v>17</v>
      </c>
      <c r="C507" s="26" t="s">
        <v>200</v>
      </c>
      <c r="D507" s="26">
        <v>3</v>
      </c>
      <c r="G507" s="15">
        <v>143</v>
      </c>
      <c r="H507" s="17" t="s">
        <v>222</v>
      </c>
      <c r="J507" s="27" t="str" cm="1">
        <f t="array" ref="J507">IFERROR(_xlfn.TEXTJOIN(";",1,IF(D507,_xlfn.MAKEARRAY(D507,1,_xlfn.LAMBDA(_xlpm.x,_xlpm.y,K507&amp;"-"&amp;TEXT(_xlpm.x,"00"))),_xlfn.MAP(_xlfn.TEXTSPLIT(E507,{";","；"},,1),_xlfn.LAMBDA(_xlpm.x,K507&amp;"-"&amp;TEXT(_xlpm.x,"00"))))),"")</f>
        <v>7a-143-rnd-bush-01;7a-143-rnd-bush-02;7a-143-rnd-bush-03</v>
      </c>
      <c r="K507" s="19" t="str">
        <f t="shared" si="49"/>
        <v>7a-143-rnd-bush</v>
      </c>
      <c r="L507" s="4" t="s">
        <v>141</v>
      </c>
      <c r="N507" s="47" t="s">
        <v>500</v>
      </c>
    </row>
    <row r="508" spans="1:17">
      <c r="A508" s="27">
        <v>42071</v>
      </c>
      <c r="B508" s="4">
        <v>18</v>
      </c>
      <c r="C508" s="26" t="s">
        <v>146</v>
      </c>
      <c r="D508" s="26">
        <v>2</v>
      </c>
      <c r="G508" s="15">
        <v>145</v>
      </c>
      <c r="H508" s="17" t="s">
        <v>222</v>
      </c>
      <c r="J508" s="27" t="str" cm="1">
        <f t="array" ref="J508">IFERROR(_xlfn.TEXTJOIN(";",1,IF(D508,_xlfn.MAKEARRAY(D508,1,_xlfn.LAMBDA(_xlpm.x,_xlpm.y,K508&amp;"-"&amp;TEXT(_xlpm.x,"00"))),_xlfn.MAP(_xlfn.TEXTSPLIT(E508,{";","；"},,1),_xlfn.LAMBDA(_xlpm.x,K508&amp;"-"&amp;TEXT(_xlpm.x,"00"))))),"")</f>
        <v>7a-145-rnd-tree-01;7a-145-rnd-tree-02</v>
      </c>
      <c r="K508" s="19" t="str">
        <f t="shared" si="49"/>
        <v>7a-145-rnd-tree</v>
      </c>
      <c r="L508" s="4" t="s">
        <v>141</v>
      </c>
      <c r="N508" s="47" t="s">
        <v>267</v>
      </c>
      <c r="P508" s="4">
        <v>0.8</v>
      </c>
      <c r="Q508" s="4">
        <v>0.2</v>
      </c>
    </row>
    <row r="509" spans="1:17">
      <c r="A509" s="27">
        <v>42071</v>
      </c>
      <c r="B509" s="4">
        <v>19</v>
      </c>
      <c r="C509" s="26" t="s">
        <v>143</v>
      </c>
      <c r="D509" s="26">
        <v>1</v>
      </c>
      <c r="G509" s="15">
        <v>150</v>
      </c>
      <c r="H509" s="17" t="s">
        <v>222</v>
      </c>
      <c r="J509" s="27" t="str" cm="1">
        <f t="array" ref="J509">IFERROR(_xlfn.TEXTJOIN(";",1,IF(D509,_xlfn.MAKEARRAY(D509,1,_xlfn.LAMBDA(_xlpm.x,_xlpm.y,K509&amp;"-"&amp;TEXT(_xlpm.x,"00"))),_xlfn.MAP(_xlfn.TEXTSPLIT(E509,{";","；"},,1),_xlfn.LAMBDA(_xlpm.x,K509&amp;"-"&amp;TEXT(_xlpm.x,"00"))))),"")</f>
        <v>7a-150-fixed-atm-01</v>
      </c>
      <c r="K509" s="19" t="str">
        <f t="shared" si="49"/>
        <v>7a-150-fixed-atm</v>
      </c>
      <c r="L509" s="4" t="s">
        <v>144</v>
      </c>
      <c r="M509" s="4">
        <v>25.6</v>
      </c>
    </row>
    <row r="510" spans="1:17">
      <c r="A510" s="27">
        <v>42071</v>
      </c>
      <c r="B510" s="4">
        <v>20</v>
      </c>
      <c r="C510" s="26" t="s">
        <v>146</v>
      </c>
      <c r="D510" s="26">
        <v>1</v>
      </c>
      <c r="G510" s="15">
        <v>151</v>
      </c>
      <c r="H510" s="17" t="s">
        <v>222</v>
      </c>
      <c r="J510" s="27" t="str" cm="1">
        <f t="array" ref="J510">IFERROR(_xlfn.TEXTJOIN(";",1,IF(D510,_xlfn.MAKEARRAY(D510,1,_xlfn.LAMBDA(_xlpm.x,_xlpm.y,K510&amp;"-"&amp;TEXT(_xlpm.x,"00"))),_xlfn.MAP(_xlfn.TEXTSPLIT(E510,{";","；"},,1),_xlfn.LAMBDA(_xlpm.x,K510&amp;"-"&amp;TEXT(_xlpm.x,"00"))))),"")</f>
        <v>7a-151-rnd-tree-01</v>
      </c>
      <c r="K510" s="19" t="str">
        <f t="shared" ref="K510:K522" si="50">_xlfn.TEXTJOIN("-",1,H510:I510,G510,IF(L510="FixedDistance","fixed","rnd"),C510)</f>
        <v>7a-151-rnd-tree</v>
      </c>
      <c r="L510" s="4" t="s">
        <v>141</v>
      </c>
      <c r="N510" s="47" t="s">
        <v>488</v>
      </c>
      <c r="P510" s="4">
        <v>0.6</v>
      </c>
      <c r="Q510" s="4">
        <v>0.4</v>
      </c>
    </row>
    <row r="511" spans="1:17">
      <c r="A511" s="27">
        <v>42071</v>
      </c>
      <c r="B511" s="4">
        <v>21</v>
      </c>
      <c r="C511" s="26" t="s">
        <v>188</v>
      </c>
      <c r="D511" s="26">
        <v>1</v>
      </c>
      <c r="G511" s="15">
        <v>197</v>
      </c>
      <c r="H511" s="17" t="s">
        <v>222</v>
      </c>
      <c r="J511" s="27" t="str" cm="1">
        <f t="array" ref="J511">IFERROR(_xlfn.TEXTJOIN(";",1,IF(D511,_xlfn.MAKEARRAY(D511,1,_xlfn.LAMBDA(_xlpm.x,_xlpm.y,K511&amp;"-"&amp;TEXT(_xlpm.x,"00"))),_xlfn.MAP(_xlfn.TEXTSPLIT(E511,{";","；"},,1),_xlfn.LAMBDA(_xlpm.x,K511&amp;"-"&amp;TEXT(_xlpm.x,"00"))))),"")</f>
        <v>7a-197-rnd-hill-01</v>
      </c>
      <c r="K511" s="19" t="str">
        <f t="shared" si="50"/>
        <v>7a-197-rnd-hill</v>
      </c>
      <c r="L511" s="4" t="s">
        <v>141</v>
      </c>
      <c r="N511" s="47" t="s">
        <v>444</v>
      </c>
    </row>
    <row r="512" spans="1:17">
      <c r="A512" s="27">
        <v>42071</v>
      </c>
      <c r="B512" s="4">
        <v>22</v>
      </c>
      <c r="C512" s="26" t="s">
        <v>200</v>
      </c>
      <c r="D512" s="26">
        <v>1</v>
      </c>
      <c r="G512" s="15">
        <v>198</v>
      </c>
      <c r="H512" s="17" t="s">
        <v>222</v>
      </c>
      <c r="J512" s="27" t="str" cm="1">
        <f t="array" ref="J512">IFERROR(_xlfn.TEXTJOIN(";",1,IF(D512,_xlfn.MAKEARRAY(D512,1,_xlfn.LAMBDA(_xlpm.x,_xlpm.y,K512&amp;"-"&amp;TEXT(_xlpm.x,"00"))),_xlfn.MAP(_xlfn.TEXTSPLIT(E512,{";","；"},,1),_xlfn.LAMBDA(_xlpm.x,K512&amp;"-"&amp;TEXT(_xlpm.x,"00"))))),"")</f>
        <v>7a-198-rnd-bush-01</v>
      </c>
      <c r="K512" s="19" t="str">
        <f t="shared" si="50"/>
        <v>7a-198-rnd-bush</v>
      </c>
      <c r="L512" s="4" t="s">
        <v>141</v>
      </c>
      <c r="N512" s="47" t="s">
        <v>491</v>
      </c>
      <c r="P512" s="4">
        <v>0.8</v>
      </c>
      <c r="Q512" s="4">
        <v>0.2</v>
      </c>
    </row>
    <row r="513" spans="1:17">
      <c r="A513" s="27">
        <v>42071</v>
      </c>
      <c r="B513" s="4">
        <v>23</v>
      </c>
      <c r="C513" s="48" t="s">
        <v>485</v>
      </c>
      <c r="D513" s="26">
        <v>1</v>
      </c>
      <c r="G513" s="15">
        <v>200</v>
      </c>
      <c r="H513" s="17" t="s">
        <v>222</v>
      </c>
      <c r="J513" s="27" t="str" cm="1">
        <f t="array" ref="J513">IFERROR(_xlfn.TEXTJOIN(";",1,IF(D513,_xlfn.MAKEARRAY(D513,1,_xlfn.LAMBDA(_xlpm.x,_xlpm.y,K513&amp;"-"&amp;TEXT(_xlpm.x,"00"))),_xlfn.MAP(_xlfn.TEXTSPLIT(E513,{";","；"},,1),_xlfn.LAMBDA(_xlpm.x,K513&amp;"-"&amp;TEXT(_xlpm.x,"00"))))),"")</f>
        <v>7a-200-fixed-ground-01</v>
      </c>
      <c r="K513" s="19" t="str">
        <f t="shared" si="50"/>
        <v>7a-200-fixed-ground</v>
      </c>
      <c r="L513" s="4" t="s">
        <v>144</v>
      </c>
      <c r="M513" s="4">
        <v>25.6</v>
      </c>
    </row>
    <row r="514" spans="1:17">
      <c r="A514" s="27">
        <v>42071</v>
      </c>
      <c r="B514" s="4">
        <v>24</v>
      </c>
      <c r="C514" s="48" t="s">
        <v>486</v>
      </c>
      <c r="D514" s="26">
        <v>1</v>
      </c>
      <c r="G514" s="15">
        <v>203</v>
      </c>
      <c r="H514" s="17" t="s">
        <v>222</v>
      </c>
      <c r="J514" s="27" t="str" cm="1">
        <f t="array" ref="J514">IFERROR(_xlfn.TEXTJOIN(";",1,IF(D514,_xlfn.MAKEARRAY(D514,1,_xlfn.LAMBDA(_xlpm.x,_xlpm.y,K514&amp;"-"&amp;TEXT(_xlpm.x,"00"))),_xlfn.MAP(_xlfn.TEXTSPLIT(E514,{";","；"},,1),_xlfn.LAMBDA(_xlpm.x,K514&amp;"-"&amp;TEXT(_xlpm.x,"00"))))),"")</f>
        <v>7a-203-rnd-hill-01</v>
      </c>
      <c r="K514" s="19" t="str">
        <f t="shared" si="50"/>
        <v>7a-203-rnd-hill</v>
      </c>
      <c r="L514" s="4" t="s">
        <v>141</v>
      </c>
      <c r="N514" s="47" t="s">
        <v>492</v>
      </c>
    </row>
    <row r="515" spans="1:17">
      <c r="A515" s="27">
        <v>42071</v>
      </c>
      <c r="B515" s="4">
        <v>25</v>
      </c>
      <c r="C515" s="26" t="s">
        <v>149</v>
      </c>
      <c r="D515" s="26">
        <v>3</v>
      </c>
      <c r="G515" s="15">
        <v>300</v>
      </c>
      <c r="H515" s="17" t="s">
        <v>222</v>
      </c>
      <c r="J515" s="27" t="str" cm="1">
        <f t="array" ref="J515">IFERROR(_xlfn.TEXTJOIN(";",1,IF(D515,_xlfn.MAKEARRAY(D515,1,_xlfn.LAMBDA(_xlpm.x,_xlpm.y,K515&amp;"-"&amp;TEXT(_xlpm.x,"00"))),_xlfn.MAP(_xlfn.TEXTSPLIT(E515,{";","；"},,1),_xlfn.LAMBDA(_xlpm.x,K515&amp;"-"&amp;TEXT(_xlpm.x,"00"))))),"")</f>
        <v>7a-300-rnd-cloud-01;7a-300-rnd-cloud-02;7a-300-rnd-cloud-03</v>
      </c>
      <c r="K515" s="19" t="str">
        <f t="shared" si="50"/>
        <v>7a-300-rnd-cloud</v>
      </c>
      <c r="L515" s="4" t="s">
        <v>141</v>
      </c>
      <c r="N515" s="47" t="s">
        <v>493</v>
      </c>
    </row>
    <row r="516" spans="1:17">
      <c r="A516" s="27">
        <v>42071</v>
      </c>
      <c r="B516" s="4">
        <v>26</v>
      </c>
      <c r="C516" s="26" t="s">
        <v>188</v>
      </c>
      <c r="D516" s="26">
        <v>1</v>
      </c>
      <c r="G516" s="15">
        <v>490</v>
      </c>
      <c r="H516" s="17" t="s">
        <v>222</v>
      </c>
      <c r="J516" s="27" t="str" cm="1">
        <f t="array" ref="J516">IFERROR(_xlfn.TEXTJOIN(";",1,IF(D516,_xlfn.MAKEARRAY(D516,1,_xlfn.LAMBDA(_xlpm.x,_xlpm.y,K516&amp;"-"&amp;TEXT(_xlpm.x,"00"))),_xlfn.MAP(_xlfn.TEXTSPLIT(E516,{";","；"},,1),_xlfn.LAMBDA(_xlpm.x,K516&amp;"-"&amp;TEXT(_xlpm.x,"00"))))),"")</f>
        <v>7a-490-fixed-hill-01</v>
      </c>
      <c r="K516" s="19" t="str">
        <f t="shared" si="50"/>
        <v>7a-490-fixed-hill</v>
      </c>
      <c r="L516" s="4" t="s">
        <v>144</v>
      </c>
      <c r="M516" s="4">
        <v>25.36</v>
      </c>
    </row>
    <row r="517" spans="1:17">
      <c r="A517" s="27">
        <v>42071</v>
      </c>
      <c r="B517" s="4">
        <v>27</v>
      </c>
      <c r="C517" s="26" t="s">
        <v>143</v>
      </c>
      <c r="D517" s="26">
        <v>1</v>
      </c>
      <c r="G517" s="15">
        <v>500</v>
      </c>
      <c r="H517" s="17" t="s">
        <v>222</v>
      </c>
      <c r="J517" s="27" t="str" cm="1">
        <f t="array" ref="J517">IFERROR(_xlfn.TEXTJOIN(";",1,IF(D517,_xlfn.MAKEARRAY(D517,1,_xlfn.LAMBDA(_xlpm.x,_xlpm.y,K517&amp;"-"&amp;TEXT(_xlpm.x,"00"))),_xlfn.MAP(_xlfn.TEXTSPLIT(E517,{";","；"},,1),_xlfn.LAMBDA(_xlpm.x,K517&amp;"-"&amp;TEXT(_xlpm.x,"00"))))),"")</f>
        <v>7a-500-fixed-atm-01</v>
      </c>
      <c r="K517" s="19" t="str">
        <f t="shared" si="50"/>
        <v>7a-500-fixed-atm</v>
      </c>
      <c r="L517" s="4" t="s">
        <v>144</v>
      </c>
      <c r="M517" s="4">
        <v>25.6</v>
      </c>
    </row>
    <row r="518" spans="1:17">
      <c r="A518" s="27">
        <v>42071</v>
      </c>
      <c r="B518" s="4">
        <v>28</v>
      </c>
      <c r="C518" s="26" t="s">
        <v>148</v>
      </c>
      <c r="D518" s="26">
        <v>2</v>
      </c>
      <c r="G518" s="15">
        <v>1680</v>
      </c>
      <c r="H518" s="17" t="s">
        <v>222</v>
      </c>
      <c r="J518" s="27" t="str" cm="1">
        <f t="array" ref="J518">IFERROR(_xlfn.TEXTJOIN(";",1,IF(D518,_xlfn.MAKEARRAY(D518,1,_xlfn.LAMBDA(_xlpm.x,_xlpm.y,K518&amp;"-"&amp;TEXT(_xlpm.x,"00"))),_xlfn.MAP(_xlfn.TEXTSPLIT(E518,{";","；"},,1),_xlfn.LAMBDA(_xlpm.x,K518&amp;"-"&amp;TEXT(_xlpm.x,"00"))))),"")</f>
        <v>7a-1680-rnd-mountain-01;7a-1680-rnd-mountain-02</v>
      </c>
      <c r="K518" s="19" t="str">
        <f t="shared" si="50"/>
        <v>7a-1680-rnd-mountain</v>
      </c>
      <c r="L518" s="4" t="s">
        <v>141</v>
      </c>
      <c r="N518" s="47" t="s">
        <v>494</v>
      </c>
    </row>
    <row r="519" spans="1:17">
      <c r="A519" s="27">
        <v>42071</v>
      </c>
      <c r="B519" s="4">
        <v>29</v>
      </c>
      <c r="C519" s="26" t="s">
        <v>143</v>
      </c>
      <c r="D519" s="26">
        <v>1</v>
      </c>
      <c r="G519" s="15">
        <v>1700</v>
      </c>
      <c r="H519" s="17" t="s">
        <v>222</v>
      </c>
      <c r="J519" s="27" t="str" cm="1">
        <f t="array" ref="J519">IFERROR(_xlfn.TEXTJOIN(";",1,IF(D519,_xlfn.MAKEARRAY(D519,1,_xlfn.LAMBDA(_xlpm.x,_xlpm.y,K519&amp;"-"&amp;TEXT(_xlpm.x,"00"))),_xlfn.MAP(_xlfn.TEXTSPLIT(E519,{";","；"},,1),_xlfn.LAMBDA(_xlpm.x,K519&amp;"-"&amp;TEXT(_xlpm.x,"00"))))),"")</f>
        <v>7a-1700-fixed-atm-01</v>
      </c>
      <c r="K519" s="19" t="str">
        <f t="shared" si="50"/>
        <v>7a-1700-fixed-atm</v>
      </c>
      <c r="L519" s="4" t="s">
        <v>144</v>
      </c>
      <c r="M519" s="4">
        <v>25.6</v>
      </c>
    </row>
    <row r="520" spans="1:17">
      <c r="A520" s="27">
        <v>42071</v>
      </c>
      <c r="B520" s="4">
        <v>30</v>
      </c>
      <c r="C520" s="26" t="s">
        <v>149</v>
      </c>
      <c r="D520" s="26">
        <v>1</v>
      </c>
      <c r="G520" s="15">
        <v>4790</v>
      </c>
      <c r="H520" s="17" t="s">
        <v>222</v>
      </c>
      <c r="J520" s="27" t="str" cm="1">
        <f t="array" ref="J520">IFERROR(_xlfn.TEXTJOIN(";",1,IF(D520,_xlfn.MAKEARRAY(D520,1,_xlfn.LAMBDA(_xlpm.x,_xlpm.y,K520&amp;"-"&amp;TEXT(_xlpm.x,"00"))),_xlfn.MAP(_xlfn.TEXTSPLIT(E520,{";","；"},,1),_xlfn.LAMBDA(_xlpm.x,K520&amp;"-"&amp;TEXT(_xlpm.x,"00"))))),"")</f>
        <v>7a-4790-fixed-cloud-01</v>
      </c>
      <c r="K520" s="19" t="str">
        <f t="shared" si="50"/>
        <v>7a-4790-fixed-cloud</v>
      </c>
      <c r="L520" s="4" t="s">
        <v>144</v>
      </c>
      <c r="M520" s="4">
        <v>70</v>
      </c>
    </row>
    <row r="521" spans="1:17">
      <c r="A521" s="27">
        <v>42071</v>
      </c>
      <c r="B521" s="4">
        <v>31</v>
      </c>
      <c r="C521" s="26" t="s">
        <v>223</v>
      </c>
      <c r="D521" s="26">
        <v>1</v>
      </c>
      <c r="G521" s="15">
        <v>4800</v>
      </c>
      <c r="H521" s="17" t="s">
        <v>222</v>
      </c>
      <c r="J521" s="27" t="str" cm="1">
        <f t="array" ref="J521">IFERROR(_xlfn.TEXTJOIN(";",1,IF(D521,_xlfn.MAKEARRAY(D521,1,_xlfn.LAMBDA(_xlpm.x,_xlpm.y,K521&amp;"-"&amp;TEXT(_xlpm.x,"00"))),_xlfn.MAP(_xlfn.TEXTSPLIT(E521,{";","；"},,1),_xlfn.LAMBDA(_xlpm.x,K521&amp;"-"&amp;TEXT(_xlpm.x,"00"))))),"")</f>
        <v>7a-4800-fixed-moon-01</v>
      </c>
      <c r="K521" s="19" t="str">
        <f t="shared" si="50"/>
        <v>7a-4800-fixed-moon</v>
      </c>
      <c r="L521" s="4" t="s">
        <v>144</v>
      </c>
      <c r="M521" s="4">
        <v>25.6</v>
      </c>
    </row>
    <row r="522" spans="1:17">
      <c r="A522" s="27">
        <v>42071</v>
      </c>
      <c r="B522" s="4">
        <v>32</v>
      </c>
      <c r="C522" s="26" t="s">
        <v>150</v>
      </c>
      <c r="D522" s="26">
        <v>1</v>
      </c>
      <c r="G522" s="15">
        <v>5000</v>
      </c>
      <c r="H522" s="17" t="s">
        <v>222</v>
      </c>
      <c r="J522" s="27" t="str" cm="1">
        <f t="array" ref="J522">IFERROR(_xlfn.TEXTJOIN(";",1,IF(D522,_xlfn.MAKEARRAY(D522,1,_xlfn.LAMBDA(_xlpm.x,_xlpm.y,K522&amp;"-"&amp;TEXT(_xlpm.x,"00"))),_xlfn.MAP(_xlfn.TEXTSPLIT(E522,{";","；"},,1),_xlfn.LAMBDA(_xlpm.x,K522&amp;"-"&amp;TEXT(_xlpm.x,"00"))))),"")</f>
        <v>7a-5000-fixed-sky-01</v>
      </c>
      <c r="K522" s="19" t="str">
        <f t="shared" si="50"/>
        <v>7a-5000-fixed-sky</v>
      </c>
      <c r="L522" s="4" t="s">
        <v>144</v>
      </c>
      <c r="M522" s="4">
        <v>25.6</v>
      </c>
    </row>
    <row r="524" spans="1:17">
      <c r="A524" s="27">
        <v>42072</v>
      </c>
      <c r="B524" s="4">
        <v>1</v>
      </c>
      <c r="C524" s="26" t="s">
        <v>153</v>
      </c>
      <c r="D524" s="26">
        <v>3</v>
      </c>
      <c r="G524" s="15">
        <v>12</v>
      </c>
      <c r="H524" s="17" t="s">
        <v>224</v>
      </c>
      <c r="J524" s="27" t="str" cm="1">
        <f t="array" ref="J524">IFERROR(_xlfn.TEXTJOIN(";",1,IF(D524,_xlfn.MAKEARRAY(D524,1,_xlfn.LAMBDA(_xlpm.x,_xlpm.y,K524&amp;"-"&amp;TEXT(_xlpm.x,"00"))),_xlfn.MAP(_xlfn.TEXTSPLIT(E524,{";","；"},,1),_xlfn.LAMBDA(_xlpm.x,K524&amp;"-"&amp;TEXT(_xlpm.x,"00"))))),"")</f>
        <v>7b-12-rnd-stone-01;7b-12-rnd-stone-02;7b-12-rnd-stone-03</v>
      </c>
      <c r="K524" s="19" t="str">
        <f t="shared" ref="K524:K543" si="51">_xlfn.TEXTJOIN("-",1,H524:I524,G524,IF(L524="FixedDistance","fixed","rnd"),C524)</f>
        <v>7b-12-rnd-stone</v>
      </c>
      <c r="L524" s="4" t="s">
        <v>141</v>
      </c>
      <c r="N524" s="47" t="s">
        <v>501</v>
      </c>
    </row>
    <row r="525" spans="1:17">
      <c r="A525" s="27">
        <v>42072</v>
      </c>
      <c r="B525" s="4">
        <v>2</v>
      </c>
      <c r="C525" s="26" t="s">
        <v>143</v>
      </c>
      <c r="D525" s="26">
        <v>1</v>
      </c>
      <c r="G525" s="15">
        <v>15</v>
      </c>
      <c r="H525" s="17" t="s">
        <v>224</v>
      </c>
      <c r="J525" s="27" t="str" cm="1">
        <f t="array" ref="J525">IFERROR(_xlfn.TEXTJOIN(";",1,IF(D525,_xlfn.MAKEARRAY(D525,1,_xlfn.LAMBDA(_xlpm.x,_xlpm.y,K525&amp;"-"&amp;TEXT(_xlpm.x,"00"))),_xlfn.MAP(_xlfn.TEXTSPLIT(E525,{";","；"},,1),_xlfn.LAMBDA(_xlpm.x,K525&amp;"-"&amp;TEXT(_xlpm.x,"00"))))),"")</f>
        <v>7b-15-fixed-atm-01</v>
      </c>
      <c r="K525" s="19" t="str">
        <f t="shared" si="51"/>
        <v>7b-15-fixed-atm</v>
      </c>
      <c r="L525" s="4" t="s">
        <v>144</v>
      </c>
      <c r="M525" s="4">
        <v>25.6</v>
      </c>
    </row>
    <row r="526" spans="1:17">
      <c r="A526" s="27">
        <v>42072</v>
      </c>
      <c r="B526" s="4">
        <v>3</v>
      </c>
      <c r="C526" s="26" t="s">
        <v>189</v>
      </c>
      <c r="D526" s="26">
        <v>1</v>
      </c>
      <c r="G526" s="15">
        <v>18</v>
      </c>
      <c r="H526" s="17" t="s">
        <v>224</v>
      </c>
      <c r="J526" s="27" t="str" cm="1">
        <f t="array" ref="J526">IFERROR(_xlfn.TEXTJOIN(";",1,IF(D526,_xlfn.MAKEARRAY(D526,1,_xlfn.LAMBDA(_xlpm.x,_xlpm.y,K526&amp;"-"&amp;TEXT(_xlpm.x,"00"))),_xlfn.MAP(_xlfn.TEXTSPLIT(E526,{";","；"},,1),_xlfn.LAMBDA(_xlpm.x,K526&amp;"-"&amp;TEXT(_xlpm.x,"00"))))),"")</f>
        <v>7b-18-rnd-smoke-01</v>
      </c>
      <c r="K526" s="19" t="str">
        <f t="shared" si="51"/>
        <v>7b-18-rnd-smoke</v>
      </c>
      <c r="L526" s="4" t="s">
        <v>141</v>
      </c>
      <c r="N526" s="47" t="s">
        <v>287</v>
      </c>
      <c r="P526" s="4">
        <v>0.8</v>
      </c>
      <c r="Q526" s="4">
        <v>0.2</v>
      </c>
    </row>
    <row r="527" spans="1:17">
      <c r="A527" s="27">
        <v>42072</v>
      </c>
      <c r="B527" s="4">
        <v>4</v>
      </c>
      <c r="C527" s="26" t="s">
        <v>188</v>
      </c>
      <c r="D527" s="26">
        <v>2</v>
      </c>
      <c r="G527" s="15">
        <v>35</v>
      </c>
      <c r="H527" s="17" t="s">
        <v>224</v>
      </c>
      <c r="J527" s="27" t="str" cm="1">
        <f t="array" ref="J527">IFERROR(_xlfn.TEXTJOIN(";",1,IF(D527,_xlfn.MAKEARRAY(D527,1,_xlfn.LAMBDA(_xlpm.x,_xlpm.y,K527&amp;"-"&amp;TEXT(_xlpm.x,"00"))),_xlfn.MAP(_xlfn.TEXTSPLIT(E527,{";","；"},,1),_xlfn.LAMBDA(_xlpm.x,K527&amp;"-"&amp;TEXT(_xlpm.x,"00"))))),"")</f>
        <v>7b-35-rnd-hill-01;7b-35-rnd-hill-02</v>
      </c>
      <c r="K527" s="19" t="str">
        <f t="shared" si="51"/>
        <v>7b-35-rnd-hill</v>
      </c>
      <c r="L527" s="4" t="s">
        <v>141</v>
      </c>
      <c r="N527" s="47" t="s">
        <v>503</v>
      </c>
    </row>
    <row r="528" spans="1:17">
      <c r="A528" s="27">
        <v>42072</v>
      </c>
      <c r="B528" s="4">
        <v>5</v>
      </c>
      <c r="C528" s="26" t="s">
        <v>189</v>
      </c>
      <c r="D528" s="26">
        <v>1</v>
      </c>
      <c r="G528" s="15">
        <v>70</v>
      </c>
      <c r="H528" s="17" t="s">
        <v>224</v>
      </c>
      <c r="J528" s="27" t="str" cm="1">
        <f t="array" ref="J528">IFERROR(_xlfn.TEXTJOIN(";",1,IF(D528,_xlfn.MAKEARRAY(D528,1,_xlfn.LAMBDA(_xlpm.x,_xlpm.y,K528&amp;"-"&amp;TEXT(_xlpm.x,"00"))),_xlfn.MAP(_xlfn.TEXTSPLIT(E528,{";","；"},,1),_xlfn.LAMBDA(_xlpm.x,K528&amp;"-"&amp;TEXT(_xlpm.x,"00"))))),"")</f>
        <v>7b-70-rnd-smoke-01</v>
      </c>
      <c r="K528" s="19" t="str">
        <f t="shared" si="51"/>
        <v>7b-70-rnd-smoke</v>
      </c>
      <c r="L528" s="4" t="s">
        <v>141</v>
      </c>
      <c r="N528" s="47" t="s">
        <v>271</v>
      </c>
    </row>
    <row r="529" spans="1:17">
      <c r="A529" s="27">
        <v>42072</v>
      </c>
      <c r="B529" s="4">
        <v>6</v>
      </c>
      <c r="C529" s="26" t="s">
        <v>146</v>
      </c>
      <c r="D529" s="26">
        <v>2</v>
      </c>
      <c r="G529" s="15">
        <v>76</v>
      </c>
      <c r="H529" s="17" t="s">
        <v>224</v>
      </c>
      <c r="J529" s="27" t="str" cm="1">
        <f t="array" ref="J529">IFERROR(_xlfn.TEXTJOIN(";",1,IF(D529,_xlfn.MAKEARRAY(D529,1,_xlfn.LAMBDA(_xlpm.x,_xlpm.y,K529&amp;"-"&amp;TEXT(_xlpm.x,"00"))),_xlfn.MAP(_xlfn.TEXTSPLIT(E529,{";","；"},,1),_xlfn.LAMBDA(_xlpm.x,K529&amp;"-"&amp;TEXT(_xlpm.x,"00"))))),"")</f>
        <v>7b-76-rnd-tree-01;7b-76-rnd-tree-02</v>
      </c>
      <c r="K529" s="19" t="str">
        <f t="shared" si="51"/>
        <v>7b-76-rnd-tree</v>
      </c>
      <c r="L529" s="4" t="s">
        <v>141</v>
      </c>
      <c r="N529" s="47" t="s">
        <v>502</v>
      </c>
    </row>
    <row r="530" spans="1:17">
      <c r="A530" s="27">
        <v>42072</v>
      </c>
      <c r="B530" s="4">
        <v>7</v>
      </c>
      <c r="C530" s="26" t="s">
        <v>143</v>
      </c>
      <c r="D530" s="26">
        <v>1</v>
      </c>
      <c r="G530" s="15">
        <v>78</v>
      </c>
      <c r="H530" s="17" t="s">
        <v>224</v>
      </c>
      <c r="J530" s="27" t="str" cm="1">
        <f t="array" ref="J530">IFERROR(_xlfn.TEXTJOIN(";",1,IF(D530,_xlfn.MAKEARRAY(D530,1,_xlfn.LAMBDA(_xlpm.x,_xlpm.y,K530&amp;"-"&amp;TEXT(_xlpm.x,"00"))),_xlfn.MAP(_xlfn.TEXTSPLIT(E530,{";","；"},,1),_xlfn.LAMBDA(_xlpm.x,K530&amp;"-"&amp;TEXT(_xlpm.x,"00"))))),"")</f>
        <v>7b-78-fixed-atm-01</v>
      </c>
      <c r="K530" s="19" t="str">
        <f t="shared" si="51"/>
        <v>7b-78-fixed-atm</v>
      </c>
      <c r="L530" s="4" t="s">
        <v>144</v>
      </c>
      <c r="M530" s="4">
        <v>25.6</v>
      </c>
    </row>
    <row r="531" spans="1:17">
      <c r="A531" s="27">
        <v>42072</v>
      </c>
      <c r="B531" s="4">
        <v>8</v>
      </c>
      <c r="C531" s="26" t="s">
        <v>188</v>
      </c>
      <c r="D531" s="26">
        <v>1</v>
      </c>
      <c r="G531" s="15">
        <v>79</v>
      </c>
      <c r="H531" s="17" t="s">
        <v>224</v>
      </c>
      <c r="J531" s="27" t="str" cm="1">
        <f t="array" ref="J531">IFERROR(_xlfn.TEXTJOIN(";",1,IF(D531,_xlfn.MAKEARRAY(D531,1,_xlfn.LAMBDA(_xlpm.x,_xlpm.y,K531&amp;"-"&amp;TEXT(_xlpm.x,"00"))),_xlfn.MAP(_xlfn.TEXTSPLIT(E531,{";","；"},,1),_xlfn.LAMBDA(_xlpm.x,K531&amp;"-"&amp;TEXT(_xlpm.x,"00"))))),"")</f>
        <v>7b-79-rnd-hill-01</v>
      </c>
      <c r="K531" s="19" t="str">
        <f t="shared" si="51"/>
        <v>7b-79-rnd-hill</v>
      </c>
      <c r="L531" s="4" t="s">
        <v>141</v>
      </c>
      <c r="N531" s="47" t="s">
        <v>504</v>
      </c>
    </row>
    <row r="532" spans="1:17">
      <c r="A532" s="27">
        <v>42072</v>
      </c>
      <c r="B532" s="4">
        <v>9</v>
      </c>
      <c r="C532" s="26" t="s">
        <v>145</v>
      </c>
      <c r="D532" s="26">
        <v>1</v>
      </c>
      <c r="G532" s="15">
        <v>80</v>
      </c>
      <c r="H532" s="17" t="s">
        <v>224</v>
      </c>
      <c r="J532" s="27" t="str" cm="1">
        <f t="array" ref="J532">IFERROR(_xlfn.TEXTJOIN(";",1,IF(D532,_xlfn.MAKEARRAY(D532,1,_xlfn.LAMBDA(_xlpm.x,_xlpm.y,K532&amp;"-"&amp;TEXT(_xlpm.x,"00"))),_xlfn.MAP(_xlfn.TEXTSPLIT(E532,{";","；"},,1),_xlfn.LAMBDA(_xlpm.x,K532&amp;"-"&amp;TEXT(_xlpm.x,"00"))))),"")</f>
        <v>7b-80-fixed-ground-01</v>
      </c>
      <c r="K532" s="19" t="str">
        <f t="shared" si="51"/>
        <v>7b-80-fixed-ground</v>
      </c>
      <c r="L532" s="4" t="s">
        <v>144</v>
      </c>
      <c r="M532" s="4">
        <v>25.6</v>
      </c>
    </row>
    <row r="533" spans="1:17">
      <c r="A533" s="27">
        <v>42072</v>
      </c>
      <c r="B533" s="4">
        <v>10</v>
      </c>
      <c r="C533" s="26" t="s">
        <v>189</v>
      </c>
      <c r="D533" s="26">
        <v>1</v>
      </c>
      <c r="G533" s="15">
        <v>82</v>
      </c>
      <c r="H533" s="17" t="s">
        <v>224</v>
      </c>
      <c r="J533" s="27" t="str" cm="1">
        <f t="array" ref="J533">IFERROR(_xlfn.TEXTJOIN(";",1,IF(D533,_xlfn.MAKEARRAY(D533,1,_xlfn.LAMBDA(_xlpm.x,_xlpm.y,K533&amp;"-"&amp;TEXT(_xlpm.x,"00"))),_xlfn.MAP(_xlfn.TEXTSPLIT(E533,{";","；"},,1),_xlfn.LAMBDA(_xlpm.x,K533&amp;"-"&amp;TEXT(_xlpm.x,"00"))))),"")</f>
        <v>7b-82-rnd-smoke-01</v>
      </c>
      <c r="K533" s="19" t="str">
        <f t="shared" si="51"/>
        <v>7b-82-rnd-smoke</v>
      </c>
      <c r="L533" s="4" t="s">
        <v>141</v>
      </c>
      <c r="N533" s="47" t="s">
        <v>265</v>
      </c>
      <c r="P533" s="4">
        <v>0.8</v>
      </c>
      <c r="Q533" s="4">
        <v>0.2</v>
      </c>
    </row>
    <row r="534" spans="1:17">
      <c r="A534" s="27">
        <v>42072</v>
      </c>
      <c r="B534" s="4">
        <v>11</v>
      </c>
      <c r="C534" s="26" t="s">
        <v>143</v>
      </c>
      <c r="D534" s="26">
        <v>1</v>
      </c>
      <c r="G534" s="15">
        <v>85</v>
      </c>
      <c r="H534" s="17" t="s">
        <v>224</v>
      </c>
      <c r="J534" s="27" t="str" cm="1">
        <f t="array" ref="J534">IFERROR(_xlfn.TEXTJOIN(";",1,IF(D534,_xlfn.MAKEARRAY(D534,1,_xlfn.LAMBDA(_xlpm.x,_xlpm.y,K534&amp;"-"&amp;TEXT(_xlpm.x,"00"))),_xlfn.MAP(_xlfn.TEXTSPLIT(E534,{";","；"},,1),_xlfn.LAMBDA(_xlpm.x,K534&amp;"-"&amp;TEXT(_xlpm.x,"00"))))),"")</f>
        <v>7b-85-fixed-atm-01</v>
      </c>
      <c r="K534" s="19" t="str">
        <f t="shared" si="51"/>
        <v>7b-85-fixed-atm</v>
      </c>
      <c r="L534" s="47" t="s">
        <v>277</v>
      </c>
      <c r="M534" s="4">
        <v>25.6</v>
      </c>
      <c r="N534" s="11"/>
    </row>
    <row r="535" spans="1:17">
      <c r="A535" s="27">
        <v>42072</v>
      </c>
      <c r="B535" s="4">
        <v>12</v>
      </c>
      <c r="C535" s="26" t="s">
        <v>153</v>
      </c>
      <c r="D535" s="26">
        <v>4</v>
      </c>
      <c r="G535" s="15">
        <v>90</v>
      </c>
      <c r="H535" s="17" t="s">
        <v>224</v>
      </c>
      <c r="J535" s="27" t="str" cm="1">
        <f t="array" ref="J535">IFERROR(_xlfn.TEXTJOIN(";",1,IF(D535,_xlfn.MAKEARRAY(D535,1,_xlfn.LAMBDA(_xlpm.x,_xlpm.y,K535&amp;"-"&amp;TEXT(_xlpm.x,"00"))),_xlfn.MAP(_xlfn.TEXTSPLIT(E535,{";","；"},,1),_xlfn.LAMBDA(_xlpm.x,K535&amp;"-"&amp;TEXT(_xlpm.x,"00"))))),"")</f>
        <v>7b-90-rnd-stone-01;7b-90-rnd-stone-02;7b-90-rnd-stone-03;7b-90-rnd-stone-04</v>
      </c>
      <c r="K535" s="19" t="str">
        <f t="shared" si="51"/>
        <v>7b-90-rnd-stone</v>
      </c>
      <c r="L535" s="4" t="s">
        <v>141</v>
      </c>
      <c r="N535" s="47" t="s">
        <v>505</v>
      </c>
      <c r="P535" s="4">
        <v>0.8</v>
      </c>
      <c r="Q535" s="4">
        <v>0.2</v>
      </c>
    </row>
    <row r="536" spans="1:17">
      <c r="A536" s="27">
        <v>42072</v>
      </c>
      <c r="B536" s="4">
        <v>13</v>
      </c>
      <c r="C536" s="26" t="s">
        <v>189</v>
      </c>
      <c r="D536" s="26">
        <v>1</v>
      </c>
      <c r="G536" s="15">
        <v>138</v>
      </c>
      <c r="H536" s="17" t="s">
        <v>224</v>
      </c>
      <c r="J536" s="27" t="str" cm="1">
        <f t="array" ref="J536">IFERROR(_xlfn.TEXTJOIN(";",1,IF(D536,_xlfn.MAKEARRAY(D536,1,_xlfn.LAMBDA(_xlpm.x,_xlpm.y,K536&amp;"-"&amp;TEXT(_xlpm.x,"00"))),_xlfn.MAP(_xlfn.TEXTSPLIT(E536,{";","；"},,1),_xlfn.LAMBDA(_xlpm.x,K536&amp;"-"&amp;TEXT(_xlpm.x,"00"))))),"")</f>
        <v>7b-138-rnd-smoke-01</v>
      </c>
      <c r="K536" s="19" t="str">
        <f t="shared" si="51"/>
        <v>7b-138-rnd-smoke</v>
      </c>
      <c r="L536" s="4" t="s">
        <v>141</v>
      </c>
      <c r="N536" s="47" t="s">
        <v>506</v>
      </c>
    </row>
    <row r="537" spans="1:17">
      <c r="A537" s="27">
        <v>42072</v>
      </c>
      <c r="B537" s="4">
        <v>14</v>
      </c>
      <c r="C537" s="26" t="s">
        <v>145</v>
      </c>
      <c r="D537" s="26">
        <v>1</v>
      </c>
      <c r="G537" s="15">
        <v>140</v>
      </c>
      <c r="H537" s="17" t="s">
        <v>224</v>
      </c>
      <c r="J537" s="27" t="str" cm="1">
        <f t="array" ref="J537">IFERROR(_xlfn.TEXTJOIN(";",1,IF(D537,_xlfn.MAKEARRAY(D537,1,_xlfn.LAMBDA(_xlpm.x,_xlpm.y,K537&amp;"-"&amp;TEXT(_xlpm.x,"00"))),_xlfn.MAP(_xlfn.TEXTSPLIT(E537,{";","；"},,1),_xlfn.LAMBDA(_xlpm.x,K537&amp;"-"&amp;TEXT(_xlpm.x,"00"))))),"")</f>
        <v>7b-140-fixed-ground-01</v>
      </c>
      <c r="K537" s="19" t="str">
        <f t="shared" si="51"/>
        <v>7b-140-fixed-ground</v>
      </c>
      <c r="L537" s="4" t="s">
        <v>144</v>
      </c>
      <c r="M537" s="4">
        <v>32.04</v>
      </c>
    </row>
    <row r="538" spans="1:17">
      <c r="A538" s="27">
        <v>42072</v>
      </c>
      <c r="B538" s="4">
        <v>15</v>
      </c>
      <c r="C538" s="26" t="s">
        <v>189</v>
      </c>
      <c r="D538" s="26">
        <v>1</v>
      </c>
      <c r="G538" s="15">
        <v>150</v>
      </c>
      <c r="H538" s="17" t="s">
        <v>224</v>
      </c>
      <c r="J538" s="27" t="str" cm="1">
        <f t="array" ref="J538">IFERROR(_xlfn.TEXTJOIN(";",1,IF(D538,_xlfn.MAKEARRAY(D538,1,_xlfn.LAMBDA(_xlpm.x,_xlpm.y,K538&amp;"-"&amp;TEXT(_xlpm.x,"00"))),_xlfn.MAP(_xlfn.TEXTSPLIT(E538,{";","；"},,1),_xlfn.LAMBDA(_xlpm.x,K538&amp;"-"&amp;TEXT(_xlpm.x,"00"))))),"")</f>
        <v>7b-150-rnd-smoke-01</v>
      </c>
      <c r="K538" s="19" t="str">
        <f t="shared" si="51"/>
        <v>7b-150-rnd-smoke</v>
      </c>
      <c r="L538" s="4" t="s">
        <v>141</v>
      </c>
      <c r="N538" s="11" t="s">
        <v>142</v>
      </c>
    </row>
    <row r="539" spans="1:17">
      <c r="A539" s="27">
        <v>42072</v>
      </c>
      <c r="B539" s="4">
        <v>16</v>
      </c>
      <c r="C539" s="26" t="s">
        <v>153</v>
      </c>
      <c r="D539" s="26">
        <v>3</v>
      </c>
      <c r="G539" s="15">
        <v>160</v>
      </c>
      <c r="H539" s="17" t="s">
        <v>224</v>
      </c>
      <c r="J539" s="27" t="str" cm="1">
        <f t="array" ref="J539">IFERROR(_xlfn.TEXTJOIN(";",1,IF(D539,_xlfn.MAKEARRAY(D539,1,_xlfn.LAMBDA(_xlpm.x,_xlpm.y,K539&amp;"-"&amp;TEXT(_xlpm.x,"00"))),_xlfn.MAP(_xlfn.TEXTSPLIT(E539,{";","；"},,1),_xlfn.LAMBDA(_xlpm.x,K539&amp;"-"&amp;TEXT(_xlpm.x,"00"))))),"")</f>
        <v>7b-160-rnd-stone-01;7b-160-rnd-stone-02;7b-160-rnd-stone-03</v>
      </c>
      <c r="K539" s="19" t="str">
        <f t="shared" si="51"/>
        <v>7b-160-rnd-stone</v>
      </c>
      <c r="L539" s="4" t="s">
        <v>141</v>
      </c>
      <c r="N539" s="47" t="s">
        <v>439</v>
      </c>
    </row>
    <row r="540" spans="1:17">
      <c r="A540" s="27">
        <v>42072</v>
      </c>
      <c r="B540" s="4">
        <v>17</v>
      </c>
      <c r="C540" s="26" t="s">
        <v>189</v>
      </c>
      <c r="D540" s="26">
        <v>1</v>
      </c>
      <c r="G540" s="15">
        <v>220</v>
      </c>
      <c r="H540" s="17" t="s">
        <v>224</v>
      </c>
      <c r="J540" s="27" t="str" cm="1">
        <f t="array" ref="J540">IFERROR(_xlfn.TEXTJOIN(";",1,IF(D540,_xlfn.MAKEARRAY(D540,1,_xlfn.LAMBDA(_xlpm.x,_xlpm.y,K540&amp;"-"&amp;TEXT(_xlpm.x,"00"))),_xlfn.MAP(_xlfn.TEXTSPLIT(E540,{";","；"},,1),_xlfn.LAMBDA(_xlpm.x,K540&amp;"-"&amp;TEXT(_xlpm.x,"00"))))),"")</f>
        <v>7b-220-fixed-smoke-01</v>
      </c>
      <c r="K540" s="19" t="str">
        <f t="shared" si="51"/>
        <v>7b-220-fixed-smoke</v>
      </c>
      <c r="L540" s="4" t="s">
        <v>144</v>
      </c>
      <c r="M540" s="4">
        <v>62</v>
      </c>
    </row>
    <row r="541" spans="1:17">
      <c r="A541" s="27">
        <v>42072</v>
      </c>
      <c r="B541" s="4">
        <v>18</v>
      </c>
      <c r="C541" s="26" t="s">
        <v>153</v>
      </c>
      <c r="D541" s="26">
        <v>1</v>
      </c>
      <c r="G541" s="15">
        <v>240</v>
      </c>
      <c r="H541" s="17" t="s">
        <v>224</v>
      </c>
      <c r="J541" s="27" t="str" cm="1">
        <f t="array" ref="J541">IFERROR(_xlfn.TEXTJOIN(";",1,IF(D541,_xlfn.MAKEARRAY(D541,1,_xlfn.LAMBDA(_xlpm.x,_xlpm.y,K541&amp;"-"&amp;TEXT(_xlpm.x,"00"))),_xlfn.MAP(_xlfn.TEXTSPLIT(E541,{";","；"},,1),_xlfn.LAMBDA(_xlpm.x,K541&amp;"-"&amp;TEXT(_xlpm.x,"00"))))),"")</f>
        <v>7b-240-fixed-stone-01</v>
      </c>
      <c r="K541" s="19" t="str">
        <f t="shared" si="51"/>
        <v>7b-240-fixed-stone</v>
      </c>
      <c r="L541" s="4" t="s">
        <v>144</v>
      </c>
      <c r="M541" s="4">
        <v>28</v>
      </c>
    </row>
    <row r="542" spans="1:17">
      <c r="A542" s="27">
        <v>42072</v>
      </c>
      <c r="B542" s="4">
        <v>19</v>
      </c>
      <c r="C542" s="26" t="s">
        <v>143</v>
      </c>
      <c r="D542" s="26">
        <v>1</v>
      </c>
      <c r="G542" s="15">
        <v>242</v>
      </c>
      <c r="H542" s="17" t="s">
        <v>224</v>
      </c>
      <c r="J542" s="27" t="str" cm="1">
        <f t="array" ref="J542">IFERROR(_xlfn.TEXTJOIN(";",1,IF(D542,_xlfn.MAKEARRAY(D542,1,_xlfn.LAMBDA(_xlpm.x,_xlpm.y,K542&amp;"-"&amp;TEXT(_xlpm.x,"00"))),_xlfn.MAP(_xlfn.TEXTSPLIT(E542,{";","；"},,1),_xlfn.LAMBDA(_xlpm.x,K542&amp;"-"&amp;TEXT(_xlpm.x,"00"))))),"")</f>
        <v>7b-242-fixed-atm-01</v>
      </c>
      <c r="K542" s="19" t="str">
        <f t="shared" si="51"/>
        <v>7b-242-fixed-atm</v>
      </c>
      <c r="L542" s="4" t="s">
        <v>144</v>
      </c>
      <c r="M542" s="4">
        <v>25.6</v>
      </c>
    </row>
    <row r="543" spans="1:17">
      <c r="A543" s="27">
        <v>42072</v>
      </c>
      <c r="B543" s="4">
        <v>20</v>
      </c>
      <c r="C543" s="26" t="s">
        <v>188</v>
      </c>
      <c r="D543" s="26">
        <v>1</v>
      </c>
      <c r="G543" s="15">
        <v>280</v>
      </c>
      <c r="H543" s="17" t="s">
        <v>224</v>
      </c>
      <c r="J543" s="27" t="str" cm="1">
        <f t="array" ref="J543">IFERROR(_xlfn.TEXTJOIN(";",1,IF(D543,_xlfn.MAKEARRAY(D543,1,_xlfn.LAMBDA(_xlpm.x,_xlpm.y,K543&amp;"-"&amp;TEXT(_xlpm.x,"00"))),_xlfn.MAP(_xlfn.TEXTSPLIT(E543,{";","；"},,1),_xlfn.LAMBDA(_xlpm.x,K543&amp;"-"&amp;TEXT(_xlpm.x,"00"))))),"")</f>
        <v>7b-280-fixed-hill-01</v>
      </c>
      <c r="K543" s="19" t="str">
        <f t="shared" si="51"/>
        <v>7b-280-fixed-hill</v>
      </c>
      <c r="L543" s="4" t="s">
        <v>144</v>
      </c>
      <c r="M543" s="4">
        <v>34</v>
      </c>
    </row>
    <row r="544" spans="1:17">
      <c r="A544" s="27">
        <v>42072</v>
      </c>
      <c r="B544" s="4">
        <v>21</v>
      </c>
      <c r="C544" s="26" t="s">
        <v>149</v>
      </c>
      <c r="D544" s="26">
        <v>3</v>
      </c>
      <c r="G544" s="15">
        <v>1000</v>
      </c>
      <c r="H544" s="17" t="s">
        <v>224</v>
      </c>
      <c r="J544" s="27" t="str" cm="1">
        <f t="array" ref="J544">IFERROR(_xlfn.TEXTJOIN(";",1,IF(D544,_xlfn.MAKEARRAY(D544,1,_xlfn.LAMBDA(_xlpm.x,_xlpm.y,K544&amp;"-"&amp;TEXT(_xlpm.x,"00"))),_xlfn.MAP(_xlfn.TEXTSPLIT(E544,{";","；"},,1),_xlfn.LAMBDA(_xlpm.x,K544&amp;"-"&amp;TEXT(_xlpm.x,"00"))))),"")</f>
        <v>7b-1000-rnd-cloud-01;7b-1000-rnd-cloud-02;7b-1000-rnd-cloud-03</v>
      </c>
      <c r="K544" s="19" t="str">
        <f t="shared" ref="K544:K551" si="52">_xlfn.TEXTJOIN("-",1,H544:I544,G544,IF(L544="FixedDistance","fixed","rnd"),C544)</f>
        <v>7b-1000-rnd-cloud</v>
      </c>
      <c r="L544" s="4" t="s">
        <v>141</v>
      </c>
      <c r="N544" s="47" t="s">
        <v>507</v>
      </c>
    </row>
    <row r="545" spans="1:17">
      <c r="A545" s="27">
        <v>42072</v>
      </c>
      <c r="B545" s="4">
        <v>22</v>
      </c>
      <c r="C545" s="26" t="s">
        <v>188</v>
      </c>
      <c r="D545" s="26">
        <v>2</v>
      </c>
      <c r="G545" s="15">
        <v>1600</v>
      </c>
      <c r="H545" s="17" t="s">
        <v>224</v>
      </c>
      <c r="J545" s="27" t="str" cm="1">
        <f t="array" ref="J545">IFERROR(_xlfn.TEXTJOIN(";",1,IF(D545,_xlfn.MAKEARRAY(D545,1,_xlfn.LAMBDA(_xlpm.x,_xlpm.y,K545&amp;"-"&amp;TEXT(_xlpm.x,"00"))),_xlfn.MAP(_xlfn.TEXTSPLIT(E545,{";","；"},,1),_xlfn.LAMBDA(_xlpm.x,K545&amp;"-"&amp;TEXT(_xlpm.x,"00"))))),"")</f>
        <v>7b-1600-rnd-hill-01;7b-1600-rnd-hill-02</v>
      </c>
      <c r="K545" s="19" t="str">
        <f>_xlfn.TEXTJOIN("-",1,H545:I545,G545,IF(L545="FixedDistance","fixed","rnd"),C545)</f>
        <v>7b-1600-rnd-hill</v>
      </c>
      <c r="L545" s="4" t="s">
        <v>141</v>
      </c>
      <c r="N545" s="47" t="s">
        <v>508</v>
      </c>
    </row>
    <row r="546" spans="1:17">
      <c r="A546" s="27">
        <v>42072</v>
      </c>
      <c r="B546" s="4">
        <v>23</v>
      </c>
      <c r="C546" s="26" t="s">
        <v>143</v>
      </c>
      <c r="D546" s="26">
        <v>1</v>
      </c>
      <c r="G546" s="15">
        <v>1602</v>
      </c>
      <c r="H546" s="17" t="s">
        <v>224</v>
      </c>
      <c r="J546" s="27" t="str" cm="1">
        <f t="array" ref="J546">IFERROR(_xlfn.TEXTJOIN(";",1,IF(D546,_xlfn.MAKEARRAY(D546,1,_xlfn.LAMBDA(_xlpm.x,_xlpm.y,K546&amp;"-"&amp;TEXT(_xlpm.x,"00"))),_xlfn.MAP(_xlfn.TEXTSPLIT(E546,{";","；"},,1),_xlfn.LAMBDA(_xlpm.x,K546&amp;"-"&amp;TEXT(_xlpm.x,"00"))))),"")</f>
        <v>7b-1602-fixed-atm-01</v>
      </c>
      <c r="K546" s="19" t="str">
        <f>_xlfn.TEXTJOIN("-",1,H546:I546,G546,IF(L546="FixedDistance","fixed","rnd"),C546)</f>
        <v>7b-1602-fixed-atm</v>
      </c>
      <c r="L546" s="4" t="s">
        <v>144</v>
      </c>
      <c r="M546" s="4">
        <v>25.6</v>
      </c>
    </row>
    <row r="547" spans="1:17">
      <c r="A547" s="27">
        <v>42072</v>
      </c>
      <c r="B547" s="4">
        <v>24</v>
      </c>
      <c r="C547" s="26" t="s">
        <v>188</v>
      </c>
      <c r="D547" s="26">
        <v>1</v>
      </c>
      <c r="G547" s="15">
        <v>2800</v>
      </c>
      <c r="H547" s="17" t="s">
        <v>224</v>
      </c>
      <c r="J547" s="27" t="str" cm="1">
        <f t="array" ref="J547">IFERROR(_xlfn.TEXTJOIN(";",1,IF(D547,_xlfn.MAKEARRAY(D547,1,_xlfn.LAMBDA(_xlpm.x,_xlpm.y,K547&amp;"-"&amp;TEXT(_xlpm.x,"00"))),_xlfn.MAP(_xlfn.TEXTSPLIT(E547,{";","；"},,1),_xlfn.LAMBDA(_xlpm.x,K547&amp;"-"&amp;TEXT(_xlpm.x,"00"))))),"")</f>
        <v>7b-2800-fixed-hill-01</v>
      </c>
      <c r="K547" s="19" t="str">
        <f t="shared" si="52"/>
        <v>7b-2800-fixed-hill</v>
      </c>
      <c r="L547" s="4" t="s">
        <v>144</v>
      </c>
      <c r="M547" s="4">
        <v>35.76</v>
      </c>
    </row>
    <row r="548" spans="1:17">
      <c r="A548" s="27">
        <v>42072</v>
      </c>
      <c r="B548" s="4">
        <v>25</v>
      </c>
      <c r="C548" s="26" t="s">
        <v>149</v>
      </c>
      <c r="D548" s="26">
        <v>1</v>
      </c>
      <c r="G548" s="15">
        <v>3500</v>
      </c>
      <c r="H548" s="17" t="s">
        <v>224</v>
      </c>
      <c r="J548" s="27" t="str" cm="1">
        <f t="array" ref="J548">IFERROR(_xlfn.TEXTJOIN(";",1,IF(D548,_xlfn.MAKEARRAY(D548,1,_xlfn.LAMBDA(_xlpm.x,_xlpm.y,K548&amp;"-"&amp;TEXT(_xlpm.x,"00"))),_xlfn.MAP(_xlfn.TEXTSPLIT(E548,{";","；"},,1),_xlfn.LAMBDA(_xlpm.x,K548&amp;"-"&amp;TEXT(_xlpm.x,"00"))))),"")</f>
        <v>7b-3500-fixed-cloud-01</v>
      </c>
      <c r="K548" s="19" t="str">
        <f t="shared" si="52"/>
        <v>7b-3500-fixed-cloud</v>
      </c>
      <c r="L548" s="4" t="s">
        <v>144</v>
      </c>
      <c r="M548" s="4">
        <v>45</v>
      </c>
    </row>
    <row r="549" spans="1:17">
      <c r="A549" s="27">
        <v>42072</v>
      </c>
      <c r="B549" s="4">
        <v>26</v>
      </c>
      <c r="C549" s="26" t="s">
        <v>143</v>
      </c>
      <c r="D549" s="26">
        <v>1</v>
      </c>
      <c r="G549" s="15">
        <v>3980</v>
      </c>
      <c r="H549" s="17" t="s">
        <v>224</v>
      </c>
      <c r="J549" s="27" t="str" cm="1">
        <f t="array" ref="J549">IFERROR(_xlfn.TEXTJOIN(";",1,IF(D549,_xlfn.MAKEARRAY(D549,1,_xlfn.LAMBDA(_xlpm.x,_xlpm.y,K549&amp;"-"&amp;TEXT(_xlpm.x,"00"))),_xlfn.MAP(_xlfn.TEXTSPLIT(E549,{";","；"},,1),_xlfn.LAMBDA(_xlpm.x,K549&amp;"-"&amp;TEXT(_xlpm.x,"00"))))),"")</f>
        <v>7b-3980-fixed-atm-01</v>
      </c>
      <c r="K549" s="19" t="str">
        <f t="shared" si="52"/>
        <v>7b-3980-fixed-atm</v>
      </c>
      <c r="L549" s="4" t="s">
        <v>144</v>
      </c>
      <c r="M549" s="4">
        <v>25.6</v>
      </c>
    </row>
    <row r="550" spans="1:17">
      <c r="A550" s="27">
        <v>42072</v>
      </c>
      <c r="B550" s="4">
        <v>27</v>
      </c>
      <c r="C550" s="26" t="s">
        <v>149</v>
      </c>
      <c r="D550" s="26">
        <v>1</v>
      </c>
      <c r="G550" s="15">
        <v>4000</v>
      </c>
      <c r="H550" s="17" t="s">
        <v>224</v>
      </c>
      <c r="J550" s="27" t="str" cm="1">
        <f t="array" ref="J550">IFERROR(_xlfn.TEXTJOIN(";",1,IF(D550,_xlfn.MAKEARRAY(D550,1,_xlfn.LAMBDA(_xlpm.x,_xlpm.y,K550&amp;"-"&amp;TEXT(_xlpm.x,"00"))),_xlfn.MAP(_xlfn.TEXTSPLIT(E550,{";","；"},,1),_xlfn.LAMBDA(_xlpm.x,K550&amp;"-"&amp;TEXT(_xlpm.x,"00"))))),"")</f>
        <v>7b-4000-fixed-cloud-01</v>
      </c>
      <c r="K550" s="19" t="str">
        <f t="shared" si="52"/>
        <v>7b-4000-fixed-cloud</v>
      </c>
      <c r="L550" s="4" t="s">
        <v>144</v>
      </c>
      <c r="M550" s="4">
        <v>63</v>
      </c>
    </row>
    <row r="551" spans="1:17">
      <c r="A551" s="27">
        <v>42072</v>
      </c>
      <c r="B551" s="4">
        <v>28</v>
      </c>
      <c r="C551" s="26" t="s">
        <v>150</v>
      </c>
      <c r="D551" s="26">
        <v>1</v>
      </c>
      <c r="G551" s="15">
        <v>5000</v>
      </c>
      <c r="H551" s="17" t="s">
        <v>224</v>
      </c>
      <c r="J551" s="27" t="str" cm="1">
        <f t="array" ref="J551">IFERROR(_xlfn.TEXTJOIN(";",1,IF(D551,_xlfn.MAKEARRAY(D551,1,_xlfn.LAMBDA(_xlpm.x,_xlpm.y,K551&amp;"-"&amp;TEXT(_xlpm.x,"00"))),_xlfn.MAP(_xlfn.TEXTSPLIT(E551,{";","；"},,1),_xlfn.LAMBDA(_xlpm.x,K551&amp;"-"&amp;TEXT(_xlpm.x,"00"))))),"")</f>
        <v>7b-5000-fixed-sky-01</v>
      </c>
      <c r="K551" s="19" t="str">
        <f t="shared" si="52"/>
        <v>7b-5000-fixed-sky</v>
      </c>
      <c r="L551" s="4" t="s">
        <v>144</v>
      </c>
      <c r="M551" s="4">
        <v>25.6</v>
      </c>
    </row>
    <row r="553" spans="1:17">
      <c r="A553" s="27">
        <v>42073</v>
      </c>
      <c r="B553" s="4">
        <v>1</v>
      </c>
      <c r="C553" s="26" t="s">
        <v>143</v>
      </c>
      <c r="D553" s="26">
        <v>1</v>
      </c>
      <c r="G553" s="15">
        <v>11</v>
      </c>
      <c r="H553" s="17" t="s">
        <v>225</v>
      </c>
      <c r="J553" s="27" t="str" cm="1">
        <f t="array" ref="J553">IFERROR(_xlfn.TEXTJOIN(";",1,IF(D553,_xlfn.MAKEARRAY(D553,1,_xlfn.LAMBDA(_xlpm.x,_xlpm.y,K553&amp;"-"&amp;TEXT(_xlpm.x,"00"))),_xlfn.MAP(_xlfn.TEXTSPLIT(E553,{";","；"},,1),_xlfn.LAMBDA(_xlpm.x,K553&amp;"-"&amp;TEXT(_xlpm.x,"00"))))),"")</f>
        <v>7c-11-fixed-atm-01</v>
      </c>
      <c r="K553" s="19" t="str">
        <f t="shared" ref="K553:K571" si="53">_xlfn.TEXTJOIN("-",1,H553:I553,G553,IF(L553="FixedDistance","fixed","rnd"),C553)</f>
        <v>7c-11-fixed-atm</v>
      </c>
      <c r="L553" s="4" t="s">
        <v>144</v>
      </c>
      <c r="M553" s="4">
        <v>25.6</v>
      </c>
    </row>
    <row r="554" spans="1:17">
      <c r="A554" s="27">
        <v>42073</v>
      </c>
      <c r="B554" s="4">
        <v>2</v>
      </c>
      <c r="C554" s="26" t="s">
        <v>151</v>
      </c>
      <c r="D554" s="26">
        <v>2</v>
      </c>
      <c r="G554" s="15">
        <v>20</v>
      </c>
      <c r="H554" s="17" t="s">
        <v>225</v>
      </c>
      <c r="J554" s="27" t="str" cm="1">
        <f t="array" ref="J554">IFERROR(_xlfn.TEXTJOIN(";",1,IF(D554,_xlfn.MAKEARRAY(D554,1,_xlfn.LAMBDA(_xlpm.x,_xlpm.y,K554&amp;"-"&amp;TEXT(_xlpm.x,"00"))),_xlfn.MAP(_xlfn.TEXTSPLIT(E554,{";","；"},,1),_xlfn.LAMBDA(_xlpm.x,K554&amp;"-"&amp;TEXT(_xlpm.x,"00"))))),"")</f>
        <v>7c-20-rnd-obj-01;7c-20-rnd-obj-02</v>
      </c>
      <c r="K554" s="19" t="str">
        <f t="shared" si="53"/>
        <v>7c-20-rnd-obj</v>
      </c>
      <c r="L554" s="4" t="s">
        <v>141</v>
      </c>
      <c r="N554" s="47" t="s">
        <v>314</v>
      </c>
    </row>
    <row r="555" spans="1:17">
      <c r="A555" s="27">
        <v>42073</v>
      </c>
      <c r="B555" s="4">
        <v>3</v>
      </c>
      <c r="C555" s="26" t="s">
        <v>188</v>
      </c>
      <c r="D555" s="26">
        <v>2</v>
      </c>
      <c r="G555" s="15">
        <v>30</v>
      </c>
      <c r="H555" s="17" t="s">
        <v>225</v>
      </c>
      <c r="J555" s="27" t="str" cm="1">
        <f t="array" ref="J555">IFERROR(_xlfn.TEXTJOIN(";",1,IF(D555,_xlfn.MAKEARRAY(D555,1,_xlfn.LAMBDA(_xlpm.x,_xlpm.y,K555&amp;"-"&amp;TEXT(_xlpm.x,"00"))),_xlfn.MAP(_xlfn.TEXTSPLIT(E555,{";","；"},,1),_xlfn.LAMBDA(_xlpm.x,K555&amp;"-"&amp;TEXT(_xlpm.x,"00"))))),"")</f>
        <v>7c-30-rnd-hill-01;7c-30-rnd-hill-02</v>
      </c>
      <c r="K555" s="19" t="str">
        <f t="shared" si="53"/>
        <v>7c-30-rnd-hill</v>
      </c>
      <c r="L555" s="4" t="s">
        <v>141</v>
      </c>
      <c r="N555" s="47" t="s">
        <v>515</v>
      </c>
    </row>
    <row r="556" spans="1:17">
      <c r="A556" s="27">
        <v>42073</v>
      </c>
      <c r="B556" s="4">
        <v>4</v>
      </c>
      <c r="C556" s="26" t="s">
        <v>151</v>
      </c>
      <c r="D556" s="26">
        <v>1</v>
      </c>
      <c r="G556" s="15">
        <v>35</v>
      </c>
      <c r="H556" s="17" t="s">
        <v>225</v>
      </c>
      <c r="J556" s="27" t="str" cm="1">
        <f t="array" ref="J556">IFERROR(_xlfn.TEXTJOIN(";",1,IF(D556,_xlfn.MAKEARRAY(D556,1,_xlfn.LAMBDA(_xlpm.x,_xlpm.y,K556&amp;"-"&amp;TEXT(_xlpm.x,"00"))),_xlfn.MAP(_xlfn.TEXTSPLIT(E556,{";","；"},,1),_xlfn.LAMBDA(_xlpm.x,K556&amp;"-"&amp;TEXT(_xlpm.x,"00"))))),"")</f>
        <v>7c-35-rnd-obj-01</v>
      </c>
      <c r="K556" s="19" t="str">
        <f t="shared" si="53"/>
        <v>7c-35-rnd-obj</v>
      </c>
      <c r="L556" s="4" t="s">
        <v>141</v>
      </c>
      <c r="N556" s="47" t="s">
        <v>510</v>
      </c>
      <c r="P556" s="4">
        <v>0.7</v>
      </c>
      <c r="Q556" s="4">
        <v>0.3</v>
      </c>
    </row>
    <row r="557" spans="1:17">
      <c r="A557" s="27">
        <v>42073</v>
      </c>
      <c r="B557" s="4">
        <v>5</v>
      </c>
      <c r="C557" s="26" t="s">
        <v>143</v>
      </c>
      <c r="D557" s="26">
        <v>1</v>
      </c>
      <c r="G557" s="15">
        <v>36</v>
      </c>
      <c r="H557" s="17" t="s">
        <v>225</v>
      </c>
      <c r="J557" s="27" t="str" cm="1">
        <f t="array" ref="J557">IFERROR(_xlfn.TEXTJOIN(";",1,IF(D557,_xlfn.MAKEARRAY(D557,1,_xlfn.LAMBDA(_xlpm.x,_xlpm.y,K557&amp;"-"&amp;TEXT(_xlpm.x,"00"))),_xlfn.MAP(_xlfn.TEXTSPLIT(E557,{";","；"},,1),_xlfn.LAMBDA(_xlpm.x,K557&amp;"-"&amp;TEXT(_xlpm.x,"00"))))),"")</f>
        <v>7c-36-fixed-atm-01</v>
      </c>
      <c r="K557" s="19" t="str">
        <f t="shared" si="53"/>
        <v>7c-36-fixed-atm</v>
      </c>
      <c r="L557" s="4" t="s">
        <v>144</v>
      </c>
      <c r="M557" s="4">
        <v>25.6</v>
      </c>
    </row>
    <row r="558" spans="1:17">
      <c r="A558" s="27">
        <v>42073</v>
      </c>
      <c r="B558" s="4">
        <v>6</v>
      </c>
      <c r="C558" s="26" t="s">
        <v>153</v>
      </c>
      <c r="D558" s="26">
        <v>1</v>
      </c>
      <c r="G558" s="15">
        <v>65</v>
      </c>
      <c r="H558" s="17" t="s">
        <v>225</v>
      </c>
      <c r="J558" s="27" t="str" cm="1">
        <f t="array" ref="J558">IFERROR(_xlfn.TEXTJOIN(";",1,IF(D558,_xlfn.MAKEARRAY(D558,1,_xlfn.LAMBDA(_xlpm.x,_xlpm.y,K558&amp;"-"&amp;TEXT(_xlpm.x,"00"))),_xlfn.MAP(_xlfn.TEXTSPLIT(E558,{";","；"},,1),_xlfn.LAMBDA(_xlpm.x,K558&amp;"-"&amp;TEXT(_xlpm.x,"00"))))),"")</f>
        <v>7c-65-rnd-stone-01</v>
      </c>
      <c r="K558" s="19" t="str">
        <f t="shared" si="53"/>
        <v>7c-65-rnd-stone</v>
      </c>
      <c r="L558" s="4" t="s">
        <v>141</v>
      </c>
      <c r="N558" s="11" t="s">
        <v>142</v>
      </c>
      <c r="P558" s="4">
        <v>0.7</v>
      </c>
      <c r="Q558" s="4">
        <v>0.3</v>
      </c>
    </row>
    <row r="559" spans="1:17">
      <c r="A559" s="27">
        <v>42073</v>
      </c>
      <c r="B559" s="4">
        <v>7</v>
      </c>
      <c r="C559" s="26" t="s">
        <v>188</v>
      </c>
      <c r="D559" s="26">
        <v>2</v>
      </c>
      <c r="G559" s="15">
        <v>100</v>
      </c>
      <c r="H559" s="17" t="s">
        <v>225</v>
      </c>
      <c r="J559" s="27" t="str" cm="1">
        <f t="array" ref="J559">IFERROR(_xlfn.TEXTJOIN(";",1,IF(D559,_xlfn.MAKEARRAY(D559,1,_xlfn.LAMBDA(_xlpm.x,_xlpm.y,K559&amp;"-"&amp;TEXT(_xlpm.x,"00"))),_xlfn.MAP(_xlfn.TEXTSPLIT(E559,{";","；"},,1),_xlfn.LAMBDA(_xlpm.x,K559&amp;"-"&amp;TEXT(_xlpm.x,"00"))))),"")</f>
        <v>7c-100-rnd-hill-01;7c-100-rnd-hill-02</v>
      </c>
      <c r="K559" s="19" t="str">
        <f t="shared" si="53"/>
        <v>7c-100-rnd-hill</v>
      </c>
      <c r="L559" s="4" t="s">
        <v>141</v>
      </c>
      <c r="N559" s="47" t="s">
        <v>433</v>
      </c>
    </row>
    <row r="560" spans="1:17">
      <c r="A560" s="27">
        <v>42073</v>
      </c>
      <c r="B560" s="4">
        <v>8</v>
      </c>
      <c r="C560" s="26" t="s">
        <v>143</v>
      </c>
      <c r="D560" s="26">
        <v>1</v>
      </c>
      <c r="G560" s="15">
        <v>105</v>
      </c>
      <c r="H560" s="17" t="s">
        <v>225</v>
      </c>
      <c r="J560" s="27" t="str" cm="1">
        <f t="array" ref="J560">IFERROR(_xlfn.TEXTJOIN(";",1,IF(D560,_xlfn.MAKEARRAY(D560,1,_xlfn.LAMBDA(_xlpm.x,_xlpm.y,K560&amp;"-"&amp;TEXT(_xlpm.x,"00"))),_xlfn.MAP(_xlfn.TEXTSPLIT(E560,{";","；"},,1),_xlfn.LAMBDA(_xlpm.x,K560&amp;"-"&amp;TEXT(_xlpm.x,"00"))))),"")</f>
        <v>7c-105-fixed-atm-01</v>
      </c>
      <c r="K560" s="19" t="str">
        <f t="shared" si="53"/>
        <v>7c-105-fixed-atm</v>
      </c>
      <c r="L560" s="4" t="s">
        <v>144</v>
      </c>
      <c r="M560" s="4">
        <v>25.6</v>
      </c>
    </row>
    <row r="561" spans="1:17">
      <c r="A561" s="27">
        <v>42073</v>
      </c>
      <c r="B561" s="4">
        <v>9</v>
      </c>
      <c r="C561" s="26" t="s">
        <v>188</v>
      </c>
      <c r="D561" s="26">
        <v>3</v>
      </c>
      <c r="G561" s="15">
        <v>200</v>
      </c>
      <c r="H561" s="17" t="s">
        <v>225</v>
      </c>
      <c r="J561" s="27" t="str" cm="1">
        <f t="array" ref="J561">IFERROR(_xlfn.TEXTJOIN(";",1,IF(D561,_xlfn.MAKEARRAY(D561,1,_xlfn.LAMBDA(_xlpm.x,_xlpm.y,K561&amp;"-"&amp;TEXT(_xlpm.x,"00"))),_xlfn.MAP(_xlfn.TEXTSPLIT(E561,{";","；"},,1),_xlfn.LAMBDA(_xlpm.x,K561&amp;"-"&amp;TEXT(_xlpm.x,"00"))))),"")</f>
        <v>7c-200-rnd-hill-01;7c-200-rnd-hill-02;7c-200-rnd-hill-03</v>
      </c>
      <c r="K561" s="19" t="str">
        <f t="shared" si="53"/>
        <v>7c-200-rnd-hill</v>
      </c>
      <c r="L561" s="4" t="s">
        <v>141</v>
      </c>
      <c r="N561" s="47" t="s">
        <v>496</v>
      </c>
    </row>
    <row r="562" spans="1:17">
      <c r="A562" s="27">
        <v>42073</v>
      </c>
      <c r="B562" s="4">
        <v>10</v>
      </c>
      <c r="C562" s="26" t="s">
        <v>151</v>
      </c>
      <c r="D562" s="26">
        <v>3</v>
      </c>
      <c r="G562" s="15">
        <v>205</v>
      </c>
      <c r="H562" s="17" t="s">
        <v>225</v>
      </c>
      <c r="J562" s="27" t="str" cm="1">
        <f t="array" ref="J562">IFERROR(_xlfn.TEXTJOIN(";",1,IF(D562,_xlfn.MAKEARRAY(D562,1,_xlfn.LAMBDA(_xlpm.x,_xlpm.y,K562&amp;"-"&amp;TEXT(_xlpm.x,"00"))),_xlfn.MAP(_xlfn.TEXTSPLIT(E562,{";","；"},,1),_xlfn.LAMBDA(_xlpm.x,K562&amp;"-"&amp;TEXT(_xlpm.x,"00"))))),"")</f>
        <v>7c-205-rnd-obj-01;7c-205-rnd-obj-02;7c-205-rnd-obj-03</v>
      </c>
      <c r="K562" s="19" t="str">
        <f t="shared" si="53"/>
        <v>7c-205-rnd-obj</v>
      </c>
      <c r="L562" s="4" t="s">
        <v>141</v>
      </c>
      <c r="N562" s="47" t="s">
        <v>266</v>
      </c>
    </row>
    <row r="563" spans="1:17">
      <c r="A563" s="27">
        <v>42073</v>
      </c>
      <c r="B563" s="4">
        <v>11</v>
      </c>
      <c r="C563" s="26" t="s">
        <v>143</v>
      </c>
      <c r="D563" s="26">
        <v>1</v>
      </c>
      <c r="G563" s="15">
        <v>210</v>
      </c>
      <c r="H563" s="17" t="s">
        <v>225</v>
      </c>
      <c r="J563" s="27" t="str" cm="1">
        <f t="array" ref="J563">IFERROR(_xlfn.TEXTJOIN(";",1,IF(D563,_xlfn.MAKEARRAY(D563,1,_xlfn.LAMBDA(_xlpm.x,_xlpm.y,K563&amp;"-"&amp;TEXT(_xlpm.x,"00"))),_xlfn.MAP(_xlfn.TEXTSPLIT(E563,{";","；"},,1),_xlfn.LAMBDA(_xlpm.x,K563&amp;"-"&amp;TEXT(_xlpm.x,"00"))))),"")</f>
        <v>7c-210-fixed-atm-01</v>
      </c>
      <c r="K563" s="19" t="str">
        <f t="shared" si="53"/>
        <v>7c-210-fixed-atm</v>
      </c>
      <c r="L563" s="4" t="s">
        <v>144</v>
      </c>
      <c r="M563" s="4">
        <v>25.6</v>
      </c>
    </row>
    <row r="564" spans="1:17">
      <c r="A564" s="27">
        <v>42073</v>
      </c>
      <c r="B564" s="4">
        <v>12</v>
      </c>
      <c r="C564" s="26" t="s">
        <v>151</v>
      </c>
      <c r="D564" s="26">
        <v>1</v>
      </c>
      <c r="G564" s="15">
        <v>340</v>
      </c>
      <c r="H564" s="17" t="s">
        <v>225</v>
      </c>
      <c r="J564" s="27" t="str" cm="1">
        <f t="array" ref="J564">IFERROR(_xlfn.TEXTJOIN(";",1,IF(D564,_xlfn.MAKEARRAY(D564,1,_xlfn.LAMBDA(_xlpm.x,_xlpm.y,K564&amp;"-"&amp;TEXT(_xlpm.x,"00"))),_xlfn.MAP(_xlfn.TEXTSPLIT(E564,{";","；"},,1),_xlfn.LAMBDA(_xlpm.x,K564&amp;"-"&amp;TEXT(_xlpm.x,"00"))))),"")</f>
        <v>7c-340-rnd-obj-01</v>
      </c>
      <c r="K564" s="19" t="str">
        <f t="shared" si="53"/>
        <v>7c-340-rnd-obj</v>
      </c>
      <c r="L564" s="4" t="s">
        <v>141</v>
      </c>
      <c r="N564" s="47" t="s">
        <v>509</v>
      </c>
      <c r="P564" s="4">
        <v>0.7</v>
      </c>
      <c r="Q564" s="4">
        <v>0.3</v>
      </c>
    </row>
    <row r="565" spans="1:17">
      <c r="A565" s="27">
        <v>42073</v>
      </c>
      <c r="B565" s="4">
        <v>13</v>
      </c>
      <c r="C565" s="26" t="s">
        <v>156</v>
      </c>
      <c r="D565" s="26">
        <v>3</v>
      </c>
      <c r="G565" s="15">
        <v>349</v>
      </c>
      <c r="H565" s="17" t="s">
        <v>225</v>
      </c>
      <c r="J565" s="27" t="str" cm="1">
        <f t="array" ref="J565">IFERROR(_xlfn.TEXTJOIN(";",1,IF(D565,_xlfn.MAKEARRAY(D565,1,_xlfn.LAMBDA(_xlpm.x,_xlpm.y,K565&amp;"-"&amp;TEXT(_xlpm.x,"00"))),_xlfn.MAP(_xlfn.TEXTSPLIT(E565,{";","；"},,1),_xlfn.LAMBDA(_xlpm.x,K565&amp;"-"&amp;TEXT(_xlpm.x,"00"))))),"")</f>
        <v>7c-349-rnd-pillar-01;7c-349-rnd-pillar-02;7c-349-rnd-pillar-03</v>
      </c>
      <c r="K565" s="19" t="str">
        <f t="shared" si="53"/>
        <v>7c-349-rnd-pillar</v>
      </c>
      <c r="L565" s="4" t="s">
        <v>141</v>
      </c>
      <c r="N565" s="47" t="s">
        <v>427</v>
      </c>
      <c r="P565" s="4">
        <v>0.8</v>
      </c>
      <c r="Q565" s="4">
        <v>0.2</v>
      </c>
    </row>
    <row r="566" spans="1:17">
      <c r="A566" s="27">
        <v>42073</v>
      </c>
      <c r="B566" s="4">
        <v>14</v>
      </c>
      <c r="C566" s="26" t="s">
        <v>145</v>
      </c>
      <c r="D566" s="26">
        <v>1</v>
      </c>
      <c r="G566" s="15">
        <v>350</v>
      </c>
      <c r="H566" s="17" t="s">
        <v>225</v>
      </c>
      <c r="J566" s="27" t="str" cm="1">
        <f t="array" ref="J566">IFERROR(_xlfn.TEXTJOIN(";",1,IF(D566,_xlfn.MAKEARRAY(D566,1,_xlfn.LAMBDA(_xlpm.x,_xlpm.y,K566&amp;"-"&amp;TEXT(_xlpm.x,"00"))),_xlfn.MAP(_xlfn.TEXTSPLIT(E566,{";","；"},,1),_xlfn.LAMBDA(_xlpm.x,K566&amp;"-"&amp;TEXT(_xlpm.x,"00"))))),"")</f>
        <v>7c-350-fixed-ground-01</v>
      </c>
      <c r="K566" s="19" t="str">
        <f t="shared" si="53"/>
        <v>7c-350-fixed-ground</v>
      </c>
      <c r="L566" s="4" t="s">
        <v>144</v>
      </c>
      <c r="M566" s="4">
        <v>25.6</v>
      </c>
    </row>
    <row r="567" spans="1:17">
      <c r="A567" s="27">
        <v>42073</v>
      </c>
      <c r="B567" s="4">
        <v>15</v>
      </c>
      <c r="C567" s="26" t="s">
        <v>151</v>
      </c>
      <c r="D567" s="26">
        <v>1</v>
      </c>
      <c r="G567" s="15">
        <v>355</v>
      </c>
      <c r="H567" s="17" t="s">
        <v>225</v>
      </c>
      <c r="J567" s="27" t="str" cm="1">
        <f t="array" ref="J567">IFERROR(_xlfn.TEXTJOIN(";",1,IF(D567,_xlfn.MAKEARRAY(D567,1,_xlfn.LAMBDA(_xlpm.x,_xlpm.y,K567&amp;"-"&amp;TEXT(_xlpm.x,"00"))),_xlfn.MAP(_xlfn.TEXTSPLIT(E567,{";","；"},,1),_xlfn.LAMBDA(_xlpm.x,K567&amp;"-"&amp;TEXT(_xlpm.x,"00"))))),"")</f>
        <v>7c-355-rnd-obj-01</v>
      </c>
      <c r="K567" s="19" t="str">
        <f t="shared" si="53"/>
        <v>7c-355-rnd-obj</v>
      </c>
      <c r="L567" s="4" t="s">
        <v>141</v>
      </c>
      <c r="N567" s="47" t="s">
        <v>511</v>
      </c>
      <c r="P567" s="4">
        <v>0.7</v>
      </c>
      <c r="Q567" s="4">
        <v>0.3</v>
      </c>
    </row>
    <row r="568" spans="1:17">
      <c r="A568" s="27">
        <v>42073</v>
      </c>
      <c r="B568" s="4">
        <v>16</v>
      </c>
      <c r="C568" s="26" t="s">
        <v>188</v>
      </c>
      <c r="D568" s="26">
        <v>1</v>
      </c>
      <c r="G568" s="15">
        <v>700</v>
      </c>
      <c r="H568" s="17" t="s">
        <v>225</v>
      </c>
      <c r="J568" s="27" t="str" cm="1">
        <f t="array" ref="J568">IFERROR(_xlfn.TEXTJOIN(";",1,IF(D568,_xlfn.MAKEARRAY(D568,1,_xlfn.LAMBDA(_xlpm.x,_xlpm.y,K568&amp;"-"&amp;TEXT(_xlpm.x,"00"))),_xlfn.MAP(_xlfn.TEXTSPLIT(E568,{";","；"},,1),_xlfn.LAMBDA(_xlpm.x,K568&amp;"-"&amp;TEXT(_xlpm.x,"00"))))),"")</f>
        <v>7c-700-rnd-hill-01</v>
      </c>
      <c r="K568" s="19" t="str">
        <f t="shared" si="53"/>
        <v>7c-700-rnd-hill</v>
      </c>
      <c r="L568" s="4" t="s">
        <v>141</v>
      </c>
      <c r="N568" s="47" t="s">
        <v>388</v>
      </c>
    </row>
    <row r="569" spans="1:17">
      <c r="A569" s="27">
        <v>42073</v>
      </c>
      <c r="B569" s="4">
        <v>17</v>
      </c>
      <c r="C569" s="26" t="s">
        <v>151</v>
      </c>
      <c r="D569" s="26">
        <v>1</v>
      </c>
      <c r="G569" s="15">
        <v>800</v>
      </c>
      <c r="H569" s="17" t="s">
        <v>225</v>
      </c>
      <c r="J569" s="27" t="str" cm="1">
        <f t="array" ref="J569">IFERROR(_xlfn.TEXTJOIN(";",1,IF(D569,_xlfn.MAKEARRAY(D569,1,_xlfn.LAMBDA(_xlpm.x,_xlpm.y,K569&amp;"-"&amp;TEXT(_xlpm.x,"00"))),_xlfn.MAP(_xlfn.TEXTSPLIT(E569,{";","；"},,1),_xlfn.LAMBDA(_xlpm.x,K569&amp;"-"&amp;TEXT(_xlpm.x,"00"))))),"")</f>
        <v>7c-800-rnd-obj-01</v>
      </c>
      <c r="K569" s="19" t="str">
        <f t="shared" si="53"/>
        <v>7c-800-rnd-obj</v>
      </c>
      <c r="L569" s="4" t="s">
        <v>141</v>
      </c>
      <c r="N569" s="47" t="s">
        <v>450</v>
      </c>
      <c r="P569" s="4">
        <v>0.6</v>
      </c>
      <c r="Q569" s="4">
        <v>0.4</v>
      </c>
    </row>
    <row r="570" spans="1:17">
      <c r="A570" s="27">
        <v>42073</v>
      </c>
      <c r="B570" s="4">
        <v>18</v>
      </c>
      <c r="C570" s="26" t="s">
        <v>188</v>
      </c>
      <c r="D570" s="26">
        <v>3</v>
      </c>
      <c r="G570" s="15">
        <v>1600</v>
      </c>
      <c r="H570" s="17" t="s">
        <v>225</v>
      </c>
      <c r="J570" s="27" t="str" cm="1">
        <f t="array" ref="J570">IFERROR(_xlfn.TEXTJOIN(";",1,IF(D570,_xlfn.MAKEARRAY(D570,1,_xlfn.LAMBDA(_xlpm.x,_xlpm.y,K570&amp;"-"&amp;TEXT(_xlpm.x,"00"))),_xlfn.MAP(_xlfn.TEXTSPLIT(E570,{";","；"},,1),_xlfn.LAMBDA(_xlpm.x,K570&amp;"-"&amp;TEXT(_xlpm.x,"00"))))),"")</f>
        <v>7c-1600-rnd-hill-01;7c-1600-rnd-hill-02;7c-1600-rnd-hill-03</v>
      </c>
      <c r="K570" s="19" t="str">
        <f t="shared" si="53"/>
        <v>7c-1600-rnd-hill</v>
      </c>
      <c r="L570" s="4" t="s">
        <v>141</v>
      </c>
      <c r="N570" s="47" t="s">
        <v>513</v>
      </c>
    </row>
    <row r="571" spans="1:17">
      <c r="A571" s="27">
        <v>42073</v>
      </c>
      <c r="B571" s="4">
        <v>19</v>
      </c>
      <c r="C571" s="26" t="s">
        <v>188</v>
      </c>
      <c r="D571" s="26">
        <v>1</v>
      </c>
      <c r="G571" s="15">
        <v>2000</v>
      </c>
      <c r="H571" s="17" t="s">
        <v>225</v>
      </c>
      <c r="J571" s="27" t="str" cm="1">
        <f t="array" ref="J571">IFERROR(_xlfn.TEXTJOIN(";",1,IF(D571,_xlfn.MAKEARRAY(D571,1,_xlfn.LAMBDA(_xlpm.x,_xlpm.y,K571&amp;"-"&amp;TEXT(_xlpm.x,"00"))),_xlfn.MAP(_xlfn.TEXTSPLIT(E571,{";","；"},,1),_xlfn.LAMBDA(_xlpm.x,K571&amp;"-"&amp;TEXT(_xlpm.x,"00"))))),"")</f>
        <v>7c-2000-rnd-hill-01</v>
      </c>
      <c r="K571" s="19" t="str">
        <f t="shared" si="53"/>
        <v>7c-2000-rnd-hill</v>
      </c>
      <c r="L571" s="4" t="s">
        <v>141</v>
      </c>
      <c r="N571" s="47" t="s">
        <v>512</v>
      </c>
    </row>
    <row r="572" spans="1:17">
      <c r="A572" s="27">
        <v>42073</v>
      </c>
      <c r="B572" s="4">
        <v>20</v>
      </c>
      <c r="C572" s="26" t="s">
        <v>143</v>
      </c>
      <c r="D572" s="26">
        <v>1</v>
      </c>
      <c r="G572" s="15">
        <v>2010</v>
      </c>
      <c r="H572" s="17" t="s">
        <v>225</v>
      </c>
      <c r="J572" s="27" t="str" cm="1">
        <f t="array" ref="J572">IFERROR(_xlfn.TEXTJOIN(";",1,IF(D572,_xlfn.MAKEARRAY(D572,1,_xlfn.LAMBDA(_xlpm.x,_xlpm.y,K572&amp;"-"&amp;TEXT(_xlpm.x,"00"))),_xlfn.MAP(_xlfn.TEXTSPLIT(E572,{";","；"},,1),_xlfn.LAMBDA(_xlpm.x,K572&amp;"-"&amp;TEXT(_xlpm.x,"00"))))),"")</f>
        <v>7c-2010-fixed-atm-01</v>
      </c>
      <c r="K572" s="19" t="str">
        <f t="shared" ref="K572:K578" si="54">_xlfn.TEXTJOIN("-",1,H572:I572,G572,IF(L572="FixedDistance","fixed","rnd"),C572)</f>
        <v>7c-2010-fixed-atm</v>
      </c>
      <c r="L572" s="4" t="s">
        <v>144</v>
      </c>
      <c r="M572" s="4">
        <v>25.6</v>
      </c>
    </row>
    <row r="573" spans="1:17">
      <c r="A573" s="27">
        <v>42073</v>
      </c>
      <c r="B573" s="4">
        <v>21</v>
      </c>
      <c r="C573" s="26" t="s">
        <v>151</v>
      </c>
      <c r="D573" s="26">
        <v>1</v>
      </c>
      <c r="G573" s="15">
        <v>2300</v>
      </c>
      <c r="H573" s="17" t="s">
        <v>225</v>
      </c>
      <c r="J573" s="27" t="str" cm="1">
        <f t="array" ref="J573">IFERROR(_xlfn.TEXTJOIN(";",1,IF(D573,_xlfn.MAKEARRAY(D573,1,_xlfn.LAMBDA(_xlpm.x,_xlpm.y,K573&amp;"-"&amp;TEXT(_xlpm.x,"00"))),_xlfn.MAP(_xlfn.TEXTSPLIT(E573,{";","；"},,1),_xlfn.LAMBDA(_xlpm.x,K573&amp;"-"&amp;TEXT(_xlpm.x,"00"))))),"")</f>
        <v>7c-2300-rnd-obj-01</v>
      </c>
      <c r="K573" s="19" t="str">
        <f t="shared" si="54"/>
        <v>7c-2300-rnd-obj</v>
      </c>
      <c r="L573" s="4" t="s">
        <v>141</v>
      </c>
      <c r="N573" s="47" t="s">
        <v>514</v>
      </c>
      <c r="P573" s="4">
        <v>0.7</v>
      </c>
      <c r="Q573" s="4">
        <v>0.3</v>
      </c>
    </row>
    <row r="574" spans="1:17">
      <c r="A574" s="27">
        <v>42073</v>
      </c>
      <c r="B574" s="4">
        <v>22</v>
      </c>
      <c r="C574" s="26" t="s">
        <v>188</v>
      </c>
      <c r="D574" s="26">
        <v>1</v>
      </c>
      <c r="G574" s="15">
        <v>2500</v>
      </c>
      <c r="H574" s="17" t="s">
        <v>225</v>
      </c>
      <c r="J574" s="27" t="str" cm="1">
        <f t="array" ref="J574">IFERROR(_xlfn.TEXTJOIN(";",1,IF(D574,_xlfn.MAKEARRAY(D574,1,_xlfn.LAMBDA(_xlpm.x,_xlpm.y,K574&amp;"-"&amp;TEXT(_xlpm.x,"00"))),_xlfn.MAP(_xlfn.TEXTSPLIT(E574,{";","；"},,1),_xlfn.LAMBDA(_xlpm.x,K574&amp;"-"&amp;TEXT(_xlpm.x,"00"))))),"")</f>
        <v>7c-2500-fixed-hill-01</v>
      </c>
      <c r="K574" s="19" t="str">
        <f t="shared" si="54"/>
        <v>7c-2500-fixed-hill</v>
      </c>
      <c r="L574" s="4" t="s">
        <v>144</v>
      </c>
      <c r="M574" s="4">
        <v>55.65</v>
      </c>
    </row>
    <row r="575" spans="1:17">
      <c r="A575" s="27">
        <v>42073</v>
      </c>
      <c r="B575" s="4">
        <v>23</v>
      </c>
      <c r="C575" s="26" t="s">
        <v>149</v>
      </c>
      <c r="D575" s="26">
        <v>1</v>
      </c>
      <c r="G575" s="15">
        <v>2700</v>
      </c>
      <c r="H575" s="17" t="s">
        <v>225</v>
      </c>
      <c r="J575" s="27" t="str" cm="1">
        <f t="array" ref="J575">IFERROR(_xlfn.TEXTJOIN(";",1,IF(D575,_xlfn.MAKEARRAY(D575,1,_xlfn.LAMBDA(_xlpm.x,_xlpm.y,K575&amp;"-"&amp;TEXT(_xlpm.x,"00"))),_xlfn.MAP(_xlfn.TEXTSPLIT(E575,{";","；"},,1),_xlfn.LAMBDA(_xlpm.x,K575&amp;"-"&amp;TEXT(_xlpm.x,"00"))))),"")</f>
        <v>7c-2700-rnd-cloud-01</v>
      </c>
      <c r="K575" s="19" t="str">
        <f t="shared" si="54"/>
        <v>7c-2700-rnd-cloud</v>
      </c>
      <c r="L575" s="4" t="s">
        <v>141</v>
      </c>
      <c r="N575" s="47" t="s">
        <v>514</v>
      </c>
    </row>
    <row r="576" spans="1:17">
      <c r="A576" s="27">
        <v>42073</v>
      </c>
      <c r="B576" s="4">
        <v>24</v>
      </c>
      <c r="C576" s="26" t="s">
        <v>151</v>
      </c>
      <c r="D576" s="26">
        <v>1</v>
      </c>
      <c r="G576" s="15">
        <v>3000</v>
      </c>
      <c r="H576" s="17" t="s">
        <v>225</v>
      </c>
      <c r="J576" s="27" t="str" cm="1">
        <f t="array" ref="J576">IFERROR(_xlfn.TEXTJOIN(";",1,IF(D576,_xlfn.MAKEARRAY(D576,1,_xlfn.LAMBDA(_xlpm.x,_xlpm.y,K576&amp;"-"&amp;TEXT(_xlpm.x,"00"))),_xlfn.MAP(_xlfn.TEXTSPLIT(E576,{";","；"},,1),_xlfn.LAMBDA(_xlpm.x,K576&amp;"-"&amp;TEXT(_xlpm.x,"00"))))),"")</f>
        <v>7c-3000-rnd-obj-01</v>
      </c>
      <c r="K576" s="19" t="str">
        <f>_xlfn.TEXTJOIN("-",1,H576:I576,G576,IF(L576="FixedDistance","fixed","rnd"),C576)</f>
        <v>7c-3000-rnd-obj</v>
      </c>
      <c r="L576" s="4" t="s">
        <v>141</v>
      </c>
      <c r="N576" s="47" t="s">
        <v>388</v>
      </c>
      <c r="P576" s="4">
        <v>0.8</v>
      </c>
      <c r="Q576" s="4">
        <v>0.2</v>
      </c>
    </row>
    <row r="577" spans="1:17">
      <c r="A577" s="27">
        <v>42073</v>
      </c>
      <c r="B577" s="4">
        <v>25</v>
      </c>
      <c r="C577" s="26" t="s">
        <v>149</v>
      </c>
      <c r="D577" s="26">
        <v>1</v>
      </c>
      <c r="G577" s="15">
        <v>3100</v>
      </c>
      <c r="H577" s="17" t="s">
        <v>225</v>
      </c>
      <c r="J577" s="27" t="str" cm="1">
        <f t="array" ref="J577">IFERROR(_xlfn.TEXTJOIN(";",1,IF(D577,_xlfn.MAKEARRAY(D577,1,_xlfn.LAMBDA(_xlpm.x,_xlpm.y,K577&amp;"-"&amp;TEXT(_xlpm.x,"00"))),_xlfn.MAP(_xlfn.TEXTSPLIT(E577,{";","；"},,1),_xlfn.LAMBDA(_xlpm.x,K577&amp;"-"&amp;TEXT(_xlpm.x,"00"))))),"")</f>
        <v>7c-3100-rnd-cloud-01</v>
      </c>
      <c r="K577" s="19" t="str">
        <f t="shared" si="54"/>
        <v>7c-3100-rnd-cloud</v>
      </c>
      <c r="L577" s="4" t="s">
        <v>141</v>
      </c>
      <c r="N577" s="47" t="s">
        <v>514</v>
      </c>
    </row>
    <row r="578" spans="1:17">
      <c r="A578" s="27">
        <v>42073</v>
      </c>
      <c r="B578" s="4">
        <v>26</v>
      </c>
      <c r="C578" s="26" t="s">
        <v>150</v>
      </c>
      <c r="D578" s="26">
        <v>1</v>
      </c>
      <c r="G578" s="15">
        <v>5000</v>
      </c>
      <c r="H578" s="17" t="s">
        <v>225</v>
      </c>
      <c r="J578" s="27" t="str" cm="1">
        <f t="array" ref="J578">IFERROR(_xlfn.TEXTJOIN(";",1,IF(D578,_xlfn.MAKEARRAY(D578,1,_xlfn.LAMBDA(_xlpm.x,_xlpm.y,K578&amp;"-"&amp;TEXT(_xlpm.x,"00"))),_xlfn.MAP(_xlfn.TEXTSPLIT(E578,{";","；"},,1),_xlfn.LAMBDA(_xlpm.x,K578&amp;"-"&amp;TEXT(_xlpm.x,"00"))))),"")</f>
        <v>7c-5000-fixed-sky-01</v>
      </c>
      <c r="K578" s="19" t="str">
        <f t="shared" si="54"/>
        <v>7c-5000-fixed-sky</v>
      </c>
      <c r="L578" s="4" t="s">
        <v>144</v>
      </c>
      <c r="M578" s="4">
        <v>25.6</v>
      </c>
    </row>
    <row r="580" spans="1:17">
      <c r="A580" s="27">
        <v>42081</v>
      </c>
      <c r="B580" s="4">
        <v>1</v>
      </c>
      <c r="C580" s="26" t="s">
        <v>153</v>
      </c>
      <c r="D580" s="26">
        <v>3</v>
      </c>
      <c r="G580" s="15">
        <v>12</v>
      </c>
      <c r="H580" s="17" t="s">
        <v>226</v>
      </c>
      <c r="J580" s="27" t="str" cm="1">
        <f t="array" ref="J580">IFERROR(_xlfn.TEXTJOIN(";",1,IF(D580,_xlfn.MAKEARRAY(D580,1,_xlfn.LAMBDA(_xlpm.x,_xlpm.y,K580&amp;"-"&amp;TEXT(_xlpm.x,"00"))),_xlfn.MAP(_xlfn.TEXTSPLIT(E580,{";","；"},,1),_xlfn.LAMBDA(_xlpm.x,K580&amp;"-"&amp;TEXT(_xlpm.x,"00"))))),"")</f>
        <v>8a-12-rnd-stone-01;8a-12-rnd-stone-02;8a-12-rnd-stone-03</v>
      </c>
      <c r="K580" s="19" t="str">
        <f t="shared" ref="K580:K600" si="55">_xlfn.TEXTJOIN("-",1,H580:I580,G580,IF(L580="FixedDistance","fixed","rnd"),C580)</f>
        <v>8a-12-rnd-stone</v>
      </c>
      <c r="L580" s="4" t="s">
        <v>141</v>
      </c>
      <c r="N580" s="47" t="s">
        <v>314</v>
      </c>
    </row>
    <row r="581" spans="1:17">
      <c r="A581" s="27">
        <v>42081</v>
      </c>
      <c r="B581" s="4">
        <v>2</v>
      </c>
      <c r="C581" s="26" t="s">
        <v>174</v>
      </c>
      <c r="D581" s="26">
        <v>2</v>
      </c>
      <c r="G581" s="15">
        <v>18</v>
      </c>
      <c r="H581" s="17" t="s">
        <v>226</v>
      </c>
      <c r="J581" s="27" t="str" cm="1">
        <f t="array" ref="J581">IFERROR(_xlfn.TEXTJOIN(";",1,IF(D581,_xlfn.MAKEARRAY(D581,1,_xlfn.LAMBDA(_xlpm.x,_xlpm.y,K581&amp;"-"&amp;TEXT(_xlpm.x,"00"))),_xlfn.MAP(_xlfn.TEXTSPLIT(E581,{";","；"},,1),_xlfn.LAMBDA(_xlpm.x,K581&amp;"-"&amp;TEXT(_xlpm.x,"00"))))),"")</f>
        <v>8a-18-rnd-stick-01;8a-18-rnd-stick-02</v>
      </c>
      <c r="K581" s="19" t="str">
        <f t="shared" si="55"/>
        <v>8a-18-rnd-stick</v>
      </c>
      <c r="L581" s="4" t="s">
        <v>141</v>
      </c>
      <c r="N581" s="47" t="s">
        <v>433</v>
      </c>
    </row>
    <row r="582" spans="1:17">
      <c r="A582" s="27">
        <v>42081</v>
      </c>
      <c r="B582" s="4">
        <v>3</v>
      </c>
      <c r="C582" s="26" t="s">
        <v>153</v>
      </c>
      <c r="D582" s="26">
        <v>3</v>
      </c>
      <c r="G582" s="15">
        <v>30</v>
      </c>
      <c r="H582" s="17" t="s">
        <v>226</v>
      </c>
      <c r="J582" s="27" t="str" cm="1">
        <f t="array" ref="J582">IFERROR(_xlfn.TEXTJOIN(";",1,IF(D582,_xlfn.MAKEARRAY(D582,1,_xlfn.LAMBDA(_xlpm.x,_xlpm.y,K582&amp;"-"&amp;TEXT(_xlpm.x,"00"))),_xlfn.MAP(_xlfn.TEXTSPLIT(E582,{";","；"},,1),_xlfn.LAMBDA(_xlpm.x,K582&amp;"-"&amp;TEXT(_xlpm.x,"00"))))),"")</f>
        <v>8a-30-rnd-stone-01;8a-30-rnd-stone-02;8a-30-rnd-stone-03</v>
      </c>
      <c r="K582" s="19" t="str">
        <f t="shared" si="55"/>
        <v>8a-30-rnd-stone</v>
      </c>
      <c r="L582" s="4" t="s">
        <v>141</v>
      </c>
      <c r="N582" s="47" t="s">
        <v>281</v>
      </c>
    </row>
    <row r="583" spans="1:17">
      <c r="A583" s="27">
        <v>42081</v>
      </c>
      <c r="B583" s="4">
        <v>4</v>
      </c>
      <c r="C583" s="26" t="s">
        <v>220</v>
      </c>
      <c r="D583" s="26">
        <v>3</v>
      </c>
      <c r="G583" s="15">
        <v>32</v>
      </c>
      <c r="H583" s="17" t="s">
        <v>226</v>
      </c>
      <c r="J583" s="27" t="str" cm="1">
        <f t="array" ref="J583">IFERROR(_xlfn.TEXTJOIN(";",1,IF(D583,_xlfn.MAKEARRAY(D583,1,_xlfn.LAMBDA(_xlpm.x,_xlpm.y,K583&amp;"-"&amp;TEXT(_xlpm.x,"00"))),_xlfn.MAP(_xlfn.TEXTSPLIT(E583,{";","；"},,1),_xlfn.LAMBDA(_xlpm.x,K583&amp;"-"&amp;TEXT(_xlpm.x,"00"))))),"")</f>
        <v>8a-32-rnd-land-01;8a-32-rnd-land-02;8a-32-rnd-land-03</v>
      </c>
      <c r="K583" s="19" t="str">
        <f t="shared" si="55"/>
        <v>8a-32-rnd-land</v>
      </c>
      <c r="L583" s="4" t="s">
        <v>141</v>
      </c>
      <c r="N583" s="11" t="s">
        <v>142</v>
      </c>
    </row>
    <row r="584" spans="1:17">
      <c r="A584" s="27">
        <v>42081</v>
      </c>
      <c r="B584" s="4">
        <v>5</v>
      </c>
      <c r="C584" s="26" t="s">
        <v>185</v>
      </c>
      <c r="D584" s="26">
        <v>1</v>
      </c>
      <c r="G584" s="15">
        <v>40</v>
      </c>
      <c r="H584" s="17" t="s">
        <v>226</v>
      </c>
      <c r="J584" s="27" t="str" cm="1">
        <f t="array" ref="J584">IFERROR(_xlfn.TEXTJOIN(";",1,IF(D584,_xlfn.MAKEARRAY(D584,1,_xlfn.LAMBDA(_xlpm.x,_xlpm.y,K584&amp;"-"&amp;TEXT(_xlpm.x,"00"))),_xlfn.MAP(_xlfn.TEXTSPLIT(E584,{";","；"},,1),_xlfn.LAMBDA(_xlpm.x,K584&amp;"-"&amp;TEXT(_xlpm.x,"00"))))),"")</f>
        <v>8a-40-rnd-plant-01</v>
      </c>
      <c r="K584" s="19" t="str">
        <f t="shared" si="55"/>
        <v>8a-40-rnd-plant</v>
      </c>
      <c r="L584" s="4" t="s">
        <v>141</v>
      </c>
      <c r="N584" s="47" t="s">
        <v>436</v>
      </c>
    </row>
    <row r="585" spans="1:17">
      <c r="A585" s="27">
        <v>42081</v>
      </c>
      <c r="B585" s="4">
        <v>6</v>
      </c>
      <c r="C585" s="26" t="s">
        <v>151</v>
      </c>
      <c r="D585" s="26">
        <v>3</v>
      </c>
      <c r="G585" s="15">
        <v>90</v>
      </c>
      <c r="H585" s="17" t="s">
        <v>226</v>
      </c>
      <c r="J585" s="27" t="str" cm="1">
        <f t="array" ref="J585">IFERROR(_xlfn.TEXTJOIN(";",1,IF(D585,_xlfn.MAKEARRAY(D585,1,_xlfn.LAMBDA(_xlpm.x,_xlpm.y,K585&amp;"-"&amp;TEXT(_xlpm.x,"00"))),_xlfn.MAP(_xlfn.TEXTSPLIT(E585,{";","；"},,1),_xlfn.LAMBDA(_xlpm.x,K585&amp;"-"&amp;TEXT(_xlpm.x,"00"))))),"")</f>
        <v>8a-90-rnd-obj-01;8a-90-rnd-obj-02;8a-90-rnd-obj-03</v>
      </c>
      <c r="K585" s="19" t="str">
        <f t="shared" si="55"/>
        <v>8a-90-rnd-obj</v>
      </c>
      <c r="L585" s="4" t="s">
        <v>141</v>
      </c>
      <c r="N585" s="47" t="s">
        <v>264</v>
      </c>
    </row>
    <row r="586" spans="1:17">
      <c r="A586" s="27">
        <v>42081</v>
      </c>
      <c r="B586" s="4">
        <v>7</v>
      </c>
      <c r="C586" s="26" t="s">
        <v>153</v>
      </c>
      <c r="D586" s="26">
        <v>2</v>
      </c>
      <c r="G586" s="15">
        <v>98</v>
      </c>
      <c r="H586" s="17" t="s">
        <v>226</v>
      </c>
      <c r="J586" s="27" t="str" cm="1">
        <f t="array" ref="J586">IFERROR(_xlfn.TEXTJOIN(";",1,IF(D586,_xlfn.MAKEARRAY(D586,1,_xlfn.LAMBDA(_xlpm.x,_xlpm.y,K586&amp;"-"&amp;TEXT(_xlpm.x,"00"))),_xlfn.MAP(_xlfn.TEXTSPLIT(E586,{";","；"},,1),_xlfn.LAMBDA(_xlpm.x,K586&amp;"-"&amp;TEXT(_xlpm.x,"00"))))),"")</f>
        <v>8a-98-rnd-stone-01;8a-98-rnd-stone-02</v>
      </c>
      <c r="K586" s="19" t="str">
        <f t="shared" si="55"/>
        <v>8a-98-rnd-stone</v>
      </c>
      <c r="L586" s="4" t="s">
        <v>141</v>
      </c>
      <c r="N586" s="47" t="s">
        <v>435</v>
      </c>
    </row>
    <row r="587" spans="1:17">
      <c r="A587" s="27">
        <v>42081</v>
      </c>
      <c r="B587" s="4">
        <v>8</v>
      </c>
      <c r="C587" s="26" t="s">
        <v>220</v>
      </c>
      <c r="D587" s="26">
        <v>3</v>
      </c>
      <c r="G587" s="15">
        <v>99</v>
      </c>
      <c r="H587" s="17" t="s">
        <v>226</v>
      </c>
      <c r="J587" s="27" t="str" cm="1">
        <f t="array" ref="J587">IFERROR(_xlfn.TEXTJOIN(";",1,IF(D587,_xlfn.MAKEARRAY(D587,1,_xlfn.LAMBDA(_xlpm.x,_xlpm.y,K587&amp;"-"&amp;TEXT(_xlpm.x,"00"))),_xlfn.MAP(_xlfn.TEXTSPLIT(E587,{";","；"},,1),_xlfn.LAMBDA(_xlpm.x,K587&amp;"-"&amp;TEXT(_xlpm.x,"00"))))),"")</f>
        <v>8a-99-rnd-land-01;8a-99-rnd-land-02;8a-99-rnd-land-03</v>
      </c>
      <c r="K587" s="19" t="str">
        <f t="shared" si="55"/>
        <v>8a-99-rnd-land</v>
      </c>
      <c r="L587" s="4" t="s">
        <v>141</v>
      </c>
      <c r="N587" s="47" t="s">
        <v>425</v>
      </c>
    </row>
    <row r="588" spans="1:17">
      <c r="A588" s="27">
        <v>42081</v>
      </c>
      <c r="B588" s="4">
        <v>9</v>
      </c>
      <c r="C588" s="26" t="s">
        <v>203</v>
      </c>
      <c r="D588" s="26">
        <v>1</v>
      </c>
      <c r="G588" s="15">
        <v>100</v>
      </c>
      <c r="H588" s="17" t="s">
        <v>226</v>
      </c>
      <c r="J588" s="27" t="str" cm="1">
        <f t="array" ref="J588">IFERROR(_xlfn.TEXTJOIN(";",1,IF(D588,_xlfn.MAKEARRAY(D588,1,_xlfn.LAMBDA(_xlpm.x,_xlpm.y,K588&amp;"-"&amp;TEXT(_xlpm.x,"00"))),_xlfn.MAP(_xlfn.TEXTSPLIT(E588,{";","；"},,1),_xlfn.LAMBDA(_xlpm.x,K588&amp;"-"&amp;TEXT(_xlpm.x,"00"))))),"")</f>
        <v>8a-100-fixed-lake-01</v>
      </c>
      <c r="K588" s="19" t="str">
        <f t="shared" si="55"/>
        <v>8a-100-fixed-lake</v>
      </c>
      <c r="L588" s="4" t="s">
        <v>144</v>
      </c>
      <c r="M588" s="4">
        <v>25.6</v>
      </c>
    </row>
    <row r="589" spans="1:17">
      <c r="A589" s="27">
        <v>42081</v>
      </c>
      <c r="B589" s="4">
        <v>10</v>
      </c>
      <c r="C589" s="26" t="s">
        <v>220</v>
      </c>
      <c r="D589" s="26">
        <v>3</v>
      </c>
      <c r="G589" s="15">
        <v>120</v>
      </c>
      <c r="H589" s="17" t="s">
        <v>226</v>
      </c>
      <c r="J589" s="27" t="str" cm="1">
        <f t="array" ref="J589">IFERROR(_xlfn.TEXTJOIN(";",1,IF(D589,_xlfn.MAKEARRAY(D589,1,_xlfn.LAMBDA(_xlpm.x,_xlpm.y,K589&amp;"-"&amp;TEXT(_xlpm.x,"00"))),_xlfn.MAP(_xlfn.TEXTSPLIT(E589,{";","；"},,1),_xlfn.LAMBDA(_xlpm.x,K589&amp;"-"&amp;TEXT(_xlpm.x,"00"))))),"")</f>
        <v>8a-120-rnd-land-01;8a-120-rnd-land-02;8a-120-rnd-land-03</v>
      </c>
      <c r="K589" s="19" t="str">
        <f t="shared" si="55"/>
        <v>8a-120-rnd-land</v>
      </c>
      <c r="L589" s="4" t="s">
        <v>141</v>
      </c>
      <c r="N589" s="47" t="s">
        <v>434</v>
      </c>
    </row>
    <row r="590" spans="1:17">
      <c r="A590" s="27">
        <v>42081</v>
      </c>
      <c r="B590" s="4">
        <v>11</v>
      </c>
      <c r="C590" s="26" t="s">
        <v>143</v>
      </c>
      <c r="D590" s="26">
        <v>1</v>
      </c>
      <c r="G590" s="15">
        <v>150</v>
      </c>
      <c r="H590" s="17" t="s">
        <v>226</v>
      </c>
      <c r="J590" s="27" t="str" cm="1">
        <f t="array" ref="J590">IFERROR(_xlfn.TEXTJOIN(";",1,IF(D590,_xlfn.MAKEARRAY(D590,1,_xlfn.LAMBDA(_xlpm.x,_xlpm.y,K590&amp;"-"&amp;TEXT(_xlpm.x,"00"))),_xlfn.MAP(_xlfn.TEXTSPLIT(E590,{";","；"},,1),_xlfn.LAMBDA(_xlpm.x,K590&amp;"-"&amp;TEXT(_xlpm.x,"00"))))),"")</f>
        <v>8a-150-fixed-atm-01</v>
      </c>
      <c r="K590" s="19" t="str">
        <f t="shared" si="55"/>
        <v>8a-150-fixed-atm</v>
      </c>
      <c r="L590" s="4" t="s">
        <v>144</v>
      </c>
      <c r="M590" s="4">
        <v>25.6</v>
      </c>
    </row>
    <row r="591" spans="1:17">
      <c r="A591" s="27">
        <v>42081</v>
      </c>
      <c r="B591" s="4">
        <v>12</v>
      </c>
      <c r="C591" s="26" t="s">
        <v>153</v>
      </c>
      <c r="D591" s="26">
        <v>3</v>
      </c>
      <c r="G591" s="15">
        <v>200</v>
      </c>
      <c r="H591" s="17" t="s">
        <v>226</v>
      </c>
      <c r="J591" s="27" t="str" cm="1">
        <f t="array" ref="J591">IFERROR(_xlfn.TEXTJOIN(";",1,IF(D591,_xlfn.MAKEARRAY(D591,1,_xlfn.LAMBDA(_xlpm.x,_xlpm.y,K591&amp;"-"&amp;TEXT(_xlpm.x,"00"))),_xlfn.MAP(_xlfn.TEXTSPLIT(E591,{";","；"},,1),_xlfn.LAMBDA(_xlpm.x,K591&amp;"-"&amp;TEXT(_xlpm.x,"00"))))),"")</f>
        <v>8a-200-rnd-stone-01;8a-200-rnd-stone-02;8a-200-rnd-stone-03</v>
      </c>
      <c r="K591" s="19" t="str">
        <f t="shared" si="55"/>
        <v>8a-200-rnd-stone</v>
      </c>
      <c r="L591" s="4" t="s">
        <v>141</v>
      </c>
      <c r="N591" s="47" t="s">
        <v>438</v>
      </c>
      <c r="P591" s="4">
        <v>0.8</v>
      </c>
      <c r="Q591" s="4">
        <v>0.2</v>
      </c>
    </row>
    <row r="592" spans="1:17">
      <c r="A592" s="27">
        <v>42081</v>
      </c>
      <c r="B592" s="4">
        <v>13</v>
      </c>
      <c r="C592" s="26" t="s">
        <v>185</v>
      </c>
      <c r="D592" s="26">
        <v>2</v>
      </c>
      <c r="G592" s="15">
        <v>248</v>
      </c>
      <c r="H592" s="17" t="s">
        <v>226</v>
      </c>
      <c r="J592" s="27" t="str" cm="1">
        <f t="array" ref="J592">IFERROR(_xlfn.TEXTJOIN(";",1,IF(D592,_xlfn.MAKEARRAY(D592,1,_xlfn.LAMBDA(_xlpm.x,_xlpm.y,K592&amp;"-"&amp;TEXT(_xlpm.x,"00"))),_xlfn.MAP(_xlfn.TEXTSPLIT(E592,{";","；"},,1),_xlfn.LAMBDA(_xlpm.x,K592&amp;"-"&amp;TEXT(_xlpm.x,"00"))))),"")</f>
        <v>8a-248-rnd-plant-01;8a-248-rnd-plant-02</v>
      </c>
      <c r="K592" s="19" t="str">
        <f t="shared" ref="K592" si="56">_xlfn.TEXTJOIN("-",1,H592:I592,G592,IF(L592="FixedDistance","fixed","rnd"),C592)</f>
        <v>8a-248-rnd-plant</v>
      </c>
      <c r="L592" s="4" t="s">
        <v>141</v>
      </c>
      <c r="N592" s="47" t="s">
        <v>439</v>
      </c>
    </row>
    <row r="593" spans="1:17">
      <c r="A593" s="27">
        <v>42081</v>
      </c>
      <c r="B593" s="4">
        <v>14</v>
      </c>
      <c r="C593" s="26" t="s">
        <v>153</v>
      </c>
      <c r="D593" s="26">
        <v>2</v>
      </c>
      <c r="G593" s="15">
        <v>249</v>
      </c>
      <c r="H593" s="17" t="s">
        <v>226</v>
      </c>
      <c r="J593" s="27" t="str" cm="1">
        <f t="array" ref="J593">IFERROR(_xlfn.TEXTJOIN(";",1,IF(D593,_xlfn.MAKEARRAY(D593,1,_xlfn.LAMBDA(_xlpm.x,_xlpm.y,K593&amp;"-"&amp;TEXT(_xlpm.x,"00"))),_xlfn.MAP(_xlfn.TEXTSPLIT(E593,{";","；"},,1),_xlfn.LAMBDA(_xlpm.x,K593&amp;"-"&amp;TEXT(_xlpm.x,"00"))))),"")</f>
        <v>8a-249-rnd-stone-01;8a-249-rnd-stone-02</v>
      </c>
      <c r="K593" s="19" t="str">
        <f t="shared" si="55"/>
        <v>8a-249-rnd-stone</v>
      </c>
      <c r="L593" s="4" t="s">
        <v>141</v>
      </c>
      <c r="N593" s="47" t="s">
        <v>437</v>
      </c>
    </row>
    <row r="594" spans="1:17">
      <c r="A594" s="27">
        <v>42081</v>
      </c>
      <c r="B594" s="4">
        <v>15</v>
      </c>
      <c r="C594" s="26" t="s">
        <v>203</v>
      </c>
      <c r="D594" s="26">
        <v>1</v>
      </c>
      <c r="G594" s="15">
        <v>250</v>
      </c>
      <c r="H594" s="17" t="s">
        <v>226</v>
      </c>
      <c r="J594" s="27" t="str" cm="1">
        <f t="array" ref="J594">IFERROR(_xlfn.TEXTJOIN(";",1,IF(D594,_xlfn.MAKEARRAY(D594,1,_xlfn.LAMBDA(_xlpm.x,_xlpm.y,K594&amp;"-"&amp;TEXT(_xlpm.x,"00"))),_xlfn.MAP(_xlfn.TEXTSPLIT(E594,{";","；"},,1),_xlfn.LAMBDA(_xlpm.x,K594&amp;"-"&amp;TEXT(_xlpm.x,"00"))))),"")</f>
        <v>8a-250-fixed-lake-01</v>
      </c>
      <c r="K594" s="19" t="str">
        <f t="shared" si="55"/>
        <v>8a-250-fixed-lake</v>
      </c>
      <c r="L594" s="4" t="s">
        <v>144</v>
      </c>
      <c r="M594" s="4">
        <v>25.6</v>
      </c>
    </row>
    <row r="595" spans="1:17">
      <c r="A595" s="27">
        <v>42081</v>
      </c>
      <c r="B595" s="4">
        <v>16</v>
      </c>
      <c r="C595" s="26" t="s">
        <v>149</v>
      </c>
      <c r="D595" s="26">
        <v>2</v>
      </c>
      <c r="G595" s="15">
        <v>300</v>
      </c>
      <c r="H595" s="17" t="s">
        <v>226</v>
      </c>
      <c r="J595" s="27" t="str" cm="1">
        <f t="array" ref="J595">IFERROR(_xlfn.TEXTJOIN(";",1,IF(D595,_xlfn.MAKEARRAY(D595,1,_xlfn.LAMBDA(_xlpm.x,_xlpm.y,K595&amp;"-"&amp;TEXT(_xlpm.x,"00"))),_xlfn.MAP(_xlfn.TEXTSPLIT(E595,{";","；"},,1),_xlfn.LAMBDA(_xlpm.x,K595&amp;"-"&amp;TEXT(_xlpm.x,"00"))))),"")</f>
        <v>8a-300-rnd-cloud-01;8a-300-rnd-cloud-02</v>
      </c>
      <c r="K595" s="19" t="str">
        <f t="shared" si="55"/>
        <v>8a-300-rnd-cloud</v>
      </c>
      <c r="L595" s="4" t="s">
        <v>141</v>
      </c>
      <c r="N595" s="47" t="s">
        <v>425</v>
      </c>
    </row>
    <row r="596" spans="1:17">
      <c r="A596" s="27">
        <v>42081</v>
      </c>
      <c r="B596" s="4">
        <v>17</v>
      </c>
      <c r="C596" s="26" t="s">
        <v>143</v>
      </c>
      <c r="D596" s="26">
        <v>1</v>
      </c>
      <c r="G596" s="15">
        <v>310</v>
      </c>
      <c r="H596" s="17" t="s">
        <v>226</v>
      </c>
      <c r="J596" s="27" t="str" cm="1">
        <f t="array" ref="J596">IFERROR(_xlfn.TEXTJOIN(";",1,IF(D596,_xlfn.MAKEARRAY(D596,1,_xlfn.LAMBDA(_xlpm.x,_xlpm.y,K596&amp;"-"&amp;TEXT(_xlpm.x,"00"))),_xlfn.MAP(_xlfn.TEXTSPLIT(E596,{";","；"},,1),_xlfn.LAMBDA(_xlpm.x,K596&amp;"-"&amp;TEXT(_xlpm.x,"00"))))),"")</f>
        <v>8a-310-fixed-atm-01</v>
      </c>
      <c r="K596" s="19" t="str">
        <f t="shared" si="55"/>
        <v>8a-310-fixed-atm</v>
      </c>
      <c r="L596" s="4" t="s">
        <v>144</v>
      </c>
      <c r="M596" s="4">
        <v>25.6</v>
      </c>
    </row>
    <row r="597" spans="1:17">
      <c r="A597" s="27">
        <v>42081</v>
      </c>
      <c r="B597" s="4">
        <v>18</v>
      </c>
      <c r="C597" s="26" t="s">
        <v>153</v>
      </c>
      <c r="D597" s="26">
        <v>3</v>
      </c>
      <c r="G597" s="15">
        <v>650</v>
      </c>
      <c r="H597" s="17" t="s">
        <v>226</v>
      </c>
      <c r="J597" s="27" t="str" cm="1">
        <f t="array" ref="J597">IFERROR(_xlfn.TEXTJOIN(";",1,IF(D597,_xlfn.MAKEARRAY(D597,1,_xlfn.LAMBDA(_xlpm.x,_xlpm.y,K597&amp;"-"&amp;TEXT(_xlpm.x,"00"))),_xlfn.MAP(_xlfn.TEXTSPLIT(E597,{";","；"},,1),_xlfn.LAMBDA(_xlpm.x,K597&amp;"-"&amp;TEXT(_xlpm.x,"00"))))),"")</f>
        <v>8a-650-rnd-stone-01;8a-650-rnd-stone-02;8a-650-rnd-stone-03</v>
      </c>
      <c r="K597" s="19" t="str">
        <f t="shared" si="55"/>
        <v>8a-650-rnd-stone</v>
      </c>
      <c r="L597" s="4" t="s">
        <v>141</v>
      </c>
      <c r="N597" s="47" t="s">
        <v>439</v>
      </c>
      <c r="P597" s="4">
        <v>0.8</v>
      </c>
      <c r="Q597" s="4">
        <v>0.2</v>
      </c>
    </row>
    <row r="598" spans="1:17">
      <c r="A598" s="27">
        <v>42081</v>
      </c>
      <c r="B598" s="4">
        <v>19</v>
      </c>
      <c r="C598" s="48" t="s">
        <v>428</v>
      </c>
      <c r="D598" s="26">
        <v>3</v>
      </c>
      <c r="G598" s="15">
        <v>800</v>
      </c>
      <c r="H598" s="17" t="s">
        <v>226</v>
      </c>
      <c r="J598" s="27" t="str" cm="1">
        <f t="array" ref="J598">IFERROR(_xlfn.TEXTJOIN(";",1,IF(D598,_xlfn.MAKEARRAY(D598,1,_xlfn.LAMBDA(_xlpm.x,_xlpm.y,K598&amp;"-"&amp;TEXT(_xlpm.x,"00"))),_xlfn.MAP(_xlfn.TEXTSPLIT(E598,{";","；"},,1),_xlfn.LAMBDA(_xlpm.x,K598&amp;"-"&amp;TEXT(_xlpm.x,"00"))))),"")</f>
        <v>8a-800-rnd-cloud-01;8a-800-rnd-cloud-02;8a-800-rnd-cloud-03</v>
      </c>
      <c r="K598" s="19" t="str">
        <f t="shared" si="55"/>
        <v>8a-800-rnd-cloud</v>
      </c>
      <c r="L598" s="4" t="s">
        <v>141</v>
      </c>
      <c r="N598" s="47" t="s">
        <v>265</v>
      </c>
    </row>
    <row r="599" spans="1:17">
      <c r="A599" s="27">
        <v>42081</v>
      </c>
      <c r="B599" s="4">
        <v>20</v>
      </c>
      <c r="C599" s="26" t="s">
        <v>148</v>
      </c>
      <c r="D599" s="26">
        <v>1</v>
      </c>
      <c r="G599" s="15">
        <v>1250</v>
      </c>
      <c r="H599" s="17" t="s">
        <v>226</v>
      </c>
      <c r="J599" s="27" t="str" cm="1">
        <f t="array" ref="J599">IFERROR(_xlfn.TEXTJOIN(";",1,IF(D599,_xlfn.MAKEARRAY(D599,1,_xlfn.LAMBDA(_xlpm.x,_xlpm.y,K599&amp;"-"&amp;TEXT(_xlpm.x,"00"))),_xlfn.MAP(_xlfn.TEXTSPLIT(E599,{";","；"},,1),_xlfn.LAMBDA(_xlpm.x,K599&amp;"-"&amp;TEXT(_xlpm.x,"00"))))),"")</f>
        <v>8a-1250-fixed-mountain-01</v>
      </c>
      <c r="K599" s="19" t="str">
        <f t="shared" si="55"/>
        <v>8a-1250-fixed-mountain</v>
      </c>
      <c r="L599" s="4" t="s">
        <v>144</v>
      </c>
      <c r="M599" s="4">
        <v>32</v>
      </c>
    </row>
    <row r="600" spans="1:17">
      <c r="A600" s="27">
        <v>42081</v>
      </c>
      <c r="B600" s="4">
        <v>21</v>
      </c>
      <c r="C600" s="26" t="s">
        <v>148</v>
      </c>
      <c r="D600" s="26">
        <v>2</v>
      </c>
      <c r="G600" s="15">
        <v>1600</v>
      </c>
      <c r="H600" s="17" t="s">
        <v>226</v>
      </c>
      <c r="J600" s="27" t="str" cm="1">
        <f t="array" ref="J600">IFERROR(_xlfn.TEXTJOIN(";",1,IF(D600,_xlfn.MAKEARRAY(D600,1,_xlfn.LAMBDA(_xlpm.x,_xlpm.y,K600&amp;"-"&amp;TEXT(_xlpm.x,"00"))),_xlfn.MAP(_xlfn.TEXTSPLIT(E600,{";","；"},,1),_xlfn.LAMBDA(_xlpm.x,K600&amp;"-"&amp;TEXT(_xlpm.x,"00"))))),"")</f>
        <v>8a-1600-rnd-mountain-01;8a-1600-rnd-mountain-02</v>
      </c>
      <c r="K600" s="19" t="str">
        <f t="shared" si="55"/>
        <v>8a-1600-rnd-mountain</v>
      </c>
      <c r="L600" s="4" t="s">
        <v>141</v>
      </c>
      <c r="N600" s="47" t="s">
        <v>426</v>
      </c>
    </row>
    <row r="601" spans="1:17">
      <c r="A601" s="27">
        <v>42081</v>
      </c>
      <c r="B601" s="4">
        <v>22</v>
      </c>
      <c r="C601" s="26" t="s">
        <v>150</v>
      </c>
      <c r="D601" s="26">
        <v>1</v>
      </c>
      <c r="G601" s="15">
        <v>5000</v>
      </c>
      <c r="H601" s="17" t="s">
        <v>226</v>
      </c>
      <c r="J601" s="27" t="str" cm="1">
        <f t="array" ref="J601">IFERROR(_xlfn.TEXTJOIN(";",1,IF(D601,_xlfn.MAKEARRAY(D601,1,_xlfn.LAMBDA(_xlpm.x,_xlpm.y,K601&amp;"-"&amp;TEXT(_xlpm.x,"00"))),_xlfn.MAP(_xlfn.TEXTSPLIT(E601,{";","；"},,1),_xlfn.LAMBDA(_xlpm.x,K601&amp;"-"&amp;TEXT(_xlpm.x,"00"))))),"")</f>
        <v>8a-5000-fixed-sky-01</v>
      </c>
      <c r="K601" s="19" t="str">
        <f t="shared" ref="K601" si="57">_xlfn.TEXTJOIN("-",1,H601:I601,G601,IF(L601="FixedDistance","fixed","rnd"),C601)</f>
        <v>8a-5000-fixed-sky</v>
      </c>
      <c r="L601" s="4" t="s">
        <v>144</v>
      </c>
      <c r="M601" s="4">
        <v>25.6</v>
      </c>
    </row>
    <row r="603" spans="1:17">
      <c r="A603" s="27">
        <v>42082</v>
      </c>
      <c r="B603" s="4">
        <v>1</v>
      </c>
      <c r="C603" s="26" t="s">
        <v>151</v>
      </c>
      <c r="D603" s="26">
        <v>2</v>
      </c>
      <c r="G603" s="15">
        <v>18</v>
      </c>
      <c r="H603" s="17" t="s">
        <v>227</v>
      </c>
      <c r="J603" s="27" t="str" cm="1">
        <f t="array" ref="J603">IFERROR(_xlfn.TEXTJOIN(";",1,IF(D603,_xlfn.MAKEARRAY(D603,1,_xlfn.LAMBDA(_xlpm.x,_xlpm.y,K603&amp;"-"&amp;TEXT(_xlpm.x,"00"))),_xlfn.MAP(_xlfn.TEXTSPLIT(E603,{";","；"},,1),_xlfn.LAMBDA(_xlpm.x,K603&amp;"-"&amp;TEXT(_xlpm.x,"00"))))),"")</f>
        <v>8b-18-rnd-obj-01;8b-18-rnd-obj-02</v>
      </c>
      <c r="K603" s="19" t="str">
        <f t="shared" ref="K603" si="58">_xlfn.TEXTJOIN("-",1,H603:I603,G603,IF(L603="FixedDistance","fixed","rnd"),C603)</f>
        <v>8b-18-rnd-obj</v>
      </c>
      <c r="L603" s="4" t="s">
        <v>141</v>
      </c>
      <c r="N603" s="47" t="s">
        <v>314</v>
      </c>
    </row>
    <row r="604" spans="1:17">
      <c r="A604" s="27">
        <v>42082</v>
      </c>
      <c r="B604" s="4">
        <v>2</v>
      </c>
      <c r="C604" s="26" t="s">
        <v>153</v>
      </c>
      <c r="D604" s="26">
        <v>3</v>
      </c>
      <c r="G604" s="15">
        <v>30</v>
      </c>
      <c r="H604" s="17" t="s">
        <v>227</v>
      </c>
      <c r="J604" s="27" t="str" cm="1">
        <f t="array" ref="J604">IFERROR(_xlfn.TEXTJOIN(";",1,IF(D604,_xlfn.MAKEARRAY(D604,1,_xlfn.LAMBDA(_xlpm.x,_xlpm.y,K604&amp;"-"&amp;TEXT(_xlpm.x,"00"))),_xlfn.MAP(_xlfn.TEXTSPLIT(E604,{";","；"},,1),_xlfn.LAMBDA(_xlpm.x,K604&amp;"-"&amp;TEXT(_xlpm.x,"00"))))),"")</f>
        <v>8b-30-rnd-stone-01;8b-30-rnd-stone-02;8b-30-rnd-stone-03</v>
      </c>
      <c r="K604" s="19" t="str">
        <f>_xlfn.TEXTJOIN("-",1,H604:I604,G604,IF(L604="FixedDistance","fixed","rnd"),C604)</f>
        <v>8b-30-rnd-stone</v>
      </c>
      <c r="L604" s="4" t="s">
        <v>141</v>
      </c>
      <c r="N604" s="47" t="s">
        <v>440</v>
      </c>
    </row>
    <row r="605" spans="1:17">
      <c r="A605" s="27">
        <v>42082</v>
      </c>
      <c r="B605" s="4">
        <v>3</v>
      </c>
      <c r="C605" s="26" t="s">
        <v>151</v>
      </c>
      <c r="D605" s="26">
        <v>2</v>
      </c>
      <c r="G605" s="15">
        <v>48</v>
      </c>
      <c r="H605" s="17" t="s">
        <v>227</v>
      </c>
      <c r="J605" s="27" t="str" cm="1">
        <f t="array" ref="J605">IFERROR(_xlfn.TEXTJOIN(";",1,IF(D605,_xlfn.MAKEARRAY(D605,1,_xlfn.LAMBDA(_xlpm.x,_xlpm.y,K605&amp;"-"&amp;TEXT(_xlpm.x,"00"))),_xlfn.MAP(_xlfn.TEXTSPLIT(E605,{";","；"},,1),_xlfn.LAMBDA(_xlpm.x,K605&amp;"-"&amp;TEXT(_xlpm.x,"00"))))),"")</f>
        <v>8b-48-rnd-obj-01;8b-48-rnd-obj-02</v>
      </c>
      <c r="K605" s="19" t="str">
        <f t="shared" ref="K605:K617" si="59">_xlfn.TEXTJOIN("-",1,H605:I605,G605,IF(L605="FixedDistance","fixed","rnd"),C605)</f>
        <v>8b-48-rnd-obj</v>
      </c>
      <c r="L605" s="4" t="s">
        <v>141</v>
      </c>
      <c r="N605" s="47" t="s">
        <v>444</v>
      </c>
    </row>
    <row r="606" spans="1:17">
      <c r="A606" s="27">
        <v>42082</v>
      </c>
      <c r="B606" s="4">
        <v>4</v>
      </c>
      <c r="C606" s="26" t="s">
        <v>151</v>
      </c>
      <c r="D606" s="26">
        <v>1</v>
      </c>
      <c r="G606" s="15">
        <v>49</v>
      </c>
      <c r="H606" s="17" t="s">
        <v>227</v>
      </c>
      <c r="J606" s="27" t="str" cm="1">
        <f t="array" ref="J606">IFERROR(_xlfn.TEXTJOIN(";",1,IF(D606,_xlfn.MAKEARRAY(D606,1,_xlfn.LAMBDA(_xlpm.x,_xlpm.y,K606&amp;"-"&amp;TEXT(_xlpm.x,"00"))),_xlfn.MAP(_xlfn.TEXTSPLIT(E606,{";","；"},,1),_xlfn.LAMBDA(_xlpm.x,K606&amp;"-"&amp;TEXT(_xlpm.x,"00"))))),"")</f>
        <v>8b-49-rnd-obj-01</v>
      </c>
      <c r="K606" s="19" t="str">
        <f t="shared" si="59"/>
        <v>8b-49-rnd-obj</v>
      </c>
      <c r="L606" s="4" t="s">
        <v>141</v>
      </c>
      <c r="N606" s="47" t="s">
        <v>443</v>
      </c>
    </row>
    <row r="607" spans="1:17">
      <c r="A607" s="27">
        <v>42082</v>
      </c>
      <c r="B607" s="4">
        <v>5</v>
      </c>
      <c r="C607" s="26" t="s">
        <v>203</v>
      </c>
      <c r="D607" s="26">
        <v>1</v>
      </c>
      <c r="G607" s="15">
        <v>50</v>
      </c>
      <c r="H607" s="17" t="s">
        <v>227</v>
      </c>
      <c r="J607" s="27" t="str" cm="1">
        <f t="array" ref="J607">IFERROR(_xlfn.TEXTJOIN(";",1,IF(D607,_xlfn.MAKEARRAY(D607,1,_xlfn.LAMBDA(_xlpm.x,_xlpm.y,K607&amp;"-"&amp;TEXT(_xlpm.x,"00"))),_xlfn.MAP(_xlfn.TEXTSPLIT(E607,{";","；"},,1),_xlfn.LAMBDA(_xlpm.x,K607&amp;"-"&amp;TEXT(_xlpm.x,"00"))))),"")</f>
        <v>8b-50-fixed-lake-01</v>
      </c>
      <c r="K607" s="19" t="str">
        <f t="shared" si="59"/>
        <v>8b-50-fixed-lake</v>
      </c>
      <c r="L607" s="4" t="s">
        <v>144</v>
      </c>
      <c r="M607" s="4">
        <v>39.479999999999997</v>
      </c>
    </row>
    <row r="608" spans="1:17">
      <c r="A608" s="27">
        <v>42082</v>
      </c>
      <c r="B608" s="4">
        <v>6</v>
      </c>
      <c r="C608" s="26" t="s">
        <v>153</v>
      </c>
      <c r="D608" s="26">
        <v>2</v>
      </c>
      <c r="G608" s="15">
        <v>100</v>
      </c>
      <c r="H608" s="17" t="s">
        <v>227</v>
      </c>
      <c r="J608" s="27" t="str" cm="1">
        <f t="array" ref="J608">IFERROR(_xlfn.TEXTJOIN(";",1,IF(D608,_xlfn.MAKEARRAY(D608,1,_xlfn.LAMBDA(_xlpm.x,_xlpm.y,K608&amp;"-"&amp;TEXT(_xlpm.x,"00"))),_xlfn.MAP(_xlfn.TEXTSPLIT(E608,{";","；"},,1),_xlfn.LAMBDA(_xlpm.x,K608&amp;"-"&amp;TEXT(_xlpm.x,"00"))))),"")</f>
        <v>8b-100-rnd-stone-01;8b-100-rnd-stone-02</v>
      </c>
      <c r="K608" s="19" t="str">
        <f t="shared" ref="K608" si="60">_xlfn.TEXTJOIN("-",1,H608:I608,G608,IF(L608="FixedDistance","fixed","rnd"),C608)</f>
        <v>8b-100-rnd-stone</v>
      </c>
      <c r="L608" s="4" t="s">
        <v>141</v>
      </c>
      <c r="N608" s="47" t="s">
        <v>442</v>
      </c>
    </row>
    <row r="609" spans="1:14">
      <c r="A609" s="27">
        <v>42082</v>
      </c>
      <c r="B609" s="4">
        <v>7</v>
      </c>
      <c r="C609" s="26" t="s">
        <v>153</v>
      </c>
      <c r="D609" s="26">
        <v>2</v>
      </c>
      <c r="G609" s="15">
        <v>120</v>
      </c>
      <c r="H609" s="17" t="s">
        <v>227</v>
      </c>
      <c r="J609" s="27" t="str" cm="1">
        <f t="array" ref="J609">IFERROR(_xlfn.TEXTJOIN(";",1,IF(D609,_xlfn.MAKEARRAY(D609,1,_xlfn.LAMBDA(_xlpm.x,_xlpm.y,K609&amp;"-"&amp;TEXT(_xlpm.x,"00"))),_xlfn.MAP(_xlfn.TEXTSPLIT(E609,{";","；"},,1),_xlfn.LAMBDA(_xlpm.x,K609&amp;"-"&amp;TEXT(_xlpm.x,"00"))))),"")</f>
        <v>8b-120-rnd-stone-01;8b-120-rnd-stone-02</v>
      </c>
      <c r="K609" s="19" t="str">
        <f t="shared" si="59"/>
        <v>8b-120-rnd-stone</v>
      </c>
      <c r="L609" s="4" t="s">
        <v>141</v>
      </c>
      <c r="N609" s="47" t="s">
        <v>441</v>
      </c>
    </row>
    <row r="610" spans="1:14">
      <c r="A610" s="27">
        <v>42082</v>
      </c>
      <c r="B610" s="4">
        <v>8</v>
      </c>
      <c r="C610" s="26" t="s">
        <v>203</v>
      </c>
      <c r="D610" s="26">
        <v>1</v>
      </c>
      <c r="G610" s="15">
        <v>150</v>
      </c>
      <c r="H610" s="17" t="s">
        <v>227</v>
      </c>
      <c r="J610" s="27" t="str" cm="1">
        <f t="array" ref="J610">IFERROR(_xlfn.TEXTJOIN(";",1,IF(D610,_xlfn.MAKEARRAY(D610,1,_xlfn.LAMBDA(_xlpm.x,_xlpm.y,K610&amp;"-"&amp;TEXT(_xlpm.x,"00"))),_xlfn.MAP(_xlfn.TEXTSPLIT(E610,{";","；"},,1),_xlfn.LAMBDA(_xlpm.x,K610&amp;"-"&amp;TEXT(_xlpm.x,"00"))))),"")</f>
        <v>8b-150-fixed-lake-01</v>
      </c>
      <c r="K610" s="19" t="str">
        <f t="shared" si="59"/>
        <v>8b-150-fixed-lake</v>
      </c>
      <c r="L610" s="4" t="s">
        <v>144</v>
      </c>
      <c r="M610" s="4">
        <v>44.6</v>
      </c>
    </row>
    <row r="611" spans="1:14">
      <c r="A611" s="27">
        <v>42082</v>
      </c>
      <c r="B611" s="4">
        <v>9</v>
      </c>
      <c r="C611" s="26" t="s">
        <v>143</v>
      </c>
      <c r="D611" s="26">
        <v>1</v>
      </c>
      <c r="G611" s="15">
        <v>152</v>
      </c>
      <c r="H611" s="17" t="s">
        <v>227</v>
      </c>
      <c r="J611" s="27" t="str" cm="1">
        <f t="array" ref="J611">IFERROR(_xlfn.TEXTJOIN(";",1,IF(D611,_xlfn.MAKEARRAY(D611,1,_xlfn.LAMBDA(_xlpm.x,_xlpm.y,K611&amp;"-"&amp;TEXT(_xlpm.x,"00"))),_xlfn.MAP(_xlfn.TEXTSPLIT(E611,{";","；"},,1),_xlfn.LAMBDA(_xlpm.x,K611&amp;"-"&amp;TEXT(_xlpm.x,"00"))))),"")</f>
        <v>8b-152-fixed-atm-01</v>
      </c>
      <c r="K611" s="19" t="str">
        <f t="shared" si="59"/>
        <v>8b-152-fixed-atm</v>
      </c>
      <c r="L611" s="4" t="s">
        <v>144</v>
      </c>
      <c r="M611" s="4">
        <v>25.6</v>
      </c>
    </row>
    <row r="612" spans="1:14">
      <c r="A612" s="27">
        <v>42082</v>
      </c>
      <c r="B612" s="4">
        <v>10</v>
      </c>
      <c r="C612" s="26" t="s">
        <v>153</v>
      </c>
      <c r="D612" s="26">
        <v>2</v>
      </c>
      <c r="G612" s="15">
        <v>320</v>
      </c>
      <c r="H612" s="17" t="s">
        <v>227</v>
      </c>
      <c r="J612" s="27" t="str" cm="1">
        <f t="array" ref="J612">IFERROR(_xlfn.TEXTJOIN(";",1,IF(D612,_xlfn.MAKEARRAY(D612,1,_xlfn.LAMBDA(_xlpm.x,_xlpm.y,K612&amp;"-"&amp;TEXT(_xlpm.x,"00"))),_xlfn.MAP(_xlfn.TEXTSPLIT(E612,{";","；"},,1),_xlfn.LAMBDA(_xlpm.x,K612&amp;"-"&amp;TEXT(_xlpm.x,"00"))))),"")</f>
        <v>8b-320-rnd-stone-01;8b-320-rnd-stone-02</v>
      </c>
      <c r="K612" s="19" t="str">
        <f t="shared" si="59"/>
        <v>8b-320-rnd-stone</v>
      </c>
      <c r="L612" s="4" t="s">
        <v>141</v>
      </c>
      <c r="N612" s="47" t="s">
        <v>425</v>
      </c>
    </row>
    <row r="613" spans="1:14">
      <c r="A613" s="27">
        <v>42082</v>
      </c>
      <c r="B613" s="4">
        <v>11</v>
      </c>
      <c r="C613" s="26" t="s">
        <v>153</v>
      </c>
      <c r="D613" s="26">
        <v>3</v>
      </c>
      <c r="G613" s="15">
        <v>450</v>
      </c>
      <c r="H613" s="17" t="s">
        <v>227</v>
      </c>
      <c r="J613" s="27" t="str" cm="1">
        <f t="array" ref="J613">IFERROR(_xlfn.TEXTJOIN(";",1,IF(D613,_xlfn.MAKEARRAY(D613,1,_xlfn.LAMBDA(_xlpm.x,_xlpm.y,K613&amp;"-"&amp;TEXT(_xlpm.x,"00"))),_xlfn.MAP(_xlfn.TEXTSPLIT(E613,{";","；"},,1),_xlfn.LAMBDA(_xlpm.x,K613&amp;"-"&amp;TEXT(_xlpm.x,"00"))))),"")</f>
        <v>8b-450-rnd-stone-01;8b-450-rnd-stone-02;8b-450-rnd-stone-03</v>
      </c>
      <c r="K613" s="19" t="str">
        <f t="shared" si="59"/>
        <v>8b-450-rnd-stone</v>
      </c>
      <c r="L613" s="4" t="s">
        <v>141</v>
      </c>
      <c r="N613" s="47" t="s">
        <v>446</v>
      </c>
    </row>
    <row r="614" spans="1:14">
      <c r="A614" s="27">
        <v>42082</v>
      </c>
      <c r="B614" s="4">
        <v>12</v>
      </c>
      <c r="C614" s="26" t="s">
        <v>203</v>
      </c>
      <c r="D614" s="26">
        <v>1</v>
      </c>
      <c r="G614" s="15">
        <v>570</v>
      </c>
      <c r="H614" s="17" t="s">
        <v>227</v>
      </c>
      <c r="J614" s="27" t="str" cm="1">
        <f t="array" ref="J614">IFERROR(_xlfn.TEXTJOIN(";",1,IF(D614,_xlfn.MAKEARRAY(D614,1,_xlfn.LAMBDA(_xlpm.x,_xlpm.y,K614&amp;"-"&amp;TEXT(_xlpm.x,"00"))),_xlfn.MAP(_xlfn.TEXTSPLIT(E614,{";","；"},,1),_xlfn.LAMBDA(_xlpm.x,K614&amp;"-"&amp;TEXT(_xlpm.x,"00"))))),"")</f>
        <v>8b-570-fixed-lake-01</v>
      </c>
      <c r="K614" s="19" t="str">
        <f t="shared" si="59"/>
        <v>8b-570-fixed-lake</v>
      </c>
      <c r="L614" s="4" t="s">
        <v>144</v>
      </c>
      <c r="M614" s="4">
        <v>25.6</v>
      </c>
    </row>
    <row r="615" spans="1:14">
      <c r="A615" s="27">
        <v>42082</v>
      </c>
      <c r="B615" s="4">
        <v>13</v>
      </c>
      <c r="C615" s="26" t="s">
        <v>149</v>
      </c>
      <c r="D615" s="26">
        <v>2</v>
      </c>
      <c r="G615" s="15">
        <v>600</v>
      </c>
      <c r="H615" s="17" t="s">
        <v>227</v>
      </c>
      <c r="J615" s="27" t="str" cm="1">
        <f t="array" ref="J615">IFERROR(_xlfn.TEXTJOIN(";",1,IF(D615,_xlfn.MAKEARRAY(D615,1,_xlfn.LAMBDA(_xlpm.x,_xlpm.y,K615&amp;"-"&amp;TEXT(_xlpm.x,"00"))),_xlfn.MAP(_xlfn.TEXTSPLIT(E615,{";","；"},,1),_xlfn.LAMBDA(_xlpm.x,K615&amp;"-"&amp;TEXT(_xlpm.x,"00"))))),"")</f>
        <v>8b-600-rnd-cloud-01;8b-600-rnd-cloud-02</v>
      </c>
      <c r="K615" s="19" t="str">
        <f t="shared" si="59"/>
        <v>8b-600-rnd-cloud</v>
      </c>
      <c r="L615" s="4" t="s">
        <v>141</v>
      </c>
      <c r="N615" s="47" t="s">
        <v>433</v>
      </c>
    </row>
    <row r="616" spans="1:14">
      <c r="A616" s="27">
        <v>42082</v>
      </c>
      <c r="B616" s="4">
        <v>14</v>
      </c>
      <c r="C616" s="26" t="s">
        <v>153</v>
      </c>
      <c r="D616" s="26">
        <v>2</v>
      </c>
      <c r="G616" s="15">
        <v>800</v>
      </c>
      <c r="H616" s="17" t="s">
        <v>227</v>
      </c>
      <c r="J616" s="27" t="str" cm="1">
        <f t="array" ref="J616">IFERROR(_xlfn.TEXTJOIN(";",1,IF(D616,_xlfn.MAKEARRAY(D616,1,_xlfn.LAMBDA(_xlpm.x,_xlpm.y,K616&amp;"-"&amp;TEXT(_xlpm.x,"00"))),_xlfn.MAP(_xlfn.TEXTSPLIT(E616,{";","；"},,1),_xlfn.LAMBDA(_xlpm.x,K616&amp;"-"&amp;TEXT(_xlpm.x,"00"))))),"")</f>
        <v>8b-800-rnd-stone-01;8b-800-rnd-stone-02</v>
      </c>
      <c r="K616" s="19" t="str">
        <f t="shared" si="59"/>
        <v>8b-800-rnd-stone</v>
      </c>
      <c r="L616" s="4" t="s">
        <v>141</v>
      </c>
      <c r="N616" s="47" t="s">
        <v>445</v>
      </c>
    </row>
    <row r="617" spans="1:14">
      <c r="A617" s="27">
        <v>42082</v>
      </c>
      <c r="B617" s="4">
        <v>15</v>
      </c>
      <c r="C617" s="26" t="s">
        <v>150</v>
      </c>
      <c r="D617" s="26">
        <v>1</v>
      </c>
      <c r="G617" s="15">
        <v>2000</v>
      </c>
      <c r="H617" s="17" t="s">
        <v>227</v>
      </c>
      <c r="J617" s="27" t="str" cm="1">
        <f t="array" ref="J617">IFERROR(_xlfn.TEXTJOIN(";",1,IF(D617,_xlfn.MAKEARRAY(D617,1,_xlfn.LAMBDA(_xlpm.x,_xlpm.y,K617&amp;"-"&amp;TEXT(_xlpm.x,"00"))),_xlfn.MAP(_xlfn.TEXTSPLIT(E617,{";","；"},,1),_xlfn.LAMBDA(_xlpm.x,K617&amp;"-"&amp;TEXT(_xlpm.x,"00"))))),"")</f>
        <v>8b-2000-fixed-sky-01</v>
      </c>
      <c r="K617" s="19" t="str">
        <f t="shared" si="59"/>
        <v>8b-2000-fixed-sky</v>
      </c>
      <c r="L617" s="4" t="s">
        <v>144</v>
      </c>
      <c r="M617" s="4">
        <v>25.6</v>
      </c>
    </row>
    <row r="618" spans="1:14">
      <c r="A618" s="4"/>
      <c r="C618" s="26"/>
      <c r="D618" s="26"/>
      <c r="J618" s="27"/>
    </row>
    <row r="619" spans="1:14">
      <c r="A619" s="27">
        <v>42083</v>
      </c>
      <c r="B619" s="4">
        <v>1</v>
      </c>
      <c r="C619" s="26" t="s">
        <v>146</v>
      </c>
      <c r="D619" s="26">
        <v>3</v>
      </c>
      <c r="G619" s="15">
        <v>25</v>
      </c>
      <c r="H619" s="17" t="s">
        <v>228</v>
      </c>
      <c r="J619" s="27" t="str" cm="1">
        <f t="array" ref="J619">IFERROR(_xlfn.TEXTJOIN(";",1,IF(D619,_xlfn.MAKEARRAY(D619,1,_xlfn.LAMBDA(_xlpm.x,_xlpm.y,K619&amp;"-"&amp;TEXT(_xlpm.x,"00"))),_xlfn.MAP(_xlfn.TEXTSPLIT(E619,{";","；"},,1),_xlfn.LAMBDA(_xlpm.x,K619&amp;"-"&amp;TEXT(_xlpm.x,"00"))))),"")</f>
        <v>8c-25-rnd-tree-01;8c-25-rnd-tree-02;8c-25-rnd-tree-03</v>
      </c>
      <c r="K619" s="19" t="str">
        <f t="shared" ref="K619:K632" si="61">_xlfn.TEXTJOIN("-",1,H619:I619,G619,IF(L619="FixedDistance","fixed","rnd"),C619)</f>
        <v>8c-25-rnd-tree</v>
      </c>
      <c r="L619" s="4" t="s">
        <v>141</v>
      </c>
      <c r="N619" s="47" t="s">
        <v>353</v>
      </c>
    </row>
    <row r="620" spans="1:14">
      <c r="A620" s="27">
        <v>42083</v>
      </c>
      <c r="B620" s="4">
        <v>2</v>
      </c>
      <c r="C620" s="26" t="s">
        <v>153</v>
      </c>
      <c r="D620" s="26">
        <v>2</v>
      </c>
      <c r="G620" s="15">
        <v>30</v>
      </c>
      <c r="H620" s="17" t="s">
        <v>228</v>
      </c>
      <c r="J620" s="27" t="str" cm="1">
        <f t="array" ref="J620">IFERROR(_xlfn.TEXTJOIN(";",1,IF(D620,_xlfn.MAKEARRAY(D620,1,_xlfn.LAMBDA(_xlpm.x,_xlpm.y,K620&amp;"-"&amp;TEXT(_xlpm.x,"00"))),_xlfn.MAP(_xlfn.TEXTSPLIT(E620,{";","；"},,1),_xlfn.LAMBDA(_xlpm.x,K620&amp;"-"&amp;TEXT(_xlpm.x,"00"))))),"")</f>
        <v>8c-30-rnd-stone-01;8c-30-rnd-stone-02</v>
      </c>
      <c r="K620" s="19" t="str">
        <f t="shared" si="61"/>
        <v>8c-30-rnd-stone</v>
      </c>
      <c r="L620" s="4" t="s">
        <v>141</v>
      </c>
      <c r="N620" s="47" t="s">
        <v>278</v>
      </c>
    </row>
    <row r="621" spans="1:14">
      <c r="A621" s="27">
        <v>42083</v>
      </c>
      <c r="B621" s="4">
        <v>3</v>
      </c>
      <c r="C621" s="26" t="s">
        <v>149</v>
      </c>
      <c r="D621" s="26">
        <v>2</v>
      </c>
      <c r="G621" s="15">
        <v>45</v>
      </c>
      <c r="H621" s="17" t="s">
        <v>228</v>
      </c>
      <c r="J621" s="27" t="str" cm="1">
        <f t="array" ref="J621">IFERROR(_xlfn.TEXTJOIN(";",1,IF(D621,_xlfn.MAKEARRAY(D621,1,_xlfn.LAMBDA(_xlpm.x,_xlpm.y,K621&amp;"-"&amp;TEXT(_xlpm.x,"00"))),_xlfn.MAP(_xlfn.TEXTSPLIT(E621,{";","；"},,1),_xlfn.LAMBDA(_xlpm.x,K621&amp;"-"&amp;TEXT(_xlpm.x,"00"))))),"")</f>
        <v>8c-45-rnd-cloud-01;8c-45-rnd-cloud-02</v>
      </c>
      <c r="K621" s="19" t="str">
        <f t="shared" si="61"/>
        <v>8c-45-rnd-cloud</v>
      </c>
      <c r="L621" s="4" t="s">
        <v>141</v>
      </c>
      <c r="N621" s="47" t="s">
        <v>447</v>
      </c>
    </row>
    <row r="622" spans="1:14">
      <c r="A622" s="27">
        <v>42083</v>
      </c>
      <c r="B622" s="4">
        <v>4</v>
      </c>
      <c r="C622" s="26" t="s">
        <v>143</v>
      </c>
      <c r="D622" s="26">
        <v>1</v>
      </c>
      <c r="G622" s="15">
        <v>49</v>
      </c>
      <c r="H622" s="17" t="s">
        <v>228</v>
      </c>
      <c r="J622" s="27" t="str" cm="1">
        <f t="array" ref="J622">IFERROR(_xlfn.TEXTJOIN(";",1,IF(D622,_xlfn.MAKEARRAY(D622,1,_xlfn.LAMBDA(_xlpm.x,_xlpm.y,K622&amp;"-"&amp;TEXT(_xlpm.x,"00"))),_xlfn.MAP(_xlfn.TEXTSPLIT(E622,{";","；"},,1),_xlfn.LAMBDA(_xlpm.x,K622&amp;"-"&amp;TEXT(_xlpm.x,"00"))))),"")</f>
        <v>8c-49-fixed-atm-01</v>
      </c>
      <c r="K622" s="19" t="str">
        <f t="shared" si="61"/>
        <v>8c-49-fixed-atm</v>
      </c>
      <c r="L622" s="4" t="s">
        <v>144</v>
      </c>
      <c r="M622" s="4">
        <v>25.6</v>
      </c>
    </row>
    <row r="623" spans="1:14">
      <c r="A623" s="27">
        <v>42083</v>
      </c>
      <c r="B623" s="4">
        <v>5</v>
      </c>
      <c r="C623" s="26" t="s">
        <v>153</v>
      </c>
      <c r="D623" s="26">
        <v>4</v>
      </c>
      <c r="G623" s="15">
        <v>78</v>
      </c>
      <c r="H623" s="17" t="s">
        <v>228</v>
      </c>
      <c r="J623" s="27" t="str" cm="1">
        <f t="array" ref="J623">IFERROR(_xlfn.TEXTJOIN(";",1,IF(D623,_xlfn.MAKEARRAY(D623,1,_xlfn.LAMBDA(_xlpm.x,_xlpm.y,K623&amp;"-"&amp;TEXT(_xlpm.x,"00"))),_xlfn.MAP(_xlfn.TEXTSPLIT(E623,{";","；"},,1),_xlfn.LAMBDA(_xlpm.x,K623&amp;"-"&amp;TEXT(_xlpm.x,"00"))))),"")</f>
        <v>8c-78-rnd-stone-01;8c-78-rnd-stone-02;8c-78-rnd-stone-03;8c-78-rnd-stone-04</v>
      </c>
      <c r="K623" s="19" t="str">
        <f t="shared" si="61"/>
        <v>8c-78-rnd-stone</v>
      </c>
      <c r="L623" s="4" t="s">
        <v>141</v>
      </c>
      <c r="N623" s="47" t="s">
        <v>451</v>
      </c>
    </row>
    <row r="624" spans="1:14">
      <c r="A624" s="27">
        <v>42083</v>
      </c>
      <c r="B624" s="4">
        <v>6</v>
      </c>
      <c r="C624" s="26" t="s">
        <v>203</v>
      </c>
      <c r="D624" s="26">
        <v>1</v>
      </c>
      <c r="G624" s="15">
        <v>80</v>
      </c>
      <c r="H624" s="17" t="s">
        <v>228</v>
      </c>
      <c r="J624" s="27" t="str" cm="1">
        <f t="array" ref="J624">IFERROR(_xlfn.TEXTJOIN(";",1,IF(D624,_xlfn.MAKEARRAY(D624,1,_xlfn.LAMBDA(_xlpm.x,_xlpm.y,K624&amp;"-"&amp;TEXT(_xlpm.x,"00"))),_xlfn.MAP(_xlfn.TEXTSPLIT(E624,{";","；"},,1),_xlfn.LAMBDA(_xlpm.x,K624&amp;"-"&amp;TEXT(_xlpm.x,"00"))))),"")</f>
        <v>8c-80-fixed-lake-01</v>
      </c>
      <c r="K624" s="19" t="str">
        <f t="shared" si="61"/>
        <v>8c-80-fixed-lake</v>
      </c>
      <c r="L624" s="4" t="s">
        <v>144</v>
      </c>
      <c r="M624" s="4">
        <v>25.6</v>
      </c>
    </row>
    <row r="625" spans="1:17">
      <c r="A625" s="27">
        <v>42083</v>
      </c>
      <c r="B625" s="4">
        <v>7</v>
      </c>
      <c r="C625" s="26" t="s">
        <v>143</v>
      </c>
      <c r="D625" s="26">
        <v>1</v>
      </c>
      <c r="G625" s="15">
        <v>82</v>
      </c>
      <c r="H625" s="17" t="s">
        <v>228</v>
      </c>
      <c r="J625" s="27" t="str" cm="1">
        <f t="array" ref="J625">IFERROR(_xlfn.TEXTJOIN(";",1,IF(D625,_xlfn.MAKEARRAY(D625,1,_xlfn.LAMBDA(_xlpm.x,_xlpm.y,K625&amp;"-"&amp;TEXT(_xlpm.x,"00"))),_xlfn.MAP(_xlfn.TEXTSPLIT(E625,{";","；"},,1),_xlfn.LAMBDA(_xlpm.x,K625&amp;"-"&amp;TEXT(_xlpm.x,"00"))))),"")</f>
        <v>8c-82-fixed-atm-01</v>
      </c>
      <c r="K625" s="19" t="str">
        <f t="shared" si="61"/>
        <v>8c-82-fixed-atm</v>
      </c>
      <c r="L625" s="4" t="s">
        <v>144</v>
      </c>
      <c r="M625" s="4">
        <v>25.6</v>
      </c>
    </row>
    <row r="626" spans="1:17">
      <c r="A626" s="27">
        <v>42083</v>
      </c>
      <c r="B626" s="4">
        <v>8</v>
      </c>
      <c r="C626" s="26" t="s">
        <v>153</v>
      </c>
      <c r="D626" s="26">
        <v>4</v>
      </c>
      <c r="G626" s="15">
        <v>85</v>
      </c>
      <c r="H626" s="17" t="s">
        <v>228</v>
      </c>
      <c r="J626" s="27" t="str" cm="1">
        <f t="array" ref="J626">IFERROR(_xlfn.TEXTJOIN(";",1,IF(D626,_xlfn.MAKEARRAY(D626,1,_xlfn.LAMBDA(_xlpm.x,_xlpm.y,K626&amp;"-"&amp;TEXT(_xlpm.x,"00"))),_xlfn.MAP(_xlfn.TEXTSPLIT(E626,{";","；"},,1),_xlfn.LAMBDA(_xlpm.x,K626&amp;"-"&amp;TEXT(_xlpm.x,"00"))))),"")</f>
        <v>8c-85-rnd-stone-01;8c-85-rnd-stone-02;8c-85-rnd-stone-03;8c-85-rnd-stone-04</v>
      </c>
      <c r="K626" s="19" t="str">
        <f t="shared" si="61"/>
        <v>8c-85-rnd-stone</v>
      </c>
      <c r="L626" s="4" t="s">
        <v>141</v>
      </c>
      <c r="N626" s="47" t="s">
        <v>279</v>
      </c>
      <c r="P626" s="4">
        <v>0.8</v>
      </c>
      <c r="Q626" s="4">
        <v>0.2</v>
      </c>
    </row>
    <row r="627" spans="1:17">
      <c r="A627" s="27">
        <v>42083</v>
      </c>
      <c r="B627" s="4">
        <v>9</v>
      </c>
      <c r="C627" s="26" t="s">
        <v>149</v>
      </c>
      <c r="D627" s="26">
        <v>1</v>
      </c>
      <c r="G627" s="15">
        <v>120</v>
      </c>
      <c r="H627" s="17" t="s">
        <v>228</v>
      </c>
      <c r="J627" s="27" t="str" cm="1">
        <f t="array" ref="J627">IFERROR(_xlfn.TEXTJOIN(";",1,IF(D627,_xlfn.MAKEARRAY(D627,1,_xlfn.LAMBDA(_xlpm.x,_xlpm.y,K627&amp;"-"&amp;TEXT(_xlpm.x,"00"))),_xlfn.MAP(_xlfn.TEXTSPLIT(E627,{";","；"},,1),_xlfn.LAMBDA(_xlpm.x,K627&amp;"-"&amp;TEXT(_xlpm.x,"00"))))),"")</f>
        <v>8c-120-fixed-cloud-01</v>
      </c>
      <c r="K627" s="19" t="str">
        <f t="shared" si="61"/>
        <v>8c-120-fixed-cloud</v>
      </c>
      <c r="L627" s="4" t="s">
        <v>144</v>
      </c>
      <c r="M627" s="4">
        <v>27.64</v>
      </c>
    </row>
    <row r="628" spans="1:17">
      <c r="A628" s="27">
        <v>42083</v>
      </c>
      <c r="B628" s="4">
        <v>10</v>
      </c>
      <c r="C628" s="26" t="s">
        <v>143</v>
      </c>
      <c r="D628" s="26">
        <v>1</v>
      </c>
      <c r="G628" s="15">
        <v>128</v>
      </c>
      <c r="H628" s="17" t="s">
        <v>228</v>
      </c>
      <c r="J628" s="27" t="str" cm="1">
        <f t="array" ref="J628">IFERROR(_xlfn.TEXTJOIN(";",1,IF(D628,_xlfn.MAKEARRAY(D628,1,_xlfn.LAMBDA(_xlpm.x,_xlpm.y,K628&amp;"-"&amp;TEXT(_xlpm.x,"00"))),_xlfn.MAP(_xlfn.TEXTSPLIT(E628,{";","；"},,1),_xlfn.LAMBDA(_xlpm.x,K628&amp;"-"&amp;TEXT(_xlpm.x,"00"))))),"")</f>
        <v>8c-128-fixed-atm-01</v>
      </c>
      <c r="K628" s="19" t="str">
        <f t="shared" si="61"/>
        <v>8c-128-fixed-atm</v>
      </c>
      <c r="L628" s="4" t="s">
        <v>144</v>
      </c>
      <c r="M628" s="4">
        <v>25.6</v>
      </c>
    </row>
    <row r="629" spans="1:17">
      <c r="A629" s="27">
        <v>42083</v>
      </c>
      <c r="B629" s="4">
        <v>11</v>
      </c>
      <c r="C629" s="26" t="s">
        <v>153</v>
      </c>
      <c r="D629" s="26">
        <v>3</v>
      </c>
      <c r="G629" s="15">
        <v>220</v>
      </c>
      <c r="H629" s="17" t="s">
        <v>228</v>
      </c>
      <c r="J629" s="27" t="str" cm="1">
        <f t="array" ref="J629">IFERROR(_xlfn.TEXTJOIN(";",1,IF(D629,_xlfn.MAKEARRAY(D629,1,_xlfn.LAMBDA(_xlpm.x,_xlpm.y,K629&amp;"-"&amp;TEXT(_xlpm.x,"00"))),_xlfn.MAP(_xlfn.TEXTSPLIT(E629,{";","；"},,1),_xlfn.LAMBDA(_xlpm.x,K629&amp;"-"&amp;TEXT(_xlpm.x,"00"))))),"")</f>
        <v>8c-220-rnd-stone-01;8c-220-rnd-stone-02;8c-220-rnd-stone-03</v>
      </c>
      <c r="K629" s="19" t="str">
        <f t="shared" si="61"/>
        <v>8c-220-rnd-stone</v>
      </c>
      <c r="L629" s="4" t="s">
        <v>141</v>
      </c>
      <c r="N629" s="47" t="s">
        <v>448</v>
      </c>
    </row>
    <row r="630" spans="1:17">
      <c r="A630" s="27">
        <v>42083</v>
      </c>
      <c r="B630" s="4">
        <v>12</v>
      </c>
      <c r="C630" s="26" t="s">
        <v>153</v>
      </c>
      <c r="D630" s="26">
        <v>5</v>
      </c>
      <c r="G630" s="15">
        <v>400</v>
      </c>
      <c r="H630" s="17" t="s">
        <v>228</v>
      </c>
      <c r="J630" s="27" t="str" cm="1">
        <f t="array" ref="J630">IFERROR(_xlfn.TEXTJOIN(";",1,IF(D630,_xlfn.MAKEARRAY(D630,1,_xlfn.LAMBDA(_xlpm.x,_xlpm.y,K630&amp;"-"&amp;TEXT(_xlpm.x,"00"))),_xlfn.MAP(_xlfn.TEXTSPLIT(E630,{";","；"},,1),_xlfn.LAMBDA(_xlpm.x,K630&amp;"-"&amp;TEXT(_xlpm.x,"00"))))),"")</f>
        <v>8c-400-rnd-stone-01;8c-400-rnd-stone-02;8c-400-rnd-stone-03;8c-400-rnd-stone-04;8c-400-rnd-stone-05</v>
      </c>
      <c r="K630" s="19" t="str">
        <f t="shared" si="61"/>
        <v>8c-400-rnd-stone</v>
      </c>
      <c r="L630" s="4" t="s">
        <v>141</v>
      </c>
      <c r="N630" s="47" t="s">
        <v>449</v>
      </c>
    </row>
    <row r="631" spans="1:17">
      <c r="A631" s="27">
        <v>42083</v>
      </c>
      <c r="B631" s="4">
        <v>13</v>
      </c>
      <c r="C631" s="26" t="s">
        <v>149</v>
      </c>
      <c r="D631" s="26">
        <v>1</v>
      </c>
      <c r="G631" s="15">
        <v>420</v>
      </c>
      <c r="H631" s="17" t="s">
        <v>228</v>
      </c>
      <c r="J631" s="27" t="str" cm="1">
        <f t="array" ref="J631">IFERROR(_xlfn.TEXTJOIN(";",1,IF(D631,_xlfn.MAKEARRAY(D631,1,_xlfn.LAMBDA(_xlpm.x,_xlpm.y,K631&amp;"-"&amp;TEXT(_xlpm.x,"00"))),_xlfn.MAP(_xlfn.TEXTSPLIT(E631,{";","；"},,1),_xlfn.LAMBDA(_xlpm.x,K631&amp;"-"&amp;TEXT(_xlpm.x,"00"))))),"")</f>
        <v>8c-420-fixed-cloud-01</v>
      </c>
      <c r="K631" s="19" t="str">
        <f t="shared" si="61"/>
        <v>8c-420-fixed-cloud</v>
      </c>
      <c r="L631" s="4" t="s">
        <v>144</v>
      </c>
      <c r="M631" s="4">
        <v>32.200000000000003</v>
      </c>
    </row>
    <row r="632" spans="1:17">
      <c r="A632" s="27">
        <v>42083</v>
      </c>
      <c r="B632" s="4">
        <v>14</v>
      </c>
      <c r="C632" s="26" t="s">
        <v>143</v>
      </c>
      <c r="D632" s="26">
        <v>1</v>
      </c>
      <c r="G632" s="15">
        <v>490</v>
      </c>
      <c r="H632" s="17" t="s">
        <v>228</v>
      </c>
      <c r="J632" s="27" t="str" cm="1">
        <f t="array" ref="J632">IFERROR(_xlfn.TEXTJOIN(";",1,IF(D632,_xlfn.MAKEARRAY(D632,1,_xlfn.LAMBDA(_xlpm.x,_xlpm.y,K632&amp;"-"&amp;TEXT(_xlpm.x,"00"))),_xlfn.MAP(_xlfn.TEXTSPLIT(E632,{";","；"},,1),_xlfn.LAMBDA(_xlpm.x,K632&amp;"-"&amp;TEXT(_xlpm.x,"00"))))),"")</f>
        <v>8c-490-fixed-atm-01</v>
      </c>
      <c r="K632" s="19" t="str">
        <f t="shared" si="61"/>
        <v>8c-490-fixed-atm</v>
      </c>
      <c r="L632" s="4" t="s">
        <v>144</v>
      </c>
      <c r="M632" s="4">
        <v>25.6</v>
      </c>
    </row>
    <row r="633" spans="1:17">
      <c r="A633" s="27">
        <v>42083</v>
      </c>
      <c r="B633" s="4">
        <v>15</v>
      </c>
      <c r="C633" s="26" t="s">
        <v>153</v>
      </c>
      <c r="D633" s="26">
        <v>3</v>
      </c>
      <c r="G633" s="15">
        <v>540</v>
      </c>
      <c r="H633" s="17" t="s">
        <v>228</v>
      </c>
      <c r="J633" s="27" t="str" cm="1">
        <f t="array" ref="J633">IFERROR(_xlfn.TEXTJOIN(";",1,IF(D633,_xlfn.MAKEARRAY(D633,1,_xlfn.LAMBDA(_xlpm.x,_xlpm.y,K633&amp;"-"&amp;TEXT(_xlpm.x,"00"))),_xlfn.MAP(_xlfn.TEXTSPLIT(E633,{";","；"},,1),_xlfn.LAMBDA(_xlpm.x,K633&amp;"-"&amp;TEXT(_xlpm.x,"00"))))),"")</f>
        <v>8c-540-rnd-stone-01;8c-540-rnd-stone-02;8c-540-rnd-stone-03</v>
      </c>
      <c r="K633" s="19" t="str">
        <f t="shared" ref="K633:K640" si="62">_xlfn.TEXTJOIN("-",1,H633:I633,G633,IF(L633="FixedDistance","fixed","rnd"),C633)</f>
        <v>8c-540-rnd-stone</v>
      </c>
      <c r="L633" s="4" t="s">
        <v>141</v>
      </c>
      <c r="N633" s="47" t="s">
        <v>450</v>
      </c>
    </row>
    <row r="634" spans="1:17">
      <c r="A634" s="27">
        <v>42083</v>
      </c>
      <c r="B634" s="4">
        <v>16</v>
      </c>
      <c r="C634" s="26" t="s">
        <v>149</v>
      </c>
      <c r="D634" s="26">
        <v>1</v>
      </c>
      <c r="G634" s="15">
        <v>600</v>
      </c>
      <c r="H634" s="17" t="s">
        <v>228</v>
      </c>
      <c r="J634" s="27" t="str" cm="1">
        <f t="array" ref="J634">IFERROR(_xlfn.TEXTJOIN(";",1,IF(D634,_xlfn.MAKEARRAY(D634,1,_xlfn.LAMBDA(_xlpm.x,_xlpm.y,K634&amp;"-"&amp;TEXT(_xlpm.x,"00"))),_xlfn.MAP(_xlfn.TEXTSPLIT(E634,{";","；"},,1),_xlfn.LAMBDA(_xlpm.x,K634&amp;"-"&amp;TEXT(_xlpm.x,"00"))))),"")</f>
        <v>8c-600-fixed-cloud-01</v>
      </c>
      <c r="K634" s="19" t="str">
        <f t="shared" si="62"/>
        <v>8c-600-fixed-cloud</v>
      </c>
      <c r="L634" s="4" t="s">
        <v>144</v>
      </c>
      <c r="M634" s="4">
        <v>37.479999999999997</v>
      </c>
    </row>
    <row r="635" spans="1:17">
      <c r="A635" s="27">
        <v>42083</v>
      </c>
      <c r="B635" s="4">
        <v>17</v>
      </c>
      <c r="C635" s="26" t="s">
        <v>164</v>
      </c>
      <c r="D635" s="26">
        <v>2</v>
      </c>
      <c r="G635" s="15">
        <v>930</v>
      </c>
      <c r="H635" s="17" t="s">
        <v>228</v>
      </c>
      <c r="J635" s="27" t="str" cm="1">
        <f t="array" ref="J635">IFERROR(_xlfn.TEXTJOIN(";",1,IF(D635,_xlfn.MAKEARRAY(D635,1,_xlfn.LAMBDA(_xlpm.x,_xlpm.y,K635&amp;"-"&amp;TEXT(_xlpm.x,"00"))),_xlfn.MAP(_xlfn.TEXTSPLIT(E635,{";","；"},,1),_xlfn.LAMBDA(_xlpm.x,K635&amp;"-"&amp;TEXT(_xlpm.x,"00"))))),"")</f>
        <v>8c-930-rnd-light-01;8c-930-rnd-light-02</v>
      </c>
      <c r="K635" s="19" t="str">
        <f t="shared" si="62"/>
        <v>8c-930-rnd-light</v>
      </c>
      <c r="L635" s="4" t="s">
        <v>141</v>
      </c>
      <c r="N635" s="47" t="s">
        <v>380</v>
      </c>
    </row>
    <row r="636" spans="1:17">
      <c r="A636" s="27">
        <v>42083</v>
      </c>
      <c r="B636" s="4">
        <v>18</v>
      </c>
      <c r="C636" s="26" t="s">
        <v>143</v>
      </c>
      <c r="D636" s="26">
        <v>1</v>
      </c>
      <c r="G636" s="15">
        <v>940</v>
      </c>
      <c r="H636" s="17" t="s">
        <v>228</v>
      </c>
      <c r="J636" s="27" t="str" cm="1">
        <f t="array" ref="J636">IFERROR(_xlfn.TEXTJOIN(";",1,IF(D636,_xlfn.MAKEARRAY(D636,1,_xlfn.LAMBDA(_xlpm.x,_xlpm.y,K636&amp;"-"&amp;TEXT(_xlpm.x,"00"))),_xlfn.MAP(_xlfn.TEXTSPLIT(E636,{";","；"},,1),_xlfn.LAMBDA(_xlpm.x,K636&amp;"-"&amp;TEXT(_xlpm.x,"00"))))),"")</f>
        <v>8c-940-fixed-atm-01</v>
      </c>
      <c r="K636" s="19" t="str">
        <f t="shared" si="62"/>
        <v>8c-940-fixed-atm</v>
      </c>
      <c r="L636" s="4" t="s">
        <v>144</v>
      </c>
      <c r="M636" s="4">
        <v>25.6</v>
      </c>
    </row>
    <row r="637" spans="1:17">
      <c r="A637" s="27">
        <v>42083</v>
      </c>
      <c r="B637" s="4">
        <v>19</v>
      </c>
      <c r="C637" s="26" t="s">
        <v>149</v>
      </c>
      <c r="D637" s="26">
        <v>1</v>
      </c>
      <c r="G637" s="15">
        <v>1600</v>
      </c>
      <c r="H637" s="17" t="s">
        <v>228</v>
      </c>
      <c r="J637" s="27" t="str" cm="1">
        <f t="array" ref="J637">IFERROR(_xlfn.TEXTJOIN(";",1,IF(D637,_xlfn.MAKEARRAY(D637,1,_xlfn.LAMBDA(_xlpm.x,_xlpm.y,K637&amp;"-"&amp;TEXT(_xlpm.x,"00"))),_xlfn.MAP(_xlfn.TEXTSPLIT(E637,{";","；"},,1),_xlfn.LAMBDA(_xlpm.x,K637&amp;"-"&amp;TEXT(_xlpm.x,"00"))))),"")</f>
        <v>8c-1600-fixed-cloud-01</v>
      </c>
      <c r="K637" s="19" t="str">
        <f t="shared" si="62"/>
        <v>8c-1600-fixed-cloud</v>
      </c>
      <c r="L637" s="4" t="s">
        <v>144</v>
      </c>
      <c r="M637" s="4">
        <v>50</v>
      </c>
    </row>
    <row r="638" spans="1:17">
      <c r="A638" s="27">
        <v>42083</v>
      </c>
      <c r="B638" s="4">
        <v>20</v>
      </c>
      <c r="C638" s="26" t="s">
        <v>143</v>
      </c>
      <c r="D638" s="26">
        <v>1</v>
      </c>
      <c r="G638" s="15">
        <v>1700</v>
      </c>
      <c r="H638" s="17" t="s">
        <v>228</v>
      </c>
      <c r="J638" s="27" t="str" cm="1">
        <f t="array" ref="J638">IFERROR(_xlfn.TEXTJOIN(";",1,IF(D638,_xlfn.MAKEARRAY(D638,1,_xlfn.LAMBDA(_xlpm.x,_xlpm.y,K638&amp;"-"&amp;TEXT(_xlpm.x,"00"))),_xlfn.MAP(_xlfn.TEXTSPLIT(E638,{";","；"},,1),_xlfn.LAMBDA(_xlpm.x,K638&amp;"-"&amp;TEXT(_xlpm.x,"00"))))),"")</f>
        <v>8c-1700-fixed-atm-01</v>
      </c>
      <c r="K638" s="19" t="str">
        <f t="shared" si="62"/>
        <v>8c-1700-fixed-atm</v>
      </c>
      <c r="L638" s="4" t="s">
        <v>144</v>
      </c>
      <c r="M638" s="4">
        <v>25.6</v>
      </c>
    </row>
    <row r="639" spans="1:17">
      <c r="A639" s="27">
        <v>42083</v>
      </c>
      <c r="B639" s="4">
        <v>21</v>
      </c>
      <c r="C639" s="26" t="s">
        <v>149</v>
      </c>
      <c r="D639" s="26">
        <v>2</v>
      </c>
      <c r="G639" s="15">
        <v>2100</v>
      </c>
      <c r="H639" s="17" t="s">
        <v>228</v>
      </c>
      <c r="J639" s="27" t="str" cm="1">
        <f t="array" ref="J639">IFERROR(_xlfn.TEXTJOIN(";",1,IF(D639,_xlfn.MAKEARRAY(D639,1,_xlfn.LAMBDA(_xlpm.x,_xlpm.y,K639&amp;"-"&amp;TEXT(_xlpm.x,"00"))),_xlfn.MAP(_xlfn.TEXTSPLIT(E639,{";","；"},,1),_xlfn.LAMBDA(_xlpm.x,K639&amp;"-"&amp;TEXT(_xlpm.x,"00"))))),"")</f>
        <v>8c-2100-rnd-cloud-01;8c-2100-rnd-cloud-02</v>
      </c>
      <c r="K639" s="19" t="str">
        <f t="shared" si="62"/>
        <v>8c-2100-rnd-cloud</v>
      </c>
      <c r="L639" s="4" t="s">
        <v>141</v>
      </c>
      <c r="N639" s="47" t="s">
        <v>439</v>
      </c>
    </row>
    <row r="640" spans="1:17">
      <c r="A640" s="27">
        <v>42083</v>
      </c>
      <c r="B640" s="4">
        <v>22</v>
      </c>
      <c r="C640" s="26" t="s">
        <v>148</v>
      </c>
      <c r="D640" s="26">
        <v>1</v>
      </c>
      <c r="G640" s="15">
        <v>2200</v>
      </c>
      <c r="H640" s="17" t="s">
        <v>228</v>
      </c>
      <c r="J640" s="27" t="str" cm="1">
        <f t="array" ref="J640">IFERROR(_xlfn.TEXTJOIN(";",1,IF(D640,_xlfn.MAKEARRAY(D640,1,_xlfn.LAMBDA(_xlpm.x,_xlpm.y,K640&amp;"-"&amp;TEXT(_xlpm.x,"00"))),_xlfn.MAP(_xlfn.TEXTSPLIT(E640,{";","；"},,1),_xlfn.LAMBDA(_xlpm.x,K640&amp;"-"&amp;TEXT(_xlpm.x,"00"))))),"")</f>
        <v>8c-2200-fixed-mountain-01</v>
      </c>
      <c r="K640" s="19" t="str">
        <f t="shared" si="62"/>
        <v>8c-2200-fixed-mountain</v>
      </c>
      <c r="L640" s="4" t="s">
        <v>144</v>
      </c>
      <c r="M640" s="4">
        <v>32.1</v>
      </c>
    </row>
    <row r="641" spans="1:13">
      <c r="A641" s="27">
        <v>42083</v>
      </c>
      <c r="B641" s="4">
        <v>23</v>
      </c>
      <c r="C641" s="26" t="s">
        <v>150</v>
      </c>
      <c r="D641" s="26">
        <v>1</v>
      </c>
      <c r="G641" s="15">
        <v>3000</v>
      </c>
      <c r="H641" s="17" t="s">
        <v>228</v>
      </c>
      <c r="J641" s="27" t="str" cm="1">
        <f t="array" ref="J641">IFERROR(_xlfn.TEXTJOIN(";",1,IF(D641,_xlfn.MAKEARRAY(D641,1,_xlfn.LAMBDA(_xlpm.x,_xlpm.y,K641&amp;"-"&amp;TEXT(_xlpm.x,"00"))),_xlfn.MAP(_xlfn.TEXTSPLIT(E641,{";","；"},,1),_xlfn.LAMBDA(_xlpm.x,K641&amp;"-"&amp;TEXT(_xlpm.x,"00"))))),"")</f>
        <v>8c-3000-fixed-sky-01</v>
      </c>
      <c r="K641" s="19" t="str">
        <f t="shared" ref="K641" si="63">_xlfn.TEXTJOIN("-",1,H641:I641,G641,IF(L641="FixedDistance","fixed","rnd"),C641)</f>
        <v>8c-3000-fixed-sky</v>
      </c>
      <c r="L641" s="4" t="s">
        <v>144</v>
      </c>
      <c r="M641" s="4">
        <v>25.6</v>
      </c>
    </row>
  </sheetData>
  <phoneticPr fontId="18" type="noConversion"/>
  <conditionalFormatting sqref="A129 B310:XFD324 B325:B340 C328:K329 L328:XFD339 B342:XFD393 B448:XFD452 C453:XFD462 B453:B469 B524:XFD551 B553:XFD578 B603:XFD641">
    <cfRule type="expression" dxfId="19" priority="25">
      <formula>AND($A129="",$B129="",ROW()&gt;4)</formula>
    </cfRule>
  </conditionalFormatting>
  <conditionalFormatting sqref="A490">
    <cfRule type="expression" dxfId="18" priority="23">
      <formula>AND($A490="",$B490="",ROW()&gt;4)</formula>
    </cfRule>
  </conditionalFormatting>
  <conditionalFormatting sqref="A618">
    <cfRule type="expression" dxfId="17" priority="22">
      <formula>AND($A618="",$B618="",ROW()&gt;4)</formula>
    </cfRule>
  </conditionalFormatting>
  <conditionalFormatting sqref="A1:XFD20 B21:XFD51 A52:XFD52 B53:XFD91 A92:XFD92 A146 A167:XFD167 A185:XFD185 B186:XFD213 A214:XFD214 A239:XFD239 A263:XFD263 B264:XFD286 A287:XFD287 B288:XFD308 A309:XFD309 E330:G336 H330:K339 C330:D340 E337:F340 H340:XFD340 A341:XFD341 A394:XFD394 B395:XFD418 A419:XFD419 B420:XFD446 A447:XFD447 C463:K467 L463:XFD468 H468:K468 C468:G469 H469:XFD470 A470:G470 B471:XFD522 A523:XFD523 A552:XFD552 A579:XFD579 B580:XFD601 A602:XFD602 A642:XFD9982">
    <cfRule type="expression" dxfId="16" priority="27">
      <formula>AND($A1="",$B1="",ROW()&gt;4)</formula>
    </cfRule>
  </conditionalFormatting>
  <conditionalFormatting sqref="B93:XFD166 B168:XFD184 B215:XFD238 B240:XFD262 A369">
    <cfRule type="expression" dxfId="15" priority="24">
      <formula>AND($A93="",$B93="",ROW()&gt;4)</formula>
    </cfRule>
  </conditionalFormatting>
  <conditionalFormatting sqref="C325:XFD327">
    <cfRule type="expression" dxfId="14" priority="7">
      <formula>AND($A325="",$B325="",ROW()&gt;4)</formula>
    </cfRule>
  </conditionalFormatting>
  <conditionalFormatting sqref="G338:G340">
    <cfRule type="expression" dxfId="13" priority="59">
      <formula>AND($A337="",$B337="",ROW()&gt;4)</formula>
    </cfRule>
  </conditionalFormatting>
  <conditionalFormatting sqref="M1:M1048576">
    <cfRule type="expression" dxfId="12" priority="56">
      <formula>AND($A1&lt;&gt;"",$L1&lt;&gt;"FixedDistance",ROW()&gt;4)</formula>
    </cfRule>
  </conditionalFormatting>
  <conditionalFormatting sqref="N265:N268 N270:N272 N274:N279 N281:N283 N285">
    <cfRule type="expression" dxfId="11" priority="20">
      <formula>AND($A265="",$B265="",ROW()&gt;4)</formula>
    </cfRule>
  </conditionalFormatting>
  <conditionalFormatting sqref="N289">
    <cfRule type="expression" dxfId="10" priority="19">
      <formula>AND($A289="",$B289="",ROW()&gt;4)</formula>
    </cfRule>
  </conditionalFormatting>
  <conditionalFormatting sqref="N297">
    <cfRule type="expression" dxfId="9" priority="18">
      <formula>AND($A297="",$B297="",ROW()&gt;4)</formula>
    </cfRule>
  </conditionalFormatting>
  <conditionalFormatting sqref="N310:N314">
    <cfRule type="expression" dxfId="8" priority="17">
      <formula>AND($A310="",$B310="",ROW()&gt;4)</formula>
    </cfRule>
  </conditionalFormatting>
  <conditionalFormatting sqref="N319">
    <cfRule type="expression" dxfId="7" priority="8">
      <formula>AND($A319="",$B319="",ROW()&gt;4)</formula>
    </cfRule>
  </conditionalFormatting>
  <conditionalFormatting sqref="N342:N348">
    <cfRule type="expression" dxfId="6" priority="4">
      <formula>AND($A342="",$B342="",ROW()&gt;4)</formula>
    </cfRule>
  </conditionalFormatting>
  <conditionalFormatting sqref="N360:N361 N363:N366">
    <cfRule type="expression" dxfId="5" priority="5">
      <formula>AND($A360="",$B360="",ROW()&gt;4)</formula>
    </cfRule>
  </conditionalFormatting>
  <conditionalFormatting sqref="N392">
    <cfRule type="expression" dxfId="4" priority="9">
      <formula>AND($A392="",$B392="",ROW()&gt;4)</formula>
    </cfRule>
  </conditionalFormatting>
  <conditionalFormatting sqref="N605:N606 N608:N609 N612:N613 N615:N616 N619:N621 N623 N626 N629:N630 N633 N635 N639">
    <cfRule type="expression" dxfId="3" priority="1">
      <formula>AND($A605="",$B605="",ROW()&gt;4)</formula>
    </cfRule>
  </conditionalFormatting>
  <conditionalFormatting sqref="N1:AB1048576">
    <cfRule type="expression" dxfId="2" priority="57">
      <formula>AND($A1&lt;&gt;"",$L1&lt;&gt;"RndPosition",ROW()&gt;4)</formula>
    </cfRule>
  </conditionalFormatting>
  <conditionalFormatting sqref="O267">
    <cfRule type="expression" dxfId="1" priority="21">
      <formula>AND($A267="",$B267="",ROW()&gt;4)</formula>
    </cfRule>
  </conditionalFormatting>
  <conditionalFormatting sqref="P401:Q401">
    <cfRule type="expression" dxfId="0" priority="3">
      <formula>AND($A401="",$B401="",ROW()&gt;4)</formula>
    </cfRule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4"/>
  <sheetViews>
    <sheetView tabSelected="1" workbookViewId="0">
      <pane xSplit="6" ySplit="3" topLeftCell="G46" activePane="bottomRight" state="frozen"/>
      <selection pane="topRight" activeCell="G1" sqref="G1"/>
      <selection pane="bottomLeft" activeCell="A4" sqref="A4"/>
      <selection pane="bottomRight" activeCell="Q70" sqref="Q70"/>
    </sheetView>
  </sheetViews>
  <sheetFormatPr defaultColWidth="9" defaultRowHeight="14.25"/>
  <cols>
    <col min="1" max="1" width="8.75" style="4" customWidth="1"/>
    <col min="2" max="2" width="7.75" style="4" customWidth="1"/>
    <col min="3" max="4" width="9.25" style="5" customWidth="1"/>
    <col min="5" max="6" width="10.625" style="5" customWidth="1"/>
    <col min="7" max="7" width="15.625" style="6" bestFit="1" customWidth="1"/>
    <col min="8" max="8" width="16.125" style="6" bestFit="1" customWidth="1"/>
    <col min="9" max="9" width="24.875" style="4" customWidth="1"/>
    <col min="10" max="12" width="9.5" style="58" customWidth="1"/>
    <col min="13" max="13" width="19.5" style="36" customWidth="1"/>
  </cols>
  <sheetData>
    <row r="1" spans="1:14" s="1" customFormat="1">
      <c r="A1" s="1" t="s">
        <v>94</v>
      </c>
      <c r="B1" s="1" t="s">
        <v>95</v>
      </c>
      <c r="C1" s="7"/>
      <c r="D1" s="7"/>
      <c r="E1" s="7"/>
      <c r="F1" s="7"/>
      <c r="G1" s="1" t="s">
        <v>526</v>
      </c>
      <c r="H1" s="1" t="s">
        <v>529</v>
      </c>
      <c r="I1" s="1" t="s">
        <v>229</v>
      </c>
      <c r="J1" s="55"/>
      <c r="K1" s="55"/>
      <c r="L1" s="55"/>
      <c r="M1" s="43"/>
      <c r="N1" s="1" t="s">
        <v>230</v>
      </c>
    </row>
    <row r="2" spans="1:14" s="2" customFormat="1">
      <c r="A2" s="8" t="s">
        <v>10</v>
      </c>
      <c r="B2" s="8" t="s">
        <v>10</v>
      </c>
      <c r="C2" s="7"/>
      <c r="D2" s="7"/>
      <c r="E2" s="7"/>
      <c r="F2" s="7"/>
      <c r="G2" s="2" t="s">
        <v>525</v>
      </c>
      <c r="H2" s="2" t="s">
        <v>528</v>
      </c>
      <c r="I2" s="2" t="s">
        <v>11</v>
      </c>
      <c r="J2" s="56"/>
      <c r="K2" s="56"/>
      <c r="L2" s="56"/>
      <c r="M2" s="60"/>
      <c r="N2" s="2" t="s">
        <v>231</v>
      </c>
    </row>
    <row r="3" spans="1:14" s="3" customFormat="1" ht="38.25">
      <c r="A3" s="3" t="s">
        <v>232</v>
      </c>
      <c r="B3" s="3" t="s">
        <v>233</v>
      </c>
      <c r="C3" s="9" t="s">
        <v>234</v>
      </c>
      <c r="D3" s="9" t="s">
        <v>235</v>
      </c>
      <c r="E3" s="9" t="s">
        <v>236</v>
      </c>
      <c r="F3" s="9" t="s">
        <v>237</v>
      </c>
      <c r="G3" s="25" t="s">
        <v>527</v>
      </c>
      <c r="H3" s="12" t="s">
        <v>530</v>
      </c>
      <c r="I3" s="54" t="s">
        <v>524</v>
      </c>
      <c r="J3" s="57" t="s">
        <v>238</v>
      </c>
      <c r="K3" s="57" t="s">
        <v>239</v>
      </c>
      <c r="L3" s="57" t="s">
        <v>533</v>
      </c>
      <c r="M3" s="61" t="s">
        <v>534</v>
      </c>
      <c r="N3" s="12" t="s">
        <v>240</v>
      </c>
    </row>
    <row r="4" spans="1:14">
      <c r="A4" s="4">
        <v>121101</v>
      </c>
      <c r="B4" s="4">
        <v>1</v>
      </c>
      <c r="C4" s="5" t="s">
        <v>246</v>
      </c>
      <c r="D4" s="5" t="s">
        <v>28</v>
      </c>
      <c r="E4" s="5" t="s">
        <v>247</v>
      </c>
      <c r="F4" s="5" t="s">
        <v>241</v>
      </c>
      <c r="G4" s="6">
        <v>10</v>
      </c>
      <c r="I4" s="4" t="str">
        <f>_xlfn.TEXTJOIN("_",1,"rd",J4:K4)</f>
        <v>rd_spring_tanggu_1</v>
      </c>
      <c r="J4" s="58" t="s">
        <v>248</v>
      </c>
      <c r="K4" s="58" t="s">
        <v>249</v>
      </c>
    </row>
    <row r="5" spans="1:14">
      <c r="A5" s="4">
        <v>121101</v>
      </c>
      <c r="B5" s="4">
        <v>2</v>
      </c>
      <c r="C5" s="5" t="s">
        <v>246</v>
      </c>
      <c r="D5" s="5" t="s">
        <v>28</v>
      </c>
      <c r="E5" s="5" t="s">
        <v>247</v>
      </c>
      <c r="F5" s="5" t="s">
        <v>241</v>
      </c>
      <c r="G5" s="6">
        <v>10</v>
      </c>
      <c r="I5" s="4" t="str">
        <f t="shared" ref="I5:I8" si="0">_xlfn.TEXTJOIN("_",1,"rd",J5:K5)</f>
        <v>rd_spring_tanggu_2</v>
      </c>
      <c r="J5" s="58" t="s">
        <v>248</v>
      </c>
      <c r="K5" s="58" t="s">
        <v>250</v>
      </c>
    </row>
    <row r="6" spans="1:14">
      <c r="A6" s="4">
        <v>121101</v>
      </c>
      <c r="B6" s="4">
        <v>3</v>
      </c>
      <c r="C6" s="5" t="s">
        <v>246</v>
      </c>
      <c r="D6" s="5" t="s">
        <v>28</v>
      </c>
      <c r="E6" s="5" t="s">
        <v>251</v>
      </c>
      <c r="F6" s="5" t="s">
        <v>241</v>
      </c>
      <c r="G6" s="6">
        <v>10</v>
      </c>
      <c r="I6" s="4" t="str">
        <f t="shared" si="0"/>
        <v>rd_spring_tanggu_3</v>
      </c>
      <c r="J6" s="58" t="s">
        <v>248</v>
      </c>
      <c r="K6" s="58" t="s">
        <v>252</v>
      </c>
    </row>
    <row r="7" spans="1:14">
      <c r="A7" s="4">
        <v>121101</v>
      </c>
      <c r="B7" s="4">
        <v>4</v>
      </c>
      <c r="C7" s="5" t="s">
        <v>246</v>
      </c>
      <c r="D7" s="5" t="s">
        <v>28</v>
      </c>
      <c r="E7" s="5" t="s">
        <v>253</v>
      </c>
      <c r="F7" s="5" t="s">
        <v>241</v>
      </c>
      <c r="G7" s="6">
        <v>10</v>
      </c>
      <c r="I7" s="4" t="str">
        <f t="shared" si="0"/>
        <v>rd_spring_tanggu_4</v>
      </c>
      <c r="J7" s="58" t="s">
        <v>248</v>
      </c>
      <c r="K7" s="58" t="s">
        <v>254</v>
      </c>
    </row>
    <row r="8" spans="1:14">
      <c r="A8" s="4">
        <v>121102</v>
      </c>
      <c r="B8" s="4">
        <v>1</v>
      </c>
      <c r="C8" s="5" t="s">
        <v>246</v>
      </c>
      <c r="D8" s="5" t="s">
        <v>28</v>
      </c>
      <c r="E8" s="5" t="s">
        <v>255</v>
      </c>
      <c r="F8" s="5" t="s">
        <v>256</v>
      </c>
      <c r="G8" s="6">
        <v>10</v>
      </c>
      <c r="I8" s="4" t="str">
        <f t="shared" si="0"/>
        <v>rd_spring_bridge_1</v>
      </c>
      <c r="J8" s="58" t="s">
        <v>248</v>
      </c>
      <c r="K8" s="58" t="s">
        <v>257</v>
      </c>
    </row>
    <row r="9" spans="1:14">
      <c r="A9" s="4">
        <v>121102</v>
      </c>
      <c r="B9" s="4">
        <v>2</v>
      </c>
      <c r="C9" s="5" t="s">
        <v>246</v>
      </c>
      <c r="D9" s="5" t="s">
        <v>28</v>
      </c>
      <c r="E9" s="5" t="s">
        <v>255</v>
      </c>
      <c r="F9" s="5" t="s">
        <v>256</v>
      </c>
      <c r="G9" s="6">
        <v>10</v>
      </c>
      <c r="I9" s="4" t="str">
        <f t="shared" ref="I9:I11" si="1">_xlfn.TEXTJOIN("_",1,"rd",J9:K9)</f>
        <v>rd_spring_bridge_2</v>
      </c>
      <c r="J9" s="58" t="s">
        <v>248</v>
      </c>
      <c r="K9" s="58" t="s">
        <v>258</v>
      </c>
    </row>
    <row r="10" spans="1:14">
      <c r="A10" s="4">
        <v>121102</v>
      </c>
      <c r="B10" s="4">
        <v>3</v>
      </c>
      <c r="C10" s="5" t="s">
        <v>246</v>
      </c>
      <c r="D10" s="5" t="s">
        <v>28</v>
      </c>
      <c r="E10" s="5" t="s">
        <v>259</v>
      </c>
      <c r="F10" s="5" t="s">
        <v>256</v>
      </c>
      <c r="G10" s="6">
        <v>10</v>
      </c>
      <c r="I10" s="4" t="str">
        <f t="shared" si="1"/>
        <v>rd_spring_bridge_broken_1</v>
      </c>
      <c r="J10" s="58" t="s">
        <v>248</v>
      </c>
      <c r="K10" s="58" t="s">
        <v>260</v>
      </c>
      <c r="N10" t="b">
        <v>1</v>
      </c>
    </row>
    <row r="11" spans="1:14">
      <c r="A11" s="4">
        <v>121102</v>
      </c>
      <c r="B11" s="4">
        <v>4</v>
      </c>
      <c r="C11" s="5" t="s">
        <v>246</v>
      </c>
      <c r="D11" s="5" t="s">
        <v>28</v>
      </c>
      <c r="E11" s="5" t="s">
        <v>259</v>
      </c>
      <c r="F11" s="5" t="s">
        <v>256</v>
      </c>
      <c r="G11" s="6">
        <v>10</v>
      </c>
      <c r="I11" s="4" t="str">
        <f t="shared" si="1"/>
        <v>rd_spring_bridge_broken_2</v>
      </c>
      <c r="J11" s="58" t="s">
        <v>248</v>
      </c>
      <c r="K11" s="58" t="s">
        <v>261</v>
      </c>
      <c r="N11" t="b">
        <v>1</v>
      </c>
    </row>
    <row r="13" spans="1:14">
      <c r="A13" s="4">
        <v>10086</v>
      </c>
      <c r="B13" s="4">
        <v>1</v>
      </c>
      <c r="C13" s="5" t="s">
        <v>50</v>
      </c>
      <c r="G13" s="6">
        <v>10</v>
      </c>
      <c r="I13" s="4" t="s">
        <v>262</v>
      </c>
    </row>
    <row r="15" spans="1:14">
      <c r="A15" s="4">
        <v>999</v>
      </c>
      <c r="B15" s="4">
        <v>1</v>
      </c>
      <c r="C15" s="5" t="s">
        <v>263</v>
      </c>
      <c r="D15" s="5" t="s">
        <v>263</v>
      </c>
      <c r="F15" s="5" t="s">
        <v>241</v>
      </c>
      <c r="G15" s="6">
        <v>10</v>
      </c>
      <c r="I15" s="4" t="s">
        <v>242</v>
      </c>
    </row>
    <row r="16" spans="1:14">
      <c r="A16" s="4">
        <v>999</v>
      </c>
      <c r="B16" s="4">
        <v>2</v>
      </c>
      <c r="C16" s="5" t="s">
        <v>263</v>
      </c>
      <c r="D16" s="5" t="s">
        <v>263</v>
      </c>
      <c r="F16" s="5" t="s">
        <v>241</v>
      </c>
      <c r="G16" s="6">
        <v>10</v>
      </c>
      <c r="I16" s="4" t="s">
        <v>243</v>
      </c>
    </row>
    <row r="17" spans="1:13">
      <c r="A17" s="4">
        <v>999</v>
      </c>
      <c r="B17" s="4">
        <v>3</v>
      </c>
      <c r="C17" s="5" t="s">
        <v>263</v>
      </c>
      <c r="D17" s="5" t="s">
        <v>263</v>
      </c>
      <c r="F17" s="5" t="s">
        <v>241</v>
      </c>
      <c r="G17" s="6">
        <v>10</v>
      </c>
      <c r="I17" s="4" t="s">
        <v>244</v>
      </c>
    </row>
    <row r="18" spans="1:13">
      <c r="A18" s="4">
        <v>999</v>
      </c>
      <c r="B18" s="4">
        <v>4</v>
      </c>
      <c r="C18" s="5" t="s">
        <v>263</v>
      </c>
      <c r="D18" s="5" t="s">
        <v>263</v>
      </c>
      <c r="F18" s="5" t="s">
        <v>241</v>
      </c>
      <c r="G18" s="6">
        <v>10</v>
      </c>
      <c r="I18" s="11" t="s">
        <v>245</v>
      </c>
    </row>
    <row r="21" spans="1:13">
      <c r="A21" s="4">
        <v>42011</v>
      </c>
      <c r="B21" s="4">
        <v>100</v>
      </c>
      <c r="C21" s="53" t="s">
        <v>521</v>
      </c>
      <c r="D21" s="53" t="s">
        <v>522</v>
      </c>
      <c r="G21" s="6">
        <v>100</v>
      </c>
      <c r="H21" s="6">
        <v>0</v>
      </c>
      <c r="I21" s="47" t="str">
        <f>_xlfn.LET(_xlpm.ascend,$J21,
_xlpm.expr,_xlfn.TEXTJOIN("-",1,D21,_xlfn.IFS(_xlpm.ascend&gt;0,"p"&amp;_xlpm.ascend,_xlpm.ascend&lt;0,"n"&amp;-_xlpm.ascend,TRUE,"flat"),"w"&amp;_xlfn.TEXTJOIN("_",1,K21,L21)),
IF($A21&lt;&gt;"",_xlpm.expr,""))</f>
        <v>1a-flat-w1020</v>
      </c>
      <c r="K21" s="58">
        <v>1020</v>
      </c>
      <c r="M21" s="36">
        <f>IF($A21&lt;&gt;"",$J21/$K21,"")</f>
        <v>0</v>
      </c>
    </row>
    <row r="22" spans="1:13">
      <c r="A22" s="4">
        <v>42011</v>
      </c>
      <c r="B22" s="4">
        <v>101</v>
      </c>
      <c r="C22" s="53" t="s">
        <v>521</v>
      </c>
      <c r="D22" s="53" t="s">
        <v>522</v>
      </c>
      <c r="G22" s="6">
        <v>100</v>
      </c>
      <c r="H22" s="6">
        <v>0</v>
      </c>
      <c r="I22" s="47" t="str">
        <f t="shared" ref="I22:I50" si="2">_xlfn.LET(_xlpm.ascend,$J22,
_xlpm.expr,_xlfn.TEXTJOIN("-",1,D22,_xlfn.IFS(_xlpm.ascend&gt;0,"p"&amp;_xlpm.ascend,_xlpm.ascend&lt;0,"n"&amp;-_xlpm.ascend,TRUE,"flat"),"w"&amp;_xlfn.TEXTJOIN("_",1,K22,L22)),
IF($A22&lt;&gt;"",_xlpm.expr,""))</f>
        <v>1a-flat-w2048</v>
      </c>
      <c r="K22" s="58">
        <v>2048</v>
      </c>
      <c r="M22" s="36">
        <f t="shared" ref="M22:M50" si="3">IF($A22&lt;&gt;"",$J22/$K22,"")</f>
        <v>0</v>
      </c>
    </row>
    <row r="23" spans="1:13">
      <c r="A23" s="4">
        <v>42011</v>
      </c>
      <c r="B23" s="4">
        <v>102</v>
      </c>
      <c r="C23" s="53" t="s">
        <v>521</v>
      </c>
      <c r="D23" s="53" t="s">
        <v>522</v>
      </c>
      <c r="G23" s="6">
        <v>100</v>
      </c>
      <c r="H23" s="6">
        <v>0</v>
      </c>
      <c r="I23" s="47" t="str">
        <f t="shared" si="2"/>
        <v>1a-flat-w2048_2</v>
      </c>
      <c r="K23" s="58">
        <v>2048</v>
      </c>
      <c r="L23" s="58">
        <v>2</v>
      </c>
      <c r="M23" s="36">
        <f t="shared" si="3"/>
        <v>0</v>
      </c>
    </row>
    <row r="24" spans="1:13">
      <c r="A24" s="4">
        <v>42011</v>
      </c>
      <c r="B24" s="4">
        <v>200</v>
      </c>
      <c r="C24" s="53" t="s">
        <v>521</v>
      </c>
      <c r="D24" s="53" t="s">
        <v>522</v>
      </c>
      <c r="G24" s="6">
        <v>70</v>
      </c>
      <c r="H24" s="6">
        <v>0</v>
      </c>
      <c r="I24" s="47" t="str">
        <f t="shared" si="2"/>
        <v>1a-p150-w2040</v>
      </c>
      <c r="J24" s="58">
        <v>150</v>
      </c>
      <c r="K24" s="58">
        <v>2040</v>
      </c>
      <c r="M24" s="36">
        <f t="shared" si="3"/>
        <v>7.3529411764705885E-2</v>
      </c>
    </row>
    <row r="25" spans="1:13">
      <c r="A25" s="4">
        <v>42011</v>
      </c>
      <c r="B25" s="4">
        <v>201</v>
      </c>
      <c r="C25" s="53" t="s">
        <v>521</v>
      </c>
      <c r="D25" s="53" t="s">
        <v>522</v>
      </c>
      <c r="G25" s="6">
        <v>850</v>
      </c>
      <c r="H25" s="6">
        <v>150</v>
      </c>
      <c r="I25" s="47" t="str">
        <f t="shared" si="2"/>
        <v>1a-p270-w1024</v>
      </c>
      <c r="J25" s="58">
        <v>270</v>
      </c>
      <c r="K25" s="58">
        <v>1024</v>
      </c>
      <c r="M25" s="36">
        <f t="shared" si="3"/>
        <v>0.263671875</v>
      </c>
    </row>
    <row r="26" spans="1:13">
      <c r="A26" s="4">
        <v>42011</v>
      </c>
      <c r="B26" s="4">
        <v>202</v>
      </c>
      <c r="C26" s="53" t="s">
        <v>521</v>
      </c>
      <c r="D26" s="53" t="s">
        <v>522</v>
      </c>
      <c r="G26" s="6">
        <v>50</v>
      </c>
      <c r="H26" s="6">
        <v>0</v>
      </c>
      <c r="I26" s="47" t="str">
        <f t="shared" si="2"/>
        <v>1a-p30-w512</v>
      </c>
      <c r="J26" s="58">
        <v>30</v>
      </c>
      <c r="K26" s="58">
        <v>512</v>
      </c>
      <c r="M26" s="36">
        <f t="shared" si="3"/>
        <v>5.859375E-2</v>
      </c>
    </row>
    <row r="27" spans="1:13">
      <c r="A27" s="4">
        <v>42011</v>
      </c>
      <c r="B27" s="4">
        <v>300</v>
      </c>
      <c r="C27" s="53" t="s">
        <v>521</v>
      </c>
      <c r="D27" s="53" t="s">
        <v>522</v>
      </c>
      <c r="G27" s="6">
        <v>160</v>
      </c>
      <c r="H27" s="6">
        <v>0</v>
      </c>
      <c r="I27" s="47" t="str">
        <f t="shared" si="2"/>
        <v>1a-n150-w2040</v>
      </c>
      <c r="J27" s="58">
        <v>-150</v>
      </c>
      <c r="K27" s="58">
        <v>2040</v>
      </c>
      <c r="M27" s="36">
        <f t="shared" si="3"/>
        <v>-7.3529411764705885E-2</v>
      </c>
    </row>
    <row r="28" spans="1:13">
      <c r="A28" s="4">
        <v>42011</v>
      </c>
      <c r="B28" s="4">
        <v>301</v>
      </c>
      <c r="C28" s="53" t="s">
        <v>521</v>
      </c>
      <c r="D28" s="53" t="s">
        <v>522</v>
      </c>
      <c r="G28" s="6">
        <v>110</v>
      </c>
      <c r="H28" s="6">
        <v>0</v>
      </c>
      <c r="I28" s="47" t="str">
        <f t="shared" si="2"/>
        <v>1a-n300-w1020</v>
      </c>
      <c r="J28" s="58">
        <v>-300</v>
      </c>
      <c r="K28" s="58">
        <v>1020</v>
      </c>
      <c r="M28" s="36">
        <f t="shared" si="3"/>
        <v>-0.29411764705882354</v>
      </c>
    </row>
    <row r="29" spans="1:13">
      <c r="A29" s="4">
        <v>42011</v>
      </c>
      <c r="B29" s="4">
        <v>302</v>
      </c>
      <c r="C29" s="53" t="s">
        <v>521</v>
      </c>
      <c r="D29" s="53" t="s">
        <v>522</v>
      </c>
      <c r="G29" s="6">
        <v>280</v>
      </c>
      <c r="H29" s="6">
        <v>0</v>
      </c>
      <c r="I29" s="47" t="str">
        <f t="shared" si="2"/>
        <v>1a-n60-w1024</v>
      </c>
      <c r="J29" s="58">
        <v>-60</v>
      </c>
      <c r="K29" s="58">
        <v>1024</v>
      </c>
      <c r="M29" s="36">
        <f t="shared" si="3"/>
        <v>-5.859375E-2</v>
      </c>
    </row>
    <row r="30" spans="1:13">
      <c r="I30" s="47" t="str">
        <f t="shared" si="2"/>
        <v/>
      </c>
      <c r="M30" s="36" t="str">
        <f t="shared" si="3"/>
        <v/>
      </c>
    </row>
    <row r="31" spans="1:13">
      <c r="A31" s="4">
        <v>42012</v>
      </c>
      <c r="B31" s="4">
        <v>100</v>
      </c>
      <c r="C31" s="53" t="s">
        <v>521</v>
      </c>
      <c r="D31" s="5" t="s">
        <v>531</v>
      </c>
      <c r="G31" s="6">
        <v>29</v>
      </c>
      <c r="H31" s="6">
        <v>0</v>
      </c>
      <c r="I31" s="47" t="str">
        <f t="shared" si="2"/>
        <v>1b-flat-w512</v>
      </c>
      <c r="K31" s="58">
        <v>512</v>
      </c>
      <c r="M31" s="36">
        <f t="shared" si="3"/>
        <v>0</v>
      </c>
    </row>
    <row r="32" spans="1:13">
      <c r="A32" s="4">
        <v>42012</v>
      </c>
      <c r="B32" s="4">
        <v>101</v>
      </c>
      <c r="C32" s="53" t="s">
        <v>521</v>
      </c>
      <c r="D32" s="5" t="s">
        <v>531</v>
      </c>
      <c r="G32" s="6">
        <v>29</v>
      </c>
      <c r="H32" s="6">
        <v>0</v>
      </c>
      <c r="I32" s="47" t="str">
        <f t="shared" si="2"/>
        <v>1b-flat-w1024</v>
      </c>
      <c r="J32" s="59"/>
      <c r="K32" s="58">
        <v>1024</v>
      </c>
      <c r="M32" s="36">
        <f t="shared" si="3"/>
        <v>0</v>
      </c>
    </row>
    <row r="33" spans="1:13">
      <c r="A33" s="4">
        <v>42012</v>
      </c>
      <c r="B33" s="4">
        <v>102</v>
      </c>
      <c r="C33" s="53" t="s">
        <v>521</v>
      </c>
      <c r="D33" s="5" t="s">
        <v>531</v>
      </c>
      <c r="G33" s="6">
        <v>29</v>
      </c>
      <c r="H33" s="6">
        <v>0</v>
      </c>
      <c r="I33" s="47" t="str">
        <f t="shared" si="2"/>
        <v>1b-flat-w1024_2</v>
      </c>
      <c r="K33" s="58">
        <v>1024</v>
      </c>
      <c r="L33" s="58">
        <v>2</v>
      </c>
      <c r="M33" s="36">
        <f t="shared" si="3"/>
        <v>0</v>
      </c>
    </row>
    <row r="34" spans="1:13">
      <c r="A34" s="4">
        <v>42012</v>
      </c>
      <c r="B34" s="4">
        <v>103</v>
      </c>
      <c r="C34" s="53" t="s">
        <v>521</v>
      </c>
      <c r="D34" s="5" t="s">
        <v>531</v>
      </c>
      <c r="G34" s="6">
        <v>29</v>
      </c>
      <c r="H34" s="6">
        <v>0</v>
      </c>
      <c r="I34" s="47" t="str">
        <f t="shared" si="2"/>
        <v>1b-flat-w1024_3</v>
      </c>
      <c r="K34" s="58">
        <v>1024</v>
      </c>
      <c r="L34" s="58">
        <v>3</v>
      </c>
      <c r="M34" s="36">
        <f t="shared" si="3"/>
        <v>0</v>
      </c>
    </row>
    <row r="35" spans="1:13">
      <c r="A35" s="4">
        <v>42012</v>
      </c>
      <c r="B35" s="4">
        <v>104</v>
      </c>
      <c r="C35" s="53" t="s">
        <v>521</v>
      </c>
      <c r="D35" s="5" t="s">
        <v>531</v>
      </c>
      <c r="G35" s="6">
        <v>29</v>
      </c>
      <c r="H35" s="6">
        <v>0</v>
      </c>
      <c r="I35" s="47" t="str">
        <f t="shared" si="2"/>
        <v>1b-flat-w2048</v>
      </c>
      <c r="J35" s="59"/>
      <c r="K35" s="58">
        <v>2048</v>
      </c>
      <c r="M35" s="36">
        <f t="shared" si="3"/>
        <v>0</v>
      </c>
    </row>
    <row r="36" spans="1:13">
      <c r="A36" s="4">
        <v>42012</v>
      </c>
      <c r="B36" s="4">
        <v>105</v>
      </c>
      <c r="C36" s="53" t="s">
        <v>521</v>
      </c>
      <c r="D36" s="5" t="s">
        <v>531</v>
      </c>
      <c r="G36" s="6">
        <v>29</v>
      </c>
      <c r="H36" s="6">
        <v>0</v>
      </c>
      <c r="I36" s="47" t="str">
        <f t="shared" si="2"/>
        <v>1b-flat-w2048_2</v>
      </c>
      <c r="K36" s="58">
        <v>2048</v>
      </c>
      <c r="L36" s="58">
        <v>2</v>
      </c>
      <c r="M36" s="36">
        <f t="shared" si="3"/>
        <v>0</v>
      </c>
    </row>
    <row r="37" spans="1:13">
      <c r="A37" s="4">
        <v>42012</v>
      </c>
      <c r="B37" s="4">
        <v>106</v>
      </c>
      <c r="C37" s="53" t="s">
        <v>521</v>
      </c>
      <c r="D37" s="5" t="s">
        <v>531</v>
      </c>
      <c r="G37" s="6">
        <v>29</v>
      </c>
      <c r="H37" s="6">
        <v>0</v>
      </c>
      <c r="I37" s="47" t="str">
        <f t="shared" si="2"/>
        <v>1b-flat-w2048_3</v>
      </c>
      <c r="K37" s="58">
        <v>2048</v>
      </c>
      <c r="L37" s="58">
        <v>3</v>
      </c>
      <c r="M37" s="36">
        <f t="shared" si="3"/>
        <v>0</v>
      </c>
    </row>
    <row r="38" spans="1:13">
      <c r="A38" s="4">
        <v>42012</v>
      </c>
      <c r="B38" s="4">
        <v>200</v>
      </c>
      <c r="C38" s="53" t="s">
        <v>521</v>
      </c>
      <c r="D38" s="5" t="s">
        <v>531</v>
      </c>
      <c r="G38" s="6">
        <v>333</v>
      </c>
      <c r="H38" s="6">
        <v>120</v>
      </c>
      <c r="I38" s="47" t="str">
        <f t="shared" si="2"/>
        <v>1b-p56-w512</v>
      </c>
      <c r="J38" s="58">
        <v>56</v>
      </c>
      <c r="K38" s="58">
        <v>512</v>
      </c>
      <c r="M38" s="36">
        <f t="shared" si="3"/>
        <v>0.109375</v>
      </c>
    </row>
    <row r="39" spans="1:13">
      <c r="A39" s="4">
        <v>42012</v>
      </c>
      <c r="B39" s="4">
        <v>201</v>
      </c>
      <c r="C39" s="53" t="s">
        <v>521</v>
      </c>
      <c r="D39" s="5" t="s">
        <v>531</v>
      </c>
      <c r="G39" s="6">
        <v>20</v>
      </c>
      <c r="H39" s="6">
        <v>0</v>
      </c>
      <c r="I39" s="47" t="str">
        <f t="shared" si="2"/>
        <v>1b-p72-w2048</v>
      </c>
      <c r="J39" s="58">
        <v>72</v>
      </c>
      <c r="K39" s="58">
        <v>2048</v>
      </c>
      <c r="M39" s="36">
        <f t="shared" si="3"/>
        <v>3.515625E-2</v>
      </c>
    </row>
    <row r="40" spans="1:13">
      <c r="A40" s="4">
        <v>42012</v>
      </c>
      <c r="B40" s="4">
        <v>300</v>
      </c>
      <c r="C40" s="53" t="s">
        <v>521</v>
      </c>
      <c r="D40" s="5" t="s">
        <v>531</v>
      </c>
      <c r="G40" s="6">
        <v>110</v>
      </c>
      <c r="H40" s="6">
        <v>0</v>
      </c>
      <c r="I40" s="47" t="str">
        <f t="shared" si="2"/>
        <v>1b-n72-w512</v>
      </c>
      <c r="J40" s="58">
        <v>-72</v>
      </c>
      <c r="K40" s="58">
        <v>512</v>
      </c>
      <c r="M40" s="36">
        <f t="shared" si="3"/>
        <v>-0.140625</v>
      </c>
    </row>
    <row r="41" spans="1:13">
      <c r="A41" s="4">
        <v>42012</v>
      </c>
      <c r="B41" s="4">
        <v>301</v>
      </c>
      <c r="C41" s="53" t="s">
        <v>521</v>
      </c>
      <c r="D41" s="5" t="s">
        <v>531</v>
      </c>
      <c r="G41" s="6">
        <v>160</v>
      </c>
      <c r="H41" s="6">
        <v>0</v>
      </c>
      <c r="I41" s="47" t="str">
        <f t="shared" si="2"/>
        <v>1b-n72-w2048</v>
      </c>
      <c r="J41" s="58">
        <v>-72</v>
      </c>
      <c r="K41" s="58">
        <v>2048</v>
      </c>
      <c r="M41" s="36">
        <f t="shared" si="3"/>
        <v>-3.515625E-2</v>
      </c>
    </row>
    <row r="42" spans="1:13">
      <c r="I42" s="47" t="str">
        <f t="shared" si="2"/>
        <v/>
      </c>
      <c r="M42" s="36" t="str">
        <f t="shared" si="3"/>
        <v/>
      </c>
    </row>
    <row r="43" spans="1:13">
      <c r="A43" s="4">
        <v>42013</v>
      </c>
      <c r="B43" s="4">
        <v>100</v>
      </c>
      <c r="C43" s="53" t="s">
        <v>521</v>
      </c>
      <c r="D43" s="5" t="s">
        <v>532</v>
      </c>
      <c r="G43" s="6">
        <v>67</v>
      </c>
      <c r="H43" s="6">
        <v>0</v>
      </c>
      <c r="I43" s="47" t="str">
        <f t="shared" si="2"/>
        <v>1c-flat-w1024</v>
      </c>
      <c r="K43" s="58">
        <v>1024</v>
      </c>
      <c r="M43" s="36">
        <f t="shared" si="3"/>
        <v>0</v>
      </c>
    </row>
    <row r="44" spans="1:13">
      <c r="A44" s="4">
        <v>42013</v>
      </c>
      <c r="B44" s="4">
        <v>101</v>
      </c>
      <c r="C44" s="53" t="s">
        <v>521</v>
      </c>
      <c r="D44" s="5" t="s">
        <v>532</v>
      </c>
      <c r="G44" s="6">
        <v>67</v>
      </c>
      <c r="H44" s="6">
        <v>0</v>
      </c>
      <c r="I44" s="47" t="str">
        <f t="shared" si="2"/>
        <v>1c-flat-w1024_2</v>
      </c>
      <c r="K44" s="58">
        <v>1024</v>
      </c>
      <c r="L44" s="58">
        <v>2</v>
      </c>
      <c r="M44" s="36">
        <f t="shared" si="3"/>
        <v>0</v>
      </c>
    </row>
    <row r="45" spans="1:13">
      <c r="A45" s="4">
        <v>42013</v>
      </c>
      <c r="B45" s="4">
        <v>102</v>
      </c>
      <c r="C45" s="53" t="s">
        <v>521</v>
      </c>
      <c r="D45" s="5" t="s">
        <v>532</v>
      </c>
      <c r="G45" s="6">
        <v>67</v>
      </c>
      <c r="H45" s="6">
        <v>0</v>
      </c>
      <c r="I45" s="47" t="str">
        <f t="shared" si="2"/>
        <v>1c-flat-w2048</v>
      </c>
      <c r="K45" s="58">
        <v>2048</v>
      </c>
      <c r="M45" s="36">
        <f t="shared" si="3"/>
        <v>0</v>
      </c>
    </row>
    <row r="46" spans="1:13">
      <c r="A46" s="4">
        <v>42013</v>
      </c>
      <c r="B46" s="4">
        <v>103</v>
      </c>
      <c r="C46" s="53" t="s">
        <v>521</v>
      </c>
      <c r="D46" s="5" t="s">
        <v>532</v>
      </c>
      <c r="G46" s="6">
        <v>67</v>
      </c>
      <c r="H46" s="6">
        <v>0</v>
      </c>
      <c r="I46" s="47" t="str">
        <f t="shared" ref="I46" si="4">_xlfn.LET(_xlpm.ascend,$J46,
_xlpm.expr,_xlfn.TEXTJOIN("-",1,D46,_xlfn.IFS(_xlpm.ascend&gt;0,"p"&amp;_xlpm.ascend,_xlpm.ascend&lt;0,"n"&amp;-_xlpm.ascend,TRUE,"flat"),"w"&amp;_xlfn.TEXTJOIN("_",1,K46,L46)),
IF($A46&lt;&gt;"",_xlpm.expr,""))</f>
        <v>1c-flat-w2048_2</v>
      </c>
      <c r="K46" s="58">
        <v>2048</v>
      </c>
      <c r="L46" s="58">
        <v>2</v>
      </c>
      <c r="M46" s="36">
        <f t="shared" si="3"/>
        <v>0</v>
      </c>
    </row>
    <row r="47" spans="1:13">
      <c r="A47" s="4">
        <v>42013</v>
      </c>
      <c r="B47" s="4">
        <v>200</v>
      </c>
      <c r="C47" s="53" t="s">
        <v>521</v>
      </c>
      <c r="D47" s="5" t="s">
        <v>532</v>
      </c>
      <c r="G47" s="6">
        <v>333</v>
      </c>
      <c r="H47" s="6">
        <v>90</v>
      </c>
      <c r="I47" s="47" t="str">
        <f t="shared" si="2"/>
        <v>1c-p72-w512</v>
      </c>
      <c r="J47" s="58">
        <v>72</v>
      </c>
      <c r="K47" s="58">
        <v>512</v>
      </c>
      <c r="M47" s="36">
        <f t="shared" si="3"/>
        <v>0.140625</v>
      </c>
    </row>
    <row r="48" spans="1:13">
      <c r="A48" s="4">
        <v>42013</v>
      </c>
      <c r="B48" s="4">
        <v>201</v>
      </c>
      <c r="C48" s="53" t="s">
        <v>521</v>
      </c>
      <c r="D48" s="5" t="s">
        <v>532</v>
      </c>
      <c r="G48" s="6">
        <v>33</v>
      </c>
      <c r="H48" s="6">
        <v>0</v>
      </c>
      <c r="I48" s="47" t="str">
        <f t="shared" si="2"/>
        <v>1c-p96-w2048</v>
      </c>
      <c r="J48" s="58">
        <v>96</v>
      </c>
      <c r="K48" s="58">
        <v>2048</v>
      </c>
      <c r="M48" s="36">
        <f t="shared" si="3"/>
        <v>4.6875E-2</v>
      </c>
    </row>
    <row r="49" spans="1:13">
      <c r="A49" s="4">
        <v>42013</v>
      </c>
      <c r="B49" s="4">
        <v>300</v>
      </c>
      <c r="C49" s="53" t="s">
        <v>521</v>
      </c>
      <c r="D49" s="5" t="s">
        <v>532</v>
      </c>
      <c r="G49" s="6">
        <v>110</v>
      </c>
      <c r="H49" s="6">
        <v>0</v>
      </c>
      <c r="I49" s="47" t="str">
        <f t="shared" si="2"/>
        <v>1c-n36-w512</v>
      </c>
      <c r="J49" s="58">
        <v>-36</v>
      </c>
      <c r="K49" s="58">
        <v>512</v>
      </c>
      <c r="M49" s="36">
        <f t="shared" si="3"/>
        <v>-7.03125E-2</v>
      </c>
    </row>
    <row r="50" spans="1:13">
      <c r="A50" s="4">
        <v>42013</v>
      </c>
      <c r="B50" s="4">
        <v>301</v>
      </c>
      <c r="C50" s="53" t="s">
        <v>521</v>
      </c>
      <c r="D50" s="5" t="s">
        <v>532</v>
      </c>
      <c r="G50" s="6">
        <v>160</v>
      </c>
      <c r="H50" s="6">
        <v>0</v>
      </c>
      <c r="I50" s="47" t="str">
        <f t="shared" si="2"/>
        <v>1c-n180-w2048</v>
      </c>
      <c r="J50" s="58">
        <v>-180</v>
      </c>
      <c r="K50" s="58">
        <v>2048</v>
      </c>
      <c r="M50" s="36">
        <f t="shared" si="3"/>
        <v>-8.7890625E-2</v>
      </c>
    </row>
    <row r="53" spans="1:13">
      <c r="A53" s="4">
        <v>42081</v>
      </c>
      <c r="B53" s="4">
        <v>100</v>
      </c>
      <c r="C53" s="5" t="s">
        <v>537</v>
      </c>
      <c r="D53" s="5" t="s">
        <v>538</v>
      </c>
      <c r="G53" s="6">
        <v>75</v>
      </c>
      <c r="H53" s="6">
        <v>0</v>
      </c>
      <c r="I53" s="47" t="str">
        <f>_xlfn.LET(_xlpm.ascend,$J53,
_xlpm.expr,_xlfn.TEXTJOIN("-",1,D53,_xlfn.IFS(_xlpm.ascend&gt;0,"p"&amp;_xlpm.ascend,_xlpm.ascend&lt;0,"n"&amp;-_xlpm.ascend,TRUE,"flat"),"w"&amp;_xlfn.TEXTJOIN("_",1,K53,L53)),
IF($A53&lt;&gt;"",_xlpm.expr,""))</f>
        <v>8a-flat-w512</v>
      </c>
      <c r="K53" s="58">
        <v>512</v>
      </c>
      <c r="M53" s="36">
        <f>IF($A53&lt;&gt;"",$J53/$K53,"")</f>
        <v>0</v>
      </c>
    </row>
    <row r="54" spans="1:13">
      <c r="A54" s="4">
        <v>42081</v>
      </c>
      <c r="B54" s="4">
        <v>101</v>
      </c>
      <c r="C54" s="5" t="s">
        <v>537</v>
      </c>
      <c r="D54" s="5" t="s">
        <v>538</v>
      </c>
      <c r="G54" s="6">
        <v>75</v>
      </c>
      <c r="H54" s="6">
        <v>0</v>
      </c>
      <c r="I54" s="47" t="str">
        <f t="shared" ref="I54:I62" si="5">_xlfn.LET(_xlpm.ascend,$J54,
_xlpm.expr,_xlfn.TEXTJOIN("-",1,D54,_xlfn.IFS(_xlpm.ascend&gt;0,"p"&amp;_xlpm.ascend,_xlpm.ascend&lt;0,"n"&amp;-_xlpm.ascend,TRUE,"flat"),"w"&amp;_xlfn.TEXTJOIN("_",1,K54,L54)),
IF($A54&lt;&gt;"",_xlpm.expr,""))</f>
        <v>8a-flat-w1024</v>
      </c>
      <c r="K54" s="58">
        <v>1024</v>
      </c>
      <c r="M54" s="36">
        <f t="shared" ref="M54:M62" si="6">IF($A54&lt;&gt;"",$J54/$K54,"")</f>
        <v>0</v>
      </c>
    </row>
    <row r="55" spans="1:13">
      <c r="A55" s="4">
        <v>42081</v>
      </c>
      <c r="B55" s="4">
        <v>102</v>
      </c>
      <c r="C55" s="5" t="s">
        <v>537</v>
      </c>
      <c r="D55" s="5" t="s">
        <v>538</v>
      </c>
      <c r="G55" s="6">
        <v>75</v>
      </c>
      <c r="H55" s="6">
        <v>0</v>
      </c>
      <c r="I55" s="47" t="str">
        <f t="shared" si="5"/>
        <v>8a-flat-w2048</v>
      </c>
      <c r="K55" s="58">
        <v>2048</v>
      </c>
      <c r="M55" s="36">
        <f t="shared" si="6"/>
        <v>0</v>
      </c>
    </row>
    <row r="56" spans="1:13">
      <c r="A56" s="4">
        <v>42081</v>
      </c>
      <c r="B56" s="4">
        <v>103</v>
      </c>
      <c r="C56" s="5" t="s">
        <v>537</v>
      </c>
      <c r="D56" s="5" t="s">
        <v>538</v>
      </c>
      <c r="G56" s="6">
        <v>75</v>
      </c>
      <c r="H56" s="6">
        <v>0</v>
      </c>
      <c r="I56" s="47" t="str">
        <f t="shared" ref="I56" si="7">_xlfn.LET(_xlpm.ascend,$J56,
_xlpm.expr,_xlfn.TEXTJOIN("-",1,D56,_xlfn.IFS(_xlpm.ascend&gt;0,"p"&amp;_xlpm.ascend,_xlpm.ascend&lt;0,"n"&amp;-_xlpm.ascend,TRUE,"flat"),"w"&amp;_xlfn.TEXTJOIN("_",1,K56,L56)),
IF($A56&lt;&gt;"",_xlpm.expr,""))</f>
        <v>8a-flat-w2048_2</v>
      </c>
      <c r="K56" s="58">
        <v>2048</v>
      </c>
      <c r="L56" s="58">
        <v>2</v>
      </c>
      <c r="M56" s="36">
        <f t="shared" si="6"/>
        <v>0</v>
      </c>
    </row>
    <row r="57" spans="1:13">
      <c r="A57" s="4">
        <v>42081</v>
      </c>
      <c r="B57" s="4">
        <v>200</v>
      </c>
      <c r="C57" s="5" t="s">
        <v>537</v>
      </c>
      <c r="D57" s="5" t="s">
        <v>538</v>
      </c>
      <c r="G57" s="6">
        <v>50</v>
      </c>
      <c r="H57" s="6">
        <v>0</v>
      </c>
      <c r="I57" s="47" t="str">
        <f t="shared" si="5"/>
        <v>8a-p48-w512</v>
      </c>
      <c r="J57" s="58">
        <v>48</v>
      </c>
      <c r="K57" s="58">
        <v>512</v>
      </c>
      <c r="M57" s="36">
        <f t="shared" si="6"/>
        <v>9.375E-2</v>
      </c>
    </row>
    <row r="58" spans="1:13">
      <c r="A58" s="4">
        <v>42081</v>
      </c>
      <c r="B58" s="4">
        <v>201</v>
      </c>
      <c r="C58" s="5" t="s">
        <v>537</v>
      </c>
      <c r="D58" s="5" t="s">
        <v>538</v>
      </c>
      <c r="G58" s="6">
        <v>70</v>
      </c>
      <c r="H58" s="6">
        <v>0</v>
      </c>
      <c r="I58" s="47" t="str">
        <f t="shared" si="5"/>
        <v>8a-p48-w1024</v>
      </c>
      <c r="J58" s="58">
        <v>48</v>
      </c>
      <c r="K58" s="58">
        <v>1024</v>
      </c>
      <c r="M58" s="36">
        <f t="shared" si="6"/>
        <v>4.6875E-2</v>
      </c>
    </row>
    <row r="59" spans="1:13">
      <c r="A59" s="4">
        <v>42081</v>
      </c>
      <c r="B59" s="4">
        <v>202</v>
      </c>
      <c r="C59" s="5" t="s">
        <v>537</v>
      </c>
      <c r="D59" s="5" t="s">
        <v>538</v>
      </c>
      <c r="G59" s="6">
        <v>850</v>
      </c>
      <c r="H59" s="6">
        <v>150</v>
      </c>
      <c r="I59" s="47" t="str">
        <f t="shared" si="5"/>
        <v>8a-p136-w1024</v>
      </c>
      <c r="J59" s="58">
        <v>136</v>
      </c>
      <c r="K59" s="58">
        <v>1024</v>
      </c>
      <c r="M59" s="36">
        <f t="shared" si="6"/>
        <v>0.1328125</v>
      </c>
    </row>
    <row r="60" spans="1:13">
      <c r="A60" s="4">
        <v>42081</v>
      </c>
      <c r="B60" s="4">
        <v>300</v>
      </c>
      <c r="C60" s="5" t="s">
        <v>537</v>
      </c>
      <c r="D60" s="5" t="s">
        <v>538</v>
      </c>
      <c r="G60" s="6">
        <v>160</v>
      </c>
      <c r="H60" s="6">
        <v>0</v>
      </c>
      <c r="I60" s="47" t="str">
        <f t="shared" si="5"/>
        <v>8a-n12-w512</v>
      </c>
      <c r="J60" s="58">
        <v>-12</v>
      </c>
      <c r="K60" s="58">
        <v>512</v>
      </c>
      <c r="M60" s="36">
        <f t="shared" si="6"/>
        <v>-2.34375E-2</v>
      </c>
    </row>
    <row r="61" spans="1:13">
      <c r="A61" s="4">
        <v>42081</v>
      </c>
      <c r="B61" s="4">
        <v>301</v>
      </c>
      <c r="C61" s="5" t="s">
        <v>537</v>
      </c>
      <c r="D61" s="5" t="s">
        <v>538</v>
      </c>
      <c r="G61" s="6">
        <v>110</v>
      </c>
      <c r="H61" s="6">
        <v>0</v>
      </c>
      <c r="I61" s="47" t="str">
        <f t="shared" si="5"/>
        <v>8a-n20-w1024</v>
      </c>
      <c r="J61" s="58">
        <v>-20</v>
      </c>
      <c r="K61" s="58">
        <v>1024</v>
      </c>
      <c r="M61" s="36">
        <f t="shared" si="6"/>
        <v>-1.953125E-2</v>
      </c>
    </row>
    <row r="62" spans="1:13">
      <c r="A62" s="4">
        <v>42081</v>
      </c>
      <c r="B62" s="4">
        <v>302</v>
      </c>
      <c r="C62" s="5" t="s">
        <v>537</v>
      </c>
      <c r="D62" s="5" t="s">
        <v>538</v>
      </c>
      <c r="G62" s="6">
        <v>280</v>
      </c>
      <c r="H62" s="6">
        <v>0</v>
      </c>
      <c r="I62" s="47" t="str">
        <f t="shared" si="5"/>
        <v>8a-n104-w2048</v>
      </c>
      <c r="J62" s="58">
        <v>-104</v>
      </c>
      <c r="K62" s="58">
        <v>2048</v>
      </c>
      <c r="M62" s="36">
        <f t="shared" si="6"/>
        <v>-5.078125E-2</v>
      </c>
    </row>
    <row r="64" spans="1:13">
      <c r="A64" s="4">
        <v>42082</v>
      </c>
      <c r="B64" s="4">
        <v>100</v>
      </c>
      <c r="C64" s="5" t="s">
        <v>537</v>
      </c>
      <c r="D64" s="5" t="s">
        <v>539</v>
      </c>
      <c r="G64" s="6">
        <v>200</v>
      </c>
      <c r="H64" s="6">
        <v>0</v>
      </c>
      <c r="I64" s="47" t="str">
        <f>_xlfn.LET(_xlpm.ascend,$J64,
_xlpm.expr,_xlfn.TEXTJOIN("-",1,D64,_xlfn.IFS(_xlpm.ascend&gt;0,"p"&amp;_xlpm.ascend,_xlpm.ascend&lt;0,"n"&amp;-_xlpm.ascend,TRUE,"flat"),"w"&amp;_xlfn.TEXTJOIN("_",1,K64,L64)),
IF($A64&lt;&gt;"",_xlpm.expr,""))</f>
        <v>8b-flat-w512</v>
      </c>
      <c r="K64" s="58">
        <v>512</v>
      </c>
      <c r="M64" s="36">
        <f>IF($A64&lt;&gt;"",$J64/$K64,"")</f>
        <v>0</v>
      </c>
    </row>
    <row r="65" spans="1:13">
      <c r="A65" s="4">
        <v>42082</v>
      </c>
      <c r="B65" s="4">
        <v>101</v>
      </c>
      <c r="C65" s="5" t="s">
        <v>537</v>
      </c>
      <c r="D65" s="5" t="s">
        <v>539</v>
      </c>
      <c r="G65" s="6">
        <v>200</v>
      </c>
      <c r="H65" s="6">
        <v>0</v>
      </c>
      <c r="I65" s="47" t="str">
        <f t="shared" ref="I65:I71" si="8">_xlfn.LET(_xlpm.ascend,$J65,
_xlpm.expr,_xlfn.TEXTJOIN("-",1,D65,_xlfn.IFS(_xlpm.ascend&gt;0,"p"&amp;_xlpm.ascend,_xlpm.ascend&lt;0,"n"&amp;-_xlpm.ascend,TRUE,"flat"),"w"&amp;_xlfn.TEXTJOIN("_",1,K65,L65)),
IF($A65&lt;&gt;"",_xlpm.expr,""))</f>
        <v>8b-flat-w1024</v>
      </c>
      <c r="K65" s="58">
        <v>1024</v>
      </c>
      <c r="M65" s="36">
        <f t="shared" ref="M65:M73" si="9">IF($A65&lt;&gt;"",$J65/$K65,"")</f>
        <v>0</v>
      </c>
    </row>
    <row r="66" spans="1:13">
      <c r="A66" s="4">
        <v>42082</v>
      </c>
      <c r="B66" s="4">
        <v>200</v>
      </c>
      <c r="C66" s="5" t="s">
        <v>537</v>
      </c>
      <c r="D66" s="5" t="s">
        <v>539</v>
      </c>
      <c r="G66" s="6">
        <v>850</v>
      </c>
      <c r="H66" s="6">
        <v>150</v>
      </c>
      <c r="I66" s="47" t="str">
        <f t="shared" si="8"/>
        <v>8b-p48-w512</v>
      </c>
      <c r="J66" s="58">
        <v>48</v>
      </c>
      <c r="K66" s="58">
        <v>512</v>
      </c>
      <c r="M66" s="36">
        <f t="shared" si="9"/>
        <v>9.375E-2</v>
      </c>
    </row>
    <row r="67" spans="1:13">
      <c r="A67" s="4">
        <v>42082</v>
      </c>
      <c r="B67" s="4">
        <v>201</v>
      </c>
      <c r="C67" s="5" t="s">
        <v>537</v>
      </c>
      <c r="D67" s="5" t="s">
        <v>539</v>
      </c>
      <c r="G67" s="6">
        <v>70</v>
      </c>
      <c r="H67" s="6">
        <v>0</v>
      </c>
      <c r="I67" s="47" t="str">
        <f t="shared" si="8"/>
        <v>8b-p88-w1024</v>
      </c>
      <c r="J67" s="58">
        <v>88</v>
      </c>
      <c r="K67" s="58">
        <v>1024</v>
      </c>
      <c r="M67" s="36">
        <f t="shared" si="9"/>
        <v>8.59375E-2</v>
      </c>
    </row>
    <row r="68" spans="1:13">
      <c r="A68" s="4">
        <v>42082</v>
      </c>
      <c r="B68" s="4">
        <v>202</v>
      </c>
      <c r="C68" s="5" t="s">
        <v>537</v>
      </c>
      <c r="D68" s="5" t="s">
        <v>539</v>
      </c>
      <c r="G68" s="6">
        <v>50</v>
      </c>
      <c r="H68" s="6">
        <v>0</v>
      </c>
      <c r="I68" s="47" t="str">
        <f t="shared" si="8"/>
        <v>8b-p108-w2048</v>
      </c>
      <c r="J68" s="58">
        <v>108</v>
      </c>
      <c r="K68" s="58">
        <v>2048</v>
      </c>
      <c r="M68" s="36">
        <f t="shared" si="9"/>
        <v>5.2734375E-2</v>
      </c>
    </row>
    <row r="69" spans="1:13">
      <c r="A69" s="4">
        <v>42082</v>
      </c>
      <c r="B69" s="4">
        <v>300</v>
      </c>
      <c r="C69" s="5" t="s">
        <v>537</v>
      </c>
      <c r="D69" s="5" t="s">
        <v>539</v>
      </c>
      <c r="G69" s="6">
        <v>160</v>
      </c>
      <c r="H69" s="6">
        <v>0</v>
      </c>
      <c r="I69" s="47" t="str">
        <f t="shared" si="8"/>
        <v>8b-n36-w1024</v>
      </c>
      <c r="J69" s="58">
        <v>-36</v>
      </c>
      <c r="K69" s="58">
        <v>1024</v>
      </c>
      <c r="M69" s="36">
        <f t="shared" si="9"/>
        <v>-3.515625E-2</v>
      </c>
    </row>
    <row r="70" spans="1:13">
      <c r="A70" s="4">
        <v>42082</v>
      </c>
      <c r="B70" s="4">
        <v>301</v>
      </c>
      <c r="C70" s="5" t="s">
        <v>537</v>
      </c>
      <c r="D70" s="5" t="s">
        <v>539</v>
      </c>
      <c r="G70" s="6">
        <v>110</v>
      </c>
      <c r="H70" s="6">
        <v>0</v>
      </c>
      <c r="I70" s="47" t="str">
        <f t="shared" si="8"/>
        <v>8b-n100-w512</v>
      </c>
      <c r="J70" s="58">
        <v>-100</v>
      </c>
      <c r="K70" s="58">
        <v>512</v>
      </c>
      <c r="M70" s="36">
        <f t="shared" si="9"/>
        <v>-0.1953125</v>
      </c>
    </row>
    <row r="71" spans="1:13">
      <c r="A71" s="4">
        <v>42082</v>
      </c>
      <c r="B71" s="4">
        <v>302</v>
      </c>
      <c r="C71" s="5" t="s">
        <v>537</v>
      </c>
      <c r="D71" s="5" t="s">
        <v>539</v>
      </c>
      <c r="G71" s="6">
        <v>280</v>
      </c>
      <c r="H71" s="6">
        <v>0</v>
      </c>
      <c r="I71" s="47" t="str">
        <f t="shared" si="8"/>
        <v>8b-n104-w2048</v>
      </c>
      <c r="J71" s="58">
        <v>-104</v>
      </c>
      <c r="K71" s="58">
        <v>2048</v>
      </c>
      <c r="M71" s="36">
        <f t="shared" si="9"/>
        <v>-5.078125E-2</v>
      </c>
    </row>
    <row r="72" spans="1:13">
      <c r="A72" s="4">
        <v>42082</v>
      </c>
      <c r="B72" s="4">
        <v>303</v>
      </c>
      <c r="C72" s="5" t="s">
        <v>537</v>
      </c>
      <c r="D72" s="5" t="s">
        <v>539</v>
      </c>
      <c r="G72" s="6">
        <v>110</v>
      </c>
      <c r="H72" s="6">
        <v>0</v>
      </c>
      <c r="I72" s="47" t="str">
        <f t="shared" ref="I72:I73" si="10">_xlfn.LET(_xlpm.ascend,$J72,
_xlpm.expr,_xlfn.TEXTJOIN("-",1,D72,_xlfn.IFS(_xlpm.ascend&gt;0,"p"&amp;_xlpm.ascend,_xlpm.ascend&lt;0,"n"&amp;-_xlpm.ascend,TRUE,"flat"),"w"&amp;_xlfn.TEXTJOIN("_",1,K72,L72)),
IF($A72&lt;&gt;"",_xlpm.expr,""))</f>
        <v>8b-n116-w2048</v>
      </c>
      <c r="J72" s="58">
        <v>-116</v>
      </c>
      <c r="K72" s="58">
        <v>2048</v>
      </c>
      <c r="M72" s="36">
        <f t="shared" si="9"/>
        <v>-5.6640625E-2</v>
      </c>
    </row>
    <row r="73" spans="1:13">
      <c r="A73" s="4">
        <v>42082</v>
      </c>
      <c r="B73" s="4">
        <v>304</v>
      </c>
      <c r="C73" s="5" t="s">
        <v>537</v>
      </c>
      <c r="D73" s="5" t="s">
        <v>539</v>
      </c>
      <c r="G73" s="6">
        <v>280</v>
      </c>
      <c r="H73" s="6">
        <v>0</v>
      </c>
      <c r="I73" s="47" t="str">
        <f t="shared" si="10"/>
        <v>8b-n228-w1024</v>
      </c>
      <c r="J73" s="58">
        <v>-228</v>
      </c>
      <c r="K73" s="58">
        <v>1024</v>
      </c>
      <c r="M73" s="36">
        <f t="shared" si="9"/>
        <v>-0.22265625</v>
      </c>
    </row>
    <row r="75" spans="1:13">
      <c r="A75" s="4">
        <v>42083</v>
      </c>
      <c r="B75" s="4">
        <v>100</v>
      </c>
      <c r="C75" s="5" t="s">
        <v>537</v>
      </c>
      <c r="D75" s="5" t="s">
        <v>540</v>
      </c>
      <c r="G75" s="6">
        <v>50</v>
      </c>
      <c r="H75" s="6">
        <v>0</v>
      </c>
      <c r="I75" s="47" t="str">
        <f>_xlfn.LET(_xlpm.ascend,$J75,
_xlpm.expr,_xlfn.TEXTJOIN("-",1,D75,_xlfn.IFS(_xlpm.ascend&gt;0,"p"&amp;_xlpm.ascend,_xlpm.ascend&lt;0,"n"&amp;-_xlpm.ascend,TRUE,"flat"),"w"&amp;_xlfn.TEXTJOIN("_",1,K75,L75)),
IF($A75&lt;&gt;"",_xlpm.expr,""))</f>
        <v>8c-flat-w512</v>
      </c>
      <c r="K75" s="58">
        <v>512</v>
      </c>
      <c r="M75" s="36">
        <f>IF($A75&lt;&gt;"",$J75/$K75,"")</f>
        <v>0</v>
      </c>
    </row>
    <row r="76" spans="1:13">
      <c r="A76" s="4">
        <v>42083</v>
      </c>
      <c r="B76" s="4">
        <v>101</v>
      </c>
      <c r="C76" s="5" t="s">
        <v>537</v>
      </c>
      <c r="D76" s="5" t="s">
        <v>540</v>
      </c>
      <c r="G76" s="6">
        <v>50</v>
      </c>
      <c r="H76" s="6">
        <v>0</v>
      </c>
      <c r="I76" s="47" t="str">
        <f t="shared" ref="I76:I84" si="11">_xlfn.LET(_xlpm.ascend,$J76,
_xlpm.expr,_xlfn.TEXTJOIN("-",1,D76,_xlfn.IFS(_xlpm.ascend&gt;0,"p"&amp;_xlpm.ascend,_xlpm.ascend&lt;0,"n"&amp;-_xlpm.ascend,TRUE,"flat"),"w"&amp;_xlfn.TEXTJOIN("_",1,K76,L76)),
IF($A76&lt;&gt;"",_xlpm.expr,""))</f>
        <v>8c-flat-w1024</v>
      </c>
      <c r="K76" s="58">
        <v>1024</v>
      </c>
      <c r="M76" s="36">
        <f t="shared" ref="M76:M84" si="12">IF($A76&lt;&gt;"",$J76/$K76,"")</f>
        <v>0</v>
      </c>
    </row>
    <row r="77" spans="1:13">
      <c r="A77" s="4">
        <v>42083</v>
      </c>
      <c r="B77" s="4">
        <v>102</v>
      </c>
      <c r="C77" s="5" t="s">
        <v>537</v>
      </c>
      <c r="D77" s="5" t="s">
        <v>540</v>
      </c>
      <c r="G77" s="6">
        <v>50</v>
      </c>
      <c r="H77" s="6">
        <v>0</v>
      </c>
      <c r="I77" s="47" t="str">
        <f>_xlfn.LET(_xlpm.ascend,$J77,
_xlpm.expr,_xlfn.TEXTJOIN("-",1,D77,_xlfn.IFS(_xlpm.ascend&gt;0,"p"&amp;_xlpm.ascend,_xlpm.ascend&lt;0,"n"&amp;-_xlpm.ascend,TRUE,"flat"),"w"&amp;_xlfn.TEXTJOIN("_",1,K77,L77)),
IF($A77&lt;&gt;"",_xlpm.expr,""))</f>
        <v>8c-flat-w1024_2</v>
      </c>
      <c r="K77" s="58">
        <v>1024</v>
      </c>
      <c r="L77" s="58">
        <v>2</v>
      </c>
      <c r="M77" s="36">
        <f>IF($A77&lt;&gt;"",$J77/$K77,"")</f>
        <v>0</v>
      </c>
    </row>
    <row r="78" spans="1:13">
      <c r="A78" s="4">
        <v>42083</v>
      </c>
      <c r="B78" s="4">
        <v>103</v>
      </c>
      <c r="C78" s="5" t="s">
        <v>537</v>
      </c>
      <c r="D78" s="5" t="s">
        <v>540</v>
      </c>
      <c r="G78" s="6">
        <v>50</v>
      </c>
      <c r="H78" s="6">
        <v>0</v>
      </c>
      <c r="I78" s="47" t="str">
        <f t="shared" ref="I78" si="13">_xlfn.LET(_xlpm.ascend,$J78,
_xlpm.expr,_xlfn.TEXTJOIN("-",1,D78,_xlfn.IFS(_xlpm.ascend&gt;0,"p"&amp;_xlpm.ascend,_xlpm.ascend&lt;0,"n"&amp;-_xlpm.ascend,TRUE,"flat"),"w"&amp;_xlfn.TEXTJOIN("_",1,K78,L78)),
IF($A78&lt;&gt;"",_xlpm.expr,""))</f>
        <v>8c-flat-w2048</v>
      </c>
      <c r="K78" s="58">
        <v>2048</v>
      </c>
      <c r="M78" s="36">
        <f t="shared" si="12"/>
        <v>0</v>
      </c>
    </row>
    <row r="79" spans="1:13">
      <c r="A79" s="4">
        <v>42083</v>
      </c>
      <c r="B79" s="4">
        <v>104</v>
      </c>
      <c r="C79" s="5" t="s">
        <v>537</v>
      </c>
      <c r="D79" s="5" t="s">
        <v>540</v>
      </c>
      <c r="G79" s="6">
        <v>50</v>
      </c>
      <c r="H79" s="6">
        <v>0</v>
      </c>
      <c r="I79" s="47" t="str">
        <f>_xlfn.LET(_xlpm.ascend,$J79,
_xlpm.expr,_xlfn.TEXTJOIN("-",1,D79,_xlfn.IFS(_xlpm.ascend&gt;0,"p"&amp;_xlpm.ascend,_xlpm.ascend&lt;0,"n"&amp;-_xlpm.ascend,TRUE,"flat"),"w"&amp;_xlfn.TEXTJOIN("_",1,K79,L79)),
IF($A79&lt;&gt;"",_xlpm.expr,""))</f>
        <v>8c-flat-w2048_2</v>
      </c>
      <c r="K79" s="58">
        <v>2048</v>
      </c>
      <c r="L79" s="58">
        <v>2</v>
      </c>
      <c r="M79" s="36">
        <f>IF($A79&lt;&gt;"",$J79/$K79,"")</f>
        <v>0</v>
      </c>
    </row>
    <row r="80" spans="1:13">
      <c r="A80" s="4">
        <v>42083</v>
      </c>
      <c r="B80" s="4">
        <v>105</v>
      </c>
      <c r="C80" s="5" t="s">
        <v>537</v>
      </c>
      <c r="D80" s="5" t="s">
        <v>540</v>
      </c>
      <c r="G80" s="6">
        <v>50</v>
      </c>
      <c r="H80" s="6">
        <v>0</v>
      </c>
      <c r="I80" s="47" t="str">
        <f t="shared" ref="I80" si="14">_xlfn.LET(_xlpm.ascend,$J80,
_xlpm.expr,_xlfn.TEXTJOIN("-",1,D80,_xlfn.IFS(_xlpm.ascend&gt;0,"p"&amp;_xlpm.ascend,_xlpm.ascend&lt;0,"n"&amp;-_xlpm.ascend,TRUE,"flat"),"w"&amp;_xlfn.TEXTJOIN("_",1,K80,L80)),
IF($A80&lt;&gt;"",_xlpm.expr,""))</f>
        <v>8c-flat-w2048_3</v>
      </c>
      <c r="K80" s="58">
        <v>2048</v>
      </c>
      <c r="L80" s="58">
        <v>3</v>
      </c>
      <c r="M80" s="36">
        <f t="shared" si="12"/>
        <v>0</v>
      </c>
    </row>
    <row r="81" spans="1:13">
      <c r="A81" s="4">
        <v>42083</v>
      </c>
      <c r="B81" s="4">
        <v>200</v>
      </c>
      <c r="C81" s="5" t="s">
        <v>537</v>
      </c>
      <c r="D81" s="5" t="s">
        <v>540</v>
      </c>
      <c r="G81" s="6">
        <v>850</v>
      </c>
      <c r="H81" s="6">
        <v>150</v>
      </c>
      <c r="I81" s="47" t="str">
        <f t="shared" si="11"/>
        <v>8c-p48-w512</v>
      </c>
      <c r="J81" s="58">
        <v>48</v>
      </c>
      <c r="K81" s="58">
        <v>512</v>
      </c>
      <c r="M81" s="36">
        <f t="shared" si="12"/>
        <v>9.375E-2</v>
      </c>
    </row>
    <row r="82" spans="1:13">
      <c r="A82" s="4">
        <v>42083</v>
      </c>
      <c r="B82" s="4">
        <v>201</v>
      </c>
      <c r="C82" s="5" t="s">
        <v>537</v>
      </c>
      <c r="D82" s="5" t="s">
        <v>540</v>
      </c>
      <c r="G82" s="6">
        <v>70</v>
      </c>
      <c r="H82" s="6">
        <v>0</v>
      </c>
      <c r="I82" s="47" t="str">
        <f t="shared" si="11"/>
        <v>8c-p48-w1024</v>
      </c>
      <c r="J82" s="58">
        <v>48</v>
      </c>
      <c r="K82" s="58">
        <v>1024</v>
      </c>
      <c r="M82" s="36">
        <f t="shared" si="12"/>
        <v>4.6875E-2</v>
      </c>
    </row>
    <row r="83" spans="1:13">
      <c r="A83" s="4">
        <v>42083</v>
      </c>
      <c r="B83" s="4">
        <v>300</v>
      </c>
      <c r="C83" s="5" t="s">
        <v>537</v>
      </c>
      <c r="D83" s="5" t="s">
        <v>540</v>
      </c>
      <c r="G83" s="6">
        <v>160</v>
      </c>
      <c r="H83" s="6">
        <v>0</v>
      </c>
      <c r="I83" s="47" t="str">
        <f t="shared" si="11"/>
        <v>8c-n84-w512</v>
      </c>
      <c r="J83" s="58">
        <v>-84</v>
      </c>
      <c r="K83" s="58">
        <v>512</v>
      </c>
      <c r="M83" s="36">
        <f t="shared" si="12"/>
        <v>-0.1640625</v>
      </c>
    </row>
    <row r="84" spans="1:13">
      <c r="A84" s="4">
        <v>42083</v>
      </c>
      <c r="B84" s="4">
        <v>301</v>
      </c>
      <c r="C84" s="5" t="s">
        <v>537</v>
      </c>
      <c r="D84" s="5" t="s">
        <v>540</v>
      </c>
      <c r="G84" s="6">
        <v>110</v>
      </c>
      <c r="H84" s="6">
        <v>0</v>
      </c>
      <c r="I84" s="47" t="str">
        <f t="shared" si="11"/>
        <v>8c-n100-w2048</v>
      </c>
      <c r="J84" s="58">
        <v>-100</v>
      </c>
      <c r="K84" s="58">
        <v>2048</v>
      </c>
      <c r="M84" s="36">
        <f t="shared" si="12"/>
        <v>-4.8828125E-2</v>
      </c>
    </row>
  </sheetData>
  <phoneticPr fontId="18" type="noConversion"/>
  <conditionalFormatting sqref="M1:M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{685E80E2-E563-470F-ACB0-72F615AB5384}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5E80E2-E563-470F-ACB0-72F615AB53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scene_resource</vt:lpstr>
      <vt:lpstr>scene_road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2025-06-10T07:30:44Z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6ED44828C0E94C678C2A0E57DB0EE1B9_13</vt:lpwstr>
  </property>
  <property fmtid="{D5CDD505-2E9C-101B-9397-08002B2CF9AE}" pid="3" name="KSOProductBuildVer">
    <vt:lpwstr>2052-12.1.0.20305</vt:lpwstr>
  </property>
</Properties>
</file>